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cpfisilonshare\FIN\BUDGETOF\Monthly Reporting\JBC Monthly Reports\FY 2019-20\03 September 2019\"/>
    </mc:Choice>
  </mc:AlternateContent>
  <xr:revisionPtr revIDLastSave="0" documentId="13_ncr:1_{B36F71AC-B0C5-46BE-BFE0-11DC8F2D7EC7}" xr6:coauthVersionLast="41" xr6:coauthVersionMax="41" xr10:uidLastSave="{00000000-0000-0000-0000-000000000000}"/>
  <bookViews>
    <workbookView xWindow="-28920" yWindow="-120" windowWidth="29040" windowHeight="15840" tabRatio="836" firstSheet="3" activeTab="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Expend'!$A$1:$O$62</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L70" i="28"/>
  <c r="K70" i="28"/>
  <c r="H70" i="28"/>
  <c r="G70" i="28"/>
  <c r="F70" i="28"/>
  <c r="Q58" i="28"/>
  <c r="P59" i="28"/>
  <c r="N59" i="28"/>
  <c r="K59" i="28"/>
  <c r="H59" i="28"/>
  <c r="F59" i="28"/>
  <c r="Q47" i="28"/>
  <c r="P48" i="28"/>
  <c r="O48" i="28"/>
  <c r="N48" i="28"/>
  <c r="M48" i="28"/>
  <c r="L48" i="28"/>
  <c r="K48" i="28"/>
  <c r="J48" i="28"/>
  <c r="H48" i="28"/>
  <c r="G48" i="28"/>
  <c r="F48" i="28"/>
  <c r="Q30" i="28"/>
  <c r="Q19" i="28"/>
  <c r="Q8" i="28"/>
  <c r="J59" i="28" l="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K51" i="28"/>
  <c r="O51" i="28"/>
  <c r="G73" i="28"/>
  <c r="K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H51" i="28"/>
  <c r="L51" i="28"/>
  <c r="P51" i="28"/>
  <c r="F62" i="28"/>
  <c r="J62" i="28"/>
  <c r="N62" i="28"/>
  <c r="H73" i="28"/>
  <c r="L73" i="28"/>
  <c r="P73" i="28"/>
  <c r="Q10" i="28"/>
  <c r="Q13" i="28"/>
  <c r="Q17" i="28"/>
  <c r="Q22" i="28"/>
  <c r="Q27" i="28"/>
  <c r="Q29" i="28"/>
  <c r="Q50" i="28"/>
  <c r="Q52" i="28"/>
  <c r="Q55" i="28"/>
  <c r="Q56" i="28"/>
  <c r="Q57" i="28"/>
  <c r="E48" i="28"/>
  <c r="E51" i="28" s="1"/>
  <c r="Q11" i="28"/>
  <c r="Q16" i="28"/>
  <c r="Q18" i="28"/>
  <c r="Q21" i="28"/>
  <c r="Q24" i="28"/>
  <c r="Q28" i="28"/>
  <c r="F51" i="28"/>
  <c r="J51" i="28"/>
  <c r="N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<sst xmlns="http://schemas.openxmlformats.org/spreadsheetml/2006/main" count="684" uniqueCount="368">
  <si>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</si>
  <si>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</si>
  <si>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</si>
  <si>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</si>
  <si>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</si>
  <si>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</si>
  <si>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</si>
  <si>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</si>
  <si>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</si>
  <si>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</si>
  <si>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</si>
  <si>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</si>
  <si>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</si>
  <si>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</si>
  <si>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</si>
  <si>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</si>
  <si>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</si>
  <si>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</si>
  <si>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</si>
  <si>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</si>
  <si>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</si>
  <si>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</si>
  <si>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</si>
  <si>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</si>
  <si>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</si>
  <si>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</si>
  <si>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</si>
  <si>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</si>
  <si>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</si>
  <si>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</si>
  <si>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</si>
  <si>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</si>
  <si>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</si>
  <si>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</si>
  <si>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</si>
  <si>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</si>
  <si>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</si>
  <si>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</si>
  <si>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</si>
  <si>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</si>
  <si>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</si>
  <si>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</si>
  <si>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</si>
  <si>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</si>
  <si>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</si>
  <si>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</si>
  <si>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</si>
  <si>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</si>
  <si>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</si>
  <si>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</si>
  <si>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</si>
  <si>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</si>
  <si>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</si>
  <si>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</si>
  <si>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</si>
  <si>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</si>
  <si>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</si>
  <si>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</si>
  <si>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</si>
  <si>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</si>
  <si>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</si>
  <si>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</si>
  <si>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</si>
  <si>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</si>
  <si>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</si>
  <si>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</si>
  <si>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</si>
  <si>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</si>
  <si>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</si>
  <si>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</si>
  <si>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</si>
  <si>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</si>
  <si>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</si>
  <si>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</si>
  <si>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</si>
  <si>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</si>
  <si>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</si>
  <si>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</si>
  <si>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</si>
  <si>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</si>
  <si>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</si>
  <si>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</si>
  <si>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</si>
  <si>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</si>
  <si>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</si>
  <si>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</si>
  <si>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</si>
  <si>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</si>
  <si>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</si>
  <si>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</si>
  <si>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</si>
  <si>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</si>
  <si>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</si>
  <si>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</si>
  <si>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</si>
  <si>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</si>
  <si>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</si>
  <si>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</si>
  <si>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</si>
  <si>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</si>
  <si>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</si>
  <si>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</si>
  <si>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</si>
  <si>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</si>
  <si>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</si>
  <si>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</si>
  <si>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</si>
  <si>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</si>
  <si>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</si>
  <si>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</si>
  <si>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</si>
  <si>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</si>
  <si>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</si>
  <si>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</si>
  <si>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</si>
  <si>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</si>
  <si>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</si>
  <si>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</si>
  <si>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</si>
  <si>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</si>
  <si>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</si>
  <si>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</si>
  <si>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</si>
  <si>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</si>
  <si>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</si>
  <si>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</si>
  <si>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</si>
  <si>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</si>
  <si>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</si>
  <si>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</si>
  <si>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</si>
  <si>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</si>
  <si>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</si>
  <si>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</si>
  <si>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</si>
  <si>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CICP</t>
  </si>
  <si>
    <t>Total Supplemental Payments</t>
  </si>
  <si>
    <t>Rocky Mountain Health Plans HMO</t>
  </si>
  <si>
    <t>Denver Health &amp; Hospital Authority HMO</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</si>
  <si>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</si>
  <si>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</si>
  <si>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</si>
  <si>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</si>
  <si>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</si>
  <si>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</si>
  <si>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</si>
  <si>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</si>
  <si>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</si>
  <si>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</si>
  <si>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</si>
  <si>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</si>
  <si>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</si>
  <si>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</si>
  <si>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</si>
  <si>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</si>
  <si>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</si>
  <si>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</si>
  <si>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</si>
  <si>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</si>
  <si>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</si>
  <si>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</si>
  <si>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</si>
  <si>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</si>
  <si>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</si>
  <si>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</si>
  <si>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</si>
  <si>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</si>
  <si>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</si>
  <si>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</si>
  <si>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</si>
  <si>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</si>
  <si>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</si>
  <si>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</si>
  <si>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</si>
  <si>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</si>
  <si>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</si>
  <si>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</si>
  <si>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</si>
  <si>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</si>
  <si>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</si>
  <si>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</si>
  <si>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</si>
  <si>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</si>
  <si>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</si>
  <si>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</si>
  <si>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</si>
  <si>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</si>
  <si>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</si>
  <si>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</si>
  <si>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</si>
  <si>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</si>
  <si>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</si>
  <si>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</si>
  <si>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</si>
  <si>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</si>
  <si>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</si>
  <si>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</si>
  <si>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</si>
  <si>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</si>
  <si>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</si>
  <si>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</si>
  <si>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</si>
  <si>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</si>
  <si>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</si>
  <si>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</si>
  <si>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</si>
  <si>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</si>
  <si>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</si>
  <si>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</si>
  <si>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</si>
  <si>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</si>
  <si>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</si>
  <si>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</si>
  <si>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</si>
  <si>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</si>
  <si>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</si>
  <si>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</si>
  <si>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</si>
  <si>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</si>
  <si>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</si>
  <si>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</si>
  <si>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</si>
  <si>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</si>
  <si>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</si>
  <si>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</si>
  <si>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</si>
  <si>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</si>
  <si>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</si>
  <si>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</si>
  <si>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</si>
  <si>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</si>
  <si>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</si>
  <si>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</si>
  <si>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</si>
  <si>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</si>
  <si>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</si>
  <si>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</si>
  <si>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</si>
  <si>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</si>
  <si>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</si>
  <si>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CCT - Services</t>
  </si>
  <si>
    <t>FY 2015-16 Actuals</t>
  </si>
  <si>
    <t>Access - Kaiser HMO</t>
  </si>
  <si>
    <t xml:space="preserve">FY 2015-16 Actuals </t>
  </si>
  <si>
    <t>A
A</t>
  </si>
  <si>
    <t>Preventive Services</t>
  </si>
  <si>
    <t>A 
A</t>
  </si>
  <si>
    <t>A
A
A</t>
  </si>
  <si>
    <t>A
A
A
A</t>
  </si>
  <si>
    <t>A</t>
  </si>
  <si>
    <t>HCBS - Children's HCBS</t>
  </si>
  <si>
    <t>HCBS - Children with Life Limiting Illness</t>
  </si>
  <si>
    <t>University of Colorado School of Medicine Payments</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</si>
  <si>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</si>
  <si>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</si>
  <si>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</si>
  <si>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</si>
  <si>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</si>
  <si>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</si>
  <si>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</si>
  <si>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</si>
  <si>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</si>
  <si>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</si>
  <si>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</si>
  <si>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</si>
  <si>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</si>
  <si>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</si>
  <si>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</si>
  <si>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</si>
  <si>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</si>
  <si>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</si>
  <si>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</si>
  <si>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</si>
  <si>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</si>
  <si>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</si>
  <si>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</si>
  <si>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</si>
  <si>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</si>
  <si>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</si>
  <si>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</si>
  <si>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</si>
  <si>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</si>
  <si>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</si>
  <si>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</si>
  <si>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Total YTD</t>
  </si>
  <si>
    <t>FY 2019-20</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</si>
  <si>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</si>
  <si>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</si>
  <si>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</si>
  <si>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</si>
  <si>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</si>
  <si>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</si>
  <si>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</si>
  <si>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</si>
  <si>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</si>
  <si>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</si>
  <si>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</si>
  <si>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</si>
  <si>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</si>
  <si>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</si>
  <si>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</si>
  <si>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</si>
  <si>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</si>
  <si>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</si>
  <si>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</si>
  <si>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</si>
  <si>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</si>
  <si>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2016-17 Actuals</t>
  </si>
  <si>
    <t>FY 2017-18 Actuals</t>
  </si>
  <si>
    <t>FY 2018-19 Actuals</t>
  </si>
  <si>
    <t>FY 2019-20 Year-to-Date Average</t>
  </si>
  <si>
    <t>FY 2019-20 Year-to-Date Appropriation</t>
  </si>
  <si>
    <t>Monthly Growth</t>
  </si>
  <si>
    <t>Monthly Growth Rate</t>
  </si>
  <si>
    <t>Over-the-year Growth</t>
  </si>
  <si>
    <t>Over-the-year Growth Rate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</si>
  <si>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</si>
  <si>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</si>
  <si>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</si>
  <si>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</si>
  <si>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</si>
  <si>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</si>
  <si>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</si>
  <si>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</si>
  <si>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FY 2019-20 Medicaid Behavioral Health Community Programs Expenditures</t>
  </si>
  <si>
    <t>1) The Medicaid Behavioral Health caseload is the same as the caseload for Medical Services Premiums, with the exception of Non-citizens and Partial Dual Eligibles.</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</si>
  <si>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</si>
  <si>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</si>
  <si>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</si>
  <si>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</si>
  <si>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</si>
  <si>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</si>
  <si>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</si>
  <si>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</si>
  <si>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</si>
  <si>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</si>
  <si>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</si>
  <si>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</si>
  <si>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</si>
  <si>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</si>
  <si>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&lt;30</t>
  </si>
  <si>
    <t>FY 2019-20 Division for Intellectual and Developmental Disabilities (DIDD) Waiver and State Only Program Expenditure Per Month</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</si>
  <si>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</si>
  <si>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</si>
  <si>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</si>
  <si>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</si>
  <si>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</si>
  <si>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(7) Targeted Case Management enrollment was restated January 2019 to reflect the addition of CHRP clients beginning to receive services July 1, 2018.</t>
  </si>
  <si>
    <t>FY 2019-20 Average YTD</t>
  </si>
  <si>
    <t>FY 2019-20  YTD</t>
  </si>
  <si>
    <t>FY 2019-20 Authorized Maximum Enrollment</t>
  </si>
  <si>
    <t>N/A</t>
  </si>
  <si>
    <t>Percent of FY 2019-20 Appropriation Spent</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</si>
  <si>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</si>
  <si>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</si>
  <si>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</si>
  <si>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</si>
  <si>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</si>
  <si>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</si>
  <si>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</si>
  <si>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</si>
  <si>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</si>
  <si>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</si>
  <si>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</si>
  <si>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</si>
  <si>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Supplemental Payments by Service Category</t>
  </si>
  <si>
    <t>3) FY 2019-20 Appropriations for DIDD Supported Living Services and Targeted Case Management were adjusted to reflect only the portion appropriated for those services. State-only program appropriations were removed.</t>
  </si>
  <si>
    <t>2) FY 2019-20 Year-to-Date Appropriation includes HB 19-207 (Long Bill) and HB 19-1302 (Cancer Treatment &amp; License Plate Surcharge).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</si>
</sst>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lt;100]&quot;&lt;30&quot;"/>
    <numFmt numFmtId="175" formatCode="[=0]&quot;-&quot;;General"/>
    <numFmt numFmtId="176" formatCode="_(#,##0_);\(#,##0\)"/>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5">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4" fillId="0" borderId="69" xfId="0" applyFont="1" applyBorder="1" applyAlignment="1">
      <alignment horizontal="left" vertical="center" wrapText="1"/>
    </xf>
    <xf numFmtId="0" fontId="22" fillId="0" borderId="21" xfId="27" applyFont="1" applyBorder="1" applyAlignment="1">
      <alignment vertical="center" wrapText="1"/>
    </xf>
    <xf numFmtId="0" fontId="24" fillId="0" borderId="74" xfId="27" applyFont="1" applyFill="1" applyBorder="1" applyAlignment="1">
      <alignment vertical="center" wrapText="1"/>
    </xf>
    <xf numFmtId="0" fontId="24" fillId="0" borderId="68" xfId="27" applyFont="1" applyFill="1" applyBorder="1" applyAlignment="1">
      <alignment vertical="center" wrapText="1"/>
    </xf>
    <xf numFmtId="0" fontId="22" fillId="0" borderId="21" xfId="27" applyFont="1" applyFill="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37" fontId="24" fillId="0" borderId="62" xfId="0" applyNumberFormat="1" applyFont="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6" borderId="31" xfId="0" applyFont="1" applyFill="1" applyBorder="1" applyAlignment="1"/>
    <xf numFmtId="0" fontId="24" fillId="0" borderId="22" xfId="0" applyFont="1" applyFill="1" applyBorder="1" applyAlignment="1">
      <alignment horizontal="center"/>
    </xf>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4" fillId="0" borderId="16" xfId="16" applyFont="1" applyFill="1" applyBorder="1" applyAlignment="1">
      <alignment horizontal="center"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0" fontId="24" fillId="0" borderId="0" xfId="16" applyFont="1" applyFill="1" applyBorder="1" applyAlignment="1">
      <alignment horizontal="left" wrapText="1"/>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5" fontId="22" fillId="0" borderId="22" xfId="1" applyNumberFormat="1" applyFont="1" applyBorder="1"/>
    <xf numFmtId="37" fontId="22" fillId="0" borderId="215" xfId="1" applyNumberFormat="1" applyFont="1" applyBorder="1"/>
    <xf numFmtId="174" fontId="24" fillId="0" borderId="22" xfId="1" applyNumberFormat="1" applyFont="1" applyBorder="1"/>
    <xf numFmtId="175" fontId="24" fillId="0" borderId="6" xfId="16" applyNumberFormat="1" applyFont="1" applyFill="1" applyBorder="1"/>
    <xf numFmtId="175" fontId="24" fillId="0" borderId="30" xfId="16" applyNumberFormat="1" applyFont="1" applyFill="1" applyBorder="1"/>
    <xf numFmtId="175"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46" xfId="4" applyFont="1" applyFill="1" applyBorder="1" applyAlignment="1">
      <alignment vertical="center"/>
    </xf>
    <xf numFmtId="5" fontId="24" fillId="0" borderId="42" xfId="4" applyFont="1" applyFill="1" applyBorder="1" applyAlignment="1">
      <alignment vertical="center"/>
    </xf>
    <xf numFmtId="5" fontId="24" fillId="0" borderId="20" xfId="4" applyFont="1" applyBorder="1" applyAlignment="1">
      <alignment vertical="center"/>
    </xf>
    <xf numFmtId="5" fontId="24" fillId="0" borderId="74" xfId="4" applyFont="1" applyBorder="1" applyAlignment="1">
      <alignment vertical="center"/>
    </xf>
    <xf numFmtId="5" fontId="24" fillId="0" borderId="38" xfId="4" applyFont="1" applyFill="1" applyBorder="1" applyAlignment="1">
      <alignment vertical="center"/>
    </xf>
    <xf numFmtId="5" fontId="24" fillId="0" borderId="19" xfId="4" applyFont="1" applyFill="1" applyBorder="1" applyAlignment="1">
      <alignment vertical="center"/>
    </xf>
    <xf numFmtId="5" fontId="24" fillId="0" borderId="20" xfId="4" applyFont="1" applyFill="1" applyBorder="1" applyAlignment="1">
      <alignment vertical="center"/>
    </xf>
    <xf numFmtId="5" fontId="24" fillId="0" borderId="34" xfId="4" applyFont="1" applyFill="1" applyBorder="1" applyAlignment="1">
      <alignment vertical="center"/>
    </xf>
    <xf numFmtId="5" fontId="24" fillId="0" borderId="10" xfId="4" applyFont="1" applyFill="1" applyBorder="1" applyAlignment="1">
      <alignment vertical="center"/>
    </xf>
    <xf numFmtId="5" fontId="24" fillId="0" borderId="3" xfId="4" applyFont="1" applyBorder="1" applyAlignment="1">
      <alignment vertical="center"/>
    </xf>
    <xf numFmtId="5" fontId="24" fillId="0" borderId="67" xfId="4" applyFont="1" applyBorder="1" applyAlignment="1">
      <alignment vertical="center"/>
    </xf>
    <xf numFmtId="5" fontId="24" fillId="0" borderId="69" xfId="4" applyFont="1" applyFill="1" applyBorder="1" applyAlignment="1">
      <alignment vertical="center"/>
    </xf>
    <xf numFmtId="5" fontId="24" fillId="0" borderId="116" xfId="4" applyFont="1" applyFill="1" applyBorder="1" applyAlignment="1">
      <alignment vertical="center"/>
    </xf>
    <xf numFmtId="5" fontId="24" fillId="0" borderId="70" xfId="4" applyFont="1" applyBorder="1" applyAlignment="1">
      <alignment vertical="center"/>
    </xf>
    <xf numFmtId="5" fontId="24" fillId="0" borderId="68" xfId="4" applyFont="1" applyBorder="1" applyAlignment="1">
      <alignment vertical="center"/>
    </xf>
    <xf numFmtId="5" fontId="22" fillId="0" borderId="72" xfId="4" applyFont="1" applyFill="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4" fillId="0" borderId="74" xfId="4" applyFont="1" applyFill="1" applyBorder="1" applyAlignment="1">
      <alignment vertical="center"/>
    </xf>
    <xf numFmtId="5" fontId="24" fillId="0" borderId="70" xfId="4" applyFont="1" applyFill="1" applyBorder="1" applyAlignment="1">
      <alignment vertical="center"/>
    </xf>
    <xf numFmtId="5" fontId="24" fillId="0" borderId="68" xfId="4" applyFont="1" applyFill="1" applyBorder="1" applyAlignment="1">
      <alignment vertical="center"/>
    </xf>
    <xf numFmtId="5" fontId="22" fillId="0" borderId="57" xfId="4" applyFont="1" applyFill="1" applyBorder="1" applyAlignment="1">
      <alignment vertical="center"/>
    </xf>
    <xf numFmtId="5" fontId="22" fillId="0" borderId="18" xfId="4" applyFont="1" applyFill="1" applyBorder="1" applyAlignment="1">
      <alignment vertical="center"/>
    </xf>
    <xf numFmtId="5" fontId="22" fillId="0" borderId="15" xfId="4" applyFont="1" applyFill="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66" xfId="4" applyFont="1" applyFill="1" applyBorder="1" applyAlignment="1">
      <alignment vertical="center"/>
    </xf>
    <xf numFmtId="5" fontId="22" fillId="0" borderId="14" xfId="4" applyFont="1" applyBorder="1" applyAlignment="1">
      <alignment vertical="center"/>
    </xf>
    <xf numFmtId="176" fontId="24" fillId="0" borderId="0" xfId="1" applyNumberFormat="1" applyFont="1" applyFill="1" applyBorder="1" applyAlignment="1">
      <alignment vertical="center"/>
    </xf>
    <xf numFmtId="176" fontId="24" fillId="0" borderId="22" xfId="1" applyNumberFormat="1" applyFont="1" applyFill="1" applyBorder="1" applyAlignment="1">
      <alignment horizontal="right" vertical="center"/>
    </xf>
    <xf numFmtId="176" fontId="22" fillId="0" borderId="12" xfId="1" applyNumberFormat="1" applyFont="1" applyFill="1" applyBorder="1" applyAlignment="1">
      <alignment vertical="center"/>
    </xf>
    <xf numFmtId="176" fontId="22" fillId="0" borderId="52" xfId="1" applyNumberFormat="1" applyFont="1" applyFill="1" applyBorder="1" applyAlignment="1">
      <alignment vertical="center"/>
    </xf>
    <xf numFmtId="176" fontId="22" fillId="0" borderId="0" xfId="1" applyNumberFormat="1" applyFont="1" applyFill="1" applyBorder="1" applyAlignment="1">
      <alignment vertical="center"/>
    </xf>
    <xf numFmtId="176" fontId="22" fillId="0" borderId="22" xfId="1" applyNumberFormat="1" applyFont="1" applyFill="1" applyBorder="1" applyAlignment="1">
      <alignment vertical="center"/>
    </xf>
    <xf numFmtId="176" fontId="24" fillId="0" borderId="22" xfId="1" applyNumberFormat="1" applyFont="1" applyFill="1" applyBorder="1" applyAlignment="1">
      <alignment vertical="center"/>
    </xf>
    <xf numFmtId="176" fontId="24" fillId="0" borderId="13" xfId="1" applyNumberFormat="1" applyFont="1" applyFill="1" applyBorder="1" applyAlignment="1">
      <alignment vertical="center"/>
    </xf>
    <xf numFmtId="176" fontId="24" fillId="0" borderId="54" xfId="1" applyNumberFormat="1" applyFont="1" applyFill="1" applyBorder="1" applyAlignment="1">
      <alignment horizontal="right" vertical="center"/>
    </xf>
    <xf numFmtId="176" fontId="24" fillId="0" borderId="75" xfId="1" applyNumberFormat="1" applyFont="1" applyFill="1" applyBorder="1" applyAlignment="1">
      <alignment vertical="center"/>
    </xf>
    <xf numFmtId="176" fontId="24" fillId="0" borderId="76" xfId="1" applyNumberFormat="1" applyFont="1" applyFill="1" applyBorder="1" applyAlignment="1">
      <alignment horizontal="right" vertical="center"/>
    </xf>
    <xf numFmtId="176" fontId="0" fillId="6" borderId="1" xfId="0" applyNumberFormat="1" applyFill="1" applyBorder="1"/>
    <xf numFmtId="176" fontId="0" fillId="6" borderId="30" xfId="0" applyNumberFormat="1" applyFill="1" applyBorder="1"/>
    <xf numFmtId="176" fontId="24" fillId="0" borderId="75" xfId="1" applyNumberFormat="1" applyFont="1" applyBorder="1" applyAlignment="1">
      <alignment vertical="center"/>
    </xf>
    <xf numFmtId="176" fontId="31" fillId="0" borderId="75" xfId="1" applyNumberFormat="1" applyFont="1" applyFill="1" applyBorder="1" applyAlignment="1">
      <alignment vertical="center"/>
    </xf>
    <xf numFmtId="176" fontId="31" fillId="0" borderId="76" xfId="1" applyNumberFormat="1" applyFont="1" applyFill="1" applyBorder="1" applyAlignment="1">
      <alignment horizontal="right" vertical="center"/>
    </xf>
    <xf numFmtId="176" fontId="22" fillId="0" borderId="1" xfId="16" applyNumberFormat="1" applyFont="1" applyFill="1" applyBorder="1" applyAlignment="1">
      <alignment horizontal="center" vertical="center" wrapText="1"/>
    </xf>
    <xf numFmtId="176" fontId="22" fillId="0" borderId="30" xfId="16" applyNumberFormat="1" applyFont="1" applyFill="1" applyBorder="1" applyAlignment="1">
      <alignment horizontal="center" vertical="center"/>
    </xf>
    <xf numFmtId="176" fontId="24" fillId="0" borderId="16" xfId="0" applyNumberFormat="1" applyFont="1" applyBorder="1"/>
    <xf numFmtId="176" fontId="24" fillId="0" borderId="82" xfId="0" applyNumberFormat="1" applyFont="1" applyBorder="1"/>
    <xf numFmtId="176" fontId="24" fillId="0" borderId="31" xfId="0" applyNumberFormat="1" applyFont="1" applyBorder="1"/>
    <xf numFmtId="176" fontId="24" fillId="0" borderId="0" xfId="0" applyNumberFormat="1" applyFont="1" applyBorder="1"/>
    <xf numFmtId="176" fontId="24" fillId="0" borderId="83" xfId="0" applyNumberFormat="1" applyFont="1" applyBorder="1"/>
    <xf numFmtId="176" fontId="24" fillId="0" borderId="22" xfId="0" applyNumberFormat="1" applyFont="1" applyBorder="1"/>
    <xf numFmtId="176" fontId="24" fillId="0" borderId="75" xfId="0" applyNumberFormat="1" applyFont="1" applyBorder="1"/>
    <xf numFmtId="176" fontId="24" fillId="0" borderId="84" xfId="0" applyNumberFormat="1" applyFont="1" applyBorder="1"/>
    <xf numFmtId="176" fontId="24" fillId="0" borderId="76" xfId="0" applyNumberFormat="1" applyFont="1" applyBorder="1"/>
    <xf numFmtId="176" fontId="22" fillId="0" borderId="28" xfId="0" applyNumberFormat="1" applyFont="1" applyBorder="1"/>
    <xf numFmtId="176" fontId="22" fillId="0" borderId="85" xfId="0" applyNumberFormat="1" applyFont="1" applyBorder="1"/>
    <xf numFmtId="176" fontId="22" fillId="0" borderId="32" xfId="0" applyNumberFormat="1" applyFont="1" applyBorder="1"/>
    <xf numFmtId="176" fontId="24" fillId="0" borderId="75" xfId="0" applyNumberFormat="1" applyFont="1" applyFill="1" applyBorder="1"/>
    <xf numFmtId="176" fontId="22" fillId="0" borderId="28" xfId="0" applyNumberFormat="1" applyFont="1" applyFill="1" applyBorder="1"/>
    <xf numFmtId="176" fontId="22" fillId="6" borderId="28" xfId="0" applyNumberFormat="1" applyFont="1" applyFill="1" applyBorder="1"/>
    <xf numFmtId="176" fontId="22" fillId="6" borderId="87" xfId="0" applyNumberFormat="1" applyFont="1" applyFill="1" applyBorder="1"/>
    <xf numFmtId="176" fontId="22" fillId="0" borderId="1" xfId="0" applyNumberFormat="1" applyFont="1" applyBorder="1"/>
    <xf numFmtId="176"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0"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211"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6" fontId="24" fillId="0" borderId="6" xfId="1" applyNumberFormat="1" applyFont="1" applyFill="1" applyBorder="1" applyAlignment="1">
      <alignment vertical="center"/>
    </xf>
    <xf numFmtId="176" fontId="24" fillId="0" borderId="18" xfId="1" applyNumberFormat="1" applyFont="1" applyFill="1" applyBorder="1" applyAlignment="1">
      <alignment vertical="center"/>
    </xf>
    <xf numFmtId="176" fontId="24" fillId="0" borderId="62" xfId="1" applyNumberFormat="1" applyFont="1" applyFill="1" applyBorder="1" applyAlignment="1">
      <alignment vertical="center"/>
    </xf>
    <xf numFmtId="176" fontId="31" fillId="0" borderId="6" xfId="1" applyNumberFormat="1" applyFont="1" applyFill="1" applyBorder="1" applyAlignment="1">
      <alignment vertical="center"/>
    </xf>
    <xf numFmtId="176" fontId="31" fillId="0" borderId="18" xfId="1" applyNumberFormat="1" applyFont="1" applyFill="1" applyBorder="1" applyAlignment="1">
      <alignment vertical="center"/>
    </xf>
    <xf numFmtId="176" fontId="31" fillId="0" borderId="0" xfId="1" applyNumberFormat="1" applyFont="1" applyFill="1" applyBorder="1" applyAlignment="1">
      <alignment vertical="center"/>
    </xf>
    <xf numFmtId="176" fontId="31" fillId="0" borderId="62" xfId="1" applyNumberFormat="1" applyFont="1" applyFill="1" applyBorder="1" applyAlignment="1">
      <alignment vertical="center"/>
    </xf>
    <xf numFmtId="176" fontId="22" fillId="0" borderId="212" xfId="1" applyNumberFormat="1" applyFont="1" applyFill="1" applyBorder="1" applyAlignment="1">
      <alignment vertical="center"/>
    </xf>
    <xf numFmtId="176" fontId="22" fillId="0" borderId="214" xfId="1" applyNumberFormat="1" applyFont="1" applyFill="1" applyBorder="1" applyAlignment="1">
      <alignment vertical="center"/>
    </xf>
    <xf numFmtId="176" fontId="22" fillId="0" borderId="211" xfId="1" applyNumberFormat="1" applyFont="1" applyFill="1" applyBorder="1" applyAlignment="1">
      <alignment vertical="center"/>
    </xf>
    <xf numFmtId="176" fontId="22" fillId="0" borderId="35" xfId="1" applyNumberFormat="1" applyFont="1" applyFill="1" applyBorder="1" applyAlignment="1">
      <alignment vertical="center"/>
    </xf>
    <xf numFmtId="176"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6" fontId="24" fillId="0" borderId="5" xfId="0" applyNumberFormat="1" applyFont="1" applyFill="1" applyBorder="1"/>
    <xf numFmtId="176" fontId="24" fillId="0" borderId="0" xfId="0" applyNumberFormat="1" applyFont="1" applyFill="1" applyBorder="1"/>
    <xf numFmtId="176" fontId="24" fillId="0" borderId="6" xfId="0" applyNumberFormat="1" applyFont="1" applyFill="1" applyBorder="1"/>
    <xf numFmtId="176" fontId="24" fillId="0" borderId="22" xfId="0" applyNumberFormat="1" applyFont="1" applyFill="1" applyBorder="1"/>
    <xf numFmtId="176" fontId="22" fillId="0" borderId="8" xfId="0" applyNumberFormat="1" applyFont="1" applyBorder="1"/>
    <xf numFmtId="176" fontId="22" fillId="0" borderId="12" xfId="0" applyNumberFormat="1" applyFont="1" applyBorder="1"/>
    <xf numFmtId="176" fontId="22" fillId="0" borderId="52" xfId="0" applyNumberFormat="1" applyFont="1" applyBorder="1"/>
    <xf numFmtId="176" fontId="22" fillId="0" borderId="5" xfId="0" applyNumberFormat="1" applyFont="1" applyFill="1" applyBorder="1"/>
    <xf numFmtId="176" fontId="22" fillId="0" borderId="0" xfId="0" applyNumberFormat="1" applyFont="1" applyFill="1" applyBorder="1"/>
    <xf numFmtId="176" fontId="22" fillId="0" borderId="6" xfId="0" applyNumberFormat="1" applyFont="1" applyFill="1" applyBorder="1"/>
    <xf numFmtId="176" fontId="22" fillId="0" borderId="22" xfId="0" applyNumberFormat="1" applyFont="1" applyFill="1" applyBorder="1"/>
    <xf numFmtId="176" fontId="26" fillId="0" borderId="25" xfId="1" applyNumberFormat="1" applyFont="1" applyFill="1" applyBorder="1" applyAlignment="1">
      <alignment vertical="center"/>
    </xf>
    <xf numFmtId="176" fontId="24" fillId="0" borderId="15" xfId="1" applyNumberFormat="1" applyFont="1" applyFill="1" applyBorder="1" applyAlignment="1">
      <alignment vertical="center"/>
    </xf>
    <xf numFmtId="176" fontId="26" fillId="0" borderId="24" xfId="1" applyNumberFormat="1" applyFont="1" applyFill="1" applyBorder="1" applyAlignment="1">
      <alignment horizontal="right" vertical="center"/>
    </xf>
    <xf numFmtId="176" fontId="24" fillId="0" borderId="0" xfId="1" applyNumberFormat="1" applyFont="1" applyFill="1" applyBorder="1" applyAlignment="1">
      <alignment horizontal="right" vertical="center"/>
    </xf>
    <xf numFmtId="176" fontId="26" fillId="0" borderId="24" xfId="1" applyNumberFormat="1" applyFont="1" applyFill="1" applyBorder="1" applyAlignment="1">
      <alignment vertical="center"/>
    </xf>
    <xf numFmtId="176" fontId="24" fillId="0" borderId="26" xfId="1" applyNumberFormat="1" applyFont="1" applyFill="1" applyBorder="1" applyAlignment="1">
      <alignment vertical="center"/>
    </xf>
    <xf numFmtId="176" fontId="24" fillId="0" borderId="1" xfId="1" applyNumberFormat="1" applyFont="1" applyFill="1" applyBorder="1" applyAlignment="1">
      <alignment vertical="center"/>
    </xf>
    <xf numFmtId="176"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6" fontId="24" fillId="0" borderId="22" xfId="1" applyNumberFormat="1" applyFont="1" applyFill="1" applyBorder="1" applyAlignment="1">
      <alignment horizontal="right"/>
    </xf>
    <xf numFmtId="176" fontId="24" fillId="0" borderId="22" xfId="1" applyNumberFormat="1" applyFont="1" applyFill="1" applyBorder="1"/>
    <xf numFmtId="176" fontId="24" fillId="0" borderId="52" xfId="1" applyNumberFormat="1" applyFont="1" applyFill="1" applyBorder="1"/>
    <xf numFmtId="176" fontId="22" fillId="0" borderId="22" xfId="1" applyNumberFormat="1" applyFont="1" applyFill="1" applyBorder="1" applyAlignment="1"/>
    <xf numFmtId="176" fontId="24" fillId="0" borderId="22" xfId="1" applyNumberFormat="1" applyFont="1" applyFill="1" applyBorder="1" applyAlignment="1"/>
    <xf numFmtId="176" fontId="24" fillId="0" borderId="0" xfId="4" applyNumberFormat="1" applyFont="1" applyFill="1" applyBorder="1" applyAlignment="1">
      <alignment horizontal="right" vertical="center" wrapText="1"/>
    </xf>
    <xf numFmtId="176" fontId="24" fillId="0" borderId="15" xfId="4" applyNumberFormat="1" applyFont="1" applyFill="1" applyBorder="1" applyAlignment="1">
      <alignment horizontal="right" vertical="center"/>
    </xf>
    <xf numFmtId="176" fontId="24" fillId="0" borderId="15" xfId="4" applyNumberFormat="1" applyFont="1" applyFill="1" applyBorder="1" applyAlignment="1">
      <alignment vertical="center"/>
    </xf>
    <xf numFmtId="0" fontId="22" fillId="0" borderId="24" xfId="0" applyFont="1" applyFill="1" applyBorder="1" applyAlignment="1">
      <alignment vertical="top" wrapText="1"/>
    </xf>
    <xf numFmtId="175" fontId="22" fillId="0" borderId="24" xfId="0" applyNumberFormat="1" applyFont="1" applyFill="1" applyBorder="1" applyAlignment="1">
      <alignment vertical="top" wrapText="1"/>
    </xf>
    <xf numFmtId="175" fontId="24" fillId="0" borderId="33" xfId="0" applyNumberFormat="1" applyFont="1" applyFill="1" applyBorder="1" applyAlignment="1">
      <alignment vertical="top" wrapText="1"/>
    </xf>
    <xf numFmtId="5" fontId="24" fillId="0" borderId="76" xfId="4" applyFont="1" applyBorder="1" applyAlignment="1">
      <alignment vertical="center" wrapText="1"/>
    </xf>
    <xf numFmtId="176" fontId="22" fillId="0" borderId="52" xfId="1" applyNumberFormat="1" applyFont="1" applyFill="1" applyBorder="1" applyAlignment="1">
      <alignment horizontal="right" vertical="center"/>
    </xf>
    <xf numFmtId="176" fontId="22" fillId="0" borderId="8" xfId="0" applyNumberFormat="1" applyFont="1" applyFill="1" applyBorder="1"/>
    <xf numFmtId="176" fontId="22" fillId="0" borderId="12" xfId="0" applyNumberFormat="1" applyFont="1" applyFill="1" applyBorder="1"/>
    <xf numFmtId="176" fontId="22" fillId="0" borderId="19" xfId="0" applyNumberFormat="1" applyFont="1" applyFill="1" applyBorder="1"/>
    <xf numFmtId="176" fontId="22" fillId="0" borderId="52" xfId="0" applyNumberFormat="1" applyFont="1" applyFill="1" applyBorder="1"/>
    <xf numFmtId="176" fontId="24" fillId="0" borderId="5" xfId="17" applyNumberFormat="1" applyFont="1" applyFill="1" applyBorder="1"/>
    <xf numFmtId="176" fontId="24" fillId="0" borderId="0" xfId="17" applyNumberFormat="1" applyFont="1" applyFill="1" applyBorder="1"/>
    <xf numFmtId="176" fontId="24" fillId="0" borderId="6" xfId="17" applyNumberFormat="1" applyFont="1" applyFill="1" applyBorder="1"/>
    <xf numFmtId="176"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0" fontId="24" fillId="0" borderId="217" xfId="0" applyFont="1" applyBorder="1" applyAlignment="1">
      <alignment horizontal="left" vertical="center" wrapText="1"/>
    </xf>
    <xf numFmtId="5" fontId="24" fillId="0" borderId="217" xfId="4" applyFont="1" applyFill="1" applyBorder="1" applyAlignment="1">
      <alignment vertical="center"/>
    </xf>
    <xf numFmtId="5" fontId="24" fillId="0" borderId="218" xfId="4" applyFont="1" applyFill="1" applyBorder="1" applyAlignment="1">
      <alignment vertical="center"/>
    </xf>
    <xf numFmtId="5" fontId="24" fillId="0" borderId="213" xfId="4" applyFont="1" applyBorder="1" applyAlignment="1">
      <alignment vertical="center"/>
    </xf>
    <xf numFmtId="5" fontId="24" fillId="0" borderId="219" xfId="4" applyFont="1" applyBorder="1" applyAlignment="1">
      <alignment vertical="center"/>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29" xfId="27" applyFont="1" applyBorder="1" applyAlignment="1">
      <alignment horizontal="center" vertical="center" wrapText="1"/>
    </xf>
    <xf numFmtId="0" fontId="22" fillId="0" borderId="1" xfId="27" applyFont="1" applyBorder="1" applyAlignment="1">
      <alignment horizontal="center" vertical="center"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4" fillId="6" borderId="26" xfId="0" applyFont="1" applyFill="1" applyBorder="1" applyAlignment="1">
      <alignment horizontal="center"/>
    </xf>
    <xf numFmtId="0" fontId="24" fillId="6" borderId="28" xfId="0" applyFont="1" applyFill="1" applyBorder="1" applyAlignment="1">
      <alignment horizontal="center"/>
    </xf>
    <xf numFmtId="0" fontId="24" fillId="6" borderId="32" xfId="0" applyFont="1" applyFill="1" applyBorder="1" applyAlignment="1">
      <alignment horizontal="center"/>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4" fillId="0" borderId="24" xfId="16" applyFont="1" applyFill="1" applyBorder="1" applyAlignment="1">
      <alignment horizontal="left" wrapText="1"/>
    </xf>
    <xf numFmtId="0" fontId="24" fillId="0" borderId="0" xfId="16" applyFont="1" applyFill="1" applyBorder="1" applyAlignment="1">
      <alignment horizontal="lef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5"/>
  <sheetViews>
    <sheetView view="pageBreakPreview" topLeftCell="A46" zoomScale="70" zoomScaleNormal="100" zoomScaleSheetLayoutView="70" workbookViewId="0">
      <selection activeCell="S45" sqref="S45"/>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489" t="s">
        <v>285</v>
      </c>
      <c r="B1" s="490"/>
      <c r="C1" s="490"/>
      <c r="D1" s="490"/>
      <c r="E1" s="490"/>
      <c r="F1" s="490"/>
      <c r="G1" s="490"/>
      <c r="H1" s="490"/>
      <c r="I1" s="490"/>
      <c r="J1" s="490"/>
      <c r="K1" s="490"/>
      <c r="L1" s="490"/>
      <c r="M1" s="490"/>
      <c r="N1" s="490"/>
      <c r="O1" s="491"/>
    </row>
    <row r="2" spans="1:18" s="57" customFormat="1" ht="32.25" thickBot="1" x14ac:dyDescent="0.25">
      <c r="A2" s="40"/>
      <c r="B2" s="41" t="s">
        <v>37</v>
      </c>
      <c r="C2" s="42">
        <v>43647</v>
      </c>
      <c r="D2" s="42">
        <v>43678</v>
      </c>
      <c r="E2" s="42">
        <v>43709</v>
      </c>
      <c r="F2" s="42">
        <v>43739</v>
      </c>
      <c r="G2" s="42">
        <v>43770</v>
      </c>
      <c r="H2" s="42">
        <v>43800</v>
      </c>
      <c r="I2" s="42">
        <v>43831</v>
      </c>
      <c r="J2" s="42">
        <v>43862</v>
      </c>
      <c r="K2" s="42">
        <v>43891</v>
      </c>
      <c r="L2" s="42">
        <v>43922</v>
      </c>
      <c r="M2" s="42">
        <v>43952</v>
      </c>
      <c r="N2" s="42">
        <v>43983</v>
      </c>
      <c r="O2" s="43" t="s">
        <v>284</v>
      </c>
    </row>
    <row r="3" spans="1:18" s="57" customFormat="1" ht="15.75" customHeight="1" x14ac:dyDescent="0.25">
      <c r="A3" s="492" t="s">
        <v>38</v>
      </c>
      <c r="B3" s="273" t="s">
        <v>39</v>
      </c>
      <c r="C3" s="302">
        <v>68135518</v>
      </c>
      <c r="D3" s="302">
        <v>62708584</v>
      </c>
      <c r="E3" s="302"/>
      <c r="F3" s="302"/>
      <c r="G3" s="302"/>
      <c r="H3" s="302"/>
      <c r="I3" s="302"/>
      <c r="J3" s="303"/>
      <c r="K3" s="303"/>
      <c r="L3" s="303"/>
      <c r="M3" s="303"/>
      <c r="N3" s="299"/>
      <c r="O3" s="308">
        <v>130844102</v>
      </c>
      <c r="P3" s="58"/>
      <c r="Q3"/>
      <c r="R3" s="260"/>
    </row>
    <row r="4" spans="1:18" s="57" customFormat="1" ht="15.75" x14ac:dyDescent="0.25">
      <c r="A4" s="493"/>
      <c r="B4" s="273" t="s">
        <v>40</v>
      </c>
      <c r="C4" s="302">
        <v>3239716</v>
      </c>
      <c r="D4" s="302">
        <v>3775508</v>
      </c>
      <c r="E4" s="302"/>
      <c r="F4" s="302"/>
      <c r="G4" s="302"/>
      <c r="H4" s="302"/>
      <c r="I4" s="302"/>
      <c r="J4" s="301"/>
      <c r="K4" s="301"/>
      <c r="L4" s="301"/>
      <c r="M4" s="301"/>
      <c r="N4" s="299"/>
      <c r="O4" s="308">
        <v>7015224</v>
      </c>
      <c r="P4" s="58"/>
      <c r="Q4" s="58"/>
      <c r="R4" s="260"/>
    </row>
    <row r="5" spans="1:18" s="57" customFormat="1" ht="15.75" x14ac:dyDescent="0.25">
      <c r="A5" s="493"/>
      <c r="B5" s="273" t="s">
        <v>41</v>
      </c>
      <c r="C5" s="302">
        <v>3672169</v>
      </c>
      <c r="D5" s="302">
        <v>5461831</v>
      </c>
      <c r="E5" s="302"/>
      <c r="F5" s="302"/>
      <c r="G5" s="302"/>
      <c r="H5" s="302"/>
      <c r="I5" s="302"/>
      <c r="J5" s="301"/>
      <c r="K5" s="301"/>
      <c r="L5" s="301"/>
      <c r="M5" s="301"/>
      <c r="N5" s="299"/>
      <c r="O5" s="308">
        <v>9134000</v>
      </c>
      <c r="P5" s="58"/>
      <c r="Q5" s="58"/>
    </row>
    <row r="6" spans="1:18" s="57" customFormat="1" ht="31.5" x14ac:dyDescent="0.25">
      <c r="A6" s="493"/>
      <c r="B6" s="273" t="s">
        <v>42</v>
      </c>
      <c r="C6" s="302">
        <v>5460769</v>
      </c>
      <c r="D6" s="302">
        <v>3498325</v>
      </c>
      <c r="E6" s="302"/>
      <c r="F6" s="302"/>
      <c r="G6" s="302"/>
      <c r="H6" s="302"/>
      <c r="I6" s="302"/>
      <c r="J6" s="301"/>
      <c r="K6" s="301"/>
      <c r="L6" s="301"/>
      <c r="M6" s="301"/>
      <c r="N6" s="299"/>
      <c r="O6" s="308">
        <v>8959094</v>
      </c>
      <c r="P6" s="58"/>
      <c r="Q6" s="58"/>
    </row>
    <row r="7" spans="1:18" s="57" customFormat="1" ht="15.75" x14ac:dyDescent="0.25">
      <c r="A7" s="493"/>
      <c r="B7" s="273" t="s">
        <v>43</v>
      </c>
      <c r="C7" s="302">
        <v>24021155</v>
      </c>
      <c r="D7" s="302">
        <v>35879766</v>
      </c>
      <c r="E7" s="302"/>
      <c r="F7" s="302"/>
      <c r="G7" s="302"/>
      <c r="H7" s="302"/>
      <c r="I7" s="302"/>
      <c r="J7" s="301"/>
      <c r="K7" s="301"/>
      <c r="L7" s="301"/>
      <c r="M7" s="301"/>
      <c r="N7" s="299"/>
      <c r="O7" s="308">
        <v>59900921</v>
      </c>
      <c r="P7" s="58"/>
      <c r="Q7" s="58"/>
    </row>
    <row r="8" spans="1:18" s="57" customFormat="1" ht="15.75" x14ac:dyDescent="0.25">
      <c r="A8" s="493"/>
      <c r="B8" s="273" t="s">
        <v>44</v>
      </c>
      <c r="C8" s="302">
        <v>0</v>
      </c>
      <c r="D8" s="302">
        <v>4373</v>
      </c>
      <c r="E8" s="302"/>
      <c r="F8" s="302"/>
      <c r="G8" s="302"/>
      <c r="H8" s="302"/>
      <c r="I8" s="302"/>
      <c r="J8" s="301"/>
      <c r="K8" s="301"/>
      <c r="L8" s="301"/>
      <c r="M8" s="301"/>
      <c r="N8" s="299"/>
      <c r="O8" s="308">
        <v>4373</v>
      </c>
      <c r="P8" s="58"/>
      <c r="Q8" s="58"/>
    </row>
    <row r="9" spans="1:18" s="57" customFormat="1" ht="15.75" x14ac:dyDescent="0.25">
      <c r="A9" s="493"/>
      <c r="B9" s="273" t="s">
        <v>45</v>
      </c>
      <c r="C9" s="302">
        <v>33358655</v>
      </c>
      <c r="D9" s="302">
        <v>34329519</v>
      </c>
      <c r="E9" s="302"/>
      <c r="F9" s="302"/>
      <c r="G9" s="302"/>
      <c r="H9" s="302"/>
      <c r="I9" s="302"/>
      <c r="J9" s="301"/>
      <c r="K9" s="301"/>
      <c r="L9" s="301"/>
      <c r="M9" s="301"/>
      <c r="N9" s="299"/>
      <c r="O9" s="308">
        <v>67688174</v>
      </c>
      <c r="P9" s="58"/>
      <c r="Q9" s="58"/>
    </row>
    <row r="10" spans="1:18" s="57" customFormat="1" ht="15.75" x14ac:dyDescent="0.25">
      <c r="A10" s="493"/>
      <c r="B10" s="273" t="s">
        <v>16</v>
      </c>
      <c r="C10" s="302">
        <v>60137440</v>
      </c>
      <c r="D10" s="302">
        <v>61056187</v>
      </c>
      <c r="E10" s="302"/>
      <c r="F10" s="302"/>
      <c r="G10" s="302"/>
      <c r="H10" s="302"/>
      <c r="I10" s="302"/>
      <c r="J10" s="301"/>
      <c r="K10" s="301"/>
      <c r="L10" s="301"/>
      <c r="M10" s="301"/>
      <c r="N10" s="299"/>
      <c r="O10" s="308">
        <v>121193627</v>
      </c>
      <c r="P10" s="58"/>
      <c r="Q10" s="58"/>
    </row>
    <row r="11" spans="1:18" s="57" customFormat="1" ht="15.75" x14ac:dyDescent="0.25">
      <c r="A11" s="493"/>
      <c r="B11" s="273" t="s">
        <v>17</v>
      </c>
      <c r="C11" s="302">
        <v>49349659</v>
      </c>
      <c r="D11" s="302">
        <v>42235805</v>
      </c>
      <c r="E11" s="302"/>
      <c r="F11" s="302"/>
      <c r="G11" s="302"/>
      <c r="H11" s="302"/>
      <c r="I11" s="302"/>
      <c r="J11" s="301"/>
      <c r="K11" s="301"/>
      <c r="L11" s="301"/>
      <c r="M11" s="301"/>
      <c r="N11" s="299"/>
      <c r="O11" s="308">
        <v>91585464</v>
      </c>
      <c r="P11" s="58"/>
      <c r="Q11" s="58"/>
    </row>
    <row r="12" spans="1:18" s="57" customFormat="1" ht="15.75" x14ac:dyDescent="0.25">
      <c r="A12" s="493"/>
      <c r="B12" s="273" t="s">
        <v>46</v>
      </c>
      <c r="C12" s="302">
        <v>12671535</v>
      </c>
      <c r="D12" s="302">
        <v>12934875</v>
      </c>
      <c r="E12" s="302"/>
      <c r="F12" s="302"/>
      <c r="G12" s="302"/>
      <c r="H12" s="302"/>
      <c r="I12" s="302"/>
      <c r="J12" s="301"/>
      <c r="K12" s="301"/>
      <c r="L12" s="301"/>
      <c r="M12" s="301"/>
      <c r="N12" s="299"/>
      <c r="O12" s="308">
        <v>25606410</v>
      </c>
      <c r="P12" s="58"/>
      <c r="Q12" s="58"/>
    </row>
    <row r="13" spans="1:18" s="57" customFormat="1" ht="15.75" x14ac:dyDescent="0.25">
      <c r="A13" s="493"/>
      <c r="B13" s="273" t="s">
        <v>47</v>
      </c>
      <c r="C13" s="302">
        <v>14788507</v>
      </c>
      <c r="D13" s="302">
        <v>12610776</v>
      </c>
      <c r="E13" s="302"/>
      <c r="F13" s="302"/>
      <c r="G13" s="302"/>
      <c r="H13" s="302"/>
      <c r="I13" s="302"/>
      <c r="J13" s="301"/>
      <c r="K13" s="301"/>
      <c r="L13" s="301"/>
      <c r="M13" s="301"/>
      <c r="N13" s="299"/>
      <c r="O13" s="308">
        <v>27399283</v>
      </c>
      <c r="P13" s="58"/>
      <c r="Q13" s="58"/>
    </row>
    <row r="14" spans="1:18" s="57" customFormat="1" ht="15.75" x14ac:dyDescent="0.25">
      <c r="A14" s="493"/>
      <c r="B14" s="273" t="s">
        <v>15</v>
      </c>
      <c r="C14" s="302">
        <v>93542460</v>
      </c>
      <c r="D14" s="302">
        <v>76435381</v>
      </c>
      <c r="E14" s="302"/>
      <c r="F14" s="302"/>
      <c r="G14" s="302"/>
      <c r="H14" s="302"/>
      <c r="I14" s="302"/>
      <c r="J14" s="301"/>
      <c r="K14" s="301"/>
      <c r="L14" s="301"/>
      <c r="M14" s="301"/>
      <c r="N14" s="299"/>
      <c r="O14" s="308">
        <v>169977841</v>
      </c>
      <c r="P14" s="58"/>
      <c r="Q14" s="58"/>
    </row>
    <row r="15" spans="1:18" s="57" customFormat="1" ht="15.75" x14ac:dyDescent="0.25">
      <c r="A15" s="493"/>
      <c r="B15" s="273" t="s">
        <v>48</v>
      </c>
      <c r="C15" s="302">
        <v>0</v>
      </c>
      <c r="D15" s="302">
        <v>0</v>
      </c>
      <c r="E15" s="302"/>
      <c r="F15" s="302"/>
      <c r="G15" s="302"/>
      <c r="H15" s="302"/>
      <c r="I15" s="302"/>
      <c r="J15" s="301"/>
      <c r="K15" s="301"/>
      <c r="L15" s="301"/>
      <c r="M15" s="301"/>
      <c r="N15" s="299"/>
      <c r="O15" s="308">
        <v>0</v>
      </c>
      <c r="P15" s="58"/>
      <c r="Q15" s="58"/>
    </row>
    <row r="16" spans="1:18" s="57" customFormat="1" ht="15.75" x14ac:dyDescent="0.25">
      <c r="A16" s="493"/>
      <c r="B16" s="273" t="s">
        <v>68</v>
      </c>
      <c r="C16" s="302">
        <v>4939804</v>
      </c>
      <c r="D16" s="302">
        <v>8260752</v>
      </c>
      <c r="E16" s="302"/>
      <c r="F16" s="302"/>
      <c r="G16" s="302"/>
      <c r="H16" s="302"/>
      <c r="I16" s="302"/>
      <c r="J16" s="301"/>
      <c r="K16" s="301"/>
      <c r="L16" s="301"/>
      <c r="M16" s="301"/>
      <c r="N16" s="299"/>
      <c r="O16" s="308">
        <v>13200556</v>
      </c>
      <c r="P16" s="58"/>
      <c r="Q16" s="58"/>
    </row>
    <row r="17" spans="1:19" s="57" customFormat="1" ht="15.75" x14ac:dyDescent="0.25">
      <c r="A17" s="493"/>
      <c r="B17" s="273" t="s">
        <v>69</v>
      </c>
      <c r="C17" s="302">
        <v>12710014</v>
      </c>
      <c r="D17" s="302">
        <v>13664948</v>
      </c>
      <c r="E17" s="302"/>
      <c r="F17" s="302"/>
      <c r="G17" s="302"/>
      <c r="H17" s="302"/>
      <c r="I17" s="302"/>
      <c r="J17" s="301"/>
      <c r="K17" s="301"/>
      <c r="L17" s="301"/>
      <c r="M17" s="301"/>
      <c r="N17" s="299"/>
      <c r="O17" s="308">
        <v>26374962</v>
      </c>
      <c r="P17" s="58"/>
      <c r="Q17" s="58"/>
    </row>
    <row r="18" spans="1:19" s="57" customFormat="1" ht="15.75" customHeight="1" x14ac:dyDescent="0.25">
      <c r="A18" s="493"/>
      <c r="B18" s="273" t="s">
        <v>70</v>
      </c>
      <c r="C18" s="302">
        <v>10429372</v>
      </c>
      <c r="D18" s="302">
        <v>8002018</v>
      </c>
      <c r="E18" s="302"/>
      <c r="F18" s="302"/>
      <c r="G18" s="302"/>
      <c r="H18" s="302"/>
      <c r="I18" s="302"/>
      <c r="J18" s="301"/>
      <c r="K18" s="301"/>
      <c r="L18" s="301"/>
      <c r="M18" s="301"/>
      <c r="N18" s="299"/>
      <c r="O18" s="308">
        <v>18431390</v>
      </c>
      <c r="P18" s="58"/>
      <c r="Q18" s="58"/>
    </row>
    <row r="19" spans="1:19" s="57" customFormat="1" ht="31.5" hidden="1" x14ac:dyDescent="0.25">
      <c r="A19" s="493"/>
      <c r="B19" s="273" t="s">
        <v>71</v>
      </c>
      <c r="C19" s="302">
        <v>0</v>
      </c>
      <c r="D19" s="302">
        <v>0</v>
      </c>
      <c r="E19" s="302"/>
      <c r="F19" s="302"/>
      <c r="G19" s="302"/>
      <c r="H19" s="302"/>
      <c r="I19" s="302"/>
      <c r="J19" s="301"/>
      <c r="K19" s="301"/>
      <c r="L19" s="301"/>
      <c r="M19" s="301"/>
      <c r="N19" s="299"/>
      <c r="O19" s="308">
        <v>0</v>
      </c>
      <c r="P19" s="58"/>
      <c r="Q19" s="58"/>
      <c r="R19" s="236"/>
    </row>
    <row r="20" spans="1:19" s="57" customFormat="1" ht="31.5" hidden="1" x14ac:dyDescent="0.25">
      <c r="A20" s="493"/>
      <c r="B20" s="273" t="s">
        <v>72</v>
      </c>
      <c r="C20" s="302">
        <v>0</v>
      </c>
      <c r="D20" s="302">
        <v>0</v>
      </c>
      <c r="E20" s="302"/>
      <c r="F20" s="302"/>
      <c r="G20" s="302"/>
      <c r="H20" s="302"/>
      <c r="I20" s="302"/>
      <c r="J20" s="301"/>
      <c r="K20" s="301"/>
      <c r="L20" s="301"/>
      <c r="M20" s="301"/>
      <c r="N20" s="299"/>
      <c r="O20" s="308">
        <v>0</v>
      </c>
      <c r="P20" s="58"/>
      <c r="Q20" s="58"/>
    </row>
    <row r="21" spans="1:19" s="57" customFormat="1" ht="15.75" x14ac:dyDescent="0.25">
      <c r="A21" s="493"/>
      <c r="B21" s="273" t="s">
        <v>73</v>
      </c>
      <c r="C21" s="302">
        <v>0</v>
      </c>
      <c r="D21" s="302">
        <v>0</v>
      </c>
      <c r="E21" s="302"/>
      <c r="F21" s="302"/>
      <c r="G21" s="302"/>
      <c r="H21" s="302"/>
      <c r="I21" s="302"/>
      <c r="J21" s="301"/>
      <c r="K21" s="301"/>
      <c r="L21" s="301"/>
      <c r="M21" s="301"/>
      <c r="N21" s="299"/>
      <c r="O21" s="308">
        <v>0</v>
      </c>
      <c r="P21" s="58"/>
      <c r="Q21" s="58"/>
    </row>
    <row r="22" spans="1:19" s="57" customFormat="1" ht="15.75" x14ac:dyDescent="0.25">
      <c r="A22" s="493"/>
      <c r="B22" s="273" t="s">
        <v>245</v>
      </c>
      <c r="C22" s="302">
        <v>6183990</v>
      </c>
      <c r="D22" s="302">
        <v>2811162</v>
      </c>
      <c r="E22" s="302"/>
      <c r="F22" s="302"/>
      <c r="G22" s="302"/>
      <c r="H22" s="302"/>
      <c r="I22" s="302"/>
      <c r="J22" s="301"/>
      <c r="K22" s="301"/>
      <c r="L22" s="301"/>
      <c r="M22" s="301"/>
      <c r="N22" s="299"/>
      <c r="O22" s="308">
        <v>8995152</v>
      </c>
      <c r="P22" s="58"/>
      <c r="Q22" s="58"/>
    </row>
    <row r="23" spans="1:19" s="57" customFormat="1" ht="16.5" thickBot="1" x14ac:dyDescent="0.3">
      <c r="A23" s="493"/>
      <c r="B23" s="273" t="s">
        <v>220</v>
      </c>
      <c r="C23" s="302">
        <v>3286365</v>
      </c>
      <c r="D23" s="302">
        <v>2528816</v>
      </c>
      <c r="E23" s="302"/>
      <c r="F23" s="302"/>
      <c r="G23" s="302"/>
      <c r="H23" s="302"/>
      <c r="I23" s="302"/>
      <c r="J23" s="304"/>
      <c r="K23" s="304"/>
      <c r="L23" s="304"/>
      <c r="M23" s="304"/>
      <c r="N23" s="299"/>
      <c r="O23" s="308">
        <v>5815181</v>
      </c>
      <c r="P23" s="58"/>
      <c r="Q23" s="58"/>
    </row>
    <row r="24" spans="1:19" s="57" customFormat="1" ht="16.5" thickBot="1" x14ac:dyDescent="0.3">
      <c r="A24" s="494"/>
      <c r="B24" s="274" t="s">
        <v>49</v>
      </c>
      <c r="C24" s="305">
        <v>405927128</v>
      </c>
      <c r="D24" s="305">
        <v>386198626</v>
      </c>
      <c r="E24" s="305"/>
      <c r="F24" s="305"/>
      <c r="G24" s="305"/>
      <c r="H24" s="305"/>
      <c r="I24" s="305"/>
      <c r="J24" s="306"/>
      <c r="K24" s="306"/>
      <c r="L24" s="306"/>
      <c r="M24" s="306"/>
      <c r="N24" s="307"/>
      <c r="O24" s="309">
        <v>792125754</v>
      </c>
      <c r="P24" s="60"/>
      <c r="Q24" s="58"/>
    </row>
    <row r="25" spans="1:19" s="57" customFormat="1" ht="31.5" x14ac:dyDescent="0.25">
      <c r="A25" s="492" t="s">
        <v>50</v>
      </c>
      <c r="B25" s="273" t="s">
        <v>74</v>
      </c>
      <c r="C25" s="302">
        <v>44066261</v>
      </c>
      <c r="D25" s="302">
        <v>38244673</v>
      </c>
      <c r="E25" s="302"/>
      <c r="F25" s="302"/>
      <c r="G25" s="302"/>
      <c r="H25" s="302"/>
      <c r="I25" s="302"/>
      <c r="J25" s="303"/>
      <c r="K25" s="303"/>
      <c r="L25" s="303"/>
      <c r="M25" s="303"/>
      <c r="N25" s="299"/>
      <c r="O25" s="308">
        <v>82310934</v>
      </c>
      <c r="Q25" s="58"/>
    </row>
    <row r="26" spans="1:19" s="57" customFormat="1" ht="31.5" x14ac:dyDescent="0.25">
      <c r="A26" s="493"/>
      <c r="B26" s="273" t="s">
        <v>283</v>
      </c>
      <c r="C26" s="302">
        <v>4262718</v>
      </c>
      <c r="D26" s="302">
        <v>3947229</v>
      </c>
      <c r="E26" s="302"/>
      <c r="F26" s="302"/>
      <c r="G26" s="302"/>
      <c r="H26" s="302"/>
      <c r="I26" s="302"/>
      <c r="J26" s="301"/>
      <c r="K26" s="301"/>
      <c r="L26" s="301"/>
      <c r="M26" s="301"/>
      <c r="N26" s="299"/>
      <c r="O26" s="308">
        <v>8209947</v>
      </c>
      <c r="Q26" s="58"/>
    </row>
    <row r="27" spans="1:19" s="57" customFormat="1" ht="15.75" x14ac:dyDescent="0.25">
      <c r="A27" s="493"/>
      <c r="B27" s="273" t="s">
        <v>250</v>
      </c>
      <c r="C27" s="302">
        <v>4465342</v>
      </c>
      <c r="D27" s="302">
        <v>3374111</v>
      </c>
      <c r="E27" s="302"/>
      <c r="F27" s="302"/>
      <c r="G27" s="302"/>
      <c r="H27" s="302"/>
      <c r="I27" s="302"/>
      <c r="J27" s="301"/>
      <c r="K27" s="301"/>
      <c r="L27" s="301"/>
      <c r="M27" s="301"/>
      <c r="N27" s="299"/>
      <c r="O27" s="308">
        <v>7839453</v>
      </c>
      <c r="Q27" s="58"/>
      <c r="S27" s="58"/>
    </row>
    <row r="28" spans="1:19" s="57" customFormat="1" ht="31.5" x14ac:dyDescent="0.25">
      <c r="A28" s="493"/>
      <c r="B28" s="273" t="s">
        <v>51</v>
      </c>
      <c r="C28" s="302">
        <v>0</v>
      </c>
      <c r="D28" s="302">
        <v>-11895</v>
      </c>
      <c r="E28" s="302"/>
      <c r="F28" s="302"/>
      <c r="G28" s="302"/>
      <c r="H28" s="302"/>
      <c r="I28" s="302"/>
      <c r="J28" s="301"/>
      <c r="K28" s="301"/>
      <c r="L28" s="301"/>
      <c r="M28" s="301"/>
      <c r="N28" s="299"/>
      <c r="O28" s="308">
        <v>-11895</v>
      </c>
      <c r="Q28" s="58"/>
      <c r="R28" s="60"/>
    </row>
    <row r="29" spans="1:19" s="57" customFormat="1" ht="15.75" x14ac:dyDescent="0.25">
      <c r="A29" s="493"/>
      <c r="B29" s="273" t="s">
        <v>52</v>
      </c>
      <c r="C29" s="302">
        <v>2241660</v>
      </c>
      <c r="D29" s="302">
        <v>2154788</v>
      </c>
      <c r="E29" s="302"/>
      <c r="F29" s="302"/>
      <c r="G29" s="302"/>
      <c r="H29" s="302"/>
      <c r="I29" s="302"/>
      <c r="J29" s="301"/>
      <c r="K29" s="301"/>
      <c r="L29" s="301"/>
      <c r="M29" s="301"/>
      <c r="N29" s="299"/>
      <c r="O29" s="308">
        <v>4396448</v>
      </c>
      <c r="Q29" s="58"/>
      <c r="R29" s="60"/>
    </row>
    <row r="30" spans="1:19" s="57" customFormat="1" ht="15.75" x14ac:dyDescent="0.25">
      <c r="A30" s="493"/>
      <c r="B30" s="61" t="s">
        <v>53</v>
      </c>
      <c r="C30" s="302">
        <v>0</v>
      </c>
      <c r="D30" s="302">
        <v>45084</v>
      </c>
      <c r="E30" s="302"/>
      <c r="F30" s="302"/>
      <c r="G30" s="302"/>
      <c r="H30" s="302"/>
      <c r="I30" s="302"/>
      <c r="J30" s="301"/>
      <c r="K30" s="301"/>
      <c r="L30" s="301"/>
      <c r="M30" s="301"/>
      <c r="N30" s="299"/>
      <c r="O30" s="308">
        <v>45084</v>
      </c>
      <c r="Q30" s="58"/>
    </row>
    <row r="31" spans="1:19" s="57" customFormat="1" ht="31.5" x14ac:dyDescent="0.25">
      <c r="A31" s="493"/>
      <c r="B31" s="61" t="s">
        <v>251</v>
      </c>
      <c r="C31" s="302">
        <v>95059</v>
      </c>
      <c r="D31" s="302">
        <v>45344</v>
      </c>
      <c r="E31" s="302"/>
      <c r="F31" s="302"/>
      <c r="G31" s="302"/>
      <c r="H31" s="302"/>
      <c r="I31" s="302"/>
      <c r="J31" s="301"/>
      <c r="K31" s="301"/>
      <c r="L31" s="301"/>
      <c r="M31" s="301"/>
      <c r="N31" s="299"/>
      <c r="O31" s="308">
        <v>140403</v>
      </c>
      <c r="Q31" s="58"/>
    </row>
    <row r="32" spans="1:19" s="57" customFormat="1" ht="15.75" x14ac:dyDescent="0.25">
      <c r="A32" s="493"/>
      <c r="B32" s="61" t="s">
        <v>99</v>
      </c>
      <c r="C32" s="302">
        <v>691034</v>
      </c>
      <c r="D32" s="302">
        <v>636844</v>
      </c>
      <c r="E32" s="302"/>
      <c r="F32" s="302"/>
      <c r="G32" s="302"/>
      <c r="H32" s="302"/>
      <c r="I32" s="302"/>
      <c r="J32" s="301"/>
      <c r="K32" s="301"/>
      <c r="L32" s="301"/>
      <c r="M32" s="301"/>
      <c r="N32" s="299"/>
      <c r="O32" s="308">
        <v>1327878</v>
      </c>
      <c r="Q32" s="58"/>
    </row>
    <row r="33" spans="1:18" s="57" customFormat="1" ht="15.75" x14ac:dyDescent="0.25">
      <c r="A33" s="493"/>
      <c r="B33" s="61" t="s">
        <v>240</v>
      </c>
      <c r="C33" s="302">
        <v>352896</v>
      </c>
      <c r="D33" s="302">
        <v>304956</v>
      </c>
      <c r="E33" s="302"/>
      <c r="F33" s="302"/>
      <c r="G33" s="302"/>
      <c r="H33" s="302"/>
      <c r="I33" s="302"/>
      <c r="J33" s="301"/>
      <c r="K33" s="301"/>
      <c r="L33" s="301"/>
      <c r="M33" s="301"/>
      <c r="N33" s="299"/>
      <c r="O33" s="308">
        <v>657852</v>
      </c>
      <c r="Q33" s="58"/>
    </row>
    <row r="34" spans="1:18" s="57" customFormat="1" ht="15.75" x14ac:dyDescent="0.25">
      <c r="A34" s="493"/>
      <c r="B34" s="273" t="s">
        <v>14</v>
      </c>
      <c r="C34" s="302">
        <v>9223243</v>
      </c>
      <c r="D34" s="302">
        <v>7920658</v>
      </c>
      <c r="E34" s="302"/>
      <c r="F34" s="302"/>
      <c r="G34" s="302"/>
      <c r="H34" s="302"/>
      <c r="I34" s="302"/>
      <c r="J34" s="301"/>
      <c r="K34" s="301"/>
      <c r="L34" s="301"/>
      <c r="M34" s="301"/>
      <c r="N34" s="299"/>
      <c r="O34" s="308">
        <v>17143901</v>
      </c>
      <c r="Q34" s="58"/>
    </row>
    <row r="35" spans="1:18" s="57" customFormat="1" ht="15.75" x14ac:dyDescent="0.25">
      <c r="A35" s="493"/>
      <c r="B35" s="273" t="s">
        <v>221</v>
      </c>
      <c r="C35" s="302">
        <v>34903514</v>
      </c>
      <c r="D35" s="302">
        <v>29861840</v>
      </c>
      <c r="E35" s="302"/>
      <c r="F35" s="302"/>
      <c r="G35" s="302"/>
      <c r="H35" s="302"/>
      <c r="I35" s="302"/>
      <c r="J35" s="301"/>
      <c r="K35" s="301"/>
      <c r="L35" s="301"/>
      <c r="M35" s="301"/>
      <c r="N35" s="299"/>
      <c r="O35" s="308">
        <v>64765354</v>
      </c>
      <c r="Q35" s="58"/>
      <c r="R35" s="236"/>
    </row>
    <row r="36" spans="1:18" s="57" customFormat="1" ht="16.5" thickBot="1" x14ac:dyDescent="0.3">
      <c r="A36" s="493"/>
      <c r="B36" s="273" t="s">
        <v>54</v>
      </c>
      <c r="C36" s="302">
        <v>5155113</v>
      </c>
      <c r="D36" s="302">
        <v>6139419</v>
      </c>
      <c r="E36" s="302"/>
      <c r="F36" s="302"/>
      <c r="G36" s="302"/>
      <c r="H36" s="302"/>
      <c r="I36" s="302"/>
      <c r="J36" s="304"/>
      <c r="K36" s="304"/>
      <c r="L36" s="304"/>
      <c r="M36" s="304"/>
      <c r="N36" s="299"/>
      <c r="O36" s="308">
        <v>11294532</v>
      </c>
      <c r="Q36" s="58"/>
    </row>
    <row r="37" spans="1:18" s="57" customFormat="1" ht="16.5" thickBot="1" x14ac:dyDescent="0.3">
      <c r="A37" s="494"/>
      <c r="B37" s="274" t="s">
        <v>55</v>
      </c>
      <c r="C37" s="305">
        <v>105456840</v>
      </c>
      <c r="D37" s="305">
        <v>92663051</v>
      </c>
      <c r="E37" s="305"/>
      <c r="F37" s="305"/>
      <c r="G37" s="305"/>
      <c r="H37" s="305"/>
      <c r="I37" s="305"/>
      <c r="J37" s="306"/>
      <c r="K37" s="306"/>
      <c r="L37" s="306"/>
      <c r="M37" s="306"/>
      <c r="N37" s="307"/>
      <c r="O37" s="309">
        <v>198119891</v>
      </c>
      <c r="P37" s="60"/>
      <c r="Q37" s="58"/>
    </row>
    <row r="38" spans="1:18" s="57" customFormat="1" ht="15.75" x14ac:dyDescent="0.25">
      <c r="A38" s="492" t="s">
        <v>56</v>
      </c>
      <c r="B38" s="273" t="s">
        <v>75</v>
      </c>
      <c r="C38" s="302">
        <v>63080319</v>
      </c>
      <c r="D38" s="302">
        <v>59615362</v>
      </c>
      <c r="E38" s="302"/>
      <c r="F38" s="302"/>
      <c r="G38" s="302"/>
      <c r="H38" s="302"/>
      <c r="I38" s="302"/>
      <c r="J38" s="303"/>
      <c r="K38" s="303"/>
      <c r="L38" s="303"/>
      <c r="M38" s="303"/>
      <c r="N38" s="299"/>
      <c r="O38" s="308">
        <v>122695681</v>
      </c>
      <c r="Q38" s="58"/>
    </row>
    <row r="39" spans="1:18" s="57" customFormat="1" ht="15.75" x14ac:dyDescent="0.25">
      <c r="A39" s="493"/>
      <c r="B39" s="273" t="s">
        <v>76</v>
      </c>
      <c r="C39" s="302">
        <v>432715</v>
      </c>
      <c r="D39" s="302">
        <v>708246</v>
      </c>
      <c r="E39" s="302"/>
      <c r="F39" s="302"/>
      <c r="G39" s="302"/>
      <c r="H39" s="302"/>
      <c r="I39" s="302"/>
      <c r="J39" s="301"/>
      <c r="K39" s="301"/>
      <c r="L39" s="301"/>
      <c r="M39" s="301"/>
      <c r="N39" s="299"/>
      <c r="O39" s="308">
        <v>1140961</v>
      </c>
      <c r="Q39" s="58"/>
    </row>
    <row r="40" spans="1:18" s="57" customFormat="1" ht="31.5" x14ac:dyDescent="0.25">
      <c r="A40" s="493"/>
      <c r="B40" s="273" t="s">
        <v>77</v>
      </c>
      <c r="C40" s="302">
        <v>14545184</v>
      </c>
      <c r="D40" s="302">
        <v>21930648</v>
      </c>
      <c r="E40" s="302"/>
      <c r="F40" s="302"/>
      <c r="G40" s="302"/>
      <c r="H40" s="302"/>
      <c r="I40" s="302"/>
      <c r="J40" s="301"/>
      <c r="K40" s="301"/>
      <c r="L40" s="301"/>
      <c r="M40" s="301"/>
      <c r="N40" s="299"/>
      <c r="O40" s="308">
        <v>36475832</v>
      </c>
      <c r="Q40" s="58"/>
    </row>
    <row r="41" spans="1:18" s="57" customFormat="1" ht="31.5" x14ac:dyDescent="0.25">
      <c r="A41" s="493"/>
      <c r="B41" s="273" t="s">
        <v>57</v>
      </c>
      <c r="C41" s="302">
        <v>16655638</v>
      </c>
      <c r="D41" s="302">
        <v>16568177</v>
      </c>
      <c r="E41" s="302"/>
      <c r="F41" s="302"/>
      <c r="G41" s="302"/>
      <c r="H41" s="302"/>
      <c r="I41" s="302"/>
      <c r="J41" s="301"/>
      <c r="K41" s="301"/>
      <c r="L41" s="301"/>
      <c r="M41" s="301"/>
      <c r="N41" s="299"/>
      <c r="O41" s="308">
        <v>33223815</v>
      </c>
      <c r="Q41" s="58"/>
    </row>
    <row r="42" spans="1:18" s="57" customFormat="1" ht="16.5" thickBot="1" x14ac:dyDescent="0.3">
      <c r="A42" s="493"/>
      <c r="B42" s="273" t="s">
        <v>58</v>
      </c>
      <c r="C42" s="302">
        <v>166496</v>
      </c>
      <c r="D42" s="302">
        <v>223197</v>
      </c>
      <c r="E42" s="302"/>
      <c r="F42" s="302"/>
      <c r="G42" s="302"/>
      <c r="H42" s="302"/>
      <c r="I42" s="302"/>
      <c r="J42" s="301"/>
      <c r="K42" s="304"/>
      <c r="L42" s="304"/>
      <c r="M42" s="304"/>
      <c r="N42" s="299"/>
      <c r="O42" s="308">
        <v>389693</v>
      </c>
      <c r="Q42" s="58"/>
    </row>
    <row r="43" spans="1:18" s="57" customFormat="1" ht="16.5" thickBot="1" x14ac:dyDescent="0.3">
      <c r="A43" s="494"/>
      <c r="B43" s="274" t="s">
        <v>59</v>
      </c>
      <c r="C43" s="305">
        <v>94880352</v>
      </c>
      <c r="D43" s="305">
        <v>99045630</v>
      </c>
      <c r="E43" s="305"/>
      <c r="F43" s="305"/>
      <c r="G43" s="305"/>
      <c r="H43" s="305"/>
      <c r="I43" s="305"/>
      <c r="J43" s="306"/>
      <c r="K43" s="306"/>
      <c r="L43" s="306"/>
      <c r="M43" s="306"/>
      <c r="N43" s="307"/>
      <c r="O43" s="309">
        <v>193925982</v>
      </c>
      <c r="P43" s="60"/>
      <c r="Q43" s="58"/>
    </row>
    <row r="44" spans="1:18" s="57" customFormat="1" ht="15.75" x14ac:dyDescent="0.25">
      <c r="A44" s="492" t="s">
        <v>130</v>
      </c>
      <c r="B44" s="273" t="s">
        <v>78</v>
      </c>
      <c r="C44" s="302">
        <v>0</v>
      </c>
      <c r="D44" s="302">
        <v>3443937</v>
      </c>
      <c r="E44" s="302"/>
      <c r="F44" s="302"/>
      <c r="G44" s="302"/>
      <c r="H44" s="302"/>
      <c r="I44" s="302"/>
      <c r="J44" s="303"/>
      <c r="K44" s="303"/>
      <c r="L44" s="303"/>
      <c r="M44" s="303"/>
      <c r="N44" s="299"/>
      <c r="O44" s="308">
        <v>3443937</v>
      </c>
      <c r="Q44" s="58"/>
    </row>
    <row r="45" spans="1:18" s="57" customFormat="1" ht="15.75" x14ac:dyDescent="0.25">
      <c r="A45" s="493"/>
      <c r="B45" s="273" t="s">
        <v>79</v>
      </c>
      <c r="C45" s="302">
        <v>0</v>
      </c>
      <c r="D45" s="302">
        <v>0</v>
      </c>
      <c r="E45" s="302"/>
      <c r="F45" s="302"/>
      <c r="G45" s="302"/>
      <c r="H45" s="302"/>
      <c r="I45" s="302"/>
      <c r="J45" s="301"/>
      <c r="K45" s="301"/>
      <c r="L45" s="301"/>
      <c r="M45" s="301"/>
      <c r="N45" s="299"/>
      <c r="O45" s="308">
        <v>0</v>
      </c>
      <c r="Q45" s="58"/>
    </row>
    <row r="46" spans="1:18" s="57" customFormat="1" ht="32.25" thickBot="1" x14ac:dyDescent="0.3">
      <c r="A46" s="493"/>
      <c r="B46" s="273" t="s">
        <v>80</v>
      </c>
      <c r="C46" s="302">
        <v>15776536</v>
      </c>
      <c r="D46" s="302">
        <v>27434354</v>
      </c>
      <c r="E46" s="302"/>
      <c r="F46" s="302"/>
      <c r="G46" s="302"/>
      <c r="H46" s="302"/>
      <c r="I46" s="302"/>
      <c r="J46" s="304"/>
      <c r="K46" s="304"/>
      <c r="L46" s="304"/>
      <c r="M46" s="304"/>
      <c r="N46" s="299"/>
      <c r="O46" s="308">
        <v>43210890</v>
      </c>
      <c r="Q46" s="58"/>
    </row>
    <row r="47" spans="1:18" s="57" customFormat="1" ht="16.5" thickBot="1" x14ac:dyDescent="0.3">
      <c r="A47" s="494"/>
      <c r="B47" s="274" t="s">
        <v>60</v>
      </c>
      <c r="C47" s="305">
        <v>15776536</v>
      </c>
      <c r="D47" s="305">
        <v>30878291</v>
      </c>
      <c r="E47" s="305"/>
      <c r="F47" s="305"/>
      <c r="G47" s="305"/>
      <c r="H47" s="305"/>
      <c r="I47" s="305"/>
      <c r="J47" s="306"/>
      <c r="K47" s="306"/>
      <c r="L47" s="306"/>
      <c r="M47" s="306"/>
      <c r="N47" s="307"/>
      <c r="O47" s="309">
        <v>46654827</v>
      </c>
      <c r="P47" s="60"/>
      <c r="Q47" s="58"/>
    </row>
    <row r="48" spans="1:18" s="57" customFormat="1" ht="31.5" x14ac:dyDescent="0.25">
      <c r="A48" s="492" t="s">
        <v>61</v>
      </c>
      <c r="B48" s="273" t="s">
        <v>88</v>
      </c>
      <c r="C48" s="302">
        <v>0</v>
      </c>
      <c r="D48" s="302">
        <v>0</v>
      </c>
      <c r="E48" s="302"/>
      <c r="F48" s="302"/>
      <c r="G48" s="302"/>
      <c r="H48" s="302"/>
      <c r="I48" s="302"/>
      <c r="J48" s="303"/>
      <c r="K48" s="303"/>
      <c r="L48" s="303"/>
      <c r="M48" s="303"/>
      <c r="N48" s="299"/>
      <c r="O48" s="308">
        <v>0</v>
      </c>
      <c r="Q48" s="58"/>
    </row>
    <row r="49" spans="1:18" s="57" customFormat="1" ht="31.5" x14ac:dyDescent="0.25">
      <c r="A49" s="493"/>
      <c r="B49" s="273" t="s">
        <v>62</v>
      </c>
      <c r="C49" s="302">
        <v>0</v>
      </c>
      <c r="D49" s="302">
        <v>0</v>
      </c>
      <c r="E49" s="302"/>
      <c r="F49" s="302"/>
      <c r="G49" s="302"/>
      <c r="H49" s="302"/>
      <c r="I49" s="302"/>
      <c r="J49" s="301"/>
      <c r="K49" s="301"/>
      <c r="L49" s="301"/>
      <c r="M49" s="301"/>
      <c r="N49" s="299"/>
      <c r="O49" s="308">
        <v>0</v>
      </c>
      <c r="Q49" s="58"/>
    </row>
    <row r="50" spans="1:18" s="57" customFormat="1" ht="31.5" x14ac:dyDescent="0.25">
      <c r="A50" s="493"/>
      <c r="B50" s="273" t="s">
        <v>63</v>
      </c>
      <c r="C50" s="302">
        <v>0</v>
      </c>
      <c r="D50" s="302">
        <v>0</v>
      </c>
      <c r="E50" s="302"/>
      <c r="F50" s="302"/>
      <c r="G50" s="302"/>
      <c r="H50" s="302"/>
      <c r="I50" s="302"/>
      <c r="J50" s="301"/>
      <c r="K50" s="301"/>
      <c r="L50" s="301"/>
      <c r="M50" s="301"/>
      <c r="N50" s="299"/>
      <c r="O50" s="308">
        <v>0</v>
      </c>
      <c r="Q50" s="58"/>
    </row>
    <row r="51" spans="1:18" s="57" customFormat="1" ht="31.5" x14ac:dyDescent="0.25">
      <c r="A51" s="493"/>
      <c r="B51" s="273" t="s">
        <v>81</v>
      </c>
      <c r="C51" s="302">
        <v>89672194</v>
      </c>
      <c r="D51" s="302">
        <v>82399258</v>
      </c>
      <c r="E51" s="302"/>
      <c r="F51" s="302"/>
      <c r="G51" s="302"/>
      <c r="H51" s="302"/>
      <c r="I51" s="302"/>
      <c r="J51" s="301"/>
      <c r="K51" s="301"/>
      <c r="L51" s="301"/>
      <c r="M51" s="301"/>
      <c r="N51" s="299"/>
      <c r="O51" s="308">
        <v>172071452</v>
      </c>
      <c r="Q51" s="58"/>
    </row>
    <row r="52" spans="1:18" s="57" customFormat="1" ht="31.5" x14ac:dyDescent="0.25">
      <c r="A52" s="493"/>
      <c r="B52" s="273" t="s">
        <v>83</v>
      </c>
      <c r="C52" s="302">
        <v>7994970</v>
      </c>
      <c r="D52" s="302">
        <v>9721481</v>
      </c>
      <c r="E52" s="302"/>
      <c r="F52" s="302"/>
      <c r="G52" s="302"/>
      <c r="H52" s="302"/>
      <c r="I52" s="302"/>
      <c r="J52" s="301"/>
      <c r="K52" s="301"/>
      <c r="L52" s="301"/>
      <c r="M52" s="301"/>
      <c r="N52" s="299"/>
      <c r="O52" s="308">
        <v>17716451</v>
      </c>
      <c r="Q52" s="58"/>
    </row>
    <row r="53" spans="1:18" s="57" customFormat="1" ht="15.75" x14ac:dyDescent="0.25">
      <c r="A53" s="493"/>
      <c r="B53" s="273" t="s">
        <v>84</v>
      </c>
      <c r="C53" s="302">
        <v>0</v>
      </c>
      <c r="D53" s="302">
        <v>0</v>
      </c>
      <c r="E53" s="302"/>
      <c r="F53" s="302"/>
      <c r="G53" s="302"/>
      <c r="H53" s="302"/>
      <c r="I53" s="302"/>
      <c r="J53" s="301"/>
      <c r="K53" s="301"/>
      <c r="L53" s="301"/>
      <c r="M53" s="301"/>
      <c r="N53" s="299"/>
      <c r="O53" s="308">
        <v>0</v>
      </c>
      <c r="Q53" s="58"/>
    </row>
    <row r="54" spans="1:18" s="57" customFormat="1" ht="15.75" x14ac:dyDescent="0.25">
      <c r="A54" s="493"/>
      <c r="B54" s="273" t="s">
        <v>82</v>
      </c>
      <c r="C54" s="302">
        <v>0</v>
      </c>
      <c r="D54" s="302">
        <v>0</v>
      </c>
      <c r="E54" s="302"/>
      <c r="F54" s="302"/>
      <c r="G54" s="302"/>
      <c r="H54" s="302"/>
      <c r="I54" s="302"/>
      <c r="J54" s="301"/>
      <c r="K54" s="301"/>
      <c r="L54" s="301"/>
      <c r="M54" s="301"/>
      <c r="N54" s="299"/>
      <c r="O54" s="308">
        <v>0</v>
      </c>
      <c r="Q54" s="58"/>
    </row>
    <row r="55" spans="1:18" s="57" customFormat="1" ht="31.5" x14ac:dyDescent="0.25">
      <c r="A55" s="493"/>
      <c r="B55" s="273" t="s">
        <v>252</v>
      </c>
      <c r="C55" s="302">
        <v>0</v>
      </c>
      <c r="D55" s="302">
        <v>0</v>
      </c>
      <c r="E55" s="302"/>
      <c r="F55" s="302"/>
      <c r="G55" s="302"/>
      <c r="H55" s="302"/>
      <c r="I55" s="302"/>
      <c r="J55" s="301"/>
      <c r="K55" s="301"/>
      <c r="L55" s="301"/>
      <c r="M55" s="301"/>
      <c r="N55" s="299"/>
      <c r="O55" s="308">
        <v>0</v>
      </c>
      <c r="Q55" s="58"/>
    </row>
    <row r="56" spans="1:18" s="57" customFormat="1" ht="16.5" thickBot="1" x14ac:dyDescent="0.3">
      <c r="A56" s="493"/>
      <c r="B56" s="61" t="s">
        <v>117</v>
      </c>
      <c r="C56" s="302">
        <v>-5662184</v>
      </c>
      <c r="D56" s="302">
        <v>3421692</v>
      </c>
      <c r="E56" s="302"/>
      <c r="F56" s="302"/>
      <c r="G56" s="302"/>
      <c r="H56" s="302"/>
      <c r="I56" s="302"/>
      <c r="J56" s="304"/>
      <c r="K56" s="304"/>
      <c r="L56" s="304"/>
      <c r="M56" s="301"/>
      <c r="N56" s="310"/>
      <c r="O56" s="308">
        <v>-2240492</v>
      </c>
      <c r="Q56" s="58"/>
    </row>
    <row r="57" spans="1:18" s="57" customFormat="1" ht="16.5" thickBot="1" x14ac:dyDescent="0.3">
      <c r="A57" s="494"/>
      <c r="B57" s="274" t="s">
        <v>64</v>
      </c>
      <c r="C57" s="305">
        <v>92004980</v>
      </c>
      <c r="D57" s="305">
        <v>95542431</v>
      </c>
      <c r="E57" s="305"/>
      <c r="F57" s="305"/>
      <c r="G57" s="305"/>
      <c r="H57" s="305"/>
      <c r="I57" s="305"/>
      <c r="J57" s="306"/>
      <c r="K57" s="306"/>
      <c r="L57" s="306"/>
      <c r="M57" s="306"/>
      <c r="N57" s="307"/>
      <c r="O57" s="309">
        <v>187547411</v>
      </c>
      <c r="Q57" s="58"/>
      <c r="R57" s="66"/>
    </row>
    <row r="58" spans="1:18" s="64" customFormat="1" ht="16.5" thickBot="1" x14ac:dyDescent="0.3">
      <c r="A58" s="502"/>
      <c r="B58" s="62" t="s">
        <v>85</v>
      </c>
      <c r="C58" s="294">
        <v>5</v>
      </c>
      <c r="D58" s="294">
        <v>4</v>
      </c>
      <c r="E58" s="294">
        <v>5</v>
      </c>
      <c r="F58" s="294">
        <v>4</v>
      </c>
      <c r="G58" s="294">
        <v>4</v>
      </c>
      <c r="H58" s="294">
        <v>5</v>
      </c>
      <c r="I58" s="295">
        <v>4</v>
      </c>
      <c r="J58" s="293">
        <v>4</v>
      </c>
      <c r="K58" s="293">
        <v>5</v>
      </c>
      <c r="L58" s="293">
        <v>4</v>
      </c>
      <c r="M58" s="293">
        <v>4</v>
      </c>
      <c r="N58" s="292">
        <v>5</v>
      </c>
      <c r="O58" s="63">
        <v>53</v>
      </c>
      <c r="Q58" s="58"/>
      <c r="R58" s="284"/>
    </row>
    <row r="59" spans="1:18" s="57" customFormat="1" ht="16.5" thickBot="1" x14ac:dyDescent="0.3">
      <c r="A59" s="503"/>
      <c r="B59" s="274" t="s">
        <v>65</v>
      </c>
      <c r="C59" s="311">
        <v>714045836</v>
      </c>
      <c r="D59" s="311">
        <v>704328029</v>
      </c>
      <c r="E59" s="311"/>
      <c r="F59" s="311"/>
      <c r="G59" s="311"/>
      <c r="H59" s="311"/>
      <c r="I59" s="311"/>
      <c r="J59" s="306"/>
      <c r="K59" s="306"/>
      <c r="L59" s="306"/>
      <c r="M59" s="306"/>
      <c r="N59" s="307"/>
      <c r="O59" s="312">
        <v>1418373865</v>
      </c>
      <c r="P59" s="60"/>
      <c r="Q59" s="105"/>
      <c r="R59" s="66"/>
    </row>
    <row r="60" spans="1:18" s="57" customFormat="1" ht="15.75" x14ac:dyDescent="0.2">
      <c r="A60" s="499" t="s">
        <v>22</v>
      </c>
      <c r="B60" s="500"/>
      <c r="C60" s="500"/>
      <c r="D60" s="500"/>
      <c r="E60" s="500"/>
      <c r="F60" s="500"/>
      <c r="G60" s="500"/>
      <c r="H60" s="500"/>
      <c r="I60" s="500"/>
      <c r="J60" s="500"/>
      <c r="K60" s="500"/>
      <c r="L60" s="500"/>
      <c r="M60" s="500"/>
      <c r="N60" s="500"/>
      <c r="O60" s="501"/>
      <c r="P60" s="65"/>
      <c r="Q60" s="105"/>
    </row>
    <row r="61" spans="1:18" s="57" customFormat="1" ht="15.75" hidden="1" customHeight="1" x14ac:dyDescent="0.2">
      <c r="A61" s="487" t="s">
        <v>363</v>
      </c>
      <c r="B61" s="488"/>
      <c r="C61" s="488"/>
      <c r="D61" s="488"/>
      <c r="E61" s="488"/>
      <c r="F61" s="488"/>
      <c r="G61" s="488"/>
      <c r="H61" s="488"/>
      <c r="I61" s="488"/>
      <c r="J61" s="488"/>
      <c r="K61" s="488"/>
      <c r="L61" s="488"/>
      <c r="M61" s="488"/>
      <c r="N61" s="488"/>
      <c r="O61" s="495"/>
      <c r="P61" s="205"/>
      <c r="Q61" s="105"/>
    </row>
    <row r="62" spans="1:18" s="57" customFormat="1" ht="31.5" customHeight="1" thickBot="1" x14ac:dyDescent="0.25">
      <c r="A62" s="496" t="s">
        <v>364</v>
      </c>
      <c r="B62" s="497"/>
      <c r="C62" s="497"/>
      <c r="D62" s="497"/>
      <c r="E62" s="497"/>
      <c r="F62" s="497"/>
      <c r="G62" s="497"/>
      <c r="H62" s="497"/>
      <c r="I62" s="497"/>
      <c r="J62" s="497"/>
      <c r="K62" s="497"/>
      <c r="L62" s="497"/>
      <c r="M62" s="497"/>
      <c r="N62" s="497"/>
      <c r="O62" s="498"/>
      <c r="P62" s="261" t="s">
        <v>246</v>
      </c>
      <c r="Q62" s="105"/>
    </row>
    <row r="63" spans="1:18" s="57" customFormat="1" ht="31.15" customHeight="1" x14ac:dyDescent="0.2">
      <c r="A63" s="487"/>
      <c r="B63" s="488"/>
      <c r="C63" s="488"/>
      <c r="D63" s="488"/>
      <c r="E63" s="488"/>
      <c r="F63" s="488"/>
      <c r="G63" s="488"/>
      <c r="H63" s="488"/>
      <c r="I63" s="488"/>
      <c r="J63" s="488"/>
      <c r="K63" s="488"/>
      <c r="L63" s="488"/>
      <c r="M63" s="488"/>
      <c r="N63" s="488"/>
      <c r="O63" s="495"/>
      <c r="P63" s="261"/>
      <c r="Q63" s="105"/>
    </row>
    <row r="64" spans="1:18" ht="16.5" customHeight="1" x14ac:dyDescent="0.2">
      <c r="A64" s="487"/>
      <c r="B64" s="488"/>
      <c r="C64" s="488"/>
      <c r="D64" s="488"/>
      <c r="E64" s="488"/>
      <c r="F64" s="488"/>
      <c r="G64" s="488"/>
      <c r="H64" s="488"/>
      <c r="I64" s="488"/>
      <c r="J64" s="488"/>
      <c r="K64" s="488"/>
      <c r="L64" s="488"/>
      <c r="M64" s="488"/>
      <c r="N64" s="488"/>
      <c r="O64" s="488"/>
      <c r="P64" s="121"/>
    </row>
    <row r="65" spans="1:16" ht="15.75" x14ac:dyDescent="0.2">
      <c r="A65" s="487"/>
      <c r="B65" s="488"/>
      <c r="C65" s="488"/>
      <c r="D65" s="488"/>
      <c r="E65" s="488"/>
      <c r="F65" s="488"/>
      <c r="G65" s="488"/>
      <c r="H65" s="488"/>
      <c r="I65" s="488"/>
      <c r="J65" s="488"/>
      <c r="K65" s="488"/>
      <c r="L65" s="488"/>
      <c r="M65" s="488"/>
      <c r="N65" s="488"/>
      <c r="O65" s="488"/>
      <c r="P65" s="121"/>
    </row>
  </sheetData>
  <mergeCells count="13">
    <mergeCell ref="A64:O64"/>
    <mergeCell ref="A65:O65"/>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3"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27" zoomScale="80" zoomScaleNormal="100" zoomScaleSheetLayoutView="80" workbookViewId="0">
      <selection activeCell="B155" sqref="B155:J155"/>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00" t="s">
        <v>93</v>
      </c>
      <c r="C1" s="601"/>
      <c r="D1" s="601"/>
      <c r="E1" s="601"/>
      <c r="F1" s="601"/>
      <c r="G1" s="601"/>
      <c r="H1" s="601"/>
      <c r="I1" s="601"/>
      <c r="J1" s="602"/>
    </row>
    <row r="2" spans="2:10" ht="57.75" customHeight="1" x14ac:dyDescent="0.25">
      <c r="B2" s="222"/>
      <c r="C2" s="37" t="s">
        <v>213</v>
      </c>
      <c r="D2" s="38" t="s">
        <v>94</v>
      </c>
      <c r="E2" s="38" t="s">
        <v>214</v>
      </c>
      <c r="F2" s="39" t="s">
        <v>26</v>
      </c>
      <c r="G2" s="37" t="s">
        <v>215</v>
      </c>
      <c r="H2" s="38" t="s">
        <v>95</v>
      </c>
      <c r="I2" s="38" t="s">
        <v>216</v>
      </c>
      <c r="J2" s="223" t="s">
        <v>27</v>
      </c>
    </row>
    <row r="3" spans="2:10" ht="15.75" hidden="1" x14ac:dyDescent="0.25">
      <c r="B3" s="72">
        <v>39995</v>
      </c>
      <c r="C3" s="15">
        <v>65349</v>
      </c>
      <c r="D3" s="16"/>
      <c r="E3" s="16">
        <v>0</v>
      </c>
      <c r="F3" s="16"/>
      <c r="G3" s="15">
        <v>1621</v>
      </c>
      <c r="H3" s="16"/>
      <c r="I3" s="16">
        <v>0</v>
      </c>
      <c r="J3" s="224">
        <v>1621</v>
      </c>
    </row>
    <row r="4" spans="2:10" ht="15.75" hidden="1" x14ac:dyDescent="0.25">
      <c r="B4" s="72">
        <v>40026</v>
      </c>
      <c r="C4" s="17">
        <v>66531</v>
      </c>
      <c r="D4" s="18"/>
      <c r="E4" s="18">
        <v>0</v>
      </c>
      <c r="F4" s="18"/>
      <c r="G4" s="17">
        <v>1568</v>
      </c>
      <c r="H4" s="18"/>
      <c r="I4" s="18">
        <v>0</v>
      </c>
      <c r="J4" s="125">
        <v>1568</v>
      </c>
    </row>
    <row r="5" spans="2:10" ht="15.75" hidden="1" x14ac:dyDescent="0.25">
      <c r="B5" s="72">
        <v>40057</v>
      </c>
      <c r="C5" s="17">
        <v>67239</v>
      </c>
      <c r="D5" s="18"/>
      <c r="E5" s="18">
        <v>0</v>
      </c>
      <c r="F5" s="1">
        <v>67239</v>
      </c>
      <c r="G5" s="17">
        <v>1571</v>
      </c>
      <c r="H5" s="18"/>
      <c r="I5" s="18">
        <v>0</v>
      </c>
      <c r="J5" s="125">
        <v>1571</v>
      </c>
    </row>
    <row r="6" spans="2:10" ht="15.75" hidden="1" x14ac:dyDescent="0.25">
      <c r="B6" s="72">
        <v>40087</v>
      </c>
      <c r="C6" s="17">
        <v>68234</v>
      </c>
      <c r="D6" s="18"/>
      <c r="E6" s="18">
        <v>0</v>
      </c>
      <c r="F6" s="1">
        <v>68234</v>
      </c>
      <c r="G6" s="17">
        <v>1561</v>
      </c>
      <c r="H6" s="18"/>
      <c r="I6" s="18">
        <v>0</v>
      </c>
      <c r="J6" s="125">
        <v>1561</v>
      </c>
    </row>
    <row r="7" spans="2:10" ht="15.75" hidden="1" x14ac:dyDescent="0.25">
      <c r="B7" s="72">
        <v>40118</v>
      </c>
      <c r="C7" s="17">
        <v>69011</v>
      </c>
      <c r="D7" s="18"/>
      <c r="E7" s="18">
        <v>0</v>
      </c>
      <c r="F7" s="1">
        <v>69011</v>
      </c>
      <c r="G7" s="17">
        <v>1563</v>
      </c>
      <c r="H7" s="18"/>
      <c r="I7" s="18">
        <v>0</v>
      </c>
      <c r="J7" s="125">
        <v>1563</v>
      </c>
    </row>
    <row r="8" spans="2:10" ht="15.75" hidden="1" x14ac:dyDescent="0.25">
      <c r="B8" s="72">
        <v>40148</v>
      </c>
      <c r="C8" s="17">
        <v>69640</v>
      </c>
      <c r="D8" s="18"/>
      <c r="E8" s="18">
        <v>0</v>
      </c>
      <c r="F8" s="1">
        <v>69640</v>
      </c>
      <c r="G8" s="17">
        <v>1528</v>
      </c>
      <c r="H8" s="18"/>
      <c r="I8" s="18">
        <v>0</v>
      </c>
      <c r="J8" s="125">
        <v>1528</v>
      </c>
    </row>
    <row r="9" spans="2:10" ht="15.75" hidden="1" x14ac:dyDescent="0.25">
      <c r="B9" s="72">
        <v>40179</v>
      </c>
      <c r="C9" s="17">
        <v>70186</v>
      </c>
      <c r="D9" s="18"/>
      <c r="E9" s="18">
        <v>0</v>
      </c>
      <c r="F9" s="1">
        <v>70186</v>
      </c>
      <c r="G9" s="17">
        <v>1532</v>
      </c>
      <c r="H9" s="18"/>
      <c r="I9" s="18">
        <v>0</v>
      </c>
      <c r="J9" s="125">
        <v>1532</v>
      </c>
    </row>
    <row r="10" spans="2:10" ht="15.75" hidden="1" x14ac:dyDescent="0.25">
      <c r="B10" s="72">
        <v>40210</v>
      </c>
      <c r="C10" s="17">
        <v>69887</v>
      </c>
      <c r="D10" s="18"/>
      <c r="E10" s="18">
        <v>0</v>
      </c>
      <c r="F10" s="1">
        <v>69887</v>
      </c>
      <c r="G10" s="17">
        <v>1523</v>
      </c>
      <c r="H10" s="18"/>
      <c r="I10" s="18">
        <v>0</v>
      </c>
      <c r="J10" s="125">
        <v>1523</v>
      </c>
    </row>
    <row r="11" spans="2:10" ht="15.75" hidden="1" x14ac:dyDescent="0.25">
      <c r="B11" s="72">
        <v>40238</v>
      </c>
      <c r="C11" s="17">
        <v>70212</v>
      </c>
      <c r="D11" s="18"/>
      <c r="E11" s="18">
        <v>0</v>
      </c>
      <c r="F11" s="1">
        <v>70212</v>
      </c>
      <c r="G11" s="17">
        <v>1550</v>
      </c>
      <c r="H11" s="18"/>
      <c r="I11" s="18">
        <v>0</v>
      </c>
      <c r="J11" s="125">
        <v>1550</v>
      </c>
    </row>
    <row r="12" spans="2:10" ht="15.75" hidden="1" x14ac:dyDescent="0.25">
      <c r="B12" s="72">
        <v>40269</v>
      </c>
      <c r="C12" s="17">
        <v>69663</v>
      </c>
      <c r="D12" s="18"/>
      <c r="E12" s="18">
        <v>0</v>
      </c>
      <c r="F12" s="1">
        <v>69663</v>
      </c>
      <c r="G12" s="17">
        <v>1517</v>
      </c>
      <c r="H12" s="18"/>
      <c r="I12" s="18">
        <v>0</v>
      </c>
      <c r="J12" s="125">
        <v>1517</v>
      </c>
    </row>
    <row r="13" spans="2:10" ht="15.75" hidden="1" x14ac:dyDescent="0.25">
      <c r="B13" s="72">
        <v>40299</v>
      </c>
      <c r="C13" s="17">
        <v>68771</v>
      </c>
      <c r="D13" s="18"/>
      <c r="E13" s="18">
        <v>600</v>
      </c>
      <c r="F13" s="1">
        <v>69371</v>
      </c>
      <c r="G13" s="17">
        <v>1529</v>
      </c>
      <c r="H13" s="18"/>
      <c r="I13" s="18">
        <v>46</v>
      </c>
      <c r="J13" s="125">
        <v>1575</v>
      </c>
    </row>
    <row r="14" spans="2:10" ht="15.75" hidden="1" x14ac:dyDescent="0.25">
      <c r="B14" s="72">
        <v>40330</v>
      </c>
      <c r="C14" s="17">
        <v>68340</v>
      </c>
      <c r="D14" s="18"/>
      <c r="E14" s="18">
        <v>1029</v>
      </c>
      <c r="F14" s="1">
        <v>69369</v>
      </c>
      <c r="G14" s="17">
        <v>1524</v>
      </c>
      <c r="H14" s="18"/>
      <c r="I14" s="18">
        <v>83</v>
      </c>
      <c r="J14" s="125">
        <v>1607</v>
      </c>
    </row>
    <row r="15" spans="2:10" ht="15.75" hidden="1" x14ac:dyDescent="0.25">
      <c r="B15" s="74" t="s">
        <v>86</v>
      </c>
      <c r="C15" s="19">
        <v>68589</v>
      </c>
      <c r="D15" s="20"/>
      <c r="E15" s="20">
        <v>136</v>
      </c>
      <c r="F15" s="13">
        <v>68725</v>
      </c>
      <c r="G15" s="19">
        <v>1549</v>
      </c>
      <c r="H15" s="20"/>
      <c r="I15" s="20">
        <v>11</v>
      </c>
      <c r="J15" s="225">
        <v>1560</v>
      </c>
    </row>
    <row r="16" spans="2:10" ht="15.75" hidden="1" x14ac:dyDescent="0.25">
      <c r="B16" s="72">
        <v>40360</v>
      </c>
      <c r="C16" s="17">
        <v>1338</v>
      </c>
      <c r="D16" s="18"/>
      <c r="E16" s="18">
        <v>1511</v>
      </c>
      <c r="F16" s="1">
        <v>2849</v>
      </c>
      <c r="G16" s="17">
        <v>1485</v>
      </c>
      <c r="H16" s="18"/>
      <c r="I16" s="18">
        <v>124</v>
      </c>
      <c r="J16" s="125">
        <v>1609</v>
      </c>
    </row>
    <row r="17" spans="2:10" ht="15.75" hidden="1" x14ac:dyDescent="0.25">
      <c r="B17" s="72">
        <v>40391</v>
      </c>
      <c r="C17" s="17">
        <v>67389</v>
      </c>
      <c r="D17" s="18"/>
      <c r="E17" s="18">
        <v>2018</v>
      </c>
      <c r="F17" s="1">
        <v>69407</v>
      </c>
      <c r="G17" s="17">
        <v>1488</v>
      </c>
      <c r="H17" s="18"/>
      <c r="I17" s="18">
        <v>162</v>
      </c>
      <c r="J17" s="125">
        <v>1650</v>
      </c>
    </row>
    <row r="18" spans="2:10" ht="15.75" hidden="1" x14ac:dyDescent="0.25">
      <c r="B18" s="72">
        <v>40422</v>
      </c>
      <c r="C18" s="17">
        <v>65824</v>
      </c>
      <c r="D18" s="18"/>
      <c r="E18" s="18">
        <v>2505</v>
      </c>
      <c r="F18" s="1">
        <v>68329</v>
      </c>
      <c r="G18" s="17">
        <v>1457</v>
      </c>
      <c r="H18" s="18"/>
      <c r="I18" s="18">
        <v>187</v>
      </c>
      <c r="J18" s="125">
        <v>1644</v>
      </c>
    </row>
    <row r="19" spans="2:10" ht="15.75" hidden="1" x14ac:dyDescent="0.25">
      <c r="B19" s="72">
        <v>40452</v>
      </c>
      <c r="C19" s="17">
        <v>63930</v>
      </c>
      <c r="D19" s="18"/>
      <c r="E19" s="18">
        <v>2935</v>
      </c>
      <c r="F19" s="1">
        <v>66865</v>
      </c>
      <c r="G19" s="17">
        <v>1417</v>
      </c>
      <c r="H19" s="18"/>
      <c r="I19" s="18">
        <v>206</v>
      </c>
      <c r="J19" s="125">
        <v>1623</v>
      </c>
    </row>
    <row r="20" spans="2:10" ht="15.75" hidden="1" x14ac:dyDescent="0.25">
      <c r="B20" s="72">
        <v>40483</v>
      </c>
      <c r="C20" s="17">
        <v>63053</v>
      </c>
      <c r="D20" s="18"/>
      <c r="E20" s="18">
        <v>3342</v>
      </c>
      <c r="F20" s="1">
        <v>66395</v>
      </c>
      <c r="G20" s="17">
        <v>1424</v>
      </c>
      <c r="H20" s="18"/>
      <c r="I20" s="18">
        <v>228</v>
      </c>
      <c r="J20" s="125">
        <v>1652</v>
      </c>
    </row>
    <row r="21" spans="2:10" ht="15.75" hidden="1" x14ac:dyDescent="0.25">
      <c r="B21" s="72">
        <v>40513</v>
      </c>
      <c r="C21" s="17">
        <v>62818</v>
      </c>
      <c r="D21" s="18"/>
      <c r="E21" s="18">
        <v>3759</v>
      </c>
      <c r="F21" s="1">
        <v>66577</v>
      </c>
      <c r="G21" s="17">
        <v>1431</v>
      </c>
      <c r="H21" s="18"/>
      <c r="I21" s="18">
        <v>270</v>
      </c>
      <c r="J21" s="125">
        <v>1701</v>
      </c>
    </row>
    <row r="22" spans="2:10" ht="15.75" hidden="1" x14ac:dyDescent="0.25">
      <c r="B22" s="72">
        <v>40544</v>
      </c>
      <c r="C22" s="17">
        <v>63103</v>
      </c>
      <c r="D22" s="18"/>
      <c r="E22" s="18">
        <v>4316</v>
      </c>
      <c r="F22" s="1">
        <v>67419</v>
      </c>
      <c r="G22" s="17">
        <v>1477</v>
      </c>
      <c r="H22" s="18"/>
      <c r="I22" s="18">
        <v>325</v>
      </c>
      <c r="J22" s="125">
        <v>1802</v>
      </c>
    </row>
    <row r="23" spans="2:10" ht="15.75" hidden="1" x14ac:dyDescent="0.25">
      <c r="B23" s="72">
        <v>40575</v>
      </c>
      <c r="C23" s="17">
        <v>62932</v>
      </c>
      <c r="D23" s="18"/>
      <c r="E23" s="18">
        <v>4888</v>
      </c>
      <c r="F23" s="1">
        <v>67820</v>
      </c>
      <c r="G23" s="17">
        <v>1478</v>
      </c>
      <c r="H23" s="18"/>
      <c r="I23" s="18">
        <v>357</v>
      </c>
      <c r="J23" s="125">
        <v>1835</v>
      </c>
    </row>
    <row r="24" spans="2:10" ht="15.75" hidden="1" x14ac:dyDescent="0.25">
      <c r="B24" s="72">
        <v>40603</v>
      </c>
      <c r="C24" s="17">
        <v>63205</v>
      </c>
      <c r="D24" s="18"/>
      <c r="E24" s="18">
        <v>5358</v>
      </c>
      <c r="F24" s="1">
        <v>68563</v>
      </c>
      <c r="G24" s="17">
        <v>1514</v>
      </c>
      <c r="H24" s="18"/>
      <c r="I24" s="18">
        <v>361</v>
      </c>
      <c r="J24" s="125">
        <v>1875</v>
      </c>
    </row>
    <row r="25" spans="2:10" ht="15.75" hidden="1" x14ac:dyDescent="0.25">
      <c r="B25" s="72">
        <v>40634</v>
      </c>
      <c r="C25" s="17">
        <v>61947</v>
      </c>
      <c r="D25" s="18"/>
      <c r="E25" s="18">
        <v>5674</v>
      </c>
      <c r="F25" s="1">
        <v>67621</v>
      </c>
      <c r="G25" s="17">
        <v>1512</v>
      </c>
      <c r="H25" s="18"/>
      <c r="I25" s="18">
        <v>355</v>
      </c>
      <c r="J25" s="125">
        <v>1867</v>
      </c>
    </row>
    <row r="26" spans="2:10" ht="15.75" hidden="1" x14ac:dyDescent="0.25">
      <c r="B26" s="72">
        <v>40664</v>
      </c>
      <c r="C26" s="17">
        <v>59210</v>
      </c>
      <c r="D26" s="18"/>
      <c r="E26" s="18">
        <v>5872</v>
      </c>
      <c r="F26" s="1">
        <v>65082</v>
      </c>
      <c r="G26" s="17">
        <v>1498</v>
      </c>
      <c r="H26" s="18"/>
      <c r="I26" s="18">
        <v>342</v>
      </c>
      <c r="J26" s="125">
        <v>1840</v>
      </c>
    </row>
    <row r="27" spans="2:10" ht="15.75" hidden="1" x14ac:dyDescent="0.25">
      <c r="B27" s="72">
        <v>40695</v>
      </c>
      <c r="C27" s="17">
        <v>57858</v>
      </c>
      <c r="D27" s="18"/>
      <c r="E27" s="18">
        <v>6098</v>
      </c>
      <c r="F27" s="1">
        <v>63956</v>
      </c>
      <c r="G27" s="17">
        <v>1455</v>
      </c>
      <c r="H27" s="18"/>
      <c r="I27" s="18">
        <v>349</v>
      </c>
      <c r="J27" s="125">
        <v>1804</v>
      </c>
    </row>
    <row r="28" spans="2:10" ht="15.75" hidden="1" x14ac:dyDescent="0.25">
      <c r="B28" s="74" t="s">
        <v>91</v>
      </c>
      <c r="C28" s="19">
        <v>57717</v>
      </c>
      <c r="D28" s="20"/>
      <c r="E28" s="20">
        <v>4023</v>
      </c>
      <c r="F28" s="13">
        <v>61740</v>
      </c>
      <c r="G28" s="19">
        <v>1470</v>
      </c>
      <c r="H28" s="20"/>
      <c r="I28" s="20">
        <v>272</v>
      </c>
      <c r="J28" s="225">
        <v>1742</v>
      </c>
    </row>
    <row r="29" spans="2:10" ht="15.75" hidden="1" x14ac:dyDescent="0.25">
      <c r="B29" s="72">
        <v>40725</v>
      </c>
      <c r="C29" s="17">
        <v>57349</v>
      </c>
      <c r="D29" s="18"/>
      <c r="E29" s="18">
        <v>6320</v>
      </c>
      <c r="F29" s="1">
        <v>63669</v>
      </c>
      <c r="G29" s="17">
        <v>1511</v>
      </c>
      <c r="H29" s="18"/>
      <c r="I29" s="18">
        <v>357</v>
      </c>
      <c r="J29" s="125">
        <v>1868</v>
      </c>
    </row>
    <row r="30" spans="2:10" ht="15.75" hidden="1" x14ac:dyDescent="0.25">
      <c r="B30" s="72">
        <v>40756</v>
      </c>
      <c r="C30" s="17">
        <v>57625</v>
      </c>
      <c r="D30" s="18"/>
      <c r="E30" s="18">
        <v>6444</v>
      </c>
      <c r="F30" s="1">
        <v>64069</v>
      </c>
      <c r="G30" s="17">
        <v>1567</v>
      </c>
      <c r="H30" s="18"/>
      <c r="I30" s="18">
        <v>355</v>
      </c>
      <c r="J30" s="125">
        <v>1922</v>
      </c>
    </row>
    <row r="31" spans="2:10" ht="15.75" hidden="1" x14ac:dyDescent="0.25">
      <c r="B31" s="72">
        <v>40787</v>
      </c>
      <c r="C31" s="17">
        <v>57506</v>
      </c>
      <c r="D31" s="18"/>
      <c r="E31" s="18">
        <v>7275</v>
      </c>
      <c r="F31" s="1">
        <v>64781</v>
      </c>
      <c r="G31" s="17">
        <v>1533</v>
      </c>
      <c r="H31" s="18"/>
      <c r="I31" s="18">
        <v>377</v>
      </c>
      <c r="J31" s="125">
        <v>1910</v>
      </c>
    </row>
    <row r="32" spans="2:10" ht="15.75" hidden="1" x14ac:dyDescent="0.25">
      <c r="B32" s="72">
        <v>40817</v>
      </c>
      <c r="C32" s="17">
        <v>58766</v>
      </c>
      <c r="D32" s="18"/>
      <c r="E32" s="18">
        <v>8075</v>
      </c>
      <c r="F32" s="1">
        <v>66841</v>
      </c>
      <c r="G32" s="17">
        <v>1550</v>
      </c>
      <c r="H32" s="18"/>
      <c r="I32" s="18">
        <v>375</v>
      </c>
      <c r="J32" s="125">
        <v>1925</v>
      </c>
    </row>
    <row r="33" spans="2:10" ht="15.75" hidden="1" x14ac:dyDescent="0.25">
      <c r="B33" s="72">
        <v>40848</v>
      </c>
      <c r="C33" s="17">
        <v>59551</v>
      </c>
      <c r="D33" s="18"/>
      <c r="E33" s="18">
        <v>10493</v>
      </c>
      <c r="F33" s="1">
        <v>70044</v>
      </c>
      <c r="G33" s="17">
        <v>1493</v>
      </c>
      <c r="H33" s="18"/>
      <c r="I33" s="18">
        <v>451</v>
      </c>
      <c r="J33" s="125">
        <v>1944</v>
      </c>
    </row>
    <row r="34" spans="2:10" ht="15.75" hidden="1" x14ac:dyDescent="0.25">
      <c r="B34" s="72">
        <v>40878</v>
      </c>
      <c r="C34" s="17">
        <v>59699</v>
      </c>
      <c r="D34" s="18"/>
      <c r="E34" s="18">
        <v>12338</v>
      </c>
      <c r="F34" s="1">
        <v>72037</v>
      </c>
      <c r="G34" s="17">
        <v>1506</v>
      </c>
      <c r="H34" s="18"/>
      <c r="I34" s="18">
        <v>487</v>
      </c>
      <c r="J34" s="125">
        <v>1993</v>
      </c>
    </row>
    <row r="35" spans="2:10" ht="15.75" hidden="1" x14ac:dyDescent="0.25">
      <c r="B35" s="72">
        <v>40909</v>
      </c>
      <c r="C35" s="17">
        <v>64289</v>
      </c>
      <c r="D35" s="18"/>
      <c r="E35" s="18">
        <v>12985</v>
      </c>
      <c r="F35" s="1">
        <v>77274</v>
      </c>
      <c r="G35" s="17">
        <v>1590</v>
      </c>
      <c r="H35" s="18"/>
      <c r="I35" s="18">
        <v>498</v>
      </c>
      <c r="J35" s="125">
        <v>2088</v>
      </c>
    </row>
    <row r="36" spans="2:10" ht="15.75" hidden="1" x14ac:dyDescent="0.25">
      <c r="B36" s="226">
        <v>40940</v>
      </c>
      <c r="C36" s="17">
        <v>66199</v>
      </c>
      <c r="D36" s="18"/>
      <c r="E36" s="18">
        <v>13250</v>
      </c>
      <c r="F36" s="1">
        <v>79449</v>
      </c>
      <c r="G36" s="17">
        <v>1722</v>
      </c>
      <c r="H36" s="18"/>
      <c r="I36" s="18">
        <v>494</v>
      </c>
      <c r="J36" s="125">
        <v>2216</v>
      </c>
    </row>
    <row r="37" spans="2:10" ht="15.75" hidden="1" x14ac:dyDescent="0.25">
      <c r="B37" s="72">
        <v>40969</v>
      </c>
      <c r="C37" s="17">
        <v>68051</v>
      </c>
      <c r="D37" s="18"/>
      <c r="E37" s="18">
        <v>13774</v>
      </c>
      <c r="F37" s="1">
        <v>81825</v>
      </c>
      <c r="G37" s="17">
        <v>1738</v>
      </c>
      <c r="H37" s="18"/>
      <c r="I37" s="18">
        <v>525</v>
      </c>
      <c r="J37" s="125">
        <v>2263</v>
      </c>
    </row>
    <row r="38" spans="2:10" ht="15.75" hidden="1" x14ac:dyDescent="0.25">
      <c r="B38" s="72">
        <v>41000</v>
      </c>
      <c r="C38" s="17">
        <v>70560</v>
      </c>
      <c r="D38" s="18"/>
      <c r="E38" s="18">
        <v>13492</v>
      </c>
      <c r="F38" s="1">
        <v>84052</v>
      </c>
      <c r="G38" s="17">
        <v>1736</v>
      </c>
      <c r="H38" s="18"/>
      <c r="I38" s="18">
        <v>494</v>
      </c>
      <c r="J38" s="125">
        <v>2230</v>
      </c>
    </row>
    <row r="39" spans="2:10" ht="15.75" hidden="1" x14ac:dyDescent="0.25">
      <c r="B39" s="72">
        <v>41030</v>
      </c>
      <c r="C39" s="17">
        <v>70121</v>
      </c>
      <c r="D39" s="18"/>
      <c r="E39" s="18">
        <v>14169</v>
      </c>
      <c r="F39" s="1">
        <v>84290</v>
      </c>
      <c r="G39" s="17">
        <v>1737</v>
      </c>
      <c r="H39" s="18"/>
      <c r="I39" s="18">
        <v>494</v>
      </c>
      <c r="J39" s="125">
        <v>2231</v>
      </c>
    </row>
    <row r="40" spans="2:10" ht="15.75" hidden="1" x14ac:dyDescent="0.25">
      <c r="B40" s="72">
        <v>41061</v>
      </c>
      <c r="C40" s="17">
        <v>68881</v>
      </c>
      <c r="D40" s="18"/>
      <c r="E40" s="18">
        <v>13975</v>
      </c>
      <c r="F40" s="1">
        <v>82856</v>
      </c>
      <c r="G40" s="17">
        <v>1713</v>
      </c>
      <c r="H40" s="18"/>
      <c r="I40" s="18">
        <v>466</v>
      </c>
      <c r="J40" s="125">
        <v>2179</v>
      </c>
    </row>
    <row r="41" spans="2:10" ht="15.75" hidden="1" x14ac:dyDescent="0.25">
      <c r="B41" s="76" t="s">
        <v>97</v>
      </c>
      <c r="C41" s="30">
        <v>63216</v>
      </c>
      <c r="D41" s="31"/>
      <c r="E41" s="31">
        <v>11049</v>
      </c>
      <c r="F41" s="31">
        <v>74266</v>
      </c>
      <c r="G41" s="24">
        <v>1616</v>
      </c>
      <c r="H41" s="25"/>
      <c r="I41" s="25">
        <v>448</v>
      </c>
      <c r="J41" s="227">
        <v>2064</v>
      </c>
    </row>
    <row r="42" spans="2:10" ht="15.75" hidden="1" x14ac:dyDescent="0.25">
      <c r="B42" s="72">
        <v>41091</v>
      </c>
      <c r="C42" s="27">
        <v>69977</v>
      </c>
      <c r="D42" s="28"/>
      <c r="E42" s="28">
        <v>13731</v>
      </c>
      <c r="F42" s="29">
        <v>83708</v>
      </c>
      <c r="G42" s="27">
        <v>1694</v>
      </c>
      <c r="H42" s="28"/>
      <c r="I42" s="28">
        <v>452</v>
      </c>
      <c r="J42" s="228">
        <v>2146</v>
      </c>
    </row>
    <row r="43" spans="2:10" ht="15.75" hidden="1" x14ac:dyDescent="0.25">
      <c r="B43" s="72">
        <v>41122</v>
      </c>
      <c r="C43" s="21">
        <v>68938</v>
      </c>
      <c r="D43" s="14"/>
      <c r="E43" s="14">
        <v>14509</v>
      </c>
      <c r="F43" s="22">
        <v>83447</v>
      </c>
      <c r="G43" s="21">
        <v>1663</v>
      </c>
      <c r="H43" s="14"/>
      <c r="I43" s="14">
        <v>459</v>
      </c>
      <c r="J43" s="229">
        <v>2122</v>
      </c>
    </row>
    <row r="44" spans="2:10" ht="15.75" hidden="1" x14ac:dyDescent="0.25">
      <c r="B44" s="72">
        <v>41153</v>
      </c>
      <c r="C44" s="21">
        <v>67196</v>
      </c>
      <c r="D44" s="14"/>
      <c r="E44" s="14">
        <v>15267</v>
      </c>
      <c r="F44" s="22">
        <v>82463</v>
      </c>
      <c r="G44" s="21">
        <v>1575</v>
      </c>
      <c r="H44" s="14"/>
      <c r="I44" s="14">
        <v>482</v>
      </c>
      <c r="J44" s="229">
        <v>2057</v>
      </c>
    </row>
    <row r="45" spans="2:10" ht="15.75" hidden="1" x14ac:dyDescent="0.25">
      <c r="B45" s="72">
        <v>41183</v>
      </c>
      <c r="C45" s="21">
        <v>68080</v>
      </c>
      <c r="D45" s="14"/>
      <c r="E45" s="14">
        <v>14955</v>
      </c>
      <c r="F45" s="22">
        <v>83035</v>
      </c>
      <c r="G45" s="21">
        <v>1552</v>
      </c>
      <c r="H45" s="14"/>
      <c r="I45" s="14">
        <v>470</v>
      </c>
      <c r="J45" s="229">
        <v>2022</v>
      </c>
    </row>
    <row r="46" spans="2:10" ht="15.75" hidden="1" x14ac:dyDescent="0.25">
      <c r="B46" s="72">
        <v>41214</v>
      </c>
      <c r="C46" s="21">
        <v>69082</v>
      </c>
      <c r="D46" s="14"/>
      <c r="E46" s="14">
        <v>15289</v>
      </c>
      <c r="F46" s="22">
        <v>84371</v>
      </c>
      <c r="G46" s="21">
        <v>1593</v>
      </c>
      <c r="H46" s="14"/>
      <c r="I46" s="14">
        <v>498</v>
      </c>
      <c r="J46" s="229">
        <v>2091</v>
      </c>
    </row>
    <row r="47" spans="2:10" ht="15.75" hidden="1" x14ac:dyDescent="0.25">
      <c r="B47" s="72">
        <v>41244</v>
      </c>
      <c r="C47" s="21">
        <v>68453</v>
      </c>
      <c r="D47" s="14"/>
      <c r="E47" s="14">
        <v>16575</v>
      </c>
      <c r="F47" s="22">
        <v>85028</v>
      </c>
      <c r="G47" s="21">
        <v>1589</v>
      </c>
      <c r="H47" s="14"/>
      <c r="I47" s="14">
        <v>550</v>
      </c>
      <c r="J47" s="229">
        <v>2139</v>
      </c>
    </row>
    <row r="48" spans="2:10" ht="15.75" hidden="1" x14ac:dyDescent="0.25">
      <c r="B48" s="72">
        <v>41275</v>
      </c>
      <c r="C48" s="21">
        <v>65022</v>
      </c>
      <c r="D48" s="14"/>
      <c r="E48" s="14">
        <v>16159</v>
      </c>
      <c r="F48" s="22">
        <v>81181</v>
      </c>
      <c r="G48" s="21">
        <v>662</v>
      </c>
      <c r="H48" s="14"/>
      <c r="I48" s="14">
        <v>504</v>
      </c>
      <c r="J48" s="229">
        <v>1166</v>
      </c>
    </row>
    <row r="49" spans="2:10" ht="15.75" hidden="1" x14ac:dyDescent="0.25">
      <c r="B49" s="72">
        <v>41306</v>
      </c>
      <c r="C49" s="21">
        <v>59761</v>
      </c>
      <c r="D49" s="14"/>
      <c r="E49" s="14">
        <v>16028</v>
      </c>
      <c r="F49" s="22">
        <v>75789</v>
      </c>
      <c r="G49" s="21">
        <v>585</v>
      </c>
      <c r="H49" s="14"/>
      <c r="I49" s="14">
        <v>451</v>
      </c>
      <c r="J49" s="229">
        <v>1036</v>
      </c>
    </row>
    <row r="50" spans="2:10" ht="15.75" hidden="1" x14ac:dyDescent="0.25">
      <c r="B50" s="72">
        <v>41334</v>
      </c>
      <c r="C50" s="21">
        <v>55167</v>
      </c>
      <c r="D50" s="14"/>
      <c r="E50" s="14">
        <v>16337</v>
      </c>
      <c r="F50" s="22">
        <v>71504</v>
      </c>
      <c r="G50" s="21">
        <v>636</v>
      </c>
      <c r="H50" s="14"/>
      <c r="I50" s="14">
        <v>442</v>
      </c>
      <c r="J50" s="229">
        <v>1078</v>
      </c>
    </row>
    <row r="51" spans="2:10" ht="15.75" hidden="1" x14ac:dyDescent="0.25">
      <c r="B51" s="72">
        <v>41365</v>
      </c>
      <c r="C51" s="21">
        <v>55115</v>
      </c>
      <c r="D51" s="14"/>
      <c r="E51" s="14">
        <v>16091</v>
      </c>
      <c r="F51" s="22">
        <v>71206</v>
      </c>
      <c r="G51" s="21">
        <v>709</v>
      </c>
      <c r="H51" s="14"/>
      <c r="I51" s="14">
        <v>435</v>
      </c>
      <c r="J51" s="229">
        <v>1144</v>
      </c>
    </row>
    <row r="52" spans="2:10" ht="15.75" hidden="1" x14ac:dyDescent="0.25">
      <c r="B52" s="72">
        <v>41395</v>
      </c>
      <c r="C52" s="21">
        <v>51438</v>
      </c>
      <c r="D52" s="14"/>
      <c r="E52" s="14">
        <v>15914</v>
      </c>
      <c r="F52" s="22">
        <v>67352</v>
      </c>
      <c r="G52" s="21">
        <v>737</v>
      </c>
      <c r="H52" s="14"/>
      <c r="I52" s="14">
        <v>417</v>
      </c>
      <c r="J52" s="229">
        <v>1154</v>
      </c>
    </row>
    <row r="53" spans="2:10" ht="15.75" hidden="1" x14ac:dyDescent="0.25">
      <c r="B53" s="72">
        <v>41426</v>
      </c>
      <c r="C53" s="21">
        <v>48895</v>
      </c>
      <c r="D53" s="14"/>
      <c r="E53" s="14">
        <v>16047</v>
      </c>
      <c r="F53" s="22">
        <v>64942</v>
      </c>
      <c r="G53" s="21">
        <v>778</v>
      </c>
      <c r="H53" s="14"/>
      <c r="I53" s="14">
        <v>399</v>
      </c>
      <c r="J53" s="229">
        <v>1177</v>
      </c>
    </row>
    <row r="54" spans="2:10" ht="15.75" hidden="1" x14ac:dyDescent="0.25">
      <c r="B54" s="76" t="s">
        <v>101</v>
      </c>
      <c r="C54" s="24">
        <v>62260</v>
      </c>
      <c r="D54" s="25"/>
      <c r="E54" s="25">
        <v>15575</v>
      </c>
      <c r="F54" s="25">
        <v>77836</v>
      </c>
      <c r="G54" s="24">
        <v>1148</v>
      </c>
      <c r="H54" s="25"/>
      <c r="I54" s="25">
        <v>463</v>
      </c>
      <c r="J54" s="227">
        <v>1611</v>
      </c>
    </row>
    <row r="55" spans="2:10" ht="15.75" hidden="1" x14ac:dyDescent="0.25">
      <c r="B55" s="72">
        <v>41456</v>
      </c>
      <c r="C55" s="21">
        <v>52548</v>
      </c>
      <c r="D55" s="14"/>
      <c r="E55" s="14">
        <v>15933</v>
      </c>
      <c r="F55" s="22">
        <v>68481</v>
      </c>
      <c r="G55" s="21">
        <v>850</v>
      </c>
      <c r="H55" s="14"/>
      <c r="I55" s="14">
        <v>354</v>
      </c>
      <c r="J55" s="229">
        <v>1204</v>
      </c>
    </row>
    <row r="56" spans="2:10" ht="15.75" hidden="1" x14ac:dyDescent="0.25">
      <c r="B56" s="72">
        <v>41487</v>
      </c>
      <c r="C56" s="21">
        <v>50183</v>
      </c>
      <c r="D56" s="14"/>
      <c r="E56" s="14">
        <v>17642</v>
      </c>
      <c r="F56" s="22">
        <v>67825</v>
      </c>
      <c r="G56" s="21">
        <v>869</v>
      </c>
      <c r="H56" s="14"/>
      <c r="I56" s="14">
        <v>393</v>
      </c>
      <c r="J56" s="229">
        <v>1262</v>
      </c>
    </row>
    <row r="57" spans="2:10" ht="15.75" hidden="1" x14ac:dyDescent="0.25">
      <c r="B57" s="72">
        <v>41518</v>
      </c>
      <c r="C57" s="21">
        <v>50143</v>
      </c>
      <c r="D57" s="14"/>
      <c r="E57" s="14">
        <v>16564</v>
      </c>
      <c r="F57" s="22">
        <v>66707</v>
      </c>
      <c r="G57" s="21">
        <v>928</v>
      </c>
      <c r="H57" s="14"/>
      <c r="I57" s="14">
        <v>385</v>
      </c>
      <c r="J57" s="229">
        <v>1313</v>
      </c>
    </row>
    <row r="58" spans="2:10" ht="15.75" hidden="1" x14ac:dyDescent="0.25">
      <c r="B58" s="72">
        <v>41548</v>
      </c>
      <c r="C58" s="21">
        <v>43294</v>
      </c>
      <c r="D58" s="14"/>
      <c r="E58" s="14">
        <v>20972</v>
      </c>
      <c r="F58" s="22">
        <v>64266</v>
      </c>
      <c r="G58" s="21">
        <v>246</v>
      </c>
      <c r="H58" s="14"/>
      <c r="I58" s="14">
        <v>533</v>
      </c>
      <c r="J58" s="229">
        <v>779</v>
      </c>
    </row>
    <row r="59" spans="2:10" ht="15.75" hidden="1" x14ac:dyDescent="0.25">
      <c r="B59" s="72">
        <v>41579</v>
      </c>
      <c r="C59" s="21">
        <v>39832</v>
      </c>
      <c r="D59" s="14"/>
      <c r="E59" s="14">
        <v>19542</v>
      </c>
      <c r="F59" s="22">
        <v>59374</v>
      </c>
      <c r="G59" s="21">
        <v>313</v>
      </c>
      <c r="H59" s="14"/>
      <c r="I59" s="14">
        <v>534</v>
      </c>
      <c r="J59" s="229">
        <v>847</v>
      </c>
    </row>
    <row r="60" spans="2:10" ht="37.5" hidden="1" customHeight="1" x14ac:dyDescent="0.25">
      <c r="B60" s="72">
        <v>41609</v>
      </c>
      <c r="C60" s="21">
        <v>40150</v>
      </c>
      <c r="D60" s="14"/>
      <c r="E60" s="14">
        <v>20376</v>
      </c>
      <c r="F60" s="22">
        <v>60526</v>
      </c>
      <c r="G60" s="21">
        <v>354</v>
      </c>
      <c r="H60" s="14"/>
      <c r="I60" s="14">
        <v>540</v>
      </c>
      <c r="J60" s="229">
        <v>894</v>
      </c>
    </row>
    <row r="61" spans="2:10" ht="15.75" hidden="1" x14ac:dyDescent="0.25">
      <c r="B61" s="72">
        <v>41640</v>
      </c>
      <c r="C61" s="21">
        <v>39924</v>
      </c>
      <c r="D61" s="14"/>
      <c r="E61" s="14">
        <v>20324</v>
      </c>
      <c r="F61" s="22">
        <v>60248</v>
      </c>
      <c r="G61" s="21">
        <v>310</v>
      </c>
      <c r="H61" s="53"/>
      <c r="I61" s="53">
        <v>561</v>
      </c>
      <c r="J61" s="229">
        <v>871</v>
      </c>
    </row>
    <row r="62" spans="2:10" ht="15.75" hidden="1" x14ac:dyDescent="0.25">
      <c r="B62" s="72">
        <v>41671</v>
      </c>
      <c r="C62" s="21">
        <v>37490</v>
      </c>
      <c r="D62" s="14"/>
      <c r="E62" s="14">
        <v>19050</v>
      </c>
      <c r="F62" s="22">
        <v>56540</v>
      </c>
      <c r="G62" s="21">
        <v>300</v>
      </c>
      <c r="H62" s="53"/>
      <c r="I62" s="53">
        <v>566</v>
      </c>
      <c r="J62" s="229">
        <v>866</v>
      </c>
    </row>
    <row r="63" spans="2:10" ht="15.75" hidden="1" x14ac:dyDescent="0.25">
      <c r="B63" s="72">
        <v>41699</v>
      </c>
      <c r="C63" s="21">
        <v>39972</v>
      </c>
      <c r="D63" s="14"/>
      <c r="E63" s="14">
        <v>20690</v>
      </c>
      <c r="F63" s="22">
        <v>60662</v>
      </c>
      <c r="G63" s="21">
        <v>333</v>
      </c>
      <c r="H63" s="53"/>
      <c r="I63" s="53">
        <v>593</v>
      </c>
      <c r="J63" s="229">
        <v>926</v>
      </c>
    </row>
    <row r="64" spans="2:10" ht="15.75" hidden="1" x14ac:dyDescent="0.25">
      <c r="B64" s="72">
        <v>41730</v>
      </c>
      <c r="C64" s="21">
        <v>40436</v>
      </c>
      <c r="D64" s="14"/>
      <c r="E64" s="14">
        <v>20255</v>
      </c>
      <c r="F64" s="22">
        <v>60691</v>
      </c>
      <c r="G64" s="21">
        <v>332</v>
      </c>
      <c r="H64" s="53"/>
      <c r="I64" s="53">
        <v>536</v>
      </c>
      <c r="J64" s="229">
        <v>868</v>
      </c>
    </row>
    <row r="65" spans="2:10" ht="15.75" hidden="1" x14ac:dyDescent="0.25">
      <c r="B65" s="72">
        <v>41760</v>
      </c>
      <c r="C65" s="21">
        <v>37893</v>
      </c>
      <c r="D65" s="14"/>
      <c r="E65" s="14">
        <v>18554</v>
      </c>
      <c r="F65" s="22">
        <v>56447</v>
      </c>
      <c r="G65" s="21">
        <v>298</v>
      </c>
      <c r="H65" s="53"/>
      <c r="I65" s="53">
        <v>496</v>
      </c>
      <c r="J65" s="229">
        <v>794</v>
      </c>
    </row>
    <row r="66" spans="2:10" ht="15.75" hidden="1" x14ac:dyDescent="0.25">
      <c r="B66" s="72">
        <v>41791</v>
      </c>
      <c r="C66" s="21">
        <v>38258</v>
      </c>
      <c r="D66" s="14"/>
      <c r="E66" s="14">
        <v>18612</v>
      </c>
      <c r="F66" s="22">
        <v>56870</v>
      </c>
      <c r="G66" s="21">
        <v>276</v>
      </c>
      <c r="H66" s="53"/>
      <c r="I66" s="53">
        <v>527</v>
      </c>
      <c r="J66" s="229">
        <v>803</v>
      </c>
    </row>
    <row r="67" spans="2:10" ht="15.75" hidden="1" x14ac:dyDescent="0.25">
      <c r="B67" s="76" t="s">
        <v>129</v>
      </c>
      <c r="C67" s="24">
        <v>42510</v>
      </c>
      <c r="D67" s="25"/>
      <c r="E67" s="25">
        <v>19043</v>
      </c>
      <c r="F67" s="25">
        <v>61553</v>
      </c>
      <c r="G67" s="24">
        <v>451</v>
      </c>
      <c r="H67" s="25"/>
      <c r="I67" s="25">
        <v>502</v>
      </c>
      <c r="J67" s="227">
        <v>952</v>
      </c>
    </row>
    <row r="68" spans="2:10" ht="15.75" hidden="1" x14ac:dyDescent="0.25">
      <c r="B68" s="72">
        <v>41821</v>
      </c>
      <c r="C68" s="21">
        <v>37832</v>
      </c>
      <c r="D68" s="14"/>
      <c r="E68" s="14">
        <v>17496</v>
      </c>
      <c r="F68" s="22">
        <v>55328</v>
      </c>
      <c r="G68" s="21">
        <v>229</v>
      </c>
      <c r="H68" s="14"/>
      <c r="I68" s="14">
        <v>460</v>
      </c>
      <c r="J68" s="229">
        <v>689</v>
      </c>
    </row>
    <row r="69" spans="2:10" ht="15.75" hidden="1" x14ac:dyDescent="0.25">
      <c r="B69" s="72">
        <v>41852</v>
      </c>
      <c r="C69" s="21">
        <v>39858</v>
      </c>
      <c r="D69" s="14"/>
      <c r="E69" s="14">
        <v>19106</v>
      </c>
      <c r="F69" s="22">
        <v>58964</v>
      </c>
      <c r="G69" s="21">
        <v>296</v>
      </c>
      <c r="H69" s="14"/>
      <c r="I69" s="14">
        <v>496</v>
      </c>
      <c r="J69" s="229">
        <v>792</v>
      </c>
    </row>
    <row r="70" spans="2:10" ht="15.75" hidden="1" x14ac:dyDescent="0.25">
      <c r="B70" s="72">
        <v>41883</v>
      </c>
      <c r="C70" s="21">
        <v>38675</v>
      </c>
      <c r="D70" s="14"/>
      <c r="E70" s="14">
        <v>18350</v>
      </c>
      <c r="F70" s="22">
        <v>57025</v>
      </c>
      <c r="G70" s="21">
        <v>273</v>
      </c>
      <c r="H70" s="14"/>
      <c r="I70" s="14">
        <v>488</v>
      </c>
      <c r="J70" s="229">
        <v>761</v>
      </c>
    </row>
    <row r="71" spans="2:10" ht="15.75" hidden="1" x14ac:dyDescent="0.25">
      <c r="B71" s="72">
        <v>41913</v>
      </c>
      <c r="C71" s="21">
        <v>35543</v>
      </c>
      <c r="D71" s="14"/>
      <c r="E71" s="14">
        <v>16449</v>
      </c>
      <c r="F71" s="22">
        <v>51992</v>
      </c>
      <c r="G71" s="21">
        <v>224</v>
      </c>
      <c r="H71" s="14"/>
      <c r="I71" s="14">
        <v>457</v>
      </c>
      <c r="J71" s="229">
        <v>681</v>
      </c>
    </row>
    <row r="72" spans="2:10" ht="15.75" hidden="1" x14ac:dyDescent="0.25">
      <c r="B72" s="72">
        <v>41944</v>
      </c>
      <c r="C72" s="21">
        <v>35405</v>
      </c>
      <c r="D72" s="14"/>
      <c r="E72" s="14">
        <v>16027</v>
      </c>
      <c r="F72" s="22">
        <v>51432</v>
      </c>
      <c r="G72" s="21">
        <v>233</v>
      </c>
      <c r="H72" s="14"/>
      <c r="I72" s="14">
        <v>455</v>
      </c>
      <c r="J72" s="229">
        <v>688</v>
      </c>
    </row>
    <row r="73" spans="2:10" ht="15.75" hidden="1" x14ac:dyDescent="0.25">
      <c r="B73" s="72">
        <v>41974</v>
      </c>
      <c r="C73" s="21">
        <v>36771</v>
      </c>
      <c r="D73" s="14"/>
      <c r="E73" s="14">
        <v>15851</v>
      </c>
      <c r="F73" s="22">
        <v>52622</v>
      </c>
      <c r="G73" s="21">
        <v>232</v>
      </c>
      <c r="H73" s="14"/>
      <c r="I73" s="14">
        <v>446</v>
      </c>
      <c r="J73" s="229">
        <v>678</v>
      </c>
    </row>
    <row r="74" spans="2:10" ht="15.75" hidden="1" x14ac:dyDescent="0.25">
      <c r="B74" s="72">
        <v>42005</v>
      </c>
      <c r="C74" s="21">
        <v>36177</v>
      </c>
      <c r="D74" s="14"/>
      <c r="E74" s="14">
        <v>15780</v>
      </c>
      <c r="F74" s="22">
        <v>51957</v>
      </c>
      <c r="G74" s="21">
        <v>205</v>
      </c>
      <c r="H74" s="14"/>
      <c r="I74" s="14">
        <v>478</v>
      </c>
      <c r="J74" s="229">
        <v>683</v>
      </c>
    </row>
    <row r="75" spans="2:10" ht="15.75" hidden="1" x14ac:dyDescent="0.25">
      <c r="B75" s="72">
        <v>42036</v>
      </c>
      <c r="C75" s="21">
        <v>36686</v>
      </c>
      <c r="D75" s="14"/>
      <c r="E75" s="14">
        <v>15980</v>
      </c>
      <c r="F75" s="22">
        <v>52666</v>
      </c>
      <c r="G75" s="21">
        <v>200</v>
      </c>
      <c r="H75" s="14"/>
      <c r="I75" s="14">
        <v>465</v>
      </c>
      <c r="J75" s="229">
        <v>665</v>
      </c>
    </row>
    <row r="76" spans="2:10" ht="15.75" hidden="1" x14ac:dyDescent="0.25">
      <c r="B76" s="72">
        <v>42064</v>
      </c>
      <c r="C76" s="131">
        <v>36909</v>
      </c>
      <c r="D76" s="132"/>
      <c r="E76" s="132">
        <v>16068</v>
      </c>
      <c r="F76" s="22">
        <v>52977</v>
      </c>
      <c r="G76" s="131">
        <v>195</v>
      </c>
      <c r="H76" s="132"/>
      <c r="I76" s="132">
        <v>485</v>
      </c>
      <c r="J76" s="229">
        <v>680</v>
      </c>
    </row>
    <row r="77" spans="2:10" ht="15.75" hidden="1" x14ac:dyDescent="0.25">
      <c r="B77" s="72">
        <v>42095</v>
      </c>
      <c r="C77" s="131">
        <v>37175</v>
      </c>
      <c r="D77" s="132"/>
      <c r="E77" s="132">
        <v>16327</v>
      </c>
      <c r="F77" s="22">
        <v>53502</v>
      </c>
      <c r="G77" s="131">
        <v>214</v>
      </c>
      <c r="H77" s="132"/>
      <c r="I77" s="132">
        <v>444</v>
      </c>
      <c r="J77" s="229">
        <v>658</v>
      </c>
    </row>
    <row r="78" spans="2:10" ht="15.75" hidden="1" x14ac:dyDescent="0.25">
      <c r="B78" s="72">
        <v>42125</v>
      </c>
      <c r="C78" s="131">
        <v>37114</v>
      </c>
      <c r="D78" s="132"/>
      <c r="E78" s="132">
        <v>16573</v>
      </c>
      <c r="F78" s="22">
        <v>53687</v>
      </c>
      <c r="G78" s="131">
        <v>212</v>
      </c>
      <c r="H78" s="14"/>
      <c r="I78" s="14">
        <v>433</v>
      </c>
      <c r="J78" s="229">
        <v>645</v>
      </c>
    </row>
    <row r="79" spans="2:10" ht="15.75" hidden="1" x14ac:dyDescent="0.25">
      <c r="B79" s="72">
        <v>42156</v>
      </c>
      <c r="C79" s="21">
        <v>36236</v>
      </c>
      <c r="D79" s="14"/>
      <c r="E79" s="14">
        <v>16005</v>
      </c>
      <c r="F79" s="22">
        <v>52241</v>
      </c>
      <c r="G79" s="21">
        <v>210</v>
      </c>
      <c r="H79" s="14"/>
      <c r="I79" s="14">
        <v>416</v>
      </c>
      <c r="J79" s="229">
        <v>626</v>
      </c>
    </row>
    <row r="80" spans="2:10" ht="15.75" hidden="1" x14ac:dyDescent="0.25">
      <c r="B80" s="76" t="s">
        <v>211</v>
      </c>
      <c r="C80" s="24">
        <v>37032</v>
      </c>
      <c r="D80" s="25"/>
      <c r="E80" s="25">
        <v>16668</v>
      </c>
      <c r="F80" s="25">
        <v>53699</v>
      </c>
      <c r="G80" s="24">
        <v>227</v>
      </c>
      <c r="H80" s="24" t="e">
        <v>#DIV/0!</v>
      </c>
      <c r="I80" s="25">
        <v>460</v>
      </c>
      <c r="J80" s="227">
        <v>687</v>
      </c>
    </row>
    <row r="81" spans="2:10" ht="15.75" hidden="1" x14ac:dyDescent="0.25">
      <c r="B81" s="72">
        <v>42186</v>
      </c>
      <c r="C81" s="21">
        <v>35269</v>
      </c>
      <c r="D81" s="14"/>
      <c r="E81" s="14">
        <v>15382</v>
      </c>
      <c r="F81" s="22">
        <v>50651</v>
      </c>
      <c r="G81" s="21">
        <v>206</v>
      </c>
      <c r="H81" s="14"/>
      <c r="I81" s="14">
        <v>415</v>
      </c>
      <c r="J81" s="229">
        <v>621</v>
      </c>
    </row>
    <row r="82" spans="2:10" ht="15.75" hidden="1" x14ac:dyDescent="0.25">
      <c r="B82" s="72">
        <v>42217</v>
      </c>
      <c r="C82" s="21">
        <v>33608</v>
      </c>
      <c r="D82" s="14"/>
      <c r="E82" s="14">
        <v>14765</v>
      </c>
      <c r="F82" s="22">
        <v>48373</v>
      </c>
      <c r="G82" s="21">
        <v>189</v>
      </c>
      <c r="H82" s="14"/>
      <c r="I82" s="14">
        <v>398</v>
      </c>
      <c r="J82" s="229">
        <v>587</v>
      </c>
    </row>
    <row r="83" spans="2:10" ht="15.75" hidden="1" x14ac:dyDescent="0.25">
      <c r="B83" s="72">
        <v>42248</v>
      </c>
      <c r="C83" s="21">
        <v>33333</v>
      </c>
      <c r="D83" s="14"/>
      <c r="E83" s="14">
        <v>14936</v>
      </c>
      <c r="F83" s="22">
        <v>48269</v>
      </c>
      <c r="G83" s="21">
        <v>183</v>
      </c>
      <c r="H83" s="14"/>
      <c r="I83" s="14">
        <v>394</v>
      </c>
      <c r="J83" s="229">
        <v>577</v>
      </c>
    </row>
    <row r="84" spans="2:10" ht="15.75" hidden="1" x14ac:dyDescent="0.25">
      <c r="B84" s="72">
        <v>42278</v>
      </c>
      <c r="C84" s="21">
        <v>32011</v>
      </c>
      <c r="D84" s="14"/>
      <c r="E84" s="14">
        <v>14444</v>
      </c>
      <c r="F84" s="22">
        <v>46455</v>
      </c>
      <c r="G84" s="21">
        <v>167</v>
      </c>
      <c r="H84" s="14"/>
      <c r="I84" s="14">
        <v>405</v>
      </c>
      <c r="J84" s="229">
        <v>572</v>
      </c>
    </row>
    <row r="85" spans="2:10" ht="15.75" hidden="1" x14ac:dyDescent="0.25">
      <c r="B85" s="72">
        <v>42309</v>
      </c>
      <c r="C85" s="21">
        <v>31821</v>
      </c>
      <c r="D85" s="14"/>
      <c r="E85" s="14">
        <v>14212</v>
      </c>
      <c r="F85" s="22">
        <v>46033</v>
      </c>
      <c r="G85" s="21">
        <v>192</v>
      </c>
      <c r="H85" s="14"/>
      <c r="I85" s="14">
        <v>449</v>
      </c>
      <c r="J85" s="229">
        <v>641</v>
      </c>
    </row>
    <row r="86" spans="2:10" ht="15.75" hidden="1" x14ac:dyDescent="0.25">
      <c r="B86" s="72">
        <v>42339</v>
      </c>
      <c r="C86" s="21">
        <v>32921</v>
      </c>
      <c r="D86" s="14"/>
      <c r="E86" s="14">
        <v>14908</v>
      </c>
      <c r="F86" s="22">
        <v>47829</v>
      </c>
      <c r="G86" s="21">
        <v>187</v>
      </c>
      <c r="H86" s="14"/>
      <c r="I86" s="14">
        <v>472</v>
      </c>
      <c r="J86" s="229">
        <v>659</v>
      </c>
    </row>
    <row r="87" spans="2:10" ht="15.75" hidden="1" x14ac:dyDescent="0.25">
      <c r="B87" s="72">
        <v>42370</v>
      </c>
      <c r="C87" s="21">
        <v>34658</v>
      </c>
      <c r="D87" s="14"/>
      <c r="E87" s="14">
        <v>16036</v>
      </c>
      <c r="F87" s="22">
        <v>50694</v>
      </c>
      <c r="G87" s="21">
        <v>205</v>
      </c>
      <c r="H87" s="14"/>
      <c r="I87" s="14">
        <v>506</v>
      </c>
      <c r="J87" s="229">
        <v>711</v>
      </c>
    </row>
    <row r="88" spans="2:10" ht="15.75" hidden="1" x14ac:dyDescent="0.25">
      <c r="B88" s="72">
        <v>42401</v>
      </c>
      <c r="C88" s="21">
        <v>35557</v>
      </c>
      <c r="D88" s="14"/>
      <c r="E88" s="14">
        <v>16728</v>
      </c>
      <c r="F88" s="22">
        <v>52285</v>
      </c>
      <c r="G88" s="21">
        <v>202</v>
      </c>
      <c r="H88" s="14"/>
      <c r="I88" s="14">
        <v>515</v>
      </c>
      <c r="J88" s="229">
        <v>717</v>
      </c>
    </row>
    <row r="89" spans="2:10" ht="15.75" hidden="1" x14ac:dyDescent="0.25">
      <c r="B89" s="72">
        <v>42430</v>
      </c>
      <c r="C89" s="21">
        <v>36075</v>
      </c>
      <c r="D89" s="14"/>
      <c r="E89" s="14">
        <v>17257</v>
      </c>
      <c r="F89" s="22">
        <v>53332</v>
      </c>
      <c r="G89" s="21">
        <v>196</v>
      </c>
      <c r="H89" s="14"/>
      <c r="I89" s="14">
        <v>529</v>
      </c>
      <c r="J89" s="229">
        <v>725</v>
      </c>
    </row>
    <row r="90" spans="2:10" ht="15.75" hidden="1" x14ac:dyDescent="0.25">
      <c r="B90" s="72">
        <v>42461</v>
      </c>
      <c r="C90" s="21">
        <v>37075</v>
      </c>
      <c r="D90" s="14"/>
      <c r="E90" s="14">
        <v>17763</v>
      </c>
      <c r="F90" s="22">
        <v>54838</v>
      </c>
      <c r="G90" s="21">
        <v>212</v>
      </c>
      <c r="H90" s="14"/>
      <c r="I90" s="14">
        <v>519</v>
      </c>
      <c r="J90" s="229">
        <v>731</v>
      </c>
    </row>
    <row r="91" spans="2:10" ht="15.75" hidden="1" x14ac:dyDescent="0.25">
      <c r="B91" s="72">
        <v>42491</v>
      </c>
      <c r="C91" s="21">
        <v>38019</v>
      </c>
      <c r="D91" s="14"/>
      <c r="E91" s="14">
        <v>18204</v>
      </c>
      <c r="F91" s="22">
        <v>56223</v>
      </c>
      <c r="G91" s="21">
        <v>225</v>
      </c>
      <c r="H91" s="14"/>
      <c r="I91" s="14">
        <v>515</v>
      </c>
      <c r="J91" s="229">
        <v>740</v>
      </c>
    </row>
    <row r="92" spans="2:10" ht="15.75" hidden="1" x14ac:dyDescent="0.25">
      <c r="B92" s="72">
        <v>42522</v>
      </c>
      <c r="C92" s="21">
        <v>38938</v>
      </c>
      <c r="D92" s="14"/>
      <c r="E92" s="14">
        <v>18568</v>
      </c>
      <c r="F92" s="22">
        <v>57506</v>
      </c>
      <c r="G92" s="21">
        <v>220</v>
      </c>
      <c r="H92" s="14"/>
      <c r="I92" s="14">
        <v>514</v>
      </c>
      <c r="J92" s="229">
        <v>734</v>
      </c>
    </row>
    <row r="93" spans="2:10" ht="15.75" hidden="1" x14ac:dyDescent="0.25">
      <c r="B93" s="76" t="s">
        <v>243</v>
      </c>
      <c r="C93" s="24">
        <v>34940</v>
      </c>
      <c r="D93" s="25"/>
      <c r="E93" s="25">
        <v>16100</v>
      </c>
      <c r="F93" s="25">
        <v>51041</v>
      </c>
      <c r="G93" s="24">
        <v>199</v>
      </c>
      <c r="H93" s="24" t="e">
        <v>#DIV/0!</v>
      </c>
      <c r="I93" s="25">
        <v>469</v>
      </c>
      <c r="J93" s="227">
        <v>668</v>
      </c>
    </row>
    <row r="94" spans="2:10" ht="15.75" x14ac:dyDescent="0.25">
      <c r="B94" s="72">
        <v>42552</v>
      </c>
      <c r="C94" s="417">
        <v>39962</v>
      </c>
      <c r="D94" s="418">
        <v>0</v>
      </c>
      <c r="E94" s="418">
        <v>18968</v>
      </c>
      <c r="F94" s="419">
        <v>58930</v>
      </c>
      <c r="G94" s="417">
        <v>227</v>
      </c>
      <c r="H94" s="418">
        <v>0</v>
      </c>
      <c r="I94" s="418">
        <v>509</v>
      </c>
      <c r="J94" s="420">
        <v>736</v>
      </c>
    </row>
    <row r="95" spans="2:10" ht="15.75" x14ac:dyDescent="0.25">
      <c r="B95" s="72">
        <v>42583</v>
      </c>
      <c r="C95" s="417">
        <v>41345</v>
      </c>
      <c r="D95" s="418">
        <v>0</v>
      </c>
      <c r="E95" s="418">
        <v>19419</v>
      </c>
      <c r="F95" s="419">
        <v>60764</v>
      </c>
      <c r="G95" s="417">
        <v>200</v>
      </c>
      <c r="H95" s="418">
        <v>0</v>
      </c>
      <c r="I95" s="418">
        <v>497</v>
      </c>
      <c r="J95" s="420">
        <v>697</v>
      </c>
    </row>
    <row r="96" spans="2:10" ht="15.75" x14ac:dyDescent="0.25">
      <c r="B96" s="72">
        <v>42614</v>
      </c>
      <c r="C96" s="417">
        <v>41419</v>
      </c>
      <c r="D96" s="418">
        <v>0</v>
      </c>
      <c r="E96" s="418">
        <v>19945</v>
      </c>
      <c r="F96" s="419">
        <v>61364</v>
      </c>
      <c r="G96" s="417">
        <v>199</v>
      </c>
      <c r="H96" s="418">
        <v>0</v>
      </c>
      <c r="I96" s="418">
        <v>477</v>
      </c>
      <c r="J96" s="420">
        <v>676</v>
      </c>
    </row>
    <row r="97" spans="2:10" ht="15.75" x14ac:dyDescent="0.25">
      <c r="B97" s="72">
        <v>42644</v>
      </c>
      <c r="C97" s="417">
        <v>40987</v>
      </c>
      <c r="D97" s="418">
        <v>0</v>
      </c>
      <c r="E97" s="418">
        <v>19751</v>
      </c>
      <c r="F97" s="419">
        <v>60738</v>
      </c>
      <c r="G97" s="417">
        <v>205</v>
      </c>
      <c r="H97" s="418">
        <v>0</v>
      </c>
      <c r="I97" s="418">
        <v>443</v>
      </c>
      <c r="J97" s="420">
        <v>648</v>
      </c>
    </row>
    <row r="98" spans="2:10" ht="15.75" x14ac:dyDescent="0.25">
      <c r="B98" s="72">
        <v>42675</v>
      </c>
      <c r="C98" s="417">
        <v>40451</v>
      </c>
      <c r="D98" s="418">
        <v>0</v>
      </c>
      <c r="E98" s="418">
        <v>19205</v>
      </c>
      <c r="F98" s="419">
        <v>59656</v>
      </c>
      <c r="G98" s="417">
        <v>202</v>
      </c>
      <c r="H98" s="418">
        <v>0</v>
      </c>
      <c r="I98" s="418">
        <v>464</v>
      </c>
      <c r="J98" s="420">
        <v>666</v>
      </c>
    </row>
    <row r="99" spans="2:10" ht="15.75" x14ac:dyDescent="0.25">
      <c r="B99" s="72">
        <v>42705</v>
      </c>
      <c r="C99" s="417">
        <v>41974</v>
      </c>
      <c r="D99" s="418">
        <v>0</v>
      </c>
      <c r="E99" s="418">
        <v>19860</v>
      </c>
      <c r="F99" s="419">
        <v>61834</v>
      </c>
      <c r="G99" s="417">
        <v>199</v>
      </c>
      <c r="H99" s="418">
        <v>0</v>
      </c>
      <c r="I99" s="418">
        <v>494</v>
      </c>
      <c r="J99" s="420">
        <v>693</v>
      </c>
    </row>
    <row r="100" spans="2:10" ht="15.75" x14ac:dyDescent="0.25">
      <c r="B100" s="72">
        <v>42736</v>
      </c>
      <c r="C100" s="417">
        <v>42653</v>
      </c>
      <c r="D100" s="418">
        <v>0</v>
      </c>
      <c r="E100" s="418">
        <v>20732</v>
      </c>
      <c r="F100" s="419">
        <v>63385</v>
      </c>
      <c r="G100" s="417">
        <v>204</v>
      </c>
      <c r="H100" s="418">
        <v>0</v>
      </c>
      <c r="I100" s="418">
        <v>510</v>
      </c>
      <c r="J100" s="420">
        <v>714</v>
      </c>
    </row>
    <row r="101" spans="2:10" ht="15.75" x14ac:dyDescent="0.25">
      <c r="B101" s="72">
        <v>42767</v>
      </c>
      <c r="C101" s="417">
        <v>43074</v>
      </c>
      <c r="D101" s="418">
        <v>0</v>
      </c>
      <c r="E101" s="418">
        <v>21191</v>
      </c>
      <c r="F101" s="419">
        <v>64265</v>
      </c>
      <c r="G101" s="417">
        <v>208</v>
      </c>
      <c r="H101" s="418">
        <v>0</v>
      </c>
      <c r="I101" s="418">
        <v>498</v>
      </c>
      <c r="J101" s="420">
        <v>706</v>
      </c>
    </row>
    <row r="102" spans="2:10" ht="15.75" x14ac:dyDescent="0.25">
      <c r="B102" s="72">
        <v>42795</v>
      </c>
      <c r="C102" s="417">
        <v>47726</v>
      </c>
      <c r="D102" s="418">
        <v>0</v>
      </c>
      <c r="E102" s="418">
        <v>23839</v>
      </c>
      <c r="F102" s="419">
        <v>71565</v>
      </c>
      <c r="G102" s="417">
        <v>248</v>
      </c>
      <c r="H102" s="418">
        <v>0</v>
      </c>
      <c r="I102" s="418">
        <v>523</v>
      </c>
      <c r="J102" s="420">
        <v>771</v>
      </c>
    </row>
    <row r="103" spans="2:10" ht="15.75" x14ac:dyDescent="0.25">
      <c r="B103" s="72">
        <v>42826</v>
      </c>
      <c r="C103" s="417">
        <v>49020</v>
      </c>
      <c r="D103" s="418">
        <v>0</v>
      </c>
      <c r="E103" s="418">
        <v>24052</v>
      </c>
      <c r="F103" s="419">
        <v>73072</v>
      </c>
      <c r="G103" s="417">
        <v>261</v>
      </c>
      <c r="H103" s="418">
        <v>0</v>
      </c>
      <c r="I103" s="418">
        <v>515</v>
      </c>
      <c r="J103" s="420">
        <v>776</v>
      </c>
    </row>
    <row r="104" spans="2:10" ht="15.75" x14ac:dyDescent="0.25">
      <c r="B104" s="72">
        <v>42856</v>
      </c>
      <c r="C104" s="417">
        <v>49447</v>
      </c>
      <c r="D104" s="418">
        <v>0</v>
      </c>
      <c r="E104" s="418">
        <v>24214</v>
      </c>
      <c r="F104" s="419">
        <v>73661</v>
      </c>
      <c r="G104" s="417">
        <v>276</v>
      </c>
      <c r="H104" s="418">
        <v>0</v>
      </c>
      <c r="I104" s="418">
        <v>502</v>
      </c>
      <c r="J104" s="420">
        <v>778</v>
      </c>
    </row>
    <row r="105" spans="2:10" ht="15.75" x14ac:dyDescent="0.25">
      <c r="B105" s="72">
        <v>42887</v>
      </c>
      <c r="C105" s="417">
        <v>49587</v>
      </c>
      <c r="D105" s="418">
        <v>0</v>
      </c>
      <c r="E105" s="418">
        <v>24293</v>
      </c>
      <c r="F105" s="419">
        <v>73880</v>
      </c>
      <c r="G105" s="417">
        <v>275</v>
      </c>
      <c r="H105" s="418">
        <v>0</v>
      </c>
      <c r="I105" s="418">
        <v>486</v>
      </c>
      <c r="J105" s="420">
        <v>761</v>
      </c>
    </row>
    <row r="106" spans="2:10" ht="15.75" x14ac:dyDescent="0.25">
      <c r="B106" s="76" t="s">
        <v>334</v>
      </c>
      <c r="C106" s="421">
        <v>43970</v>
      </c>
      <c r="D106" s="422">
        <v>0</v>
      </c>
      <c r="E106" s="422">
        <v>21289</v>
      </c>
      <c r="F106" s="422">
        <v>65260</v>
      </c>
      <c r="G106" s="421">
        <v>225</v>
      </c>
      <c r="H106" s="421" t="e">
        <v>#DIV/0!</v>
      </c>
      <c r="I106" s="422">
        <v>493</v>
      </c>
      <c r="J106" s="423">
        <v>719</v>
      </c>
    </row>
    <row r="107" spans="2:10" ht="15.75" x14ac:dyDescent="0.25">
      <c r="B107" s="72">
        <v>42917</v>
      </c>
      <c r="C107" s="417">
        <v>50236</v>
      </c>
      <c r="D107" s="418">
        <v>0</v>
      </c>
      <c r="E107" s="418">
        <v>24236</v>
      </c>
      <c r="F107" s="419">
        <v>74472</v>
      </c>
      <c r="G107" s="417">
        <v>279</v>
      </c>
      <c r="H107" s="418">
        <v>0</v>
      </c>
      <c r="I107" s="418">
        <v>503</v>
      </c>
      <c r="J107" s="420">
        <v>782</v>
      </c>
    </row>
    <row r="108" spans="2:10" ht="15.75" x14ac:dyDescent="0.25">
      <c r="B108" s="72">
        <v>42948</v>
      </c>
      <c r="C108" s="417">
        <v>50635</v>
      </c>
      <c r="D108" s="418">
        <v>0</v>
      </c>
      <c r="E108" s="418">
        <v>24652</v>
      </c>
      <c r="F108" s="419">
        <v>75287</v>
      </c>
      <c r="G108" s="417">
        <v>279</v>
      </c>
      <c r="H108" s="418">
        <v>0</v>
      </c>
      <c r="I108" s="418">
        <v>509</v>
      </c>
      <c r="J108" s="420">
        <v>788</v>
      </c>
    </row>
    <row r="109" spans="2:10" ht="15.75" x14ac:dyDescent="0.25">
      <c r="B109" s="72">
        <v>42979</v>
      </c>
      <c r="C109" s="417">
        <v>49863</v>
      </c>
      <c r="D109" s="418">
        <v>0</v>
      </c>
      <c r="E109" s="418">
        <v>24686</v>
      </c>
      <c r="F109" s="419">
        <v>74549</v>
      </c>
      <c r="G109" s="417">
        <v>273</v>
      </c>
      <c r="H109" s="418">
        <v>0</v>
      </c>
      <c r="I109" s="418">
        <v>512</v>
      </c>
      <c r="J109" s="420">
        <v>785</v>
      </c>
    </row>
    <row r="110" spans="2:10" ht="15.75" x14ac:dyDescent="0.25">
      <c r="B110" s="72">
        <v>43009</v>
      </c>
      <c r="C110" s="417">
        <v>49855</v>
      </c>
      <c r="D110" s="418">
        <v>0</v>
      </c>
      <c r="E110" s="418">
        <v>25018</v>
      </c>
      <c r="F110" s="419">
        <v>74873</v>
      </c>
      <c r="G110" s="417">
        <v>275</v>
      </c>
      <c r="H110" s="418">
        <v>0</v>
      </c>
      <c r="I110" s="418">
        <v>523</v>
      </c>
      <c r="J110" s="420">
        <v>798</v>
      </c>
    </row>
    <row r="111" spans="2:10" ht="15.75" x14ac:dyDescent="0.25">
      <c r="B111" s="72">
        <v>43040</v>
      </c>
      <c r="C111" s="417">
        <v>50032</v>
      </c>
      <c r="D111" s="418">
        <v>0</v>
      </c>
      <c r="E111" s="418">
        <v>25301</v>
      </c>
      <c r="F111" s="419">
        <v>75333</v>
      </c>
      <c r="G111" s="417">
        <v>277</v>
      </c>
      <c r="H111" s="418">
        <v>0</v>
      </c>
      <c r="I111" s="418">
        <v>565</v>
      </c>
      <c r="J111" s="420">
        <v>842</v>
      </c>
    </row>
    <row r="112" spans="2:10" ht="15.75" x14ac:dyDescent="0.25">
      <c r="B112" s="72">
        <v>43070</v>
      </c>
      <c r="C112" s="417">
        <v>50276</v>
      </c>
      <c r="D112" s="418">
        <v>0</v>
      </c>
      <c r="E112" s="418">
        <v>24999</v>
      </c>
      <c r="F112" s="419">
        <v>75275</v>
      </c>
      <c r="G112" s="417">
        <v>294</v>
      </c>
      <c r="H112" s="418">
        <v>0</v>
      </c>
      <c r="I112" s="418">
        <v>568</v>
      </c>
      <c r="J112" s="420">
        <v>862</v>
      </c>
    </row>
    <row r="113" spans="2:10" ht="15.75" x14ac:dyDescent="0.25">
      <c r="B113" s="72">
        <v>43101</v>
      </c>
      <c r="C113" s="417">
        <v>50891</v>
      </c>
      <c r="D113" s="418">
        <v>0</v>
      </c>
      <c r="E113" s="418">
        <v>25260</v>
      </c>
      <c r="F113" s="419">
        <v>76151</v>
      </c>
      <c r="G113" s="417">
        <v>294</v>
      </c>
      <c r="H113" s="418">
        <v>0</v>
      </c>
      <c r="I113" s="418">
        <v>575</v>
      </c>
      <c r="J113" s="420">
        <v>869</v>
      </c>
    </row>
    <row r="114" spans="2:10" ht="15.75" x14ac:dyDescent="0.25">
      <c r="B114" s="72">
        <v>43132</v>
      </c>
      <c r="C114" s="417">
        <v>54854</v>
      </c>
      <c r="D114" s="418">
        <v>0</v>
      </c>
      <c r="E114" s="418">
        <v>27049</v>
      </c>
      <c r="F114" s="419">
        <v>81903</v>
      </c>
      <c r="G114" s="417">
        <v>302</v>
      </c>
      <c r="H114" s="418">
        <v>0</v>
      </c>
      <c r="I114" s="418">
        <v>564</v>
      </c>
      <c r="J114" s="420">
        <v>866</v>
      </c>
    </row>
    <row r="115" spans="2:10" ht="15.75" x14ac:dyDescent="0.25">
      <c r="B115" s="72">
        <v>43160</v>
      </c>
      <c r="C115" s="417">
        <v>56287</v>
      </c>
      <c r="D115" s="418">
        <v>0</v>
      </c>
      <c r="E115" s="418">
        <v>27694</v>
      </c>
      <c r="F115" s="419">
        <v>83981</v>
      </c>
      <c r="G115" s="417">
        <v>311</v>
      </c>
      <c r="H115" s="418">
        <v>0</v>
      </c>
      <c r="I115" s="418">
        <v>554</v>
      </c>
      <c r="J115" s="420">
        <v>865</v>
      </c>
    </row>
    <row r="116" spans="2:10" ht="15.75" x14ac:dyDescent="0.25">
      <c r="B116" s="72">
        <v>43191</v>
      </c>
      <c r="C116" s="417">
        <v>60590</v>
      </c>
      <c r="D116" s="418">
        <v>0</v>
      </c>
      <c r="E116" s="418">
        <v>29115</v>
      </c>
      <c r="F116" s="419">
        <v>89705</v>
      </c>
      <c r="G116" s="417">
        <v>325</v>
      </c>
      <c r="H116" s="418">
        <v>0</v>
      </c>
      <c r="I116" s="418">
        <v>534</v>
      </c>
      <c r="J116" s="420">
        <v>859</v>
      </c>
    </row>
    <row r="117" spans="2:10" ht="15.75" x14ac:dyDescent="0.25">
      <c r="B117" s="72">
        <v>43221</v>
      </c>
      <c r="C117" s="417">
        <v>61037</v>
      </c>
      <c r="D117" s="418">
        <v>0</v>
      </c>
      <c r="E117" s="418">
        <v>29160</v>
      </c>
      <c r="F117" s="419">
        <v>90197</v>
      </c>
      <c r="G117" s="417">
        <v>310</v>
      </c>
      <c r="H117" s="418">
        <v>0</v>
      </c>
      <c r="I117" s="418">
        <v>533</v>
      </c>
      <c r="J117" s="420">
        <v>843</v>
      </c>
    </row>
    <row r="118" spans="2:10" ht="15.75" x14ac:dyDescent="0.25">
      <c r="B118" s="72">
        <v>43252</v>
      </c>
      <c r="C118" s="417">
        <v>54475</v>
      </c>
      <c r="D118" s="418">
        <v>0</v>
      </c>
      <c r="E118" s="418">
        <v>27300</v>
      </c>
      <c r="F118" s="419">
        <v>81775</v>
      </c>
      <c r="G118" s="417">
        <v>306</v>
      </c>
      <c r="H118" s="418">
        <v>0</v>
      </c>
      <c r="I118" s="418">
        <v>507</v>
      </c>
      <c r="J118" s="420">
        <v>813</v>
      </c>
    </row>
    <row r="119" spans="2:10" ht="15.75" x14ac:dyDescent="0.25">
      <c r="B119" s="76" t="s">
        <v>335</v>
      </c>
      <c r="C119" s="421">
        <v>53253</v>
      </c>
      <c r="D119" s="422">
        <v>0</v>
      </c>
      <c r="E119" s="422">
        <v>26206</v>
      </c>
      <c r="F119" s="422">
        <v>79458</v>
      </c>
      <c r="G119" s="421">
        <v>294</v>
      </c>
      <c r="H119" s="421" t="e">
        <v>#DIV/0!</v>
      </c>
      <c r="I119" s="422">
        <v>537</v>
      </c>
      <c r="J119" s="423">
        <v>831</v>
      </c>
    </row>
    <row r="120" spans="2:10" ht="15.75" x14ac:dyDescent="0.25">
      <c r="B120" s="72">
        <v>43282</v>
      </c>
      <c r="C120" s="417">
        <v>56021</v>
      </c>
      <c r="D120" s="418">
        <v>0</v>
      </c>
      <c r="E120" s="418">
        <v>26301</v>
      </c>
      <c r="F120" s="419">
        <v>82322</v>
      </c>
      <c r="G120" s="417">
        <v>349</v>
      </c>
      <c r="H120" s="418">
        <v>0</v>
      </c>
      <c r="I120" s="418">
        <v>509</v>
      </c>
      <c r="J120" s="420">
        <v>858</v>
      </c>
    </row>
    <row r="121" spans="2:10" ht="15.75" x14ac:dyDescent="0.25">
      <c r="B121" s="72">
        <v>43313</v>
      </c>
      <c r="C121" s="417">
        <v>55401</v>
      </c>
      <c r="D121" s="418">
        <v>0</v>
      </c>
      <c r="E121" s="418">
        <v>25854</v>
      </c>
      <c r="F121" s="419">
        <v>81255</v>
      </c>
      <c r="G121" s="417">
        <v>369</v>
      </c>
      <c r="H121" s="418">
        <v>0</v>
      </c>
      <c r="I121" s="418">
        <v>552</v>
      </c>
      <c r="J121" s="420">
        <v>921</v>
      </c>
    </row>
    <row r="122" spans="2:10" ht="15.75" x14ac:dyDescent="0.25">
      <c r="B122" s="72">
        <v>43344</v>
      </c>
      <c r="C122" s="417">
        <v>54388</v>
      </c>
      <c r="D122" s="418">
        <v>0</v>
      </c>
      <c r="E122" s="418">
        <v>25249</v>
      </c>
      <c r="F122" s="419">
        <v>79637</v>
      </c>
      <c r="G122" s="417">
        <v>351</v>
      </c>
      <c r="H122" s="418">
        <v>0</v>
      </c>
      <c r="I122" s="418">
        <v>560</v>
      </c>
      <c r="J122" s="420">
        <v>911</v>
      </c>
    </row>
    <row r="123" spans="2:10" ht="15.75" x14ac:dyDescent="0.25">
      <c r="B123" s="72">
        <v>43374</v>
      </c>
      <c r="C123" s="417">
        <v>53528</v>
      </c>
      <c r="D123" s="418">
        <v>0</v>
      </c>
      <c r="E123" s="418">
        <v>26116</v>
      </c>
      <c r="F123" s="419">
        <v>79644</v>
      </c>
      <c r="G123" s="417">
        <v>263</v>
      </c>
      <c r="H123" s="418">
        <v>0</v>
      </c>
      <c r="I123" s="418">
        <v>534</v>
      </c>
      <c r="J123" s="420">
        <v>797</v>
      </c>
    </row>
    <row r="124" spans="2:10" ht="15.75" x14ac:dyDescent="0.25">
      <c r="B124" s="72">
        <v>43405</v>
      </c>
      <c r="C124" s="417">
        <v>54613</v>
      </c>
      <c r="D124" s="418">
        <v>0</v>
      </c>
      <c r="E124" s="418">
        <v>27269</v>
      </c>
      <c r="F124" s="419">
        <v>81882</v>
      </c>
      <c r="G124" s="417">
        <v>277</v>
      </c>
      <c r="H124" s="418">
        <v>0</v>
      </c>
      <c r="I124" s="418">
        <v>574</v>
      </c>
      <c r="J124" s="420">
        <v>851</v>
      </c>
    </row>
    <row r="125" spans="2:10" ht="15.75" x14ac:dyDescent="0.25">
      <c r="B125" s="72">
        <v>43435</v>
      </c>
      <c r="C125" s="417">
        <v>52204</v>
      </c>
      <c r="D125" s="418">
        <v>0</v>
      </c>
      <c r="E125" s="418">
        <v>27094</v>
      </c>
      <c r="F125" s="419">
        <v>79298</v>
      </c>
      <c r="G125" s="417">
        <v>295</v>
      </c>
      <c r="H125" s="418">
        <v>0</v>
      </c>
      <c r="I125" s="418">
        <v>580</v>
      </c>
      <c r="J125" s="420">
        <v>875</v>
      </c>
    </row>
    <row r="126" spans="2:10" ht="15.75" x14ac:dyDescent="0.25">
      <c r="B126" s="72">
        <v>43466</v>
      </c>
      <c r="C126" s="417">
        <v>51644</v>
      </c>
      <c r="D126" s="418">
        <v>0</v>
      </c>
      <c r="E126" s="418">
        <v>27763</v>
      </c>
      <c r="F126" s="419">
        <v>79407</v>
      </c>
      <c r="G126" s="417">
        <v>341</v>
      </c>
      <c r="H126" s="418">
        <v>0</v>
      </c>
      <c r="I126" s="418">
        <v>606</v>
      </c>
      <c r="J126" s="420">
        <v>947</v>
      </c>
    </row>
    <row r="127" spans="2:10" ht="15.75" x14ac:dyDescent="0.25">
      <c r="B127" s="72">
        <v>43497</v>
      </c>
      <c r="C127" s="417">
        <v>51991</v>
      </c>
      <c r="D127" s="418">
        <v>0</v>
      </c>
      <c r="E127" s="418">
        <v>28465</v>
      </c>
      <c r="F127" s="419">
        <v>80456</v>
      </c>
      <c r="G127" s="417">
        <v>344</v>
      </c>
      <c r="H127" s="418">
        <v>0</v>
      </c>
      <c r="I127" s="418">
        <v>620</v>
      </c>
      <c r="J127" s="420">
        <v>964</v>
      </c>
    </row>
    <row r="128" spans="2:10" ht="15.75" x14ac:dyDescent="0.25">
      <c r="B128" s="72">
        <v>43525</v>
      </c>
      <c r="C128" s="417">
        <v>52857</v>
      </c>
      <c r="D128" s="418">
        <v>0</v>
      </c>
      <c r="E128" s="418">
        <v>28118</v>
      </c>
      <c r="F128" s="419">
        <v>80975</v>
      </c>
      <c r="G128" s="417">
        <v>398</v>
      </c>
      <c r="H128" s="418">
        <v>0</v>
      </c>
      <c r="I128" s="418">
        <v>623</v>
      </c>
      <c r="J128" s="420">
        <v>1021</v>
      </c>
    </row>
    <row r="129" spans="2:10" ht="15.75" x14ac:dyDescent="0.25">
      <c r="B129" s="72">
        <v>43556</v>
      </c>
      <c r="C129" s="417">
        <v>55395</v>
      </c>
      <c r="D129" s="418">
        <v>0</v>
      </c>
      <c r="E129" s="418">
        <v>27227</v>
      </c>
      <c r="F129" s="419">
        <v>82622</v>
      </c>
      <c r="G129" s="417">
        <v>455</v>
      </c>
      <c r="H129" s="418">
        <v>0</v>
      </c>
      <c r="I129" s="418">
        <v>582</v>
      </c>
      <c r="J129" s="420">
        <v>1037</v>
      </c>
    </row>
    <row r="130" spans="2:10" ht="15.75" x14ac:dyDescent="0.25">
      <c r="B130" s="72">
        <v>43586</v>
      </c>
      <c r="C130" s="417">
        <v>54542</v>
      </c>
      <c r="D130" s="418">
        <v>0</v>
      </c>
      <c r="E130" s="418">
        <v>27214</v>
      </c>
      <c r="F130" s="419">
        <v>81756</v>
      </c>
      <c r="G130" s="417">
        <v>475</v>
      </c>
      <c r="H130" s="418">
        <v>0</v>
      </c>
      <c r="I130" s="418">
        <v>578</v>
      </c>
      <c r="J130" s="420">
        <v>1053</v>
      </c>
    </row>
    <row r="131" spans="2:10" ht="15.75" x14ac:dyDescent="0.25">
      <c r="B131" s="72">
        <v>43617</v>
      </c>
      <c r="C131" s="417">
        <v>52436</v>
      </c>
      <c r="D131" s="418">
        <v>0</v>
      </c>
      <c r="E131" s="418">
        <v>26823</v>
      </c>
      <c r="F131" s="419">
        <v>79259</v>
      </c>
      <c r="G131" s="417">
        <v>462</v>
      </c>
      <c r="H131" s="418">
        <v>0</v>
      </c>
      <c r="I131" s="418">
        <v>531</v>
      </c>
      <c r="J131" s="420">
        <v>993</v>
      </c>
    </row>
    <row r="132" spans="2:10" ht="15.75" x14ac:dyDescent="0.25">
      <c r="B132" s="76" t="s">
        <v>336</v>
      </c>
      <c r="C132" s="469">
        <v>53752</v>
      </c>
      <c r="D132" s="470">
        <v>0</v>
      </c>
      <c r="E132" s="470">
        <v>26958</v>
      </c>
      <c r="F132" s="471">
        <v>80709</v>
      </c>
      <c r="G132" s="469">
        <v>365</v>
      </c>
      <c r="H132" s="470" t="e">
        <v>#DIV/0!</v>
      </c>
      <c r="I132" s="470">
        <v>571</v>
      </c>
      <c r="J132" s="472">
        <v>936</v>
      </c>
    </row>
    <row r="133" spans="2:10" ht="15.75" x14ac:dyDescent="0.25">
      <c r="B133" s="72">
        <v>43647</v>
      </c>
      <c r="C133" s="417">
        <v>51765</v>
      </c>
      <c r="D133" s="418">
        <v>0</v>
      </c>
      <c r="E133" s="418">
        <v>27516</v>
      </c>
      <c r="F133" s="419">
        <v>79281</v>
      </c>
      <c r="G133" s="417">
        <v>429</v>
      </c>
      <c r="H133" s="418">
        <v>0</v>
      </c>
      <c r="I133" s="418">
        <v>537</v>
      </c>
      <c r="J133" s="420">
        <v>966</v>
      </c>
    </row>
    <row r="134" spans="2:10" ht="15.75" x14ac:dyDescent="0.25">
      <c r="B134" s="72">
        <v>43678</v>
      </c>
      <c r="C134" s="417">
        <v>51007</v>
      </c>
      <c r="D134" s="418">
        <v>0</v>
      </c>
      <c r="E134" s="418">
        <v>27411</v>
      </c>
      <c r="F134" s="419">
        <v>78418</v>
      </c>
      <c r="G134" s="417">
        <v>394</v>
      </c>
      <c r="H134" s="418">
        <v>0</v>
      </c>
      <c r="I134" s="418">
        <v>561</v>
      </c>
      <c r="J134" s="420">
        <v>955</v>
      </c>
    </row>
    <row r="135" spans="2:10" ht="15.75" x14ac:dyDescent="0.25">
      <c r="B135" s="72">
        <v>43709</v>
      </c>
      <c r="C135" s="417"/>
      <c r="D135" s="418"/>
      <c r="E135" s="418"/>
      <c r="F135" s="419"/>
      <c r="G135" s="417"/>
      <c r="H135" s="418"/>
      <c r="I135" s="418"/>
      <c r="J135" s="420"/>
    </row>
    <row r="136" spans="2:10" ht="15.75" x14ac:dyDescent="0.25">
      <c r="B136" s="72">
        <v>43739</v>
      </c>
      <c r="C136" s="417"/>
      <c r="D136" s="418"/>
      <c r="E136" s="418"/>
      <c r="F136" s="419"/>
      <c r="G136" s="417"/>
      <c r="H136" s="418"/>
      <c r="I136" s="418"/>
      <c r="J136" s="420"/>
    </row>
    <row r="137" spans="2:10" ht="15.75" x14ac:dyDescent="0.25">
      <c r="B137" s="72">
        <v>43770</v>
      </c>
      <c r="C137" s="417"/>
      <c r="D137" s="418"/>
      <c r="E137" s="418"/>
      <c r="F137" s="419"/>
      <c r="G137" s="417"/>
      <c r="H137" s="418"/>
      <c r="I137" s="418"/>
      <c r="J137" s="420"/>
    </row>
    <row r="138" spans="2:10" ht="15.75" x14ac:dyDescent="0.25">
      <c r="B138" s="72">
        <v>43800</v>
      </c>
      <c r="C138" s="417"/>
      <c r="D138" s="418"/>
      <c r="E138" s="418"/>
      <c r="F138" s="419"/>
      <c r="G138" s="417"/>
      <c r="H138" s="418"/>
      <c r="I138" s="418"/>
      <c r="J138" s="420"/>
    </row>
    <row r="139" spans="2:10" ht="15.75" x14ac:dyDescent="0.25">
      <c r="B139" s="72">
        <v>43831</v>
      </c>
      <c r="C139" s="417"/>
      <c r="D139" s="418"/>
      <c r="E139" s="418"/>
      <c r="F139" s="419"/>
      <c r="G139" s="417"/>
      <c r="H139" s="418"/>
      <c r="I139" s="418"/>
      <c r="J139" s="420"/>
    </row>
    <row r="140" spans="2:10" ht="15.75" x14ac:dyDescent="0.25">
      <c r="B140" s="72">
        <v>43862</v>
      </c>
      <c r="C140" s="417"/>
      <c r="D140" s="418"/>
      <c r="E140" s="418"/>
      <c r="F140" s="419"/>
      <c r="G140" s="417"/>
      <c r="H140" s="418"/>
      <c r="I140" s="418"/>
      <c r="J140" s="420"/>
    </row>
    <row r="141" spans="2:10" ht="15.75" x14ac:dyDescent="0.25">
      <c r="B141" s="72">
        <v>43891</v>
      </c>
      <c r="C141" s="417"/>
      <c r="D141" s="418"/>
      <c r="E141" s="418"/>
      <c r="F141" s="419"/>
      <c r="G141" s="417"/>
      <c r="H141" s="418"/>
      <c r="I141" s="418"/>
      <c r="J141" s="420"/>
    </row>
    <row r="142" spans="2:10" ht="15.75" x14ac:dyDescent="0.25">
      <c r="B142" s="72">
        <v>43922</v>
      </c>
      <c r="C142" s="417"/>
      <c r="D142" s="418"/>
      <c r="E142" s="418"/>
      <c r="F142" s="419"/>
      <c r="G142" s="417"/>
      <c r="H142" s="418"/>
      <c r="I142" s="418"/>
      <c r="J142" s="420"/>
    </row>
    <row r="143" spans="2:10" ht="15.75" x14ac:dyDescent="0.25">
      <c r="B143" s="72">
        <v>43952</v>
      </c>
      <c r="C143" s="417"/>
      <c r="D143" s="418"/>
      <c r="E143" s="418"/>
      <c r="F143" s="419"/>
      <c r="G143" s="417"/>
      <c r="H143" s="418"/>
      <c r="I143" s="418"/>
      <c r="J143" s="420"/>
    </row>
    <row r="144" spans="2:10" ht="15.75" x14ac:dyDescent="0.25">
      <c r="B144" s="72">
        <v>43983</v>
      </c>
      <c r="C144" s="417"/>
      <c r="D144" s="418"/>
      <c r="E144" s="418"/>
      <c r="F144" s="419"/>
      <c r="G144" s="417"/>
      <c r="H144" s="418"/>
      <c r="I144" s="418"/>
      <c r="J144" s="420"/>
    </row>
    <row r="145" spans="2:10" ht="15.75" x14ac:dyDescent="0.25">
      <c r="B145" s="80"/>
      <c r="C145" s="424"/>
      <c r="D145" s="425"/>
      <c r="E145" s="425"/>
      <c r="F145" s="426"/>
      <c r="G145" s="424"/>
      <c r="H145" s="425"/>
      <c r="I145" s="425"/>
      <c r="J145" s="427"/>
    </row>
    <row r="146" spans="2:10" ht="15.75" customHeight="1" x14ac:dyDescent="0.25">
      <c r="B146" s="80" t="s">
        <v>310</v>
      </c>
      <c r="C146" s="424">
        <v>51386</v>
      </c>
      <c r="D146" s="425" t="e">
        <v>#DIV/0!</v>
      </c>
      <c r="E146" s="425">
        <v>27463.5</v>
      </c>
      <c r="F146" s="426">
        <v>78849.5</v>
      </c>
      <c r="G146" s="424">
        <v>411.5</v>
      </c>
      <c r="H146" s="425" t="e">
        <v>#DIV/0!</v>
      </c>
      <c r="I146" s="425">
        <v>549</v>
      </c>
      <c r="J146" s="427">
        <v>960.5</v>
      </c>
    </row>
    <row r="147" spans="2:10" ht="15.75" x14ac:dyDescent="0.25">
      <c r="B147" s="82" t="s">
        <v>311</v>
      </c>
      <c r="C147" s="417">
        <v>52373</v>
      </c>
      <c r="D147" s="418">
        <v>0</v>
      </c>
      <c r="E147" s="418">
        <v>28754</v>
      </c>
      <c r="F147" s="419">
        <v>81127</v>
      </c>
      <c r="G147" s="417">
        <v>340</v>
      </c>
      <c r="H147" s="418">
        <v>0</v>
      </c>
      <c r="I147" s="418">
        <v>614</v>
      </c>
      <c r="J147" s="420">
        <v>954</v>
      </c>
    </row>
    <row r="148" spans="2:10" ht="15.75" x14ac:dyDescent="0.25">
      <c r="B148" s="82" t="s">
        <v>312</v>
      </c>
      <c r="C148" s="473">
        <v>-758</v>
      </c>
      <c r="D148" s="474">
        <v>0</v>
      </c>
      <c r="E148" s="474">
        <v>-105</v>
      </c>
      <c r="F148" s="475">
        <v>-863</v>
      </c>
      <c r="G148" s="473">
        <v>-35</v>
      </c>
      <c r="H148" s="474">
        <v>0</v>
      </c>
      <c r="I148" s="474">
        <v>24</v>
      </c>
      <c r="J148" s="476">
        <v>-11</v>
      </c>
    </row>
    <row r="149" spans="2:10" ht="15.75" x14ac:dyDescent="0.25">
      <c r="B149" s="82" t="s">
        <v>313</v>
      </c>
      <c r="C149" s="477">
        <v>-1.4643098618757847E-2</v>
      </c>
      <c r="D149" s="478" t="e">
        <v>#DIV/0!</v>
      </c>
      <c r="E149" s="478">
        <v>-3.815961622328827E-3</v>
      </c>
      <c r="F149" s="479">
        <v>-1.0885331920636723E-2</v>
      </c>
      <c r="G149" s="477">
        <v>-8.1585081585081584E-2</v>
      </c>
      <c r="H149" s="478" t="e">
        <v>#DIV/0!</v>
      </c>
      <c r="I149" s="478">
        <v>4.4692737430167599E-2</v>
      </c>
      <c r="J149" s="480">
        <v>-1.1387163561076604E-2</v>
      </c>
    </row>
    <row r="150" spans="2:10" ht="15.75" x14ac:dyDescent="0.25">
      <c r="B150" s="82" t="s">
        <v>314</v>
      </c>
      <c r="C150" s="473">
        <v>-4394</v>
      </c>
      <c r="D150" s="474">
        <v>0</v>
      </c>
      <c r="E150" s="474">
        <v>1557</v>
      </c>
      <c r="F150" s="475">
        <v>-2837</v>
      </c>
      <c r="G150" s="473">
        <v>25</v>
      </c>
      <c r="H150" s="474">
        <v>0</v>
      </c>
      <c r="I150" s="474">
        <v>9</v>
      </c>
      <c r="J150" s="476">
        <v>34</v>
      </c>
    </row>
    <row r="151" spans="2:10" ht="16.5" thickBot="1" x14ac:dyDescent="0.3">
      <c r="B151" s="82" t="s">
        <v>315</v>
      </c>
      <c r="C151" s="481">
        <v>-8.6777920410783055E-2</v>
      </c>
      <c r="D151" s="478" t="e">
        <v>#DIV/0!</v>
      </c>
      <c r="E151" s="478">
        <v>6.3159175726107422E-2</v>
      </c>
      <c r="F151" s="478">
        <v>-3.7682468420842906E-2</v>
      </c>
      <c r="G151" s="478">
        <v>8.9605734767025089E-2</v>
      </c>
      <c r="H151" s="478" t="e">
        <v>#DIV/0!</v>
      </c>
      <c r="I151" s="478">
        <v>1.768172888015717E-2</v>
      </c>
      <c r="J151" s="480">
        <v>4.3147208121827409E-2</v>
      </c>
    </row>
    <row r="152" spans="2:10" x14ac:dyDescent="0.2">
      <c r="B152" s="603" t="s">
        <v>22</v>
      </c>
      <c r="C152" s="604"/>
      <c r="D152" s="604"/>
      <c r="E152" s="604"/>
      <c r="F152" s="604"/>
      <c r="G152" s="604"/>
      <c r="H152" s="604"/>
      <c r="I152" s="604"/>
      <c r="J152" s="605"/>
    </row>
    <row r="153" spans="2:10" ht="12.75" customHeight="1" x14ac:dyDescent="0.2">
      <c r="B153" s="606" t="s">
        <v>337</v>
      </c>
      <c r="C153" s="607"/>
      <c r="D153" s="607"/>
      <c r="E153" s="607"/>
      <c r="F153" s="607"/>
      <c r="G153" s="607"/>
      <c r="H153" s="607"/>
      <c r="I153" s="607"/>
      <c r="J153" s="608"/>
    </row>
    <row r="154" spans="2:10" ht="27.75" hidden="1" customHeight="1" thickBot="1" x14ac:dyDescent="0.25">
      <c r="B154" s="609">
        <v>43891</v>
      </c>
      <c r="C154" s="610"/>
      <c r="D154" s="610"/>
      <c r="E154" s="610"/>
      <c r="F154" s="610"/>
      <c r="G154" s="610"/>
      <c r="H154" s="610"/>
      <c r="I154" s="610"/>
      <c r="J154" s="611"/>
    </row>
    <row r="155" spans="2:10" ht="39.75" customHeight="1" thickBot="1" x14ac:dyDescent="0.25">
      <c r="B155" s="612" t="s">
        <v>338</v>
      </c>
      <c r="C155" s="613"/>
      <c r="D155" s="613"/>
      <c r="E155" s="613"/>
      <c r="F155" s="613"/>
      <c r="G155" s="613"/>
      <c r="H155" s="613"/>
      <c r="I155" s="613"/>
      <c r="J155" s="614"/>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zoomScale="60" zoomScaleNormal="100" workbookViewId="0">
      <selection activeCell="B34" sqref="B34"/>
    </sheetView>
  </sheetViews>
  <sheetFormatPr defaultColWidth="9.140625" defaultRowHeight="15.75" x14ac:dyDescent="0.2"/>
  <cols>
    <col min="1" max="1" width="8.85546875" style="236" customWidth="1"/>
    <col min="2" max="2" width="57" style="57" customWidth="1"/>
    <col min="3" max="3" width="19.7109375" style="236" bestFit="1" customWidth="1"/>
    <col min="4" max="4" width="18.42578125" style="236" bestFit="1" customWidth="1"/>
    <col min="5" max="5" width="23.7109375" style="236" bestFit="1" customWidth="1"/>
    <col min="6" max="6" width="19.85546875" style="236" bestFit="1" customWidth="1"/>
    <col min="7" max="7" width="22.5703125" style="236" bestFit="1" customWidth="1"/>
    <col min="8" max="8" width="22.7109375" style="236" bestFit="1" customWidth="1"/>
    <col min="9" max="9" width="20.140625" style="236" bestFit="1" customWidth="1"/>
    <col min="10" max="10" width="21.5703125" style="236" bestFit="1" customWidth="1"/>
    <col min="11" max="11" width="17.7109375" style="236" bestFit="1" customWidth="1"/>
    <col min="12" max="12" width="15.42578125" style="236" bestFit="1" customWidth="1"/>
    <col min="13" max="13" width="14.7109375" style="236" bestFit="1" customWidth="1"/>
    <col min="14" max="14" width="15.85546875" style="236" bestFit="1" customWidth="1"/>
    <col min="15" max="15" width="19.7109375" style="236" bestFit="1" customWidth="1"/>
    <col min="16" max="16" width="20.140625" style="236" bestFit="1" customWidth="1"/>
    <col min="17" max="17" width="32.7109375" style="236" bestFit="1" customWidth="1"/>
    <col min="18" max="18" width="9.140625" style="236"/>
    <col min="19" max="19" width="14.42578125" style="236" bestFit="1" customWidth="1"/>
    <col min="20" max="21" width="14.42578125" style="236" customWidth="1"/>
    <col min="22" max="22" width="14.42578125" style="236" bestFit="1" customWidth="1"/>
    <col min="23" max="23" width="14.42578125" style="236" customWidth="1"/>
    <col min="24" max="24" width="12.7109375" style="236" bestFit="1" customWidth="1"/>
    <col min="25" max="25" width="9.140625" style="236"/>
    <col min="26" max="26" width="12.85546875" style="236" bestFit="1" customWidth="1"/>
    <col min="27" max="27" width="13.28515625" style="236" bestFit="1" customWidth="1"/>
    <col min="28" max="16384" width="9.140625" style="236"/>
  </cols>
  <sheetData>
    <row r="1" spans="1:17" customFormat="1" ht="16.5" thickBot="1" x14ac:dyDescent="0.25">
      <c r="A1" s="615" t="s">
        <v>339</v>
      </c>
      <c r="B1" s="616"/>
      <c r="C1" s="616"/>
      <c r="D1" s="616"/>
      <c r="E1" s="616"/>
      <c r="F1" s="616"/>
      <c r="G1" s="616"/>
      <c r="H1" s="616"/>
      <c r="I1" s="616"/>
      <c r="J1" s="616"/>
      <c r="K1" s="616"/>
      <c r="L1" s="616"/>
      <c r="M1" s="616"/>
      <c r="N1" s="616"/>
      <c r="O1" s="616"/>
      <c r="P1" s="616"/>
      <c r="Q1" s="617"/>
    </row>
    <row r="2" spans="1:17" customFormat="1" ht="32.25" customHeight="1" thickBot="1" x14ac:dyDescent="0.25">
      <c r="A2" s="206"/>
      <c r="B2" s="207" t="s">
        <v>207</v>
      </c>
      <c r="C2" s="276">
        <v>43647</v>
      </c>
      <c r="D2" s="208">
        <v>43678</v>
      </c>
      <c r="E2" s="208">
        <v>43709</v>
      </c>
      <c r="F2" s="208">
        <v>43739</v>
      </c>
      <c r="G2" s="208">
        <v>43770</v>
      </c>
      <c r="H2" s="208">
        <v>43800</v>
      </c>
      <c r="I2" s="208">
        <v>43831</v>
      </c>
      <c r="J2" s="208">
        <v>43862</v>
      </c>
      <c r="K2" s="208">
        <v>43891</v>
      </c>
      <c r="L2" s="208">
        <v>43922</v>
      </c>
      <c r="M2" s="208">
        <v>43952</v>
      </c>
      <c r="N2" s="208">
        <v>43983</v>
      </c>
      <c r="O2" s="209" t="s">
        <v>348</v>
      </c>
      <c r="P2" s="489" t="s">
        <v>350</v>
      </c>
      <c r="Q2" s="491"/>
    </row>
    <row r="3" spans="1:17" customFormat="1" ht="15.75" customHeight="1" x14ac:dyDescent="0.2">
      <c r="A3" s="622" t="s">
        <v>131</v>
      </c>
      <c r="B3" s="275" t="s">
        <v>133</v>
      </c>
      <c r="C3" s="428">
        <v>6082</v>
      </c>
      <c r="D3" s="343">
        <v>6105</v>
      </c>
      <c r="E3" s="343"/>
      <c r="F3" s="343"/>
      <c r="G3" s="343"/>
      <c r="H3" s="343"/>
      <c r="I3" s="343"/>
      <c r="J3" s="343"/>
      <c r="K3" s="343"/>
      <c r="L3" s="343"/>
      <c r="M3" s="343"/>
      <c r="N3" s="343"/>
      <c r="O3" s="429">
        <v>6093.5</v>
      </c>
      <c r="P3" s="618">
        <v>6884</v>
      </c>
      <c r="Q3" s="619"/>
    </row>
    <row r="4" spans="1:17" customFormat="1" x14ac:dyDescent="0.2">
      <c r="A4" s="623"/>
      <c r="B4" s="273" t="s">
        <v>208</v>
      </c>
      <c r="C4" s="430">
        <v>99</v>
      </c>
      <c r="D4" s="431">
        <v>100</v>
      </c>
      <c r="E4" s="431"/>
      <c r="F4" s="431"/>
      <c r="G4" s="431"/>
      <c r="H4" s="431"/>
      <c r="I4" s="431"/>
      <c r="J4" s="431"/>
      <c r="K4" s="431"/>
      <c r="L4" s="431"/>
      <c r="M4" s="431"/>
      <c r="N4" s="431"/>
      <c r="O4" s="429">
        <v>99.5</v>
      </c>
      <c r="P4" s="620">
        <v>0</v>
      </c>
      <c r="Q4" s="621"/>
    </row>
    <row r="5" spans="1:17" customFormat="1" x14ac:dyDescent="0.2">
      <c r="A5" s="623"/>
      <c r="B5" s="273" t="s">
        <v>118</v>
      </c>
      <c r="C5" s="432">
        <v>4726</v>
      </c>
      <c r="D5" s="343">
        <v>4688</v>
      </c>
      <c r="E5" s="343"/>
      <c r="F5" s="343"/>
      <c r="G5" s="343"/>
      <c r="H5" s="343"/>
      <c r="I5" s="343"/>
      <c r="J5" s="343"/>
      <c r="K5" s="343"/>
      <c r="L5" s="343"/>
      <c r="M5" s="343"/>
      <c r="N5" s="343"/>
      <c r="O5" s="429">
        <v>4707</v>
      </c>
      <c r="P5" s="620">
        <v>0</v>
      </c>
      <c r="Q5" s="621"/>
    </row>
    <row r="6" spans="1:17" customFormat="1" ht="15.6" customHeight="1" x14ac:dyDescent="0.2">
      <c r="A6" s="623"/>
      <c r="B6" s="273" t="s">
        <v>119</v>
      </c>
      <c r="C6" s="432">
        <v>1991</v>
      </c>
      <c r="D6" s="343">
        <v>2003</v>
      </c>
      <c r="E6" s="343"/>
      <c r="F6" s="343"/>
      <c r="G6" s="343"/>
      <c r="H6" s="343"/>
      <c r="I6" s="343"/>
      <c r="J6" s="343"/>
      <c r="K6" s="343"/>
      <c r="L6" s="343"/>
      <c r="M6" s="343"/>
      <c r="N6" s="343"/>
      <c r="O6" s="429">
        <v>1997</v>
      </c>
      <c r="P6" s="620">
        <v>0</v>
      </c>
      <c r="Q6" s="621"/>
    </row>
    <row r="7" spans="1:17" customFormat="1" ht="15.6" customHeight="1" x14ac:dyDescent="0.2">
      <c r="A7" s="623"/>
      <c r="B7" s="273" t="s">
        <v>277</v>
      </c>
      <c r="C7" s="297">
        <v>27</v>
      </c>
      <c r="D7" s="296">
        <v>24</v>
      </c>
      <c r="E7" s="296"/>
      <c r="F7" s="296"/>
      <c r="G7" s="296"/>
      <c r="H7" s="296"/>
      <c r="I7" s="296"/>
      <c r="J7" s="272"/>
      <c r="K7" s="272"/>
      <c r="L7" s="272"/>
      <c r="M7" s="272"/>
      <c r="N7" s="272"/>
      <c r="O7" s="44">
        <v>25.5</v>
      </c>
      <c r="P7" s="285">
        <v>0</v>
      </c>
      <c r="Q7" s="286">
        <v>0</v>
      </c>
    </row>
    <row r="8" spans="1:17" customFormat="1" ht="16.5" thickBot="1" x14ac:dyDescent="0.25">
      <c r="A8" s="623"/>
      <c r="B8" s="273" t="s">
        <v>120</v>
      </c>
      <c r="C8" s="433">
        <v>12925</v>
      </c>
      <c r="D8" s="343">
        <v>12920</v>
      </c>
      <c r="E8" s="343"/>
      <c r="F8" s="343"/>
      <c r="G8" s="343"/>
      <c r="H8" s="343"/>
      <c r="I8" s="343"/>
      <c r="J8" s="343"/>
      <c r="K8" s="343"/>
      <c r="L8" s="343"/>
      <c r="M8" s="343"/>
      <c r="N8" s="343"/>
      <c r="O8" s="429">
        <v>12922.5</v>
      </c>
      <c r="P8" s="625">
        <v>0</v>
      </c>
      <c r="Q8" s="626"/>
    </row>
    <row r="9" spans="1:17" customFormat="1" ht="16.5" customHeight="1" thickBot="1" x14ac:dyDescent="0.25">
      <c r="A9" s="624"/>
      <c r="B9" s="274" t="s">
        <v>132</v>
      </c>
      <c r="C9" s="434">
        <v>12925</v>
      </c>
      <c r="D9" s="434">
        <v>12920</v>
      </c>
      <c r="E9" s="434"/>
      <c r="F9" s="434"/>
      <c r="G9" s="434"/>
      <c r="H9" s="434"/>
      <c r="I9" s="434"/>
      <c r="J9" s="434"/>
      <c r="K9" s="434"/>
      <c r="L9" s="434"/>
      <c r="M9" s="434"/>
      <c r="N9" s="434"/>
      <c r="O9" s="435">
        <v>12922.5</v>
      </c>
      <c r="P9" s="627">
        <v>0</v>
      </c>
      <c r="Q9" s="628"/>
    </row>
    <row r="10" spans="1:17" customFormat="1" ht="46.5" customHeight="1" x14ac:dyDescent="0.2">
      <c r="A10" s="629" t="s">
        <v>276</v>
      </c>
      <c r="B10" s="135" t="s">
        <v>279</v>
      </c>
      <c r="C10" s="32" t="s">
        <v>340</v>
      </c>
      <c r="D10" s="32" t="s">
        <v>340</v>
      </c>
      <c r="E10" s="32"/>
      <c r="F10" s="32"/>
      <c r="G10" s="32"/>
      <c r="H10" s="32"/>
      <c r="I10" s="32"/>
      <c r="J10" s="272"/>
      <c r="K10" s="272"/>
      <c r="L10" s="272"/>
      <c r="M10" s="272"/>
      <c r="N10" s="272"/>
      <c r="O10" s="277">
        <v>0</v>
      </c>
      <c r="P10" s="633">
        <v>0</v>
      </c>
      <c r="Q10" s="634"/>
    </row>
    <row r="11" spans="1:17" customFormat="1" ht="46.5" customHeight="1" thickBot="1" x14ac:dyDescent="0.25">
      <c r="A11" s="630"/>
      <c r="B11" s="61" t="s">
        <v>280</v>
      </c>
      <c r="C11" s="32" t="s">
        <v>340</v>
      </c>
      <c r="D11" s="32" t="s">
        <v>340</v>
      </c>
      <c r="E11" s="32"/>
      <c r="F11" s="32"/>
      <c r="G11" s="32"/>
      <c r="H11" s="32"/>
      <c r="I11" s="32"/>
      <c r="J11" s="272"/>
      <c r="K11" s="272"/>
      <c r="L11" s="272"/>
      <c r="M11" s="272"/>
      <c r="N11" s="272"/>
      <c r="O11" s="283">
        <v>0</v>
      </c>
      <c r="P11" s="631">
        <v>0</v>
      </c>
      <c r="Q11" s="632"/>
    </row>
    <row r="12" spans="1:17" customFormat="1" ht="16.5" hidden="1" customHeight="1" x14ac:dyDescent="0.2">
      <c r="A12" s="492" t="s">
        <v>121</v>
      </c>
      <c r="B12" s="135" t="s">
        <v>122</v>
      </c>
      <c r="C12" s="237">
        <v>0</v>
      </c>
      <c r="D12" s="237">
        <v>0</v>
      </c>
      <c r="E12" s="237">
        <v>0</v>
      </c>
      <c r="F12" s="237">
        <v>0</v>
      </c>
      <c r="G12" s="237">
        <v>0</v>
      </c>
      <c r="H12" s="237">
        <v>0</v>
      </c>
      <c r="I12" s="237">
        <v>0</v>
      </c>
      <c r="J12" s="237">
        <v>0</v>
      </c>
      <c r="K12" s="237">
        <v>0</v>
      </c>
      <c r="L12" s="237">
        <v>0</v>
      </c>
      <c r="M12" s="2">
        <v>0</v>
      </c>
      <c r="N12" s="2">
        <v>0</v>
      </c>
      <c r="O12" s="44">
        <v>0</v>
      </c>
      <c r="P12" s="99">
        <v>692</v>
      </c>
      <c r="Q12" s="218">
        <v>0</v>
      </c>
    </row>
    <row r="13" spans="1:17" customFormat="1" ht="16.5" hidden="1" customHeight="1" x14ac:dyDescent="0.2">
      <c r="A13" s="493"/>
      <c r="B13" s="238" t="s">
        <v>123</v>
      </c>
      <c r="C13" s="237">
        <v>0</v>
      </c>
      <c r="D13" s="237">
        <v>0</v>
      </c>
      <c r="E13" s="237">
        <v>0</v>
      </c>
      <c r="F13" s="237">
        <v>0</v>
      </c>
      <c r="G13" s="237">
        <v>0</v>
      </c>
      <c r="H13" s="237">
        <v>0</v>
      </c>
      <c r="I13" s="237">
        <v>0</v>
      </c>
      <c r="J13" s="237">
        <v>0</v>
      </c>
      <c r="K13" s="237">
        <v>0</v>
      </c>
      <c r="L13" s="237">
        <v>0</v>
      </c>
      <c r="M13" s="2">
        <v>0</v>
      </c>
      <c r="N13" s="2">
        <v>0</v>
      </c>
      <c r="O13" s="44">
        <v>0</v>
      </c>
      <c r="P13" s="98">
        <v>0</v>
      </c>
      <c r="Q13" s="219">
        <v>0</v>
      </c>
    </row>
    <row r="14" spans="1:17" customFormat="1" ht="16.5" hidden="1" customHeight="1" thickBot="1" x14ac:dyDescent="0.25">
      <c r="A14" s="493"/>
      <c r="B14" s="239" t="s">
        <v>124</v>
      </c>
      <c r="C14" s="2">
        <v>0</v>
      </c>
      <c r="D14" s="2">
        <v>0</v>
      </c>
      <c r="E14" s="2">
        <v>0</v>
      </c>
      <c r="F14" s="2">
        <v>0</v>
      </c>
      <c r="G14" s="2">
        <v>0</v>
      </c>
      <c r="H14" s="2">
        <v>0</v>
      </c>
      <c r="I14" s="2">
        <v>0</v>
      </c>
      <c r="J14" s="2">
        <v>0</v>
      </c>
      <c r="K14" s="2">
        <v>0</v>
      </c>
      <c r="L14" s="2">
        <v>0</v>
      </c>
      <c r="M14" s="2">
        <v>0</v>
      </c>
      <c r="N14" s="2">
        <v>0</v>
      </c>
      <c r="O14" s="44">
        <v>0</v>
      </c>
      <c r="P14" s="100">
        <v>692</v>
      </c>
      <c r="Q14" s="220">
        <v>0</v>
      </c>
    </row>
    <row r="15" spans="1:17" customFormat="1" ht="3.75" hidden="1" customHeight="1" thickBot="1" x14ac:dyDescent="0.25">
      <c r="A15" s="494"/>
      <c r="B15" s="274" t="s">
        <v>125</v>
      </c>
      <c r="C15" s="45">
        <v>0</v>
      </c>
      <c r="D15" s="45">
        <v>0</v>
      </c>
      <c r="E15" s="45">
        <v>0</v>
      </c>
      <c r="F15" s="45">
        <v>0</v>
      </c>
      <c r="G15" s="45">
        <v>0</v>
      </c>
      <c r="H15" s="45">
        <v>0</v>
      </c>
      <c r="I15" s="45">
        <v>0</v>
      </c>
      <c r="J15" s="45">
        <v>0</v>
      </c>
      <c r="K15" s="45">
        <v>0</v>
      </c>
      <c r="L15" s="45">
        <v>0</v>
      </c>
      <c r="M15" s="45">
        <v>0</v>
      </c>
      <c r="N15" s="45">
        <v>0</v>
      </c>
      <c r="O15" s="46">
        <v>0</v>
      </c>
      <c r="P15" s="136">
        <v>0</v>
      </c>
      <c r="Q15" s="221">
        <v>0</v>
      </c>
    </row>
    <row r="16" spans="1:17" customFormat="1" ht="16.5" thickBot="1" x14ac:dyDescent="0.25">
      <c r="A16" s="246"/>
      <c r="B16" s="247"/>
      <c r="C16" s="245"/>
      <c r="D16" s="248"/>
      <c r="E16" s="248"/>
      <c r="F16" s="249"/>
      <c r="G16" s="245"/>
      <c r="H16" s="248"/>
      <c r="I16" s="249"/>
      <c r="J16" s="245"/>
      <c r="K16" s="245"/>
      <c r="L16" s="245"/>
      <c r="M16" s="245"/>
      <c r="N16" s="245"/>
      <c r="O16" s="245"/>
      <c r="P16" s="638"/>
      <c r="Q16" s="639"/>
    </row>
    <row r="17" spans="1:17" customFormat="1" ht="16.5" thickBot="1" x14ac:dyDescent="0.25">
      <c r="A17" s="615" t="s">
        <v>341</v>
      </c>
      <c r="B17" s="616"/>
      <c r="C17" s="616"/>
      <c r="D17" s="616"/>
      <c r="E17" s="616"/>
      <c r="F17" s="616"/>
      <c r="G17" s="616"/>
      <c r="H17" s="616"/>
      <c r="I17" s="616"/>
      <c r="J17" s="616"/>
      <c r="K17" s="616"/>
      <c r="L17" s="616"/>
      <c r="M17" s="616"/>
      <c r="N17" s="616"/>
      <c r="O17" s="616"/>
      <c r="P17" s="616"/>
      <c r="Q17" s="617"/>
    </row>
    <row r="18" spans="1:17" customFormat="1" ht="32.25" thickBot="1" x14ac:dyDescent="0.25">
      <c r="A18" s="47"/>
      <c r="B18" s="41" t="s">
        <v>207</v>
      </c>
      <c r="C18" s="208">
        <v>43647</v>
      </c>
      <c r="D18" s="208">
        <v>43678</v>
      </c>
      <c r="E18" s="208">
        <v>43709</v>
      </c>
      <c r="F18" s="208">
        <v>43739</v>
      </c>
      <c r="G18" s="208">
        <v>43770</v>
      </c>
      <c r="H18" s="208">
        <v>43800</v>
      </c>
      <c r="I18" s="208">
        <v>43831</v>
      </c>
      <c r="J18" s="208">
        <v>43862</v>
      </c>
      <c r="K18" s="208">
        <v>43891</v>
      </c>
      <c r="L18" s="208">
        <v>43922</v>
      </c>
      <c r="M18" s="208">
        <v>43952</v>
      </c>
      <c r="N18" s="208">
        <v>43983</v>
      </c>
      <c r="O18" s="43" t="s">
        <v>349</v>
      </c>
      <c r="P18" s="43" t="s">
        <v>286</v>
      </c>
      <c r="Q18" s="43" t="s">
        <v>352</v>
      </c>
    </row>
    <row r="19" spans="1:17" customFormat="1" ht="15.75" customHeight="1" x14ac:dyDescent="0.2">
      <c r="A19" s="622" t="s">
        <v>131</v>
      </c>
      <c r="B19" s="273" t="s">
        <v>133</v>
      </c>
      <c r="C19" s="436">
        <v>41369062.029999979</v>
      </c>
      <c r="D19" s="436">
        <v>36993804.650000021</v>
      </c>
      <c r="E19" s="436"/>
      <c r="F19" s="436"/>
      <c r="G19" s="436"/>
      <c r="H19" s="436"/>
      <c r="I19" s="436"/>
      <c r="J19" s="436"/>
      <c r="K19" s="436"/>
      <c r="L19" s="436"/>
      <c r="M19" s="436"/>
      <c r="N19" s="437"/>
      <c r="O19" s="438">
        <v>78362866.680000007</v>
      </c>
      <c r="P19" s="438">
        <v>503255278</v>
      </c>
      <c r="Q19" s="216">
        <v>0.1557119619121014</v>
      </c>
    </row>
    <row r="20" spans="1:17" customFormat="1" ht="31.5" customHeight="1" x14ac:dyDescent="0.2">
      <c r="A20" s="623"/>
      <c r="B20" s="273" t="s">
        <v>208</v>
      </c>
      <c r="C20" s="436">
        <v>2414226.06</v>
      </c>
      <c r="D20" s="436">
        <v>2067321.28</v>
      </c>
      <c r="E20" s="436"/>
      <c r="F20" s="436"/>
      <c r="G20" s="436"/>
      <c r="H20" s="436"/>
      <c r="I20" s="436"/>
      <c r="J20" s="436"/>
      <c r="K20" s="436"/>
      <c r="L20" s="436"/>
      <c r="M20" s="436"/>
      <c r="N20" s="437"/>
      <c r="O20" s="438">
        <v>4481547.34</v>
      </c>
      <c r="P20" s="438" t="s">
        <v>351</v>
      </c>
      <c r="Q20" s="216" t="s">
        <v>351</v>
      </c>
    </row>
    <row r="21" spans="1:17" customFormat="1" x14ac:dyDescent="0.2">
      <c r="A21" s="623"/>
      <c r="B21" s="273" t="s">
        <v>118</v>
      </c>
      <c r="C21" s="436">
        <v>6035519.5800000001</v>
      </c>
      <c r="D21" s="436">
        <v>10318636.18</v>
      </c>
      <c r="E21" s="436"/>
      <c r="F21" s="436"/>
      <c r="G21" s="436"/>
      <c r="H21" s="436"/>
      <c r="I21" s="436"/>
      <c r="J21" s="436"/>
      <c r="K21" s="436"/>
      <c r="L21" s="436"/>
      <c r="M21" s="436"/>
      <c r="N21" s="437"/>
      <c r="O21" s="438">
        <v>16354155.76</v>
      </c>
      <c r="P21" s="439">
        <v>76596238</v>
      </c>
      <c r="Q21" s="216">
        <v>0.21351121395805364</v>
      </c>
    </row>
    <row r="22" spans="1:17" customFormat="1" ht="15.6" customHeight="1" x14ac:dyDescent="0.2">
      <c r="A22" s="623"/>
      <c r="B22" s="273" t="s">
        <v>119</v>
      </c>
      <c r="C22" s="436">
        <v>4676099.2999999989</v>
      </c>
      <c r="D22" s="436">
        <v>4483909.68</v>
      </c>
      <c r="E22" s="436"/>
      <c r="F22" s="436"/>
      <c r="G22" s="436"/>
      <c r="H22" s="436"/>
      <c r="I22" s="436"/>
      <c r="J22" s="436"/>
      <c r="K22" s="436"/>
      <c r="L22" s="436"/>
      <c r="M22" s="436"/>
      <c r="N22" s="437"/>
      <c r="O22" s="438">
        <v>9160008.9799999986</v>
      </c>
      <c r="P22" s="440">
        <v>27062419</v>
      </c>
      <c r="Q22" s="216">
        <v>0.33847709548802707</v>
      </c>
    </row>
    <row r="23" spans="1:17" customFormat="1" ht="16.5" customHeight="1" x14ac:dyDescent="0.2">
      <c r="A23" s="623"/>
      <c r="B23" s="273" t="s">
        <v>277</v>
      </c>
      <c r="C23" s="436">
        <v>161983.67999999999</v>
      </c>
      <c r="D23" s="436">
        <v>104567</v>
      </c>
      <c r="E23" s="436"/>
      <c r="F23" s="436"/>
      <c r="G23" s="436"/>
      <c r="H23" s="436"/>
      <c r="I23" s="436"/>
      <c r="J23" s="436"/>
      <c r="K23" s="436"/>
      <c r="L23" s="436"/>
      <c r="M23" s="436"/>
      <c r="N23" s="437"/>
      <c r="O23" s="438">
        <v>266550.68</v>
      </c>
      <c r="P23" s="441">
        <v>5152220</v>
      </c>
      <c r="Q23" s="216">
        <v>5.1735112242877829E-2</v>
      </c>
    </row>
    <row r="24" spans="1:17" customFormat="1" x14ac:dyDescent="0.2">
      <c r="A24" s="623"/>
      <c r="B24" s="273" t="s">
        <v>120</v>
      </c>
      <c r="C24" s="436">
        <v>2245997.25</v>
      </c>
      <c r="D24" s="436">
        <v>2689821.54</v>
      </c>
      <c r="E24" s="436"/>
      <c r="F24" s="436"/>
      <c r="G24" s="436"/>
      <c r="H24" s="436"/>
      <c r="I24" s="436"/>
      <c r="J24" s="436"/>
      <c r="K24" s="436"/>
      <c r="L24" s="436"/>
      <c r="M24" s="436"/>
      <c r="N24" s="437"/>
      <c r="O24" s="438">
        <v>4935818.79</v>
      </c>
      <c r="P24" s="439">
        <v>33362828</v>
      </c>
      <c r="Q24" s="216">
        <v>0.14794365723433278</v>
      </c>
    </row>
    <row r="25" spans="1:17" customFormat="1" ht="32.25" thickBot="1" x14ac:dyDescent="0.25">
      <c r="A25" s="623"/>
      <c r="B25" s="273" t="s">
        <v>209</v>
      </c>
      <c r="C25" s="436">
        <v>0</v>
      </c>
      <c r="D25" s="436">
        <v>0</v>
      </c>
      <c r="E25" s="436"/>
      <c r="F25" s="436"/>
      <c r="G25" s="436"/>
      <c r="H25" s="436"/>
      <c r="I25" s="436"/>
      <c r="J25" s="436"/>
      <c r="K25" s="436"/>
      <c r="L25" s="436"/>
      <c r="M25" s="436"/>
      <c r="N25" s="436"/>
      <c r="O25" s="438">
        <v>0</v>
      </c>
      <c r="P25" s="438">
        <v>9686530</v>
      </c>
      <c r="Q25" s="216">
        <v>0</v>
      </c>
    </row>
    <row r="26" spans="1:17" customFormat="1" ht="15.6" customHeight="1" thickBot="1" x14ac:dyDescent="0.25">
      <c r="A26" s="624"/>
      <c r="B26" s="274" t="s">
        <v>132</v>
      </c>
      <c r="C26" s="442">
        <v>56902887.899999976</v>
      </c>
      <c r="D26" s="442">
        <v>56658060.330000021</v>
      </c>
      <c r="E26" s="442"/>
      <c r="F26" s="442"/>
      <c r="G26" s="442"/>
      <c r="H26" s="442"/>
      <c r="I26" s="442"/>
      <c r="J26" s="442"/>
      <c r="K26" s="442"/>
      <c r="L26" s="442"/>
      <c r="M26" s="442"/>
      <c r="N26" s="443"/>
      <c r="O26" s="444">
        <v>113560948.22999999</v>
      </c>
      <c r="P26" s="444">
        <v>655115513</v>
      </c>
      <c r="Q26" s="217">
        <v>0.17334492311129257</v>
      </c>
    </row>
    <row r="27" spans="1:17" customFormat="1" ht="16.5" thickBot="1" x14ac:dyDescent="0.25">
      <c r="A27" s="502"/>
      <c r="B27" s="62" t="s">
        <v>85</v>
      </c>
      <c r="C27" s="461">
        <v>5</v>
      </c>
      <c r="D27" s="461">
        <v>4</v>
      </c>
      <c r="E27" s="461"/>
      <c r="F27" s="461"/>
      <c r="G27" s="461"/>
      <c r="H27" s="461"/>
      <c r="I27" s="461"/>
      <c r="J27" s="461"/>
      <c r="K27" s="461"/>
      <c r="L27" s="461"/>
      <c r="M27" s="461"/>
      <c r="N27" s="461"/>
      <c r="O27" s="462">
        <v>4</v>
      </c>
      <c r="P27" s="463"/>
      <c r="Q27" s="463"/>
    </row>
    <row r="28" spans="1:17" customFormat="1" ht="16.5" thickBot="1" x14ac:dyDescent="0.25">
      <c r="A28" s="503"/>
      <c r="B28" s="274" t="s">
        <v>126</v>
      </c>
      <c r="C28" s="445">
        <v>11380578</v>
      </c>
      <c r="D28" s="445">
        <v>14164515</v>
      </c>
      <c r="E28" s="445"/>
      <c r="F28" s="445"/>
      <c r="G28" s="445"/>
      <c r="H28" s="445"/>
      <c r="I28" s="445"/>
      <c r="J28" s="445"/>
      <c r="K28" s="445"/>
      <c r="L28" s="445"/>
      <c r="M28" s="445"/>
      <c r="N28" s="445"/>
      <c r="O28" s="446">
        <v>12617883</v>
      </c>
      <c r="P28" s="446"/>
      <c r="Q28" s="49"/>
    </row>
    <row r="29" spans="1:17" customFormat="1" ht="18.75" customHeight="1" x14ac:dyDescent="0.2">
      <c r="A29" s="492" t="s">
        <v>121</v>
      </c>
      <c r="B29" s="135" t="s">
        <v>122</v>
      </c>
      <c r="C29" s="447">
        <v>0</v>
      </c>
      <c r="D29" s="436">
        <v>0</v>
      </c>
      <c r="E29" s="436"/>
      <c r="F29" s="436"/>
      <c r="G29" s="436"/>
      <c r="H29" s="436"/>
      <c r="I29" s="436"/>
      <c r="J29" s="447"/>
      <c r="K29" s="447"/>
      <c r="L29" s="447"/>
      <c r="M29" s="447"/>
      <c r="N29" s="447"/>
      <c r="O29" s="438">
        <v>0</v>
      </c>
      <c r="P29" s="448">
        <v>10135919</v>
      </c>
      <c r="Q29" s="216">
        <v>0</v>
      </c>
    </row>
    <row r="30" spans="1:17" customFormat="1" ht="18.75" customHeight="1" x14ac:dyDescent="0.2">
      <c r="A30" s="493"/>
      <c r="B30" s="238" t="s">
        <v>123</v>
      </c>
      <c r="C30" s="447">
        <v>0</v>
      </c>
      <c r="D30" s="436">
        <v>0</v>
      </c>
      <c r="E30" s="436"/>
      <c r="F30" s="436"/>
      <c r="G30" s="436"/>
      <c r="H30" s="436"/>
      <c r="I30" s="436"/>
      <c r="J30" s="447"/>
      <c r="K30" s="447"/>
      <c r="L30" s="447"/>
      <c r="M30" s="447"/>
      <c r="N30" s="447"/>
      <c r="O30" s="438">
        <v>0</v>
      </c>
      <c r="P30" s="282">
        <v>7811600</v>
      </c>
      <c r="Q30" s="216">
        <v>0</v>
      </c>
    </row>
    <row r="31" spans="1:17" customFormat="1" ht="18.75" customHeight="1" thickBot="1" x14ac:dyDescent="0.25">
      <c r="A31" s="493"/>
      <c r="B31" s="239" t="s">
        <v>210</v>
      </c>
      <c r="C31" s="447">
        <v>0</v>
      </c>
      <c r="D31" s="436">
        <v>0</v>
      </c>
      <c r="E31" s="436"/>
      <c r="F31" s="436"/>
      <c r="G31" s="436"/>
      <c r="H31" s="436"/>
      <c r="I31" s="436"/>
      <c r="J31" s="447"/>
      <c r="K31" s="447"/>
      <c r="L31" s="447"/>
      <c r="M31" s="447"/>
      <c r="N31" s="447"/>
      <c r="O31" s="438">
        <v>0</v>
      </c>
      <c r="P31" s="449">
        <v>2156935</v>
      </c>
      <c r="Q31" s="216">
        <v>0</v>
      </c>
    </row>
    <row r="32" spans="1:17" customFormat="1" ht="16.149999999999999" customHeight="1" thickBot="1" x14ac:dyDescent="0.25">
      <c r="A32" s="493"/>
      <c r="B32" s="274" t="s">
        <v>125</v>
      </c>
      <c r="C32" s="442">
        <v>0</v>
      </c>
      <c r="D32" s="442">
        <v>0</v>
      </c>
      <c r="E32" s="442"/>
      <c r="F32" s="442"/>
      <c r="G32" s="442"/>
      <c r="H32" s="442"/>
      <c r="I32" s="442"/>
      <c r="J32" s="442"/>
      <c r="K32" s="442"/>
      <c r="L32" s="442"/>
      <c r="M32" s="442"/>
      <c r="N32" s="442"/>
      <c r="O32" s="444">
        <v>0</v>
      </c>
      <c r="P32" s="444">
        <v>20104454</v>
      </c>
      <c r="Q32" s="217">
        <v>0</v>
      </c>
    </row>
    <row r="33" spans="1:18" customFormat="1" ht="16.149999999999999" customHeight="1" thickBot="1" x14ac:dyDescent="0.25">
      <c r="A33" s="493"/>
      <c r="B33" s="279" t="s">
        <v>126</v>
      </c>
      <c r="C33" s="450">
        <v>0</v>
      </c>
      <c r="D33" s="450">
        <v>0</v>
      </c>
      <c r="E33" s="450"/>
      <c r="F33" s="450"/>
      <c r="G33" s="450"/>
      <c r="H33" s="450"/>
      <c r="I33" s="450"/>
      <c r="J33" s="450"/>
      <c r="K33" s="450"/>
      <c r="L33" s="450"/>
      <c r="M33" s="450"/>
      <c r="N33" s="450"/>
      <c r="O33" s="451">
        <v>0</v>
      </c>
      <c r="P33" s="451"/>
      <c r="Q33" s="280"/>
    </row>
    <row r="34" spans="1:18" customFormat="1" ht="12.75" x14ac:dyDescent="0.2">
      <c r="A34" s="240" t="s">
        <v>342</v>
      </c>
      <c r="B34" s="281"/>
      <c r="C34" s="241"/>
      <c r="D34" s="241"/>
      <c r="E34" s="241"/>
      <c r="F34" s="241"/>
      <c r="G34" s="241"/>
      <c r="H34" s="241"/>
      <c r="I34" s="241"/>
      <c r="J34" s="241"/>
      <c r="K34" s="241"/>
      <c r="L34" s="241"/>
      <c r="M34" s="241"/>
      <c r="N34" s="241"/>
      <c r="O34" s="241"/>
      <c r="P34" s="241"/>
      <c r="Q34" s="242"/>
    </row>
    <row r="35" spans="1:18" customFormat="1" ht="16.5" customHeight="1" x14ac:dyDescent="0.2">
      <c r="A35" s="640" t="s">
        <v>343</v>
      </c>
      <c r="B35" s="641"/>
      <c r="C35" s="641"/>
      <c r="D35" s="641"/>
      <c r="E35" s="641"/>
      <c r="F35" s="641"/>
      <c r="G35" s="641"/>
      <c r="H35" s="641"/>
      <c r="I35" s="641"/>
      <c r="J35" s="641"/>
      <c r="K35" s="641"/>
      <c r="L35" s="641"/>
      <c r="M35" s="641"/>
      <c r="N35" s="641"/>
      <c r="O35" s="641"/>
      <c r="P35" s="641"/>
      <c r="Q35" s="642"/>
    </row>
    <row r="36" spans="1:18" customFormat="1" ht="16.5" customHeight="1" x14ac:dyDescent="0.2">
      <c r="A36" s="640" t="s">
        <v>344</v>
      </c>
      <c r="B36" s="641"/>
      <c r="C36" s="641"/>
      <c r="D36" s="641"/>
      <c r="E36" s="641"/>
      <c r="F36" s="641"/>
      <c r="G36" s="641"/>
      <c r="H36" s="641"/>
      <c r="I36" s="641"/>
      <c r="J36" s="641"/>
      <c r="K36" s="641"/>
      <c r="L36" s="641"/>
      <c r="M36" s="641"/>
      <c r="N36" s="641"/>
      <c r="O36" s="641"/>
      <c r="P36" s="641"/>
      <c r="Q36" s="642"/>
    </row>
    <row r="37" spans="1:18" customFormat="1" ht="16.5" customHeight="1" x14ac:dyDescent="0.2">
      <c r="A37" s="643" t="s">
        <v>366</v>
      </c>
      <c r="B37" s="644"/>
      <c r="C37" s="644"/>
      <c r="D37" s="644"/>
      <c r="E37" s="644"/>
      <c r="F37" s="644"/>
      <c r="G37" s="644"/>
      <c r="H37" s="644"/>
      <c r="I37" s="644"/>
      <c r="J37" s="644"/>
      <c r="K37" s="644"/>
      <c r="L37" s="644"/>
      <c r="M37" s="644"/>
      <c r="N37" s="644"/>
      <c r="O37" s="644"/>
      <c r="P37" s="644"/>
      <c r="Q37" s="645"/>
    </row>
    <row r="38" spans="1:18" customFormat="1" ht="16.5" customHeight="1" x14ac:dyDescent="0.2">
      <c r="A38" s="640" t="s">
        <v>345</v>
      </c>
      <c r="B38" s="641"/>
      <c r="C38" s="641"/>
      <c r="D38" s="641"/>
      <c r="E38" s="641"/>
      <c r="F38" s="641"/>
      <c r="G38" s="641"/>
      <c r="H38" s="641"/>
      <c r="I38" s="641"/>
      <c r="J38" s="641"/>
      <c r="K38" s="641"/>
      <c r="L38" s="641"/>
      <c r="M38" s="641"/>
      <c r="N38" s="641"/>
      <c r="O38" s="641"/>
      <c r="P38" s="641"/>
      <c r="Q38" s="642"/>
    </row>
    <row r="39" spans="1:18" ht="25.5" customHeight="1" x14ac:dyDescent="0.2">
      <c r="A39" s="635" t="s">
        <v>319</v>
      </c>
      <c r="B39" s="636"/>
      <c r="C39" s="636"/>
      <c r="D39" s="636"/>
      <c r="E39" s="636"/>
      <c r="F39" s="636"/>
      <c r="G39" s="636"/>
      <c r="H39" s="636"/>
      <c r="I39" s="636"/>
      <c r="J39" s="636"/>
      <c r="K39" s="636"/>
      <c r="L39" s="636"/>
      <c r="M39" s="636"/>
      <c r="N39" s="636"/>
      <c r="O39" s="636"/>
      <c r="P39" s="636"/>
      <c r="Q39" s="637"/>
      <c r="R39" s="265" t="s">
        <v>244</v>
      </c>
    </row>
    <row r="40" spans="1:18" ht="42.75" customHeight="1" x14ac:dyDescent="0.2">
      <c r="A40" s="635" t="s">
        <v>346</v>
      </c>
      <c r="B40" s="636"/>
      <c r="C40" s="636"/>
      <c r="D40" s="636"/>
      <c r="E40" s="636"/>
      <c r="F40" s="636"/>
      <c r="G40" s="636"/>
      <c r="H40" s="636"/>
      <c r="I40" s="636"/>
      <c r="J40" s="636"/>
      <c r="K40" s="636"/>
      <c r="L40" s="636"/>
      <c r="M40" s="636"/>
      <c r="N40" s="636"/>
      <c r="O40" s="636"/>
      <c r="P40" s="636"/>
      <c r="Q40" s="637"/>
      <c r="R40" s="269"/>
    </row>
    <row r="41" spans="1:18" ht="15.75" customHeight="1" x14ac:dyDescent="0.2">
      <c r="A41" s="635" t="s">
        <v>347</v>
      </c>
      <c r="B41" s="636"/>
      <c r="C41" s="636"/>
      <c r="D41" s="636"/>
      <c r="E41" s="636"/>
      <c r="F41" s="636"/>
      <c r="G41" s="636"/>
      <c r="H41" s="636"/>
      <c r="I41" s="636"/>
      <c r="J41" s="636"/>
      <c r="K41" s="636"/>
      <c r="L41" s="636"/>
      <c r="M41" s="636"/>
      <c r="N41" s="636"/>
      <c r="O41" s="636"/>
      <c r="P41" s="636"/>
      <c r="Q41" s="637"/>
    </row>
    <row r="42" spans="1:18" x14ac:dyDescent="0.2">
      <c r="C42" s="267"/>
      <c r="D42" s="267"/>
      <c r="E42" s="267"/>
      <c r="F42" s="267"/>
      <c r="G42" s="267"/>
      <c r="H42" s="267"/>
      <c r="I42" s="267"/>
      <c r="J42" s="267"/>
      <c r="K42" s="267"/>
      <c r="L42" s="267"/>
      <c r="M42" s="267"/>
    </row>
    <row r="61" ht="37.5" customHeight="1" x14ac:dyDescent="0.2"/>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zoomScaleNormal="100" zoomScaleSheetLayoutView="100" workbookViewId="0">
      <selection activeCell="G4" sqref="G4"/>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59" t="s">
        <v>358</v>
      </c>
      <c r="B1" s="646"/>
      <c r="C1" s="647"/>
    </row>
    <row r="2" spans="1:3" ht="31.5" x14ac:dyDescent="0.2">
      <c r="A2" s="94"/>
      <c r="B2" s="7" t="s">
        <v>65</v>
      </c>
      <c r="C2" s="95" t="s">
        <v>36</v>
      </c>
    </row>
    <row r="3" spans="1:3" ht="15.75" x14ac:dyDescent="0.25">
      <c r="A3" s="92" t="s">
        <v>3</v>
      </c>
      <c r="B3" s="299">
        <v>12751651.35</v>
      </c>
      <c r="C3" s="456">
        <v>79286</v>
      </c>
    </row>
    <row r="4" spans="1:3" ht="15.75" x14ac:dyDescent="0.25">
      <c r="A4" s="92" t="s">
        <v>4</v>
      </c>
      <c r="B4" s="299">
        <v>14491374.66</v>
      </c>
      <c r="C4" s="456">
        <v>0</v>
      </c>
    </row>
    <row r="5" spans="1:3" ht="15.75" x14ac:dyDescent="0.25">
      <c r="A5" s="92" t="s">
        <v>5</v>
      </c>
      <c r="B5" s="299"/>
      <c r="C5" s="457"/>
    </row>
    <row r="6" spans="1:3" ht="15.75" x14ac:dyDescent="0.25">
      <c r="A6" s="92" t="s">
        <v>6</v>
      </c>
      <c r="B6" s="299"/>
      <c r="C6" s="457"/>
    </row>
    <row r="7" spans="1:3" ht="15.75" x14ac:dyDescent="0.25">
      <c r="A7" s="92" t="s">
        <v>7</v>
      </c>
      <c r="B7" s="299"/>
      <c r="C7" s="457"/>
    </row>
    <row r="8" spans="1:3" ht="15.75" x14ac:dyDescent="0.25">
      <c r="A8" s="92" t="s">
        <v>8</v>
      </c>
      <c r="B8" s="299"/>
      <c r="C8" s="457"/>
    </row>
    <row r="9" spans="1:3" ht="15.75" x14ac:dyDescent="0.25">
      <c r="A9" s="92" t="s">
        <v>9</v>
      </c>
      <c r="B9" s="299"/>
      <c r="C9" s="457"/>
    </row>
    <row r="10" spans="1:3" ht="15.75" x14ac:dyDescent="0.25">
      <c r="A10" s="92" t="s">
        <v>10</v>
      </c>
      <c r="B10" s="299"/>
      <c r="C10" s="457"/>
    </row>
    <row r="11" spans="1:3" ht="15.75" x14ac:dyDescent="0.25">
      <c r="A11" s="92" t="s">
        <v>11</v>
      </c>
      <c r="B11" s="299"/>
      <c r="C11" s="457"/>
    </row>
    <row r="12" spans="1:3" ht="15.75" x14ac:dyDescent="0.25">
      <c r="A12" s="92" t="s">
        <v>12</v>
      </c>
      <c r="B12" s="299"/>
      <c r="C12" s="457"/>
    </row>
    <row r="13" spans="1:3" ht="15.75" x14ac:dyDescent="0.25">
      <c r="A13" s="92" t="s">
        <v>13</v>
      </c>
      <c r="B13" s="299"/>
      <c r="C13" s="456"/>
    </row>
    <row r="14" spans="1:3" ht="15.75" x14ac:dyDescent="0.25">
      <c r="A14" s="93" t="s">
        <v>23</v>
      </c>
      <c r="B14" s="455"/>
      <c r="C14" s="458"/>
    </row>
    <row r="15" spans="1:3" ht="15.75" x14ac:dyDescent="0.25">
      <c r="A15" s="96" t="s">
        <v>35</v>
      </c>
      <c r="B15" s="384">
        <v>27243026.009999998</v>
      </c>
      <c r="C15" s="459">
        <v>79286</v>
      </c>
    </row>
    <row r="16" spans="1:3" ht="15.75" x14ac:dyDescent="0.25">
      <c r="A16" s="84" t="s">
        <v>30</v>
      </c>
      <c r="B16" s="278">
        <v>151073595</v>
      </c>
      <c r="C16" s="460">
        <v>76640</v>
      </c>
    </row>
    <row r="17" spans="1:5" ht="16.5" thickBot="1" x14ac:dyDescent="0.3">
      <c r="A17" s="244" t="s">
        <v>21</v>
      </c>
      <c r="B17" s="384">
        <v>123830568.99000001</v>
      </c>
      <c r="C17" s="291">
        <v>0</v>
      </c>
    </row>
    <row r="18" spans="1:5" x14ac:dyDescent="0.2">
      <c r="A18" s="562" t="s">
        <v>22</v>
      </c>
      <c r="B18" s="563"/>
      <c r="C18" s="564"/>
    </row>
    <row r="19" spans="1:5" ht="39" customHeight="1" x14ac:dyDescent="0.2">
      <c r="A19" s="648" t="s">
        <v>359</v>
      </c>
      <c r="B19" s="649"/>
      <c r="C19" s="650"/>
    </row>
    <row r="20" spans="1:5" ht="24.75" customHeight="1" x14ac:dyDescent="0.2">
      <c r="A20" s="588" t="s">
        <v>360</v>
      </c>
      <c r="B20" s="589"/>
      <c r="C20" s="590"/>
    </row>
    <row r="21" spans="1:5" ht="12.75" customHeight="1" x14ac:dyDescent="0.2">
      <c r="A21" s="588" t="s">
        <v>361</v>
      </c>
      <c r="B21" s="589"/>
      <c r="C21" s="590"/>
    </row>
    <row r="22" spans="1:5" s="9" customFormat="1" ht="16.5" customHeight="1" thickBot="1" x14ac:dyDescent="0.3">
      <c r="A22" s="612" t="s">
        <v>362</v>
      </c>
      <c r="B22" s="613"/>
      <c r="C22" s="614"/>
      <c r="D22" s="263" t="s">
        <v>249</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view="pageBreakPreview" zoomScale="90" zoomScaleNormal="100" zoomScaleSheetLayoutView="90" workbookViewId="0">
      <selection activeCell="C29" sqref="C29"/>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59" t="s">
        <v>353</v>
      </c>
      <c r="B1" s="646"/>
      <c r="C1" s="647"/>
    </row>
    <row r="2" spans="1:3" customFormat="1" ht="31.5" x14ac:dyDescent="0.2">
      <c r="A2" s="94"/>
      <c r="B2" s="7" t="s">
        <v>65</v>
      </c>
      <c r="C2" s="95" t="s">
        <v>34</v>
      </c>
    </row>
    <row r="3" spans="1:3" customFormat="1" hidden="1" x14ac:dyDescent="0.25">
      <c r="A3" s="212">
        <v>39995</v>
      </c>
      <c r="B3" s="12">
        <v>1202915.42</v>
      </c>
      <c r="C3" s="213">
        <v>4155</v>
      </c>
    </row>
    <row r="4" spans="1:3" customFormat="1" hidden="1" x14ac:dyDescent="0.25">
      <c r="A4" s="212">
        <v>40026</v>
      </c>
      <c r="B4" s="12">
        <v>857647.38</v>
      </c>
      <c r="C4" s="213">
        <v>3150</v>
      </c>
    </row>
    <row r="5" spans="1:3" customFormat="1" hidden="1" x14ac:dyDescent="0.25">
      <c r="A5" s="212">
        <v>40057</v>
      </c>
      <c r="B5" s="12">
        <v>567423.17000000004</v>
      </c>
      <c r="C5" s="214">
        <v>3172</v>
      </c>
    </row>
    <row r="6" spans="1:3" customFormat="1" hidden="1" x14ac:dyDescent="0.25">
      <c r="A6" s="212">
        <v>40087</v>
      </c>
      <c r="B6" s="12">
        <v>586124.01</v>
      </c>
      <c r="C6" s="214">
        <v>3172</v>
      </c>
    </row>
    <row r="7" spans="1:3" customFormat="1" hidden="1" x14ac:dyDescent="0.25">
      <c r="A7" s="212">
        <v>40118</v>
      </c>
      <c r="B7" s="12">
        <v>675163.58</v>
      </c>
      <c r="C7" s="214">
        <v>3160</v>
      </c>
    </row>
    <row r="8" spans="1:3" customFormat="1" hidden="1" x14ac:dyDescent="0.25">
      <c r="A8" s="212">
        <v>40148</v>
      </c>
      <c r="B8" s="12">
        <v>514901.26</v>
      </c>
      <c r="C8" s="214">
        <v>3175</v>
      </c>
    </row>
    <row r="9" spans="1:3" customFormat="1" hidden="1" x14ac:dyDescent="0.25">
      <c r="A9" s="212">
        <v>40179</v>
      </c>
      <c r="B9" s="12">
        <v>617187.38</v>
      </c>
      <c r="C9" s="214">
        <v>3186</v>
      </c>
    </row>
    <row r="10" spans="1:3" customFormat="1" hidden="1" x14ac:dyDescent="0.25">
      <c r="A10" s="212">
        <v>40210</v>
      </c>
      <c r="B10" s="12">
        <v>608261.57999999996</v>
      </c>
      <c r="C10" s="214">
        <v>3257</v>
      </c>
    </row>
    <row r="11" spans="1:3" customFormat="1" hidden="1" x14ac:dyDescent="0.25">
      <c r="A11" s="212">
        <v>40238</v>
      </c>
      <c r="B11" s="12">
        <v>613887.02</v>
      </c>
      <c r="C11" s="214">
        <v>3349</v>
      </c>
    </row>
    <row r="12" spans="1:3" customFormat="1" hidden="1" x14ac:dyDescent="0.25">
      <c r="A12" s="212">
        <v>40269</v>
      </c>
      <c r="B12" s="12">
        <v>590396.07999999996</v>
      </c>
      <c r="C12" s="214">
        <v>3390</v>
      </c>
    </row>
    <row r="13" spans="1:3" customFormat="1" hidden="1" x14ac:dyDescent="0.25">
      <c r="A13" s="212">
        <v>40299</v>
      </c>
      <c r="B13" s="12">
        <v>739317.21</v>
      </c>
      <c r="C13" s="214">
        <v>3438</v>
      </c>
    </row>
    <row r="14" spans="1:3" customFormat="1" hidden="1" x14ac:dyDescent="0.25">
      <c r="A14" s="212">
        <v>40330</v>
      </c>
      <c r="B14" s="12">
        <v>633411.6</v>
      </c>
      <c r="C14" s="214">
        <v>3479</v>
      </c>
    </row>
    <row r="15" spans="1:3" customFormat="1" x14ac:dyDescent="0.25">
      <c r="A15" s="92" t="s">
        <v>3</v>
      </c>
      <c r="B15" s="452">
        <v>10338.17</v>
      </c>
      <c r="C15" s="215" t="s">
        <v>340</v>
      </c>
    </row>
    <row r="16" spans="1:3" customFormat="1" x14ac:dyDescent="0.25">
      <c r="A16" s="92" t="s">
        <v>4</v>
      </c>
      <c r="B16" s="452">
        <v>10577.92</v>
      </c>
      <c r="C16" s="215" t="s">
        <v>340</v>
      </c>
    </row>
    <row r="17" spans="1:3" customFormat="1" x14ac:dyDescent="0.25">
      <c r="A17" s="92" t="s">
        <v>5</v>
      </c>
      <c r="B17" s="452"/>
      <c r="C17" s="215"/>
    </row>
    <row r="18" spans="1:3" customFormat="1" x14ac:dyDescent="0.25">
      <c r="A18" s="92" t="s">
        <v>6</v>
      </c>
      <c r="B18" s="452"/>
      <c r="C18" s="215"/>
    </row>
    <row r="19" spans="1:3" customFormat="1" x14ac:dyDescent="0.25">
      <c r="A19" s="92" t="s">
        <v>7</v>
      </c>
      <c r="B19" s="452"/>
      <c r="C19" s="215"/>
    </row>
    <row r="20" spans="1:3" customFormat="1" x14ac:dyDescent="0.25">
      <c r="A20" s="92" t="s">
        <v>8</v>
      </c>
      <c r="B20" s="452"/>
      <c r="C20" s="215"/>
    </row>
    <row r="21" spans="1:3" customFormat="1" x14ac:dyDescent="0.25">
      <c r="A21" s="92" t="s">
        <v>9</v>
      </c>
      <c r="B21" s="452"/>
      <c r="C21" s="290"/>
    </row>
    <row r="22" spans="1:3" customFormat="1" x14ac:dyDescent="0.25">
      <c r="A22" s="92" t="s">
        <v>10</v>
      </c>
      <c r="B22" s="452"/>
      <c r="C22" s="290"/>
    </row>
    <row r="23" spans="1:3" customFormat="1" x14ac:dyDescent="0.25">
      <c r="A23" s="92" t="s">
        <v>11</v>
      </c>
      <c r="B23" s="452"/>
      <c r="C23" s="290"/>
    </row>
    <row r="24" spans="1:3" customFormat="1" x14ac:dyDescent="0.25">
      <c r="A24" s="92" t="s">
        <v>12</v>
      </c>
      <c r="B24" s="452"/>
      <c r="C24" s="290"/>
    </row>
    <row r="25" spans="1:3" customFormat="1" x14ac:dyDescent="0.25">
      <c r="A25" s="92" t="s">
        <v>13</v>
      </c>
      <c r="B25" s="452"/>
      <c r="C25" s="290"/>
    </row>
    <row r="26" spans="1:3" customFormat="1" x14ac:dyDescent="0.25">
      <c r="A26" s="93" t="s">
        <v>23</v>
      </c>
      <c r="B26" s="453"/>
      <c r="C26" s="290"/>
    </row>
    <row r="27" spans="1:3" customFormat="1" x14ac:dyDescent="0.25">
      <c r="A27" s="96" t="s">
        <v>35</v>
      </c>
      <c r="B27" s="454">
        <v>20916.09</v>
      </c>
      <c r="C27" s="289"/>
    </row>
    <row r="28" spans="1:3" customFormat="1" x14ac:dyDescent="0.25">
      <c r="A28" s="84" t="s">
        <v>30</v>
      </c>
      <c r="B28" s="452">
        <v>10000000</v>
      </c>
      <c r="C28" s="287"/>
    </row>
    <row r="29" spans="1:3" customFormat="1" ht="16.5" thickBot="1" x14ac:dyDescent="0.3">
      <c r="A29" s="244" t="s">
        <v>21</v>
      </c>
      <c r="B29" s="454">
        <v>9979083.9100000001</v>
      </c>
      <c r="C29" s="288"/>
    </row>
    <row r="30" spans="1:3" customFormat="1" ht="12.75" x14ac:dyDescent="0.2">
      <c r="A30" s="562" t="s">
        <v>22</v>
      </c>
      <c r="B30" s="563"/>
      <c r="C30" s="564"/>
    </row>
    <row r="31" spans="1:3" customFormat="1" ht="27" customHeight="1" x14ac:dyDescent="0.2">
      <c r="A31" s="565" t="s">
        <v>304</v>
      </c>
      <c r="B31" s="566"/>
      <c r="C31" s="567"/>
    </row>
    <row r="32" spans="1:3" customFormat="1" ht="15" customHeight="1" x14ac:dyDescent="0.2">
      <c r="A32" s="657" t="s">
        <v>354</v>
      </c>
      <c r="B32" s="658"/>
      <c r="C32" s="659"/>
    </row>
    <row r="33" spans="1:4" customFormat="1" ht="27" customHeight="1" x14ac:dyDescent="0.2">
      <c r="A33" s="609" t="s">
        <v>355</v>
      </c>
      <c r="B33" s="610"/>
      <c r="C33" s="611"/>
    </row>
    <row r="34" spans="1:4" customFormat="1" ht="12.75" customHeight="1" x14ac:dyDescent="0.2">
      <c r="A34" s="654" t="s">
        <v>356</v>
      </c>
      <c r="B34" s="655"/>
      <c r="C34" s="656"/>
    </row>
    <row r="35" spans="1:4" ht="52.5" customHeight="1" thickBot="1" x14ac:dyDescent="0.3">
      <c r="A35" s="651" t="s">
        <v>357</v>
      </c>
      <c r="B35" s="652"/>
      <c r="C35" s="653"/>
      <c r="D35" s="263" t="s">
        <v>248</v>
      </c>
    </row>
    <row r="36" spans="1:4" ht="39" x14ac:dyDescent="0.25">
      <c r="D36" s="263" t="s">
        <v>247</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42" customWidth="1"/>
    <col min="2" max="2" width="19.140625" style="142" customWidth="1"/>
    <col min="3" max="3" width="13" style="142" customWidth="1"/>
    <col min="4" max="4" width="36.7109375" style="142"/>
    <col min="5" max="5" width="14.42578125" style="176" bestFit="1" customWidth="1"/>
    <col min="6" max="8" width="15.7109375" style="176" bestFit="1" customWidth="1"/>
    <col min="9" max="9" width="14.28515625" style="176" bestFit="1" customWidth="1"/>
    <col min="10" max="10" width="15.7109375" style="176" bestFit="1" customWidth="1"/>
    <col min="11" max="11" width="14.28515625" style="176" bestFit="1" customWidth="1"/>
    <col min="12" max="16" width="15.7109375" style="176" bestFit="1" customWidth="1"/>
    <col min="17" max="17" width="18.7109375" style="176" customWidth="1"/>
    <col min="18" max="16384" width="36.7109375" style="142"/>
  </cols>
  <sheetData>
    <row r="2" spans="2:18" ht="16.5" thickBot="1" x14ac:dyDescent="0.25">
      <c r="B2" s="679" t="s">
        <v>222</v>
      </c>
      <c r="C2" s="679"/>
      <c r="D2" s="679"/>
      <c r="E2" s="679"/>
      <c r="F2" s="679"/>
      <c r="G2" s="679"/>
      <c r="H2" s="679"/>
      <c r="I2" s="679"/>
      <c r="J2" s="679"/>
      <c r="K2" s="679"/>
      <c r="L2" s="679"/>
      <c r="M2" s="679"/>
      <c r="N2" s="679"/>
      <c r="O2" s="679"/>
      <c r="P2" s="679"/>
      <c r="Q2" s="679"/>
    </row>
    <row r="3" spans="2:18" ht="16.5" thickBot="1" x14ac:dyDescent="0.25">
      <c r="B3" s="143" t="s">
        <v>223</v>
      </c>
      <c r="C3" s="680" t="s">
        <v>37</v>
      </c>
      <c r="D3" s="681"/>
      <c r="E3" s="144">
        <v>41456</v>
      </c>
      <c r="F3" s="145">
        <v>41487</v>
      </c>
      <c r="G3" s="145">
        <v>41518</v>
      </c>
      <c r="H3" s="145">
        <v>41548</v>
      </c>
      <c r="I3" s="145">
        <v>41579</v>
      </c>
      <c r="J3" s="145">
        <v>41609</v>
      </c>
      <c r="K3" s="145">
        <v>41640</v>
      </c>
      <c r="L3" s="145">
        <v>41671</v>
      </c>
      <c r="M3" s="145">
        <v>41699</v>
      </c>
      <c r="N3" s="145">
        <v>41730</v>
      </c>
      <c r="O3" s="145">
        <v>41760</v>
      </c>
      <c r="P3" s="186">
        <v>41791</v>
      </c>
      <c r="Q3" s="177" t="s">
        <v>224</v>
      </c>
      <c r="R3" s="147"/>
    </row>
    <row r="4" spans="2:18" x14ac:dyDescent="0.2">
      <c r="B4" s="677" t="s">
        <v>225</v>
      </c>
      <c r="C4" s="664" t="s">
        <v>226</v>
      </c>
      <c r="D4" s="148" t="s">
        <v>38</v>
      </c>
      <c r="E4" s="149"/>
      <c r="F4" s="149"/>
      <c r="G4" s="149"/>
      <c r="H4" s="149"/>
      <c r="I4" s="149"/>
      <c r="J4" s="149"/>
      <c r="K4" s="149">
        <v>4608875.58</v>
      </c>
      <c r="L4" s="149">
        <v>8275700.4000000004</v>
      </c>
      <c r="M4" s="149">
        <v>9576439.0700000022</v>
      </c>
      <c r="N4" s="149">
        <v>12204044.729999999</v>
      </c>
      <c r="O4" s="149">
        <v>9470911.6600000001</v>
      </c>
      <c r="P4" s="187">
        <v>13799106.719999999</v>
      </c>
      <c r="Q4" s="178">
        <f>SUM(E4:P4)</f>
        <v>57935078.159999996</v>
      </c>
      <c r="R4" s="147" t="b">
        <v>1</v>
      </c>
    </row>
    <row r="5" spans="2:18" x14ac:dyDescent="0.2">
      <c r="B5" s="662"/>
      <c r="C5" s="665"/>
      <c r="D5" s="151" t="s">
        <v>227</v>
      </c>
      <c r="E5" s="152"/>
      <c r="F5" s="152"/>
      <c r="G5" s="152"/>
      <c r="H5" s="152"/>
      <c r="I5" s="152"/>
      <c r="J5" s="152"/>
      <c r="K5" s="152">
        <v>1270.6199999999999</v>
      </c>
      <c r="L5" s="152">
        <v>4689.99</v>
      </c>
      <c r="M5" s="152">
        <v>11120.67</v>
      </c>
      <c r="N5" s="152">
        <v>12772.1</v>
      </c>
      <c r="O5" s="152">
        <v>7778.6</v>
      </c>
      <c r="P5" s="188">
        <v>9347.32</v>
      </c>
      <c r="Q5" s="179">
        <f t="shared" ref="Q5:Q12" si="0">SUM(E5:P5)</f>
        <v>46979.299999999996</v>
      </c>
      <c r="R5" s="147" t="b">
        <v>1</v>
      </c>
    </row>
    <row r="6" spans="2:18" x14ac:dyDescent="0.2">
      <c r="B6" s="662"/>
      <c r="C6" s="665"/>
      <c r="D6" s="151" t="s">
        <v>56</v>
      </c>
      <c r="E6" s="152"/>
      <c r="F6" s="152"/>
      <c r="G6" s="152"/>
      <c r="H6" s="152"/>
      <c r="I6" s="152"/>
      <c r="J6" s="152"/>
      <c r="K6" s="152">
        <v>0</v>
      </c>
      <c r="L6" s="152">
        <v>0</v>
      </c>
      <c r="M6" s="152">
        <v>0</v>
      </c>
      <c r="N6" s="152">
        <v>0</v>
      </c>
      <c r="O6" s="152">
        <v>0</v>
      </c>
      <c r="P6" s="188">
        <v>0</v>
      </c>
      <c r="Q6" s="179">
        <f t="shared" si="0"/>
        <v>0</v>
      </c>
      <c r="R6" s="147" t="b">
        <v>1</v>
      </c>
    </row>
    <row r="7" spans="2:18" ht="16.5" thickBot="1" x14ac:dyDescent="0.25">
      <c r="B7" s="662"/>
      <c r="C7" s="665"/>
      <c r="D7" s="154" t="s">
        <v>228</v>
      </c>
      <c r="E7" s="155"/>
      <c r="F7" s="155"/>
      <c r="G7" s="155"/>
      <c r="H7" s="155"/>
      <c r="I7" s="155"/>
      <c r="J7" s="155"/>
      <c r="K7" s="155">
        <v>323992.44</v>
      </c>
      <c r="L7" s="155">
        <v>310333.81</v>
      </c>
      <c r="M7" s="155">
        <v>334712.8</v>
      </c>
      <c r="N7" s="155">
        <v>361267.98</v>
      </c>
      <c r="O7" s="155">
        <v>361084.46</v>
      </c>
      <c r="P7" s="189">
        <v>409296.9</v>
      </c>
      <c r="Q7" s="180">
        <f t="shared" si="0"/>
        <v>2100688.39</v>
      </c>
      <c r="R7" s="147" t="b">
        <v>1</v>
      </c>
    </row>
    <row r="8" spans="2:18" ht="17.25" hidden="1" thickTop="1" thickBot="1" x14ac:dyDescent="0.25">
      <c r="B8" s="662"/>
      <c r="C8" s="665"/>
      <c r="D8" s="157" t="s">
        <v>61</v>
      </c>
      <c r="E8" s="158"/>
      <c r="F8" s="158"/>
      <c r="G8" s="158"/>
      <c r="H8" s="158"/>
      <c r="I8" s="158"/>
      <c r="J8" s="158"/>
      <c r="K8" s="158">
        <v>0</v>
      </c>
      <c r="L8" s="158">
        <v>0</v>
      </c>
      <c r="M8" s="158">
        <v>0</v>
      </c>
      <c r="N8" s="158">
        <v>0</v>
      </c>
      <c r="O8" s="158">
        <v>0</v>
      </c>
      <c r="P8" s="190">
        <v>0</v>
      </c>
      <c r="Q8" s="181">
        <f t="shared" si="0"/>
        <v>0</v>
      </c>
      <c r="R8" s="147" t="b">
        <v>1</v>
      </c>
    </row>
    <row r="9" spans="2:18" ht="17.25" thickTop="1" thickBot="1" x14ac:dyDescent="0.25">
      <c r="B9" s="662"/>
      <c r="C9" s="682"/>
      <c r="D9" s="159" t="s">
        <v>229</v>
      </c>
      <c r="E9" s="160"/>
      <c r="F9" s="160"/>
      <c r="G9" s="160"/>
      <c r="H9" s="160"/>
      <c r="I9" s="160"/>
      <c r="J9" s="160"/>
      <c r="K9" s="160">
        <f t="shared" ref="K9:P9" si="1">SUM(K4:K8)</f>
        <v>4934138.6400000006</v>
      </c>
      <c r="L9" s="160">
        <f t="shared" si="1"/>
        <v>8590724.2000000011</v>
      </c>
      <c r="M9" s="160">
        <f t="shared" si="1"/>
        <v>9922272.5400000028</v>
      </c>
      <c r="N9" s="160">
        <f t="shared" si="1"/>
        <v>12578084.809999999</v>
      </c>
      <c r="O9" s="160">
        <f t="shared" si="1"/>
        <v>9839774.7200000007</v>
      </c>
      <c r="P9" s="191">
        <f t="shared" si="1"/>
        <v>14217750.939999999</v>
      </c>
      <c r="Q9" s="182">
        <f t="shared" si="0"/>
        <v>60082745.849999994</v>
      </c>
      <c r="R9" s="147" t="b">
        <v>1</v>
      </c>
    </row>
    <row r="10" spans="2:18" x14ac:dyDescent="0.2">
      <c r="B10" s="662"/>
      <c r="C10" s="671" t="s">
        <v>230</v>
      </c>
      <c r="D10" s="672"/>
      <c r="E10" s="161"/>
      <c r="F10" s="161"/>
      <c r="G10" s="161"/>
      <c r="H10" s="161"/>
      <c r="I10" s="161"/>
      <c r="J10" s="161"/>
      <c r="K10" s="152">
        <v>0</v>
      </c>
      <c r="L10" s="161">
        <v>0</v>
      </c>
      <c r="M10" s="161">
        <v>0</v>
      </c>
      <c r="N10" s="161">
        <v>0</v>
      </c>
      <c r="O10" s="161">
        <v>0</v>
      </c>
      <c r="P10" s="192">
        <v>0</v>
      </c>
      <c r="Q10" s="183">
        <f t="shared" si="0"/>
        <v>0</v>
      </c>
      <c r="R10" s="147" t="b">
        <v>1</v>
      </c>
    </row>
    <row r="11" spans="2:18" ht="16.5" thickBot="1" x14ac:dyDescent="0.25">
      <c r="B11" s="662"/>
      <c r="C11" s="669" t="s">
        <v>231</v>
      </c>
      <c r="D11" s="670"/>
      <c r="E11" s="155"/>
      <c r="F11" s="155"/>
      <c r="G11" s="155"/>
      <c r="H11" s="155"/>
      <c r="I11" s="155"/>
      <c r="J11" s="155"/>
      <c r="K11" s="155">
        <v>0</v>
      </c>
      <c r="L11" s="155">
        <v>0</v>
      </c>
      <c r="M11" s="155">
        <v>394.5</v>
      </c>
      <c r="N11" s="155">
        <v>0</v>
      </c>
      <c r="O11" s="155">
        <v>0</v>
      </c>
      <c r="P11" s="189">
        <v>52.28</v>
      </c>
      <c r="Q11" s="180">
        <f t="shared" si="0"/>
        <v>446.78</v>
      </c>
      <c r="R11" s="147" t="b">
        <v>1</v>
      </c>
    </row>
    <row r="12" spans="2:18" ht="16.5" thickTop="1" x14ac:dyDescent="0.2">
      <c r="B12" s="662"/>
      <c r="C12" s="671" t="s">
        <v>103</v>
      </c>
      <c r="D12" s="672"/>
      <c r="E12" s="163"/>
      <c r="F12" s="163"/>
      <c r="G12" s="163"/>
      <c r="H12" s="163"/>
      <c r="I12" s="163"/>
      <c r="J12" s="163"/>
      <c r="K12" s="163">
        <f t="shared" ref="K12:P12" si="2">K9+K10+K11</f>
        <v>4934138.6400000006</v>
      </c>
      <c r="L12" s="163">
        <f t="shared" si="2"/>
        <v>8590724.2000000011</v>
      </c>
      <c r="M12" s="163">
        <f t="shared" si="2"/>
        <v>9922667.0400000028</v>
      </c>
      <c r="N12" s="163">
        <f t="shared" si="2"/>
        <v>12578084.809999999</v>
      </c>
      <c r="O12" s="163">
        <f t="shared" si="2"/>
        <v>9839774.7200000007</v>
      </c>
      <c r="P12" s="193">
        <f t="shared" si="2"/>
        <v>14217803.219999999</v>
      </c>
      <c r="Q12" s="183">
        <f t="shared" si="0"/>
        <v>60083192.629999995</v>
      </c>
      <c r="R12" s="147" t="b">
        <v>1</v>
      </c>
    </row>
    <row r="13" spans="2:18" x14ac:dyDescent="0.2">
      <c r="B13" s="662"/>
      <c r="C13" s="683" t="s">
        <v>96</v>
      </c>
      <c r="D13" s="684"/>
      <c r="E13" s="164"/>
      <c r="F13" s="164"/>
      <c r="G13" s="164"/>
      <c r="H13" s="164"/>
      <c r="I13" s="164"/>
      <c r="J13" s="164"/>
      <c r="K13" s="164">
        <v>38413</v>
      </c>
      <c r="L13" s="164">
        <v>40465</v>
      </c>
      <c r="M13" s="164">
        <v>44348</v>
      </c>
      <c r="N13" s="164">
        <v>47215</v>
      </c>
      <c r="O13" s="164">
        <v>48526</v>
      </c>
      <c r="P13" s="194">
        <v>51279</v>
      </c>
      <c r="Q13" s="184">
        <f>AVERAGE(E13:P13)</f>
        <v>45041</v>
      </c>
      <c r="R13" s="147" t="b">
        <v>1</v>
      </c>
    </row>
    <row r="14" spans="2:18" ht="16.5" thickBot="1" x14ac:dyDescent="0.25">
      <c r="B14" s="663"/>
      <c r="C14" s="675" t="s">
        <v>232</v>
      </c>
      <c r="D14" s="676"/>
      <c r="E14" s="166"/>
      <c r="F14" s="167"/>
      <c r="G14" s="167"/>
      <c r="H14" s="167"/>
      <c r="I14" s="167"/>
      <c r="J14" s="167"/>
      <c r="K14" s="168">
        <v>128.44970817171273</v>
      </c>
      <c r="L14" s="168">
        <v>212.30011614975908</v>
      </c>
      <c r="M14" s="168">
        <v>223.74553621358353</v>
      </c>
      <c r="N14" s="168">
        <v>266.40018659324363</v>
      </c>
      <c r="O14" s="168">
        <v>202.77324980422867</v>
      </c>
      <c r="P14" s="195">
        <v>277.26365997776867</v>
      </c>
      <c r="Q14" s="197">
        <f>Q12/Q13</f>
        <v>1333.96666659266</v>
      </c>
      <c r="R14" s="147" t="b">
        <v>1</v>
      </c>
    </row>
    <row r="15" spans="2:18" ht="15.75" customHeight="1" x14ac:dyDescent="0.2">
      <c r="B15" s="677" t="s">
        <v>111</v>
      </c>
      <c r="C15" s="664" t="s">
        <v>226</v>
      </c>
      <c r="D15" s="148" t="s">
        <v>38</v>
      </c>
      <c r="E15" s="149"/>
      <c r="F15" s="149"/>
      <c r="G15" s="149"/>
      <c r="H15" s="149"/>
      <c r="I15" s="149"/>
      <c r="J15" s="149"/>
      <c r="K15" s="149">
        <v>11457167.18</v>
      </c>
      <c r="L15" s="149">
        <v>31284953.710000005</v>
      </c>
      <c r="M15" s="149">
        <v>42431585.569999993</v>
      </c>
      <c r="N15" s="149">
        <v>61804746.140000001</v>
      </c>
      <c r="O15" s="149">
        <v>50688450.969999999</v>
      </c>
      <c r="P15" s="187">
        <v>72888903.719999984</v>
      </c>
      <c r="Q15" s="178">
        <f>SUM(E15:P15)</f>
        <v>270555807.28999996</v>
      </c>
      <c r="R15" s="147" t="b">
        <v>1</v>
      </c>
    </row>
    <row r="16" spans="2:18" x14ac:dyDescent="0.2">
      <c r="B16" s="662"/>
      <c r="C16" s="665"/>
      <c r="D16" s="151" t="s">
        <v>227</v>
      </c>
      <c r="E16" s="152"/>
      <c r="F16" s="152"/>
      <c r="G16" s="152"/>
      <c r="H16" s="152"/>
      <c r="I16" s="152"/>
      <c r="J16" s="152"/>
      <c r="K16" s="152">
        <v>2922.01</v>
      </c>
      <c r="L16" s="152">
        <v>117029.5</v>
      </c>
      <c r="M16" s="152">
        <v>106569.28</v>
      </c>
      <c r="N16" s="152">
        <v>244856.18000000002</v>
      </c>
      <c r="O16" s="152">
        <v>185379.5</v>
      </c>
      <c r="P16" s="188">
        <v>190215.86000000002</v>
      </c>
      <c r="Q16" s="179">
        <f t="shared" ref="Q16:Q23" si="3">SUM(E16:P16)</f>
        <v>846972.33</v>
      </c>
      <c r="R16" s="147" t="b">
        <v>1</v>
      </c>
    </row>
    <row r="17" spans="2:18" x14ac:dyDescent="0.2">
      <c r="B17" s="662"/>
      <c r="C17" s="665"/>
      <c r="D17" s="151" t="s">
        <v>56</v>
      </c>
      <c r="E17" s="152"/>
      <c r="F17" s="152"/>
      <c r="G17" s="152"/>
      <c r="H17" s="152"/>
      <c r="I17" s="152"/>
      <c r="J17" s="152"/>
      <c r="K17" s="152">
        <v>19586.48</v>
      </c>
      <c r="L17" s="152">
        <v>37637.730000000003</v>
      </c>
      <c r="M17" s="152">
        <v>67601.39</v>
      </c>
      <c r="N17" s="152">
        <v>107855.37</v>
      </c>
      <c r="O17" s="152">
        <v>66138.33</v>
      </c>
      <c r="P17" s="188">
        <v>109977.88</v>
      </c>
      <c r="Q17" s="179">
        <f t="shared" si="3"/>
        <v>408797.18</v>
      </c>
      <c r="R17" s="147" t="b">
        <v>1</v>
      </c>
    </row>
    <row r="18" spans="2:18" ht="16.5" thickBot="1" x14ac:dyDescent="0.25">
      <c r="B18" s="662"/>
      <c r="C18" s="665"/>
      <c r="D18" s="154" t="s">
        <v>228</v>
      </c>
      <c r="E18" s="155"/>
      <c r="F18" s="155"/>
      <c r="G18" s="155"/>
      <c r="H18" s="155"/>
      <c r="I18" s="155"/>
      <c r="J18" s="155"/>
      <c r="K18" s="155">
        <v>662801.59</v>
      </c>
      <c r="L18" s="155">
        <v>642036.63</v>
      </c>
      <c r="M18" s="155">
        <v>616427.04</v>
      </c>
      <c r="N18" s="155">
        <v>763576.75</v>
      </c>
      <c r="O18" s="155">
        <v>925348.75</v>
      </c>
      <c r="P18" s="189">
        <v>1137891.22</v>
      </c>
      <c r="Q18" s="180">
        <f t="shared" si="3"/>
        <v>4748081.9799999995</v>
      </c>
      <c r="R18" s="147" t="b">
        <v>1</v>
      </c>
    </row>
    <row r="19" spans="2:18" ht="17.25" hidden="1" thickTop="1" thickBot="1" x14ac:dyDescent="0.25">
      <c r="B19" s="662"/>
      <c r="C19" s="665"/>
      <c r="D19" s="157" t="s">
        <v>61</v>
      </c>
      <c r="E19" s="158"/>
      <c r="F19" s="158"/>
      <c r="G19" s="158"/>
      <c r="H19" s="158"/>
      <c r="I19" s="158"/>
      <c r="J19" s="158"/>
      <c r="K19" s="158">
        <v>0</v>
      </c>
      <c r="L19" s="158">
        <v>0</v>
      </c>
      <c r="M19" s="158">
        <v>0</v>
      </c>
      <c r="N19" s="158">
        <v>0</v>
      </c>
      <c r="O19" s="158">
        <v>0</v>
      </c>
      <c r="P19" s="190">
        <v>0</v>
      </c>
      <c r="Q19" s="181">
        <f t="shared" si="3"/>
        <v>0</v>
      </c>
      <c r="R19" s="147" t="b">
        <v>1</v>
      </c>
    </row>
    <row r="20" spans="2:18" ht="17.25" thickTop="1" thickBot="1" x14ac:dyDescent="0.25">
      <c r="B20" s="662"/>
      <c r="C20" s="682"/>
      <c r="D20" s="170" t="s">
        <v>229</v>
      </c>
      <c r="E20" s="171"/>
      <c r="F20" s="171"/>
      <c r="G20" s="171"/>
      <c r="H20" s="171"/>
      <c r="I20" s="171"/>
      <c r="J20" s="171"/>
      <c r="K20" s="160">
        <f t="shared" ref="K20:P20" si="4">SUM(K15:K19)</f>
        <v>12142477.26</v>
      </c>
      <c r="L20" s="160">
        <f t="shared" si="4"/>
        <v>32081657.570000004</v>
      </c>
      <c r="M20" s="160">
        <f t="shared" si="4"/>
        <v>43222183.279999994</v>
      </c>
      <c r="N20" s="160">
        <f t="shared" si="4"/>
        <v>62921034.439999998</v>
      </c>
      <c r="O20" s="160">
        <f t="shared" si="4"/>
        <v>51865317.549999997</v>
      </c>
      <c r="P20" s="191">
        <f t="shared" si="4"/>
        <v>74326988.679999977</v>
      </c>
      <c r="Q20" s="185">
        <f t="shared" si="3"/>
        <v>276559658.77999997</v>
      </c>
      <c r="R20" s="147" t="b">
        <v>1</v>
      </c>
    </row>
    <row r="21" spans="2:18" x14ac:dyDescent="0.2">
      <c r="B21" s="662"/>
      <c r="C21" s="671" t="s">
        <v>230</v>
      </c>
      <c r="D21" s="672"/>
      <c r="E21" s="161"/>
      <c r="F21" s="161"/>
      <c r="G21" s="161"/>
      <c r="H21" s="161"/>
      <c r="I21" s="161"/>
      <c r="J21" s="161"/>
      <c r="K21" s="152">
        <v>0</v>
      </c>
      <c r="L21" s="161">
        <v>0</v>
      </c>
      <c r="M21" s="161">
        <v>0</v>
      </c>
      <c r="N21" s="161">
        <v>0</v>
      </c>
      <c r="O21" s="161">
        <v>0</v>
      </c>
      <c r="P21" s="192">
        <v>0</v>
      </c>
      <c r="Q21" s="183">
        <f t="shared" si="3"/>
        <v>0</v>
      </c>
      <c r="R21" s="147" t="b">
        <v>1</v>
      </c>
    </row>
    <row r="22" spans="2:18" ht="16.5" thickBot="1" x14ac:dyDescent="0.25">
      <c r="B22" s="662"/>
      <c r="C22" s="669" t="s">
        <v>231</v>
      </c>
      <c r="D22" s="670"/>
      <c r="E22" s="155"/>
      <c r="F22" s="155"/>
      <c r="G22" s="155"/>
      <c r="H22" s="155"/>
      <c r="I22" s="155"/>
      <c r="J22" s="155"/>
      <c r="K22" s="155">
        <v>4944.5200000000004</v>
      </c>
      <c r="L22" s="155">
        <v>15261.19</v>
      </c>
      <c r="M22" s="155">
        <v>29370.18</v>
      </c>
      <c r="N22" s="155">
        <v>39866.51</v>
      </c>
      <c r="O22" s="155">
        <v>72776.710000000006</v>
      </c>
      <c r="P22" s="189">
        <v>97462.63</v>
      </c>
      <c r="Q22" s="180">
        <f t="shared" si="3"/>
        <v>259681.74</v>
      </c>
      <c r="R22" s="147" t="b">
        <v>1</v>
      </c>
    </row>
    <row r="23" spans="2:18" ht="16.5" thickTop="1" x14ac:dyDescent="0.2">
      <c r="B23" s="662"/>
      <c r="C23" s="671" t="s">
        <v>103</v>
      </c>
      <c r="D23" s="672"/>
      <c r="E23" s="163"/>
      <c r="F23" s="163"/>
      <c r="G23" s="163"/>
      <c r="H23" s="163"/>
      <c r="I23" s="163"/>
      <c r="J23" s="163"/>
      <c r="K23" s="163">
        <f t="shared" ref="K23:P23" si="5">K20+K21+K22</f>
        <v>12147421.779999999</v>
      </c>
      <c r="L23" s="163">
        <f t="shared" si="5"/>
        <v>32096918.760000005</v>
      </c>
      <c r="M23" s="163">
        <f t="shared" si="5"/>
        <v>43251553.459999993</v>
      </c>
      <c r="N23" s="163">
        <f t="shared" si="5"/>
        <v>62960900.949999996</v>
      </c>
      <c r="O23" s="163">
        <f t="shared" si="5"/>
        <v>51938094.259999998</v>
      </c>
      <c r="P23" s="193">
        <f t="shared" si="5"/>
        <v>74424451.309999973</v>
      </c>
      <c r="Q23" s="183">
        <f t="shared" si="3"/>
        <v>276819340.51999998</v>
      </c>
      <c r="R23" s="147" t="b">
        <v>1</v>
      </c>
    </row>
    <row r="24" spans="2:18" x14ac:dyDescent="0.2">
      <c r="B24" s="662"/>
      <c r="C24" s="683" t="s">
        <v>96</v>
      </c>
      <c r="D24" s="684"/>
      <c r="E24" s="164"/>
      <c r="F24" s="164"/>
      <c r="G24" s="164"/>
      <c r="H24" s="164"/>
      <c r="I24" s="164"/>
      <c r="J24" s="164"/>
      <c r="K24" s="164">
        <v>75174</v>
      </c>
      <c r="L24" s="164">
        <v>82124</v>
      </c>
      <c r="M24" s="164">
        <v>91371</v>
      </c>
      <c r="N24" s="164">
        <v>114290</v>
      </c>
      <c r="O24" s="164">
        <v>126063</v>
      </c>
      <c r="P24" s="194">
        <v>144174</v>
      </c>
      <c r="Q24" s="184">
        <f>AVERAGE(E24:P24)</f>
        <v>105532.66666666667</v>
      </c>
      <c r="R24" s="147" t="b">
        <v>1</v>
      </c>
    </row>
    <row r="25" spans="2:18" ht="16.5" thickBot="1" x14ac:dyDescent="0.25">
      <c r="B25" s="663"/>
      <c r="C25" s="675" t="s">
        <v>232</v>
      </c>
      <c r="D25" s="676"/>
      <c r="E25" s="166"/>
      <c r="F25" s="167"/>
      <c r="G25" s="167"/>
      <c r="H25" s="167"/>
      <c r="I25" s="167"/>
      <c r="J25" s="167"/>
      <c r="K25" s="168">
        <v>161.59073323223453</v>
      </c>
      <c r="L25" s="168">
        <v>390.83482002825002</v>
      </c>
      <c r="M25" s="168">
        <v>473.36193606286452</v>
      </c>
      <c r="N25" s="168">
        <v>550.8872250415609</v>
      </c>
      <c r="O25" s="168">
        <v>412.00109675321067</v>
      </c>
      <c r="P25" s="195">
        <v>516.21271040548208</v>
      </c>
      <c r="Q25" s="197">
        <f>Q23/Q24</f>
        <v>2623.0678069981486</v>
      </c>
      <c r="R25" s="147" t="b">
        <v>1</v>
      </c>
    </row>
    <row r="26" spans="2:18" ht="15.75" customHeight="1" x14ac:dyDescent="0.2">
      <c r="B26" s="662" t="s">
        <v>233</v>
      </c>
      <c r="C26" s="664" t="s">
        <v>226</v>
      </c>
      <c r="D26" s="148" t="s">
        <v>38</v>
      </c>
      <c r="E26" s="149"/>
      <c r="F26" s="149"/>
      <c r="G26" s="149"/>
      <c r="H26" s="149"/>
      <c r="I26" s="149"/>
      <c r="J26" s="149"/>
      <c r="K26" s="149">
        <v>16066042.76</v>
      </c>
      <c r="L26" s="149">
        <v>39560654.110000007</v>
      </c>
      <c r="M26" s="149">
        <v>52008024.639999993</v>
      </c>
      <c r="N26" s="149">
        <v>74008790.870000005</v>
      </c>
      <c r="O26" s="149">
        <v>60159362.629999995</v>
      </c>
      <c r="P26" s="187">
        <v>86688010.439999983</v>
      </c>
      <c r="Q26" s="178">
        <f>SUM(E26:P26)</f>
        <v>328490885.44999999</v>
      </c>
      <c r="R26" s="147" t="b">
        <v>1</v>
      </c>
    </row>
    <row r="27" spans="2:18" x14ac:dyDescent="0.2">
      <c r="B27" s="662"/>
      <c r="C27" s="665"/>
      <c r="D27" s="151" t="s">
        <v>227</v>
      </c>
      <c r="E27" s="152"/>
      <c r="F27" s="152"/>
      <c r="G27" s="152"/>
      <c r="H27" s="152"/>
      <c r="I27" s="152"/>
      <c r="J27" s="152"/>
      <c r="K27" s="152">
        <v>4192.63</v>
      </c>
      <c r="L27" s="152">
        <v>121719.49</v>
      </c>
      <c r="M27" s="152">
        <v>117689.95</v>
      </c>
      <c r="N27" s="152">
        <v>257628.28000000003</v>
      </c>
      <c r="O27" s="152">
        <v>193158.1</v>
      </c>
      <c r="P27" s="188">
        <v>199563.18000000002</v>
      </c>
      <c r="Q27" s="179">
        <f t="shared" ref="Q27:Q34" si="6">SUM(E27:P27)</f>
        <v>893951.63000000012</v>
      </c>
      <c r="R27" s="147" t="b">
        <v>1</v>
      </c>
    </row>
    <row r="28" spans="2:18" x14ac:dyDescent="0.2">
      <c r="B28" s="662"/>
      <c r="C28" s="665"/>
      <c r="D28" s="151" t="s">
        <v>56</v>
      </c>
      <c r="E28" s="152"/>
      <c r="F28" s="152"/>
      <c r="G28" s="152"/>
      <c r="H28" s="152"/>
      <c r="I28" s="152"/>
      <c r="J28" s="152"/>
      <c r="K28" s="152">
        <v>19586.48</v>
      </c>
      <c r="L28" s="152">
        <v>37637.730000000003</v>
      </c>
      <c r="M28" s="152">
        <v>67601.39</v>
      </c>
      <c r="N28" s="152">
        <v>107855.37</v>
      </c>
      <c r="O28" s="152">
        <v>66138.33</v>
      </c>
      <c r="P28" s="188">
        <v>109977.88</v>
      </c>
      <c r="Q28" s="179">
        <f t="shared" si="6"/>
        <v>408797.18</v>
      </c>
      <c r="R28" s="147" t="b">
        <v>1</v>
      </c>
    </row>
    <row r="29" spans="2:18" ht="16.5" thickBot="1" x14ac:dyDescent="0.25">
      <c r="B29" s="662"/>
      <c r="C29" s="665"/>
      <c r="D29" s="154" t="s">
        <v>228</v>
      </c>
      <c r="E29" s="155"/>
      <c r="F29" s="155"/>
      <c r="G29" s="155"/>
      <c r="H29" s="155"/>
      <c r="I29" s="155"/>
      <c r="J29" s="155"/>
      <c r="K29" s="155">
        <v>986794.03</v>
      </c>
      <c r="L29" s="155">
        <v>952370.44</v>
      </c>
      <c r="M29" s="155">
        <v>951139.84000000008</v>
      </c>
      <c r="N29" s="155">
        <v>1124844.73</v>
      </c>
      <c r="O29" s="155">
        <v>1286433.21</v>
      </c>
      <c r="P29" s="189">
        <v>1547188.12</v>
      </c>
      <c r="Q29" s="180">
        <f t="shared" si="6"/>
        <v>6848770.3700000001</v>
      </c>
      <c r="R29" s="147" t="b">
        <v>1</v>
      </c>
    </row>
    <row r="30" spans="2:18" ht="17.25" hidden="1" thickTop="1" thickBot="1" x14ac:dyDescent="0.25">
      <c r="B30" s="662"/>
      <c r="C30" s="665"/>
      <c r="D30" s="157" t="s">
        <v>61</v>
      </c>
      <c r="E30" s="158"/>
      <c r="F30" s="158"/>
      <c r="G30" s="158"/>
      <c r="H30" s="158"/>
      <c r="I30" s="158"/>
      <c r="J30" s="158"/>
      <c r="K30" s="158">
        <v>0</v>
      </c>
      <c r="L30" s="158">
        <v>0</v>
      </c>
      <c r="M30" s="158">
        <v>0</v>
      </c>
      <c r="N30" s="158">
        <v>0</v>
      </c>
      <c r="O30" s="158">
        <v>0</v>
      </c>
      <c r="P30" s="190">
        <v>0</v>
      </c>
      <c r="Q30" s="181">
        <f t="shared" si="6"/>
        <v>0</v>
      </c>
      <c r="R30" s="147" t="b">
        <v>1</v>
      </c>
    </row>
    <row r="31" spans="2:18" ht="17.25" thickTop="1" thickBot="1" x14ac:dyDescent="0.25">
      <c r="B31" s="662"/>
      <c r="C31" s="682"/>
      <c r="D31" s="170" t="s">
        <v>229</v>
      </c>
      <c r="E31" s="171"/>
      <c r="F31" s="171"/>
      <c r="G31" s="171"/>
      <c r="H31" s="171"/>
      <c r="I31" s="171"/>
      <c r="J31" s="171"/>
      <c r="K31" s="160">
        <f t="shared" ref="K31:P31" si="7">SUM(K26:K30)</f>
        <v>17076615.900000002</v>
      </c>
      <c r="L31" s="160">
        <f t="shared" si="7"/>
        <v>40672381.770000003</v>
      </c>
      <c r="M31" s="160">
        <f t="shared" si="7"/>
        <v>53144455.82</v>
      </c>
      <c r="N31" s="160">
        <f t="shared" si="7"/>
        <v>75499119.250000015</v>
      </c>
      <c r="O31" s="160">
        <f t="shared" si="7"/>
        <v>61705092.269999996</v>
      </c>
      <c r="P31" s="191">
        <f t="shared" si="7"/>
        <v>88544739.61999999</v>
      </c>
      <c r="Q31" s="185">
        <f t="shared" si="6"/>
        <v>336642404.63</v>
      </c>
      <c r="R31" s="147" t="b">
        <v>1</v>
      </c>
    </row>
    <row r="32" spans="2:18" x14ac:dyDescent="0.2">
      <c r="B32" s="662"/>
      <c r="C32" s="671" t="s">
        <v>230</v>
      </c>
      <c r="D32" s="672"/>
      <c r="E32" s="161"/>
      <c r="F32" s="161"/>
      <c r="G32" s="161"/>
      <c r="H32" s="161"/>
      <c r="I32" s="161"/>
      <c r="J32" s="161"/>
      <c r="K32" s="152">
        <v>0</v>
      </c>
      <c r="L32" s="161">
        <v>0</v>
      </c>
      <c r="M32" s="161">
        <v>0</v>
      </c>
      <c r="N32" s="161">
        <v>0</v>
      </c>
      <c r="O32" s="161">
        <v>0</v>
      </c>
      <c r="P32" s="192">
        <v>0</v>
      </c>
      <c r="Q32" s="183">
        <f t="shared" si="6"/>
        <v>0</v>
      </c>
      <c r="R32" s="147" t="b">
        <v>1</v>
      </c>
    </row>
    <row r="33" spans="2:18" ht="16.5" thickBot="1" x14ac:dyDescent="0.25">
      <c r="B33" s="662"/>
      <c r="C33" s="669" t="s">
        <v>231</v>
      </c>
      <c r="D33" s="670"/>
      <c r="E33" s="155"/>
      <c r="F33" s="155"/>
      <c r="G33" s="155"/>
      <c r="H33" s="155"/>
      <c r="I33" s="155"/>
      <c r="J33" s="155"/>
      <c r="K33" s="155">
        <v>4944.5200000000004</v>
      </c>
      <c r="L33" s="155">
        <v>15261.19</v>
      </c>
      <c r="M33" s="155">
        <v>29764.68</v>
      </c>
      <c r="N33" s="155">
        <v>39866.51</v>
      </c>
      <c r="O33" s="155">
        <v>72776.710000000006</v>
      </c>
      <c r="P33" s="189">
        <v>97514.91</v>
      </c>
      <c r="Q33" s="180">
        <f t="shared" si="6"/>
        <v>260128.52</v>
      </c>
      <c r="R33" s="147" t="b">
        <v>1</v>
      </c>
    </row>
    <row r="34" spans="2:18" ht="16.5" thickTop="1" x14ac:dyDescent="0.2">
      <c r="B34" s="662"/>
      <c r="C34" s="671" t="s">
        <v>103</v>
      </c>
      <c r="D34" s="672"/>
      <c r="E34" s="163"/>
      <c r="F34" s="163"/>
      <c r="G34" s="163"/>
      <c r="H34" s="163"/>
      <c r="I34" s="163"/>
      <c r="J34" s="163"/>
      <c r="K34" s="163">
        <f t="shared" ref="K34:P34" si="8">K31+K32+K33</f>
        <v>17081560.420000002</v>
      </c>
      <c r="L34" s="163">
        <f t="shared" si="8"/>
        <v>40687642.960000001</v>
      </c>
      <c r="M34" s="163">
        <f t="shared" si="8"/>
        <v>53174220.5</v>
      </c>
      <c r="N34" s="163">
        <f t="shared" si="8"/>
        <v>75538985.76000002</v>
      </c>
      <c r="O34" s="163">
        <f t="shared" si="8"/>
        <v>61777868.979999997</v>
      </c>
      <c r="P34" s="193">
        <f t="shared" si="8"/>
        <v>88642254.529999986</v>
      </c>
      <c r="Q34" s="183">
        <f t="shared" si="6"/>
        <v>336902533.14999998</v>
      </c>
      <c r="R34" s="147" t="b">
        <v>1</v>
      </c>
    </row>
    <row r="35" spans="2:18" x14ac:dyDescent="0.2">
      <c r="B35" s="662"/>
      <c r="C35" s="683" t="s">
        <v>96</v>
      </c>
      <c r="D35" s="684"/>
      <c r="E35" s="164"/>
      <c r="F35" s="164"/>
      <c r="G35" s="164"/>
      <c r="H35" s="164"/>
      <c r="I35" s="164"/>
      <c r="J35" s="164"/>
      <c r="K35" s="164">
        <v>113587</v>
      </c>
      <c r="L35" s="164">
        <v>122589</v>
      </c>
      <c r="M35" s="164">
        <v>135719</v>
      </c>
      <c r="N35" s="164">
        <v>161505</v>
      </c>
      <c r="O35" s="164">
        <v>174589</v>
      </c>
      <c r="P35" s="194">
        <v>195453</v>
      </c>
      <c r="Q35" s="184">
        <f>AVERAGE(E35:P35)</f>
        <v>150573.66666666666</v>
      </c>
      <c r="R35" s="147" t="b">
        <v>1</v>
      </c>
    </row>
    <row r="36" spans="2:18" ht="16.5" thickBot="1" x14ac:dyDescent="0.25">
      <c r="B36" s="663"/>
      <c r="C36" s="675" t="s">
        <v>232</v>
      </c>
      <c r="D36" s="676"/>
      <c r="E36" s="166"/>
      <c r="F36" s="167"/>
      <c r="G36" s="167"/>
      <c r="H36" s="167"/>
      <c r="I36" s="167"/>
      <c r="J36" s="167"/>
      <c r="K36" s="168">
        <v>150.38305809643711</v>
      </c>
      <c r="L36" s="168">
        <v>331.90288655589001</v>
      </c>
      <c r="M36" s="168">
        <v>391.79643601853832</v>
      </c>
      <c r="N36" s="168">
        <v>467.71917748676526</v>
      </c>
      <c r="O36" s="168">
        <v>353.84743013591918</v>
      </c>
      <c r="P36" s="195">
        <v>453.52209753751532</v>
      </c>
      <c r="Q36" s="197">
        <f>Q34/Q35</f>
        <v>2237.4598467859587</v>
      </c>
      <c r="R36" s="147" t="b">
        <v>1</v>
      </c>
    </row>
    <row r="37" spans="2:18" x14ac:dyDescent="0.2">
      <c r="B37" s="660" t="s">
        <v>22</v>
      </c>
      <c r="C37" s="660"/>
      <c r="D37" s="660"/>
      <c r="E37" s="660"/>
      <c r="F37" s="660"/>
      <c r="G37" s="660"/>
      <c r="H37" s="660"/>
      <c r="I37" s="660"/>
      <c r="J37" s="660"/>
      <c r="K37" s="660"/>
      <c r="L37" s="660"/>
      <c r="M37" s="660"/>
      <c r="N37" s="660"/>
      <c r="O37" s="660"/>
      <c r="P37" s="660"/>
      <c r="Q37" s="660"/>
    </row>
    <row r="38" spans="2:18" x14ac:dyDescent="0.2">
      <c r="B38" s="661" t="s">
        <v>234</v>
      </c>
      <c r="C38" s="661"/>
      <c r="D38" s="661"/>
      <c r="E38" s="661"/>
      <c r="F38" s="661"/>
      <c r="G38" s="661"/>
      <c r="H38" s="661"/>
      <c r="I38" s="661"/>
      <c r="J38" s="661"/>
      <c r="K38" s="661"/>
      <c r="L38" s="661"/>
      <c r="M38" s="661"/>
      <c r="N38" s="661"/>
      <c r="O38" s="661"/>
      <c r="P38" s="661"/>
      <c r="Q38" s="661"/>
    </row>
    <row r="39" spans="2:18" x14ac:dyDescent="0.2">
      <c r="B39" s="678" t="s">
        <v>239</v>
      </c>
      <c r="C39" s="678"/>
      <c r="D39" s="678"/>
      <c r="E39" s="678"/>
      <c r="F39" s="678"/>
      <c r="G39" s="678"/>
      <c r="H39" s="678"/>
      <c r="I39" s="678"/>
      <c r="J39" s="678"/>
      <c r="K39" s="678"/>
      <c r="L39" s="678"/>
      <c r="M39" s="678"/>
      <c r="N39" s="678"/>
      <c r="O39" s="678"/>
      <c r="P39" s="678"/>
      <c r="Q39" s="678"/>
    </row>
    <row r="41" spans="2:18" ht="16.5" thickBot="1" x14ac:dyDescent="0.25">
      <c r="B41" s="679" t="s">
        <v>236</v>
      </c>
      <c r="C41" s="679"/>
      <c r="D41" s="679"/>
      <c r="E41" s="679"/>
      <c r="F41" s="679"/>
      <c r="G41" s="679"/>
      <c r="H41" s="679"/>
      <c r="I41" s="679"/>
      <c r="J41" s="679"/>
      <c r="K41" s="679"/>
      <c r="L41" s="679"/>
      <c r="M41" s="679"/>
      <c r="N41" s="679"/>
      <c r="O41" s="679"/>
      <c r="P41" s="679"/>
      <c r="Q41" s="679"/>
    </row>
    <row r="42" spans="2:18" ht="16.5" thickBot="1" x14ac:dyDescent="0.25">
      <c r="B42" s="143" t="s">
        <v>223</v>
      </c>
      <c r="C42" s="680" t="s">
        <v>37</v>
      </c>
      <c r="D42" s="681"/>
      <c r="E42" s="144">
        <v>41821</v>
      </c>
      <c r="F42" s="145">
        <v>41852</v>
      </c>
      <c r="G42" s="145">
        <v>41883</v>
      </c>
      <c r="H42" s="145">
        <v>41913</v>
      </c>
      <c r="I42" s="145">
        <v>41944</v>
      </c>
      <c r="J42" s="145">
        <v>41974</v>
      </c>
      <c r="K42" s="145">
        <v>42005</v>
      </c>
      <c r="L42" s="145">
        <v>42036</v>
      </c>
      <c r="M42" s="145">
        <v>42064</v>
      </c>
      <c r="N42" s="145">
        <v>42095</v>
      </c>
      <c r="O42" s="145">
        <v>42125</v>
      </c>
      <c r="P42" s="186">
        <v>42156</v>
      </c>
      <c r="Q42" s="177" t="s">
        <v>237</v>
      </c>
    </row>
    <row r="43" spans="2:18" x14ac:dyDescent="0.2">
      <c r="B43" s="677" t="s">
        <v>225</v>
      </c>
      <c r="C43" s="664" t="s">
        <v>226</v>
      </c>
      <c r="D43" s="148" t="s">
        <v>38</v>
      </c>
      <c r="E43" s="149">
        <v>10521204.800000001</v>
      </c>
      <c r="F43" s="149">
        <v>11585142.010000002</v>
      </c>
      <c r="G43" s="149">
        <v>15624406.999999998</v>
      </c>
      <c r="H43" s="149">
        <v>12583815.389999999</v>
      </c>
      <c r="I43" s="149">
        <v>14215137.32</v>
      </c>
      <c r="J43" s="149">
        <v>16876867.440000001</v>
      </c>
      <c r="K43" s="149">
        <v>14920688.179999998</v>
      </c>
      <c r="L43" s="149">
        <v>16324691.770000001</v>
      </c>
      <c r="M43" s="149">
        <v>19481027.319999997</v>
      </c>
      <c r="N43" s="149">
        <v>14121506.749999998</v>
      </c>
      <c r="O43" s="149">
        <v>10832232</v>
      </c>
      <c r="P43" s="187">
        <v>8338166.6699999981</v>
      </c>
      <c r="Q43" s="178">
        <f>SUM(E43:P43)</f>
        <v>165424886.64999998</v>
      </c>
      <c r="R43" s="147" t="b">
        <v>1</v>
      </c>
    </row>
    <row r="44" spans="2:18" x14ac:dyDescent="0.2">
      <c r="B44" s="662"/>
      <c r="C44" s="665"/>
      <c r="D44" s="151" t="s">
        <v>227</v>
      </c>
      <c r="E44" s="152">
        <v>23031.040000000001</v>
      </c>
      <c r="F44" s="152">
        <v>17529.3</v>
      </c>
      <c r="G44" s="152">
        <v>10896.75</v>
      </c>
      <c r="H44" s="152">
        <v>8885.0499999999993</v>
      </c>
      <c r="I44" s="152">
        <v>11632.64</v>
      </c>
      <c r="J44" s="152">
        <v>39414.019999999997</v>
      </c>
      <c r="K44" s="152">
        <v>18382.77</v>
      </c>
      <c r="L44" s="152">
        <v>18988.990000000002</v>
      </c>
      <c r="M44" s="152">
        <v>26793.01</v>
      </c>
      <c r="N44" s="152">
        <v>13480.17</v>
      </c>
      <c r="O44" s="152">
        <v>5047.38</v>
      </c>
      <c r="P44" s="188">
        <v>3560.06</v>
      </c>
      <c r="Q44" s="179">
        <f t="shared" ref="Q44:Q51" si="9">SUM(E44:P44)</f>
        <v>197641.18000000002</v>
      </c>
      <c r="R44" s="147" t="b">
        <v>1</v>
      </c>
    </row>
    <row r="45" spans="2:18" x14ac:dyDescent="0.2">
      <c r="B45" s="662"/>
      <c r="C45" s="665"/>
      <c r="D45" s="151" t="s">
        <v>56</v>
      </c>
      <c r="E45" s="152">
        <v>0</v>
      </c>
      <c r="F45" s="152">
        <v>0</v>
      </c>
      <c r="G45" s="152">
        <v>0</v>
      </c>
      <c r="H45" s="152">
        <v>0</v>
      </c>
      <c r="I45" s="152">
        <v>3208.66</v>
      </c>
      <c r="J45" s="152">
        <v>3419.68</v>
      </c>
      <c r="K45" s="152">
        <v>3208.66</v>
      </c>
      <c r="L45" s="152">
        <v>1377.34</v>
      </c>
      <c r="M45" s="152">
        <v>17303.490000000002</v>
      </c>
      <c r="N45" s="152">
        <v>5343.75</v>
      </c>
      <c r="O45" s="152">
        <v>6648.57</v>
      </c>
      <c r="P45" s="188">
        <v>0</v>
      </c>
      <c r="Q45" s="179">
        <f t="shared" si="9"/>
        <v>40510.15</v>
      </c>
      <c r="R45" s="147" t="b">
        <v>1</v>
      </c>
    </row>
    <row r="46" spans="2:18" ht="16.5" thickBot="1" x14ac:dyDescent="0.25">
      <c r="B46" s="662"/>
      <c r="C46" s="665"/>
      <c r="D46" s="154" t="s">
        <v>228</v>
      </c>
      <c r="E46" s="155">
        <v>446344.44</v>
      </c>
      <c r="F46" s="155">
        <v>450337.01</v>
      </c>
      <c r="G46" s="155">
        <v>524404.22</v>
      </c>
      <c r="H46" s="155">
        <v>488971.95</v>
      </c>
      <c r="I46" s="155">
        <v>500374.87</v>
      </c>
      <c r="J46" s="155">
        <v>493332.96</v>
      </c>
      <c r="K46" s="155">
        <v>482464.63</v>
      </c>
      <c r="L46" s="155">
        <v>502387.01</v>
      </c>
      <c r="M46" s="155">
        <v>519291.09</v>
      </c>
      <c r="N46" s="155">
        <v>489246.82</v>
      </c>
      <c r="O46" s="155">
        <v>380141.69</v>
      </c>
      <c r="P46" s="189">
        <v>311797.59000000003</v>
      </c>
      <c r="Q46" s="180">
        <f t="shared" si="9"/>
        <v>5589094.2800000003</v>
      </c>
      <c r="R46" s="147" t="b">
        <v>1</v>
      </c>
    </row>
    <row r="47" spans="2:18" ht="17.25" hidden="1" customHeight="1" thickTop="1" thickBot="1" x14ac:dyDescent="0.25">
      <c r="B47" s="662"/>
      <c r="C47" s="665"/>
      <c r="D47" s="157" t="s">
        <v>61</v>
      </c>
      <c r="E47" s="158">
        <v>0</v>
      </c>
      <c r="F47" s="158">
        <v>0</v>
      </c>
      <c r="G47" s="158">
        <v>0</v>
      </c>
      <c r="H47" s="158">
        <v>0</v>
      </c>
      <c r="I47" s="158">
        <v>0</v>
      </c>
      <c r="J47" s="158">
        <v>0</v>
      </c>
      <c r="K47" s="158">
        <v>0</v>
      </c>
      <c r="L47" s="158">
        <v>0</v>
      </c>
      <c r="M47" s="158">
        <v>0</v>
      </c>
      <c r="N47" s="158">
        <v>0</v>
      </c>
      <c r="O47" s="158">
        <v>0</v>
      </c>
      <c r="P47" s="190">
        <v>0</v>
      </c>
      <c r="Q47" s="181">
        <f t="shared" si="9"/>
        <v>0</v>
      </c>
      <c r="R47" s="147" t="b">
        <v>1</v>
      </c>
    </row>
    <row r="48" spans="2:18" ht="17.25" thickTop="1" thickBot="1" x14ac:dyDescent="0.25">
      <c r="B48" s="662"/>
      <c r="C48" s="682"/>
      <c r="D48" s="170" t="s">
        <v>229</v>
      </c>
      <c r="E48" s="160">
        <f t="shared" ref="E48:P48" si="10">SUM(E43:E47)</f>
        <v>10990580.279999999</v>
      </c>
      <c r="F48" s="171">
        <f t="shared" si="10"/>
        <v>12053008.320000002</v>
      </c>
      <c r="G48" s="171">
        <f t="shared" si="10"/>
        <v>16159707.969999999</v>
      </c>
      <c r="H48" s="171">
        <f t="shared" si="10"/>
        <v>13081672.389999999</v>
      </c>
      <c r="I48" s="171">
        <f t="shared" si="10"/>
        <v>14730353.49</v>
      </c>
      <c r="J48" s="171">
        <f t="shared" si="10"/>
        <v>17413034.100000001</v>
      </c>
      <c r="K48" s="171">
        <f t="shared" si="10"/>
        <v>15424744.239999998</v>
      </c>
      <c r="L48" s="171">
        <f t="shared" si="10"/>
        <v>16847445.110000003</v>
      </c>
      <c r="M48" s="171">
        <f t="shared" si="10"/>
        <v>20044414.909999996</v>
      </c>
      <c r="N48" s="171">
        <f t="shared" si="10"/>
        <v>14629577.489999998</v>
      </c>
      <c r="O48" s="171">
        <f t="shared" si="10"/>
        <v>11224069.640000001</v>
      </c>
      <c r="P48" s="196">
        <f t="shared" si="10"/>
        <v>8653524.3199999984</v>
      </c>
      <c r="Q48" s="185">
        <f>SUM(E48:P48)</f>
        <v>171252132.25999999</v>
      </c>
      <c r="R48" s="147" t="b">
        <v>1</v>
      </c>
    </row>
    <row r="49" spans="2:18" x14ac:dyDescent="0.2">
      <c r="B49" s="662"/>
      <c r="C49" s="671" t="s">
        <v>230</v>
      </c>
      <c r="D49" s="672"/>
      <c r="E49" s="152">
        <v>232727.94</v>
      </c>
      <c r="F49" s="161">
        <v>132988.91</v>
      </c>
      <c r="G49" s="161">
        <v>47831.03</v>
      </c>
      <c r="H49" s="161">
        <v>0</v>
      </c>
      <c r="I49" s="161">
        <v>0</v>
      </c>
      <c r="J49" s="161">
        <v>0</v>
      </c>
      <c r="K49" s="161">
        <v>0</v>
      </c>
      <c r="L49" s="161">
        <v>0</v>
      </c>
      <c r="M49" s="161">
        <v>-4241.03</v>
      </c>
      <c r="N49" s="161">
        <v>0</v>
      </c>
      <c r="O49" s="161">
        <v>0</v>
      </c>
      <c r="P49" s="192">
        <v>-120.42</v>
      </c>
      <c r="Q49" s="183">
        <f t="shared" si="9"/>
        <v>409186.43</v>
      </c>
      <c r="R49" s="147" t="b">
        <v>1</v>
      </c>
    </row>
    <row r="50" spans="2:18" ht="16.5" thickBot="1" x14ac:dyDescent="0.25">
      <c r="B50" s="662"/>
      <c r="C50" s="669" t="s">
        <v>231</v>
      </c>
      <c r="D50" s="670"/>
      <c r="E50" s="155">
        <v>360</v>
      </c>
      <c r="F50" s="155">
        <v>0</v>
      </c>
      <c r="G50" s="155">
        <v>4636.32</v>
      </c>
      <c r="H50" s="155">
        <v>400</v>
      </c>
      <c r="I50" s="155">
        <v>2434.16</v>
      </c>
      <c r="J50" s="155">
        <v>4737.3599999999997</v>
      </c>
      <c r="K50" s="155">
        <v>3463.2</v>
      </c>
      <c r="L50" s="155">
        <v>2866.95</v>
      </c>
      <c r="M50" s="155">
        <v>3411.72</v>
      </c>
      <c r="N50" s="155">
        <v>3676.01</v>
      </c>
      <c r="O50" s="155">
        <v>18270.759999999998</v>
      </c>
      <c r="P50" s="189">
        <v>3199.88</v>
      </c>
      <c r="Q50" s="180">
        <f t="shared" si="9"/>
        <v>47456.359999999993</v>
      </c>
      <c r="R50" s="147" t="b">
        <v>1</v>
      </c>
    </row>
    <row r="51" spans="2:18" ht="16.5" thickTop="1" x14ac:dyDescent="0.2">
      <c r="B51" s="662"/>
      <c r="C51" s="671" t="s">
        <v>103</v>
      </c>
      <c r="D51" s="672"/>
      <c r="E51" s="163">
        <f>E48+E49+E50</f>
        <v>11223668.219999999</v>
      </c>
      <c r="F51" s="163">
        <f t="shared" ref="F51:P51" si="11">F48+F49+F50</f>
        <v>12185997.230000002</v>
      </c>
      <c r="G51" s="163">
        <f t="shared" si="11"/>
        <v>16212175.319999998</v>
      </c>
      <c r="H51" s="163">
        <f t="shared" si="11"/>
        <v>13082072.389999999</v>
      </c>
      <c r="I51" s="163">
        <f t="shared" si="11"/>
        <v>14732787.65</v>
      </c>
      <c r="J51" s="163">
        <f t="shared" si="11"/>
        <v>17417771.460000001</v>
      </c>
      <c r="K51" s="163">
        <f t="shared" si="11"/>
        <v>15428207.439999998</v>
      </c>
      <c r="L51" s="163">
        <f t="shared" si="11"/>
        <v>16850312.060000002</v>
      </c>
      <c r="M51" s="163">
        <f t="shared" si="11"/>
        <v>20043585.599999994</v>
      </c>
      <c r="N51" s="163">
        <f t="shared" si="11"/>
        <v>14633253.499999998</v>
      </c>
      <c r="O51" s="163">
        <f t="shared" si="11"/>
        <v>11242340.4</v>
      </c>
      <c r="P51" s="193">
        <f t="shared" si="11"/>
        <v>8656603.7799999993</v>
      </c>
      <c r="Q51" s="183">
        <f t="shared" si="9"/>
        <v>171708775.05000001</v>
      </c>
      <c r="R51" s="147" t="b">
        <v>1</v>
      </c>
    </row>
    <row r="52" spans="2:18" x14ac:dyDescent="0.2">
      <c r="B52" s="662"/>
      <c r="C52" s="683" t="s">
        <v>96</v>
      </c>
      <c r="D52" s="684"/>
      <c r="E52" s="164">
        <v>57057</v>
      </c>
      <c r="F52" s="164">
        <v>57086</v>
      </c>
      <c r="G52" s="164">
        <v>60380</v>
      </c>
      <c r="H52" s="164">
        <v>60321</v>
      </c>
      <c r="I52" s="164">
        <v>65052</v>
      </c>
      <c r="J52" s="164">
        <v>68416</v>
      </c>
      <c r="K52" s="164">
        <v>65196</v>
      </c>
      <c r="L52" s="164">
        <v>73234</v>
      </c>
      <c r="M52" s="164">
        <v>72226</v>
      </c>
      <c r="N52" s="164">
        <v>63800</v>
      </c>
      <c r="O52" s="164">
        <v>50488</v>
      </c>
      <c r="P52" s="194">
        <v>63482</v>
      </c>
      <c r="Q52" s="184">
        <f>AVERAGE(E52:P52)</f>
        <v>63061.5</v>
      </c>
      <c r="R52" s="147" t="b">
        <v>1</v>
      </c>
    </row>
    <row r="53" spans="2:18" ht="16.5" thickBot="1" x14ac:dyDescent="0.25">
      <c r="B53" s="663"/>
      <c r="C53" s="675" t="s">
        <v>232</v>
      </c>
      <c r="D53" s="676"/>
      <c r="E53" s="168">
        <v>196.70975024975021</v>
      </c>
      <c r="F53" s="167">
        <v>213.46735153978213</v>
      </c>
      <c r="G53" s="167">
        <v>268.50240675720437</v>
      </c>
      <c r="H53" s="167">
        <v>216.87426252880422</v>
      </c>
      <c r="I53" s="167">
        <v>226.47708986656829</v>
      </c>
      <c r="J53" s="167">
        <v>254.58622924462117</v>
      </c>
      <c r="K53" s="168">
        <v>236.64346647033557</v>
      </c>
      <c r="L53" s="168">
        <v>230.08864816888334</v>
      </c>
      <c r="M53" s="168">
        <v>277.5120538310303</v>
      </c>
      <c r="N53" s="168">
        <v>229.36134012539182</v>
      </c>
      <c r="O53" s="168">
        <v>222.67351449849471</v>
      </c>
      <c r="P53" s="195">
        <v>136.36312309000976</v>
      </c>
      <c r="Q53" s="197">
        <f>Q51/Q52</f>
        <v>2722.8780642705933</v>
      </c>
      <c r="R53" s="147" t="b">
        <v>1</v>
      </c>
    </row>
    <row r="54" spans="2:18" x14ac:dyDescent="0.2">
      <c r="B54" s="677" t="s">
        <v>111</v>
      </c>
      <c r="C54" s="664" t="s">
        <v>226</v>
      </c>
      <c r="D54" s="148" t="s">
        <v>38</v>
      </c>
      <c r="E54" s="149">
        <v>56430010.25</v>
      </c>
      <c r="F54" s="149">
        <v>62761944.829999991</v>
      </c>
      <c r="G54" s="149">
        <v>81075480.409999996</v>
      </c>
      <c r="H54" s="149">
        <v>62411649.480000012</v>
      </c>
      <c r="I54" s="149">
        <v>71194220.799999997</v>
      </c>
      <c r="J54" s="149">
        <v>83632427.960000008</v>
      </c>
      <c r="K54" s="149">
        <v>73653258.140000001</v>
      </c>
      <c r="L54" s="149">
        <v>82350182.660000026</v>
      </c>
      <c r="M54" s="149">
        <v>99473678.299999997</v>
      </c>
      <c r="N54" s="149">
        <v>84240550.25999999</v>
      </c>
      <c r="O54" s="149">
        <v>93655776.040000007</v>
      </c>
      <c r="P54" s="187">
        <v>120756203.25999999</v>
      </c>
      <c r="Q54" s="178">
        <f>SUM(E54:P54)</f>
        <v>971635382.38999987</v>
      </c>
      <c r="R54" s="147" t="b">
        <v>1</v>
      </c>
    </row>
    <row r="55" spans="2:18" x14ac:dyDescent="0.2">
      <c r="B55" s="662"/>
      <c r="C55" s="665"/>
      <c r="D55" s="151" t="s">
        <v>227</v>
      </c>
      <c r="E55" s="152">
        <v>189936.38</v>
      </c>
      <c r="F55" s="152">
        <v>150435.92000000001</v>
      </c>
      <c r="G55" s="152">
        <v>246471.26</v>
      </c>
      <c r="H55" s="152">
        <v>229524.43999999997</v>
      </c>
      <c r="I55" s="152">
        <v>188685.4</v>
      </c>
      <c r="J55" s="152">
        <v>215599.18</v>
      </c>
      <c r="K55" s="152">
        <v>234261.79</v>
      </c>
      <c r="L55" s="152">
        <v>197098.47</v>
      </c>
      <c r="M55" s="152">
        <v>264124.79999999999</v>
      </c>
      <c r="N55" s="152">
        <v>284300.26</v>
      </c>
      <c r="O55" s="152">
        <v>250403.5</v>
      </c>
      <c r="P55" s="188">
        <v>294829.24</v>
      </c>
      <c r="Q55" s="179">
        <f t="shared" ref="Q55:Q62" si="12">SUM(E55:P55)</f>
        <v>2745670.6400000006</v>
      </c>
      <c r="R55" s="147" t="b">
        <v>1</v>
      </c>
    </row>
    <row r="56" spans="2:18" x14ac:dyDescent="0.2">
      <c r="B56" s="662"/>
      <c r="C56" s="665"/>
      <c r="D56" s="151" t="s">
        <v>56</v>
      </c>
      <c r="E56" s="152">
        <v>101087.55</v>
      </c>
      <c r="F56" s="152">
        <v>79024.789999999994</v>
      </c>
      <c r="G56" s="152">
        <v>117758.34</v>
      </c>
      <c r="H56" s="152">
        <v>162896.26999999999</v>
      </c>
      <c r="I56" s="152">
        <v>141408.59</v>
      </c>
      <c r="J56" s="152">
        <v>119792.31</v>
      </c>
      <c r="K56" s="152">
        <v>185185.92000000001</v>
      </c>
      <c r="L56" s="152">
        <v>147677.29</v>
      </c>
      <c r="M56" s="152">
        <v>120704.03</v>
      </c>
      <c r="N56" s="152">
        <v>99615.2</v>
      </c>
      <c r="O56" s="152">
        <v>76993.06</v>
      </c>
      <c r="P56" s="188">
        <v>214626.49</v>
      </c>
      <c r="Q56" s="179">
        <f t="shared" si="12"/>
        <v>1566769.8399999999</v>
      </c>
      <c r="R56" s="147" t="b">
        <v>1</v>
      </c>
    </row>
    <row r="57" spans="2:18" ht="16.5" thickBot="1" x14ac:dyDescent="0.25">
      <c r="B57" s="662"/>
      <c r="C57" s="665"/>
      <c r="D57" s="154" t="s">
        <v>228</v>
      </c>
      <c r="E57" s="155">
        <v>1321931.1399999999</v>
      </c>
      <c r="F57" s="155">
        <v>1389322.21</v>
      </c>
      <c r="G57" s="155">
        <v>1538203.32</v>
      </c>
      <c r="H57" s="155">
        <v>1491058.01</v>
      </c>
      <c r="I57" s="155">
        <v>1501150.15</v>
      </c>
      <c r="J57" s="155">
        <v>1488698.58</v>
      </c>
      <c r="K57" s="155">
        <v>1527792.79</v>
      </c>
      <c r="L57" s="155">
        <v>1569509.75</v>
      </c>
      <c r="M57" s="155">
        <v>1663201.68</v>
      </c>
      <c r="N57" s="155">
        <v>1816328.24</v>
      </c>
      <c r="O57" s="155">
        <v>2055374.69</v>
      </c>
      <c r="P57" s="189">
        <v>2172677.2799999998</v>
      </c>
      <c r="Q57" s="180">
        <f t="shared" si="12"/>
        <v>19535247.84</v>
      </c>
      <c r="R57" s="147" t="b">
        <v>1</v>
      </c>
    </row>
    <row r="58" spans="2:18" ht="17.25" hidden="1" thickTop="1" thickBot="1" x14ac:dyDescent="0.25">
      <c r="B58" s="662"/>
      <c r="C58" s="665"/>
      <c r="D58" s="157" t="s">
        <v>61</v>
      </c>
      <c r="E58" s="158">
        <v>0</v>
      </c>
      <c r="F58" s="158">
        <v>0</v>
      </c>
      <c r="G58" s="158">
        <v>0</v>
      </c>
      <c r="H58" s="158">
        <v>0</v>
      </c>
      <c r="I58" s="158">
        <v>0</v>
      </c>
      <c r="J58" s="158">
        <v>0</v>
      </c>
      <c r="K58" s="158">
        <v>0</v>
      </c>
      <c r="L58" s="158">
        <v>0</v>
      </c>
      <c r="M58" s="158">
        <v>0</v>
      </c>
      <c r="N58" s="158">
        <v>0</v>
      </c>
      <c r="O58" s="158">
        <v>0</v>
      </c>
      <c r="P58" s="190">
        <v>0</v>
      </c>
      <c r="Q58" s="181">
        <f t="shared" si="12"/>
        <v>0</v>
      </c>
      <c r="R58" s="147" t="b">
        <v>1</v>
      </c>
    </row>
    <row r="59" spans="2:18" ht="17.25" thickTop="1" thickBot="1" x14ac:dyDescent="0.25">
      <c r="B59" s="662"/>
      <c r="C59" s="682"/>
      <c r="D59" s="170" t="s">
        <v>229</v>
      </c>
      <c r="E59" s="160">
        <f>SUM(E54:E58)</f>
        <v>58042965.32</v>
      </c>
      <c r="F59" s="171">
        <f t="shared" ref="F59:P59" si="13">SUM(F54:F58)</f>
        <v>64380727.749999993</v>
      </c>
      <c r="G59" s="171">
        <f t="shared" si="13"/>
        <v>82977913.329999998</v>
      </c>
      <c r="H59" s="171">
        <f t="shared" si="13"/>
        <v>64295128.20000001</v>
      </c>
      <c r="I59" s="171">
        <f t="shared" si="13"/>
        <v>73025464.940000013</v>
      </c>
      <c r="J59" s="171">
        <f t="shared" si="13"/>
        <v>85456518.030000016</v>
      </c>
      <c r="K59" s="171">
        <f t="shared" si="13"/>
        <v>75600498.640000015</v>
      </c>
      <c r="L59" s="171">
        <f t="shared" si="13"/>
        <v>84264468.170000032</v>
      </c>
      <c r="M59" s="171">
        <f t="shared" si="13"/>
        <v>101521708.81</v>
      </c>
      <c r="N59" s="171">
        <f t="shared" si="13"/>
        <v>86440793.959999993</v>
      </c>
      <c r="O59" s="171">
        <f t="shared" si="13"/>
        <v>96038547.290000007</v>
      </c>
      <c r="P59" s="196">
        <f t="shared" si="13"/>
        <v>123438336.26999998</v>
      </c>
      <c r="Q59" s="185">
        <f t="shared" si="12"/>
        <v>995483070.71000004</v>
      </c>
      <c r="R59" s="147" t="b">
        <v>1</v>
      </c>
    </row>
    <row r="60" spans="2:18" x14ac:dyDescent="0.2">
      <c r="B60" s="662"/>
      <c r="C60" s="671" t="s">
        <v>230</v>
      </c>
      <c r="D60" s="672"/>
      <c r="E60" s="152">
        <v>1347917.34</v>
      </c>
      <c r="F60" s="161">
        <v>300323.59999999998</v>
      </c>
      <c r="G60" s="161">
        <v>88468.1</v>
      </c>
      <c r="H60" s="161">
        <v>0</v>
      </c>
      <c r="I60" s="161">
        <v>0</v>
      </c>
      <c r="J60" s="161">
        <v>0</v>
      </c>
      <c r="K60" s="161">
        <v>0</v>
      </c>
      <c r="L60" s="161">
        <v>0</v>
      </c>
      <c r="M60" s="161">
        <v>-114734.05</v>
      </c>
      <c r="N60" s="161">
        <v>0</v>
      </c>
      <c r="O60" s="161">
        <v>0</v>
      </c>
      <c r="P60" s="192">
        <v>-8389.17</v>
      </c>
      <c r="Q60" s="183">
        <f t="shared" si="12"/>
        <v>1613585.82</v>
      </c>
      <c r="R60" s="147" t="b">
        <v>1</v>
      </c>
    </row>
    <row r="61" spans="2:18" ht="16.5" thickBot="1" x14ac:dyDescent="0.25">
      <c r="B61" s="662"/>
      <c r="C61" s="669" t="s">
        <v>231</v>
      </c>
      <c r="D61" s="670"/>
      <c r="E61" s="155">
        <v>67618.789999999994</v>
      </c>
      <c r="F61" s="155">
        <v>75719.360000000001</v>
      </c>
      <c r="G61" s="155">
        <v>94344.12</v>
      </c>
      <c r="H61" s="155">
        <v>50475.35</v>
      </c>
      <c r="I61" s="155">
        <v>100653.75999999999</v>
      </c>
      <c r="J61" s="155">
        <v>127096.27</v>
      </c>
      <c r="K61" s="155">
        <v>70911.37</v>
      </c>
      <c r="L61" s="155">
        <v>110351.64</v>
      </c>
      <c r="M61" s="155">
        <v>117585.95</v>
      </c>
      <c r="N61" s="155">
        <v>122940.18</v>
      </c>
      <c r="O61" s="155">
        <v>154102.35</v>
      </c>
      <c r="P61" s="189">
        <v>118754.35</v>
      </c>
      <c r="Q61" s="180">
        <f t="shared" si="12"/>
        <v>1210553.4900000002</v>
      </c>
      <c r="R61" s="147" t="b">
        <v>1</v>
      </c>
    </row>
    <row r="62" spans="2:18" ht="16.5" thickTop="1" x14ac:dyDescent="0.2">
      <c r="B62" s="662"/>
      <c r="C62" s="671" t="s">
        <v>103</v>
      </c>
      <c r="D62" s="672"/>
      <c r="E62" s="163">
        <f>E59+E60+E61</f>
        <v>59458501.450000003</v>
      </c>
      <c r="F62" s="163">
        <f t="shared" ref="F62:P62" si="14">F59+F60+F61</f>
        <v>64756770.709999993</v>
      </c>
      <c r="G62" s="163">
        <f t="shared" si="14"/>
        <v>83160725.549999997</v>
      </c>
      <c r="H62" s="163">
        <f t="shared" si="14"/>
        <v>64345603.550000012</v>
      </c>
      <c r="I62" s="163">
        <f t="shared" si="14"/>
        <v>73126118.700000018</v>
      </c>
      <c r="J62" s="163">
        <f t="shared" si="14"/>
        <v>85583614.300000012</v>
      </c>
      <c r="K62" s="163">
        <f t="shared" si="14"/>
        <v>75671410.01000002</v>
      </c>
      <c r="L62" s="163">
        <f t="shared" si="14"/>
        <v>84374819.810000032</v>
      </c>
      <c r="M62" s="163">
        <f t="shared" si="14"/>
        <v>101524560.71000001</v>
      </c>
      <c r="N62" s="163">
        <f t="shared" si="14"/>
        <v>86563734.140000001</v>
      </c>
      <c r="O62" s="163">
        <f t="shared" si="14"/>
        <v>96192649.640000001</v>
      </c>
      <c r="P62" s="193">
        <f t="shared" si="14"/>
        <v>123548701.44999997</v>
      </c>
      <c r="Q62" s="183">
        <f t="shared" si="12"/>
        <v>998307210.0200001</v>
      </c>
      <c r="R62" s="147" t="b">
        <v>1</v>
      </c>
    </row>
    <row r="63" spans="2:18" x14ac:dyDescent="0.2">
      <c r="B63" s="662"/>
      <c r="C63" s="683" t="s">
        <v>96</v>
      </c>
      <c r="D63" s="684"/>
      <c r="E63" s="164">
        <v>166313</v>
      </c>
      <c r="F63" s="164">
        <v>164589</v>
      </c>
      <c r="G63" s="164">
        <v>175924</v>
      </c>
      <c r="H63" s="164">
        <v>180706</v>
      </c>
      <c r="I63" s="164">
        <v>186477</v>
      </c>
      <c r="J63" s="164">
        <v>195625</v>
      </c>
      <c r="K63" s="164">
        <v>199866</v>
      </c>
      <c r="L63" s="164">
        <v>217664</v>
      </c>
      <c r="M63" s="164">
        <v>224449</v>
      </c>
      <c r="N63" s="164">
        <v>235118</v>
      </c>
      <c r="O63" s="164">
        <v>261360</v>
      </c>
      <c r="P63" s="194">
        <v>292363</v>
      </c>
      <c r="Q63" s="184">
        <f>AVERAGE(E63:P63)</f>
        <v>208371.16666666666</v>
      </c>
      <c r="R63" s="147" t="b">
        <v>1</v>
      </c>
    </row>
    <row r="64" spans="2:18" ht="16.5" thickBot="1" x14ac:dyDescent="0.25">
      <c r="B64" s="663"/>
      <c r="C64" s="675" t="s">
        <v>232</v>
      </c>
      <c r="D64" s="676"/>
      <c r="E64" s="168">
        <v>357.50964416491797</v>
      </c>
      <c r="F64" s="167">
        <v>393.44531353857178</v>
      </c>
      <c r="G64" s="167">
        <v>472.70824645869806</v>
      </c>
      <c r="H64" s="167">
        <v>356.07895448961301</v>
      </c>
      <c r="I64" s="167">
        <v>392.14551231519181</v>
      </c>
      <c r="J64" s="167">
        <v>437.48812421725245</v>
      </c>
      <c r="K64" s="168">
        <v>378.61071923188547</v>
      </c>
      <c r="L64" s="168">
        <v>387.63791812150851</v>
      </c>
      <c r="M64" s="168">
        <v>452.3279707639598</v>
      </c>
      <c r="N64" s="168">
        <v>368.17144642264736</v>
      </c>
      <c r="O64" s="168">
        <v>368.0465627486991</v>
      </c>
      <c r="P64" s="195">
        <v>422.5866523807731</v>
      </c>
      <c r="Q64" s="197">
        <f>Q62/Q63</f>
        <v>4791.0045616676016</v>
      </c>
      <c r="R64" s="147" t="b">
        <v>1</v>
      </c>
    </row>
    <row r="65" spans="2:18" x14ac:dyDescent="0.2">
      <c r="B65" s="662" t="s">
        <v>233</v>
      </c>
      <c r="C65" s="664" t="s">
        <v>226</v>
      </c>
      <c r="D65" s="148" t="s">
        <v>38</v>
      </c>
      <c r="E65" s="149">
        <v>66951215.049999997</v>
      </c>
      <c r="F65" s="149">
        <v>74347086.839999989</v>
      </c>
      <c r="G65" s="149">
        <v>96699887.409999996</v>
      </c>
      <c r="H65" s="149">
        <v>74995464.870000005</v>
      </c>
      <c r="I65" s="149">
        <v>85409358.120000005</v>
      </c>
      <c r="J65" s="149">
        <v>100509295.40000001</v>
      </c>
      <c r="K65" s="149">
        <v>88573946.319999993</v>
      </c>
      <c r="L65" s="149">
        <v>98674874.430000022</v>
      </c>
      <c r="M65" s="149">
        <v>118954705.61999999</v>
      </c>
      <c r="N65" s="149">
        <v>98362057.00999999</v>
      </c>
      <c r="O65" s="149">
        <v>104488008.04000001</v>
      </c>
      <c r="P65" s="187">
        <v>129094369.92999999</v>
      </c>
      <c r="Q65" s="178">
        <f>SUM(E65:P65)</f>
        <v>1137060269.04</v>
      </c>
      <c r="R65" s="147" t="b">
        <v>1</v>
      </c>
    </row>
    <row r="66" spans="2:18" x14ac:dyDescent="0.2">
      <c r="B66" s="662"/>
      <c r="C66" s="665"/>
      <c r="D66" s="151" t="s">
        <v>227</v>
      </c>
      <c r="E66" s="152">
        <v>212967.42</v>
      </c>
      <c r="F66" s="152">
        <v>167965.22</v>
      </c>
      <c r="G66" s="152">
        <v>257368.01</v>
      </c>
      <c r="H66" s="152">
        <v>238409.48999999996</v>
      </c>
      <c r="I66" s="152">
        <v>200318.03999999998</v>
      </c>
      <c r="J66" s="152">
        <v>255013.19999999998</v>
      </c>
      <c r="K66" s="152">
        <v>252644.56</v>
      </c>
      <c r="L66" s="152">
        <v>216087.46</v>
      </c>
      <c r="M66" s="152">
        <v>290917.81</v>
      </c>
      <c r="N66" s="152">
        <v>297780.43</v>
      </c>
      <c r="O66" s="152">
        <v>255450.88</v>
      </c>
      <c r="P66" s="188">
        <v>298389.3</v>
      </c>
      <c r="Q66" s="179">
        <f t="shared" ref="Q66:Q73" si="15">SUM(E66:P66)</f>
        <v>2943311.82</v>
      </c>
      <c r="R66" s="147" t="b">
        <v>1</v>
      </c>
    </row>
    <row r="67" spans="2:18" x14ac:dyDescent="0.2">
      <c r="B67" s="662"/>
      <c r="C67" s="665"/>
      <c r="D67" s="151" t="s">
        <v>56</v>
      </c>
      <c r="E67" s="152">
        <v>101087.55</v>
      </c>
      <c r="F67" s="152">
        <v>79024.789999999994</v>
      </c>
      <c r="G67" s="152">
        <v>117758.34</v>
      </c>
      <c r="H67" s="152">
        <v>162896.26999999999</v>
      </c>
      <c r="I67" s="152">
        <v>144617.25</v>
      </c>
      <c r="J67" s="152">
        <v>123211.98999999999</v>
      </c>
      <c r="K67" s="152">
        <v>188394.58000000002</v>
      </c>
      <c r="L67" s="152">
        <v>149054.63</v>
      </c>
      <c r="M67" s="152">
        <v>138007.51999999999</v>
      </c>
      <c r="N67" s="152">
        <v>104958.95</v>
      </c>
      <c r="O67" s="152">
        <v>83641.63</v>
      </c>
      <c r="P67" s="188">
        <v>214626.49</v>
      </c>
      <c r="Q67" s="179">
        <f t="shared" si="15"/>
        <v>1607279.99</v>
      </c>
      <c r="R67" s="147" t="b">
        <v>1</v>
      </c>
    </row>
    <row r="68" spans="2:18" ht="16.5" thickBot="1" x14ac:dyDescent="0.25">
      <c r="B68" s="662"/>
      <c r="C68" s="665"/>
      <c r="D68" s="154" t="s">
        <v>228</v>
      </c>
      <c r="E68" s="155">
        <v>1768275.5799999998</v>
      </c>
      <c r="F68" s="155">
        <v>1839659.22</v>
      </c>
      <c r="G68" s="155">
        <v>2062607.54</v>
      </c>
      <c r="H68" s="155">
        <v>1980029.96</v>
      </c>
      <c r="I68" s="155">
        <v>2001525.02</v>
      </c>
      <c r="J68" s="155">
        <v>1982031.54</v>
      </c>
      <c r="K68" s="155">
        <v>2010257.42</v>
      </c>
      <c r="L68" s="155">
        <v>2071896.76</v>
      </c>
      <c r="M68" s="155">
        <v>2182492.77</v>
      </c>
      <c r="N68" s="155">
        <v>2305575.06</v>
      </c>
      <c r="O68" s="155">
        <v>2435516.38</v>
      </c>
      <c r="P68" s="189">
        <v>2484474.8699999996</v>
      </c>
      <c r="Q68" s="180">
        <f t="shared" si="15"/>
        <v>25124342.119999997</v>
      </c>
      <c r="R68" s="147" t="b">
        <v>1</v>
      </c>
    </row>
    <row r="69" spans="2:18" ht="17.25" hidden="1" thickTop="1" thickBot="1" x14ac:dyDescent="0.25">
      <c r="B69" s="662"/>
      <c r="C69" s="665"/>
      <c r="D69" s="157" t="s">
        <v>61</v>
      </c>
      <c r="E69" s="158">
        <v>0</v>
      </c>
      <c r="F69" s="158">
        <v>0</v>
      </c>
      <c r="G69" s="158">
        <v>0</v>
      </c>
      <c r="H69" s="158">
        <v>0</v>
      </c>
      <c r="I69" s="158">
        <v>0</v>
      </c>
      <c r="J69" s="158">
        <v>0</v>
      </c>
      <c r="K69" s="158">
        <v>0</v>
      </c>
      <c r="L69" s="158">
        <v>0</v>
      </c>
      <c r="M69" s="158">
        <v>0</v>
      </c>
      <c r="N69" s="158">
        <v>0</v>
      </c>
      <c r="O69" s="158">
        <v>0</v>
      </c>
      <c r="P69" s="190">
        <v>0</v>
      </c>
      <c r="Q69" s="181">
        <f t="shared" si="15"/>
        <v>0</v>
      </c>
      <c r="R69" s="147" t="b">
        <v>1</v>
      </c>
    </row>
    <row r="70" spans="2:18" ht="17.25" thickTop="1" thickBot="1" x14ac:dyDescent="0.25">
      <c r="B70" s="662"/>
      <c r="C70" s="682"/>
      <c r="D70" s="170" t="s">
        <v>229</v>
      </c>
      <c r="E70" s="160">
        <f>SUM(E65:E69)</f>
        <v>69033545.599999994</v>
      </c>
      <c r="F70" s="171">
        <f t="shared" ref="F70:P70" si="16">SUM(F65:F69)</f>
        <v>76433736.069999993</v>
      </c>
      <c r="G70" s="171">
        <f t="shared" si="16"/>
        <v>99137621.300000012</v>
      </c>
      <c r="H70" s="171">
        <f t="shared" si="16"/>
        <v>77376800.589999989</v>
      </c>
      <c r="I70" s="171">
        <f t="shared" si="16"/>
        <v>87755818.430000007</v>
      </c>
      <c r="J70" s="171">
        <f t="shared" si="16"/>
        <v>102869552.13000001</v>
      </c>
      <c r="K70" s="171">
        <f t="shared" si="16"/>
        <v>91025242.879999995</v>
      </c>
      <c r="L70" s="171">
        <f t="shared" si="16"/>
        <v>101111913.28000002</v>
      </c>
      <c r="M70" s="171">
        <f t="shared" si="16"/>
        <v>121566123.71999998</v>
      </c>
      <c r="N70" s="171">
        <f t="shared" si="16"/>
        <v>101070371.45</v>
      </c>
      <c r="O70" s="171">
        <f t="shared" si="16"/>
        <v>107262616.92999999</v>
      </c>
      <c r="P70" s="196">
        <f t="shared" si="16"/>
        <v>132091860.58999999</v>
      </c>
      <c r="Q70" s="185">
        <f t="shared" si="15"/>
        <v>1166735202.97</v>
      </c>
      <c r="R70" s="147" t="b">
        <v>1</v>
      </c>
    </row>
    <row r="71" spans="2:18" x14ac:dyDescent="0.2">
      <c r="B71" s="662"/>
      <c r="C71" s="671" t="s">
        <v>230</v>
      </c>
      <c r="D71" s="672"/>
      <c r="E71" s="152">
        <v>1580645.28</v>
      </c>
      <c r="F71" s="161">
        <v>433312.51</v>
      </c>
      <c r="G71" s="161">
        <v>136299.13</v>
      </c>
      <c r="H71" s="161">
        <v>0</v>
      </c>
      <c r="I71" s="161">
        <v>0</v>
      </c>
      <c r="J71" s="161">
        <v>0</v>
      </c>
      <c r="K71" s="161">
        <v>0</v>
      </c>
      <c r="L71" s="161">
        <v>0</v>
      </c>
      <c r="M71" s="161">
        <v>-118975.08</v>
      </c>
      <c r="N71" s="161">
        <v>0</v>
      </c>
      <c r="O71" s="161">
        <v>0</v>
      </c>
      <c r="P71" s="192">
        <v>-8509.59</v>
      </c>
      <c r="Q71" s="183">
        <f t="shared" si="15"/>
        <v>2022772.2499999998</v>
      </c>
      <c r="R71" s="147" t="b">
        <v>1</v>
      </c>
    </row>
    <row r="72" spans="2:18" ht="16.5" thickBot="1" x14ac:dyDescent="0.25">
      <c r="B72" s="662"/>
      <c r="C72" s="669" t="s">
        <v>231</v>
      </c>
      <c r="D72" s="670"/>
      <c r="E72" s="155">
        <v>67978.789999999994</v>
      </c>
      <c r="F72" s="155">
        <v>75719.360000000001</v>
      </c>
      <c r="G72" s="155">
        <v>98980.44</v>
      </c>
      <c r="H72" s="155">
        <v>50875.35</v>
      </c>
      <c r="I72" s="155">
        <v>103087.92</v>
      </c>
      <c r="J72" s="155">
        <v>131833.63</v>
      </c>
      <c r="K72" s="155">
        <v>74374.569999999992</v>
      </c>
      <c r="L72" s="155">
        <v>113218.59</v>
      </c>
      <c r="M72" s="155">
        <v>120997.67</v>
      </c>
      <c r="N72" s="155">
        <v>126616.18999999999</v>
      </c>
      <c r="O72" s="155">
        <v>172373.11000000002</v>
      </c>
      <c r="P72" s="189">
        <v>121954.23000000001</v>
      </c>
      <c r="Q72" s="180">
        <f t="shared" si="15"/>
        <v>1258009.8499999999</v>
      </c>
      <c r="R72" s="147" t="b">
        <v>1</v>
      </c>
    </row>
    <row r="73" spans="2:18" ht="16.5" thickTop="1" x14ac:dyDescent="0.2">
      <c r="B73" s="662"/>
      <c r="C73" s="671" t="s">
        <v>103</v>
      </c>
      <c r="D73" s="672"/>
      <c r="E73" s="163">
        <f>E70+E71+E72</f>
        <v>70682169.670000002</v>
      </c>
      <c r="F73" s="163">
        <f t="shared" ref="F73:P73" si="17">F70+F71+F72</f>
        <v>76942767.939999998</v>
      </c>
      <c r="G73" s="163">
        <f t="shared" si="17"/>
        <v>99372900.870000005</v>
      </c>
      <c r="H73" s="163">
        <f t="shared" si="17"/>
        <v>77427675.939999983</v>
      </c>
      <c r="I73" s="163">
        <f t="shared" si="17"/>
        <v>87858906.350000009</v>
      </c>
      <c r="J73" s="163">
        <f t="shared" si="17"/>
        <v>103001385.76000001</v>
      </c>
      <c r="K73" s="163">
        <f t="shared" si="17"/>
        <v>91099617.449999988</v>
      </c>
      <c r="L73" s="163">
        <f t="shared" si="17"/>
        <v>101225131.87000002</v>
      </c>
      <c r="M73" s="163">
        <f t="shared" si="17"/>
        <v>121568146.30999999</v>
      </c>
      <c r="N73" s="163">
        <f t="shared" si="17"/>
        <v>101196987.64</v>
      </c>
      <c r="O73" s="163">
        <f t="shared" si="17"/>
        <v>107434990.03999999</v>
      </c>
      <c r="P73" s="193">
        <f t="shared" si="17"/>
        <v>132205305.22999999</v>
      </c>
      <c r="Q73" s="183">
        <f t="shared" si="15"/>
        <v>1170015985.0699999</v>
      </c>
      <c r="R73" s="147" t="b">
        <v>1</v>
      </c>
    </row>
    <row r="74" spans="2:18" x14ac:dyDescent="0.2">
      <c r="B74" s="662"/>
      <c r="C74" s="683" t="s">
        <v>96</v>
      </c>
      <c r="D74" s="684"/>
      <c r="E74" s="164">
        <v>223370</v>
      </c>
      <c r="F74" s="164">
        <v>221675</v>
      </c>
      <c r="G74" s="164">
        <v>236304</v>
      </c>
      <c r="H74" s="164">
        <v>241027</v>
      </c>
      <c r="I74" s="164">
        <v>251529</v>
      </c>
      <c r="J74" s="164">
        <v>264041</v>
      </c>
      <c r="K74" s="164">
        <v>265062</v>
      </c>
      <c r="L74" s="164">
        <v>290898</v>
      </c>
      <c r="M74" s="164">
        <v>296675</v>
      </c>
      <c r="N74" s="164">
        <v>298918</v>
      </c>
      <c r="O74" s="164">
        <v>311848</v>
      </c>
      <c r="P74" s="194">
        <v>355845</v>
      </c>
      <c r="Q74" s="184">
        <f>AVERAGE(E74:P74)</f>
        <v>271432.66666666669</v>
      </c>
      <c r="R74" s="147" t="b">
        <v>1</v>
      </c>
    </row>
    <row r="75" spans="2:18" ht="16.5" thickBot="1" x14ac:dyDescent="0.25">
      <c r="B75" s="663"/>
      <c r="C75" s="675" t="s">
        <v>232</v>
      </c>
      <c r="D75" s="676"/>
      <c r="E75" s="168">
        <v>316.43537480413664</v>
      </c>
      <c r="F75" s="167">
        <v>347.0971825420097</v>
      </c>
      <c r="G75" s="167">
        <v>420.52991430530165</v>
      </c>
      <c r="H75" s="167">
        <v>321.24067403236972</v>
      </c>
      <c r="I75" s="167">
        <v>349.29931081505515</v>
      </c>
      <c r="J75" s="167">
        <v>390.09618112338615</v>
      </c>
      <c r="K75" s="168">
        <v>343.69173042533441</v>
      </c>
      <c r="L75" s="168">
        <v>347.97465733693605</v>
      </c>
      <c r="M75" s="168">
        <v>409.76875810230047</v>
      </c>
      <c r="N75" s="168">
        <v>338.54430860637365</v>
      </c>
      <c r="O75" s="168">
        <v>344.51075536799976</v>
      </c>
      <c r="P75" s="195">
        <v>371.52497640826761</v>
      </c>
      <c r="Q75" s="197">
        <f>Q73/Q74</f>
        <v>4310.5201722342426</v>
      </c>
      <c r="R75" s="147" t="b">
        <v>1</v>
      </c>
    </row>
    <row r="76" spans="2:18" x14ac:dyDescent="0.2">
      <c r="B76" s="660" t="s">
        <v>22</v>
      </c>
      <c r="C76" s="660"/>
      <c r="D76" s="660"/>
      <c r="E76" s="660"/>
      <c r="F76" s="660"/>
      <c r="G76" s="660"/>
      <c r="H76" s="660"/>
      <c r="I76" s="660"/>
      <c r="J76" s="660"/>
      <c r="K76" s="660"/>
      <c r="L76" s="660"/>
      <c r="M76" s="660"/>
      <c r="N76" s="660"/>
      <c r="O76" s="660"/>
      <c r="P76" s="660"/>
      <c r="Q76" s="660"/>
    </row>
    <row r="77" spans="2:18" ht="15.75" customHeight="1" x14ac:dyDescent="0.2">
      <c r="B77" s="661" t="s">
        <v>234</v>
      </c>
      <c r="C77" s="661"/>
      <c r="D77" s="661"/>
      <c r="E77" s="661"/>
      <c r="F77" s="661"/>
      <c r="G77" s="661"/>
      <c r="H77" s="661"/>
      <c r="I77" s="661"/>
      <c r="J77" s="661"/>
      <c r="K77" s="661"/>
      <c r="L77" s="661"/>
      <c r="M77" s="661"/>
      <c r="N77" s="661"/>
      <c r="O77" s="661"/>
      <c r="P77" s="661"/>
      <c r="Q77" s="661"/>
    </row>
    <row r="78" spans="2:18" ht="15.75" customHeight="1" x14ac:dyDescent="0.2">
      <c r="B78" s="678" t="s">
        <v>239</v>
      </c>
      <c r="C78" s="678"/>
      <c r="D78" s="678"/>
      <c r="E78" s="678"/>
      <c r="F78" s="678"/>
      <c r="G78" s="678"/>
      <c r="H78" s="678"/>
      <c r="I78" s="678"/>
      <c r="J78" s="678"/>
      <c r="K78" s="678"/>
      <c r="L78" s="678"/>
      <c r="M78" s="678"/>
      <c r="N78" s="678"/>
      <c r="O78" s="678"/>
      <c r="P78" s="678"/>
      <c r="Q78" s="678"/>
    </row>
    <row r="80" spans="2:18" ht="16.5" thickBot="1" x14ac:dyDescent="0.25">
      <c r="B80" s="679" t="s">
        <v>238</v>
      </c>
      <c r="C80" s="679"/>
      <c r="D80" s="679"/>
      <c r="E80" s="679"/>
      <c r="F80" s="679"/>
      <c r="G80" s="679"/>
      <c r="H80" s="679"/>
      <c r="I80" s="679"/>
      <c r="J80" s="679"/>
      <c r="K80" s="679"/>
      <c r="L80" s="679"/>
      <c r="M80" s="679"/>
      <c r="N80" s="679"/>
      <c r="O80" s="679"/>
      <c r="P80" s="679"/>
      <c r="Q80" s="679"/>
    </row>
    <row r="81" spans="2:17" ht="16.5" thickBot="1" x14ac:dyDescent="0.25">
      <c r="B81" s="143" t="s">
        <v>223</v>
      </c>
      <c r="C81" s="680" t="s">
        <v>37</v>
      </c>
      <c r="D81" s="681"/>
      <c r="E81" s="144">
        <v>42186</v>
      </c>
      <c r="F81" s="145">
        <v>42217</v>
      </c>
      <c r="G81" s="145">
        <v>42248</v>
      </c>
      <c r="H81" s="145">
        <v>42278</v>
      </c>
      <c r="I81" s="145">
        <v>42309</v>
      </c>
      <c r="J81" s="145">
        <v>42339</v>
      </c>
      <c r="K81" s="145">
        <v>42370</v>
      </c>
      <c r="L81" s="145">
        <v>42401</v>
      </c>
      <c r="M81" s="145">
        <v>42430</v>
      </c>
      <c r="N81" s="145">
        <v>42461</v>
      </c>
      <c r="O81" s="145">
        <v>42491</v>
      </c>
      <c r="P81" s="145">
        <v>42522</v>
      </c>
      <c r="Q81" s="146" t="s">
        <v>205</v>
      </c>
    </row>
    <row r="82" spans="2:17" x14ac:dyDescent="0.2">
      <c r="B82" s="677" t="s">
        <v>225</v>
      </c>
      <c r="C82" s="664" t="s">
        <v>226</v>
      </c>
      <c r="D82" s="172" t="s">
        <v>38</v>
      </c>
      <c r="E82" s="149"/>
      <c r="F82" s="149">
        <v>8566874.1500000004</v>
      </c>
      <c r="G82" s="149">
        <v>6861785.040000001</v>
      </c>
      <c r="H82" s="149">
        <v>7141601.4100000001</v>
      </c>
      <c r="I82" s="149"/>
      <c r="J82" s="149"/>
      <c r="K82" s="149"/>
      <c r="L82" s="149"/>
      <c r="M82" s="149"/>
      <c r="N82" s="149"/>
      <c r="O82" s="149"/>
      <c r="P82" s="149"/>
      <c r="Q82" s="150">
        <f>SUM(E82:P82)</f>
        <v>22570260.600000001</v>
      </c>
    </row>
    <row r="83" spans="2:17" x14ac:dyDescent="0.2">
      <c r="B83" s="662"/>
      <c r="C83" s="665"/>
      <c r="D83" s="173" t="s">
        <v>227</v>
      </c>
      <c r="E83" s="152"/>
      <c r="F83" s="152">
        <v>359.25</v>
      </c>
      <c r="G83" s="152">
        <v>491.29</v>
      </c>
      <c r="H83" s="152">
        <v>2271</v>
      </c>
      <c r="I83" s="152"/>
      <c r="J83" s="152"/>
      <c r="K83" s="152"/>
      <c r="L83" s="152"/>
      <c r="M83" s="152"/>
      <c r="N83" s="152"/>
      <c r="O83" s="152"/>
      <c r="P83" s="152"/>
      <c r="Q83" s="153">
        <f t="shared" ref="Q83:Q90" si="18">SUM(E83:P83)</f>
        <v>3121.54</v>
      </c>
    </row>
    <row r="84" spans="2:17" x14ac:dyDescent="0.2">
      <c r="B84" s="662"/>
      <c r="C84" s="665"/>
      <c r="D84" s="173" t="s">
        <v>56</v>
      </c>
      <c r="E84" s="152"/>
      <c r="F84" s="152">
        <v>0</v>
      </c>
      <c r="G84" s="152">
        <v>0</v>
      </c>
      <c r="H84" s="152">
        <v>0</v>
      </c>
      <c r="I84" s="152"/>
      <c r="J84" s="152"/>
      <c r="K84" s="152"/>
      <c r="L84" s="152"/>
      <c r="M84" s="152"/>
      <c r="N84" s="152"/>
      <c r="O84" s="152"/>
      <c r="P84" s="152"/>
      <c r="Q84" s="153">
        <f t="shared" si="18"/>
        <v>0</v>
      </c>
    </row>
    <row r="85" spans="2:17" x14ac:dyDescent="0.2">
      <c r="B85" s="662"/>
      <c r="C85" s="665"/>
      <c r="D85" s="173" t="s">
        <v>228</v>
      </c>
      <c r="E85" s="152"/>
      <c r="F85" s="152">
        <v>247224.83</v>
      </c>
      <c r="G85" s="152">
        <v>265894.2</v>
      </c>
      <c r="H85" s="152">
        <v>277106.90999999997</v>
      </c>
      <c r="I85" s="152"/>
      <c r="J85" s="152"/>
      <c r="K85" s="152"/>
      <c r="L85" s="152"/>
      <c r="M85" s="152"/>
      <c r="N85" s="152"/>
      <c r="O85" s="152"/>
      <c r="P85" s="152"/>
      <c r="Q85" s="153">
        <f t="shared" si="18"/>
        <v>790225.94</v>
      </c>
    </row>
    <row r="86" spans="2:17" ht="16.5" thickBot="1" x14ac:dyDescent="0.25">
      <c r="B86" s="662"/>
      <c r="C86" s="665"/>
      <c r="D86" s="174" t="s">
        <v>61</v>
      </c>
      <c r="E86" s="155"/>
      <c r="F86" s="155">
        <v>0</v>
      </c>
      <c r="G86" s="155">
        <v>0</v>
      </c>
      <c r="H86" s="155">
        <v>0</v>
      </c>
      <c r="I86" s="155"/>
      <c r="J86" s="155"/>
      <c r="K86" s="155"/>
      <c r="L86" s="155"/>
      <c r="M86" s="155"/>
      <c r="N86" s="155"/>
      <c r="O86" s="155"/>
      <c r="P86" s="155"/>
      <c r="Q86" s="156">
        <f t="shared" si="18"/>
        <v>0</v>
      </c>
    </row>
    <row r="87" spans="2:17" ht="16.5" thickTop="1" x14ac:dyDescent="0.2">
      <c r="B87" s="662"/>
      <c r="C87" s="666"/>
      <c r="D87" s="175" t="s">
        <v>229</v>
      </c>
      <c r="E87" s="163">
        <f>SUM(E82:E86)</f>
        <v>0</v>
      </c>
      <c r="F87" s="163">
        <f t="shared" ref="F87:P87" si="19">SUM(F82:F86)</f>
        <v>8814458.2300000004</v>
      </c>
      <c r="G87" s="163">
        <f t="shared" si="19"/>
        <v>7128170.5300000012</v>
      </c>
      <c r="H87" s="163">
        <f t="shared" si="19"/>
        <v>7420979.3200000003</v>
      </c>
      <c r="I87" s="163">
        <f t="shared" si="19"/>
        <v>0</v>
      </c>
      <c r="J87" s="163">
        <f t="shared" si="19"/>
        <v>0</v>
      </c>
      <c r="K87" s="163">
        <f t="shared" si="19"/>
        <v>0</v>
      </c>
      <c r="L87" s="163">
        <f t="shared" si="19"/>
        <v>0</v>
      </c>
      <c r="M87" s="163">
        <f t="shared" si="19"/>
        <v>0</v>
      </c>
      <c r="N87" s="163">
        <f t="shared" si="19"/>
        <v>0</v>
      </c>
      <c r="O87" s="163">
        <f t="shared" si="19"/>
        <v>0</v>
      </c>
      <c r="P87" s="163">
        <f t="shared" si="19"/>
        <v>0</v>
      </c>
      <c r="Q87" s="162">
        <f t="shared" si="18"/>
        <v>23363608.080000002</v>
      </c>
    </row>
    <row r="88" spans="2:17" x14ac:dyDescent="0.2">
      <c r="B88" s="662"/>
      <c r="C88" s="667" t="s">
        <v>230</v>
      </c>
      <c r="D88" s="668"/>
      <c r="E88" s="152"/>
      <c r="F88" s="152">
        <v>2054738.57</v>
      </c>
      <c r="G88" s="152">
        <v>2097869.7599999998</v>
      </c>
      <c r="H88" s="152">
        <v>2139782.15</v>
      </c>
      <c r="I88" s="152"/>
      <c r="J88" s="152"/>
      <c r="K88" s="152"/>
      <c r="L88" s="152"/>
      <c r="M88" s="152"/>
      <c r="N88" s="152"/>
      <c r="O88" s="152"/>
      <c r="P88" s="152"/>
      <c r="Q88" s="153">
        <f t="shared" si="18"/>
        <v>6292390.4800000004</v>
      </c>
    </row>
    <row r="89" spans="2:17" ht="16.5" thickBot="1" x14ac:dyDescent="0.25">
      <c r="B89" s="662"/>
      <c r="C89" s="669" t="s">
        <v>231</v>
      </c>
      <c r="D89" s="670"/>
      <c r="E89" s="155"/>
      <c r="F89" s="155">
        <v>8299.52</v>
      </c>
      <c r="G89" s="155">
        <v>2138.1</v>
      </c>
      <c r="H89" s="155">
        <v>6520.7</v>
      </c>
      <c r="I89" s="155"/>
      <c r="J89" s="155"/>
      <c r="K89" s="155"/>
      <c r="L89" s="155"/>
      <c r="M89" s="155"/>
      <c r="N89" s="155"/>
      <c r="O89" s="155"/>
      <c r="P89" s="155"/>
      <c r="Q89" s="156">
        <f t="shared" si="18"/>
        <v>16958.32</v>
      </c>
    </row>
    <row r="90" spans="2:17" ht="16.5" thickTop="1" x14ac:dyDescent="0.2">
      <c r="B90" s="662"/>
      <c r="C90" s="671" t="s">
        <v>103</v>
      </c>
      <c r="D90" s="672"/>
      <c r="E90" s="163">
        <f>E87+E88+E89</f>
        <v>0</v>
      </c>
      <c r="F90" s="163">
        <f t="shared" ref="F90:P90" si="20">F87+F88+F89</f>
        <v>10877496.32</v>
      </c>
      <c r="G90" s="163">
        <f t="shared" si="20"/>
        <v>9228178.3900000006</v>
      </c>
      <c r="H90" s="163">
        <f t="shared" si="20"/>
        <v>9567282.1699999999</v>
      </c>
      <c r="I90" s="163">
        <f t="shared" si="20"/>
        <v>0</v>
      </c>
      <c r="J90" s="163">
        <f t="shared" si="20"/>
        <v>0</v>
      </c>
      <c r="K90" s="163">
        <f t="shared" si="20"/>
        <v>0</v>
      </c>
      <c r="L90" s="163">
        <f t="shared" si="20"/>
        <v>0</v>
      </c>
      <c r="M90" s="163">
        <f t="shared" si="20"/>
        <v>0</v>
      </c>
      <c r="N90" s="163">
        <f t="shared" si="20"/>
        <v>0</v>
      </c>
      <c r="O90" s="163">
        <f t="shared" si="20"/>
        <v>0</v>
      </c>
      <c r="P90" s="163">
        <f t="shared" si="20"/>
        <v>0</v>
      </c>
      <c r="Q90" s="162">
        <f t="shared" si="18"/>
        <v>29672956.880000003</v>
      </c>
    </row>
    <row r="91" spans="2:17" x14ac:dyDescent="0.2">
      <c r="B91" s="662"/>
      <c r="C91" s="667" t="s">
        <v>96</v>
      </c>
      <c r="D91" s="668"/>
      <c r="E91" s="164"/>
      <c r="F91" s="164"/>
      <c r="G91" s="164"/>
      <c r="H91" s="164"/>
      <c r="I91" s="164"/>
      <c r="J91" s="164"/>
      <c r="K91" s="164"/>
      <c r="L91" s="164"/>
      <c r="M91" s="164"/>
      <c r="N91" s="164"/>
      <c r="O91" s="164"/>
      <c r="P91" s="164"/>
      <c r="Q91" s="165" t="e">
        <f>AVERAGE(E91:P91)</f>
        <v>#DIV/0!</v>
      </c>
    </row>
    <row r="92" spans="2:17" ht="16.5" thickBot="1" x14ac:dyDescent="0.25">
      <c r="B92" s="663"/>
      <c r="C92" s="675" t="s">
        <v>232</v>
      </c>
      <c r="D92" s="676"/>
      <c r="E92" s="166" t="e">
        <f>E90/E91</f>
        <v>#DIV/0!</v>
      </c>
      <c r="F92" s="167" t="e">
        <f t="shared" ref="F92:Q92" si="21">F90/F91</f>
        <v>#DIV/0!</v>
      </c>
      <c r="G92" s="167" t="e">
        <f t="shared" si="21"/>
        <v>#DIV/0!</v>
      </c>
      <c r="H92" s="167" t="e">
        <f t="shared" si="21"/>
        <v>#DIV/0!</v>
      </c>
      <c r="I92" s="167" t="e">
        <f t="shared" si="21"/>
        <v>#DIV/0!</v>
      </c>
      <c r="J92" s="167" t="e">
        <f t="shared" si="21"/>
        <v>#DIV/0!</v>
      </c>
      <c r="K92" s="168" t="e">
        <f t="shared" si="21"/>
        <v>#DIV/0!</v>
      </c>
      <c r="L92" s="168" t="e">
        <f t="shared" si="21"/>
        <v>#DIV/0!</v>
      </c>
      <c r="M92" s="168" t="e">
        <f t="shared" si="21"/>
        <v>#DIV/0!</v>
      </c>
      <c r="N92" s="168" t="e">
        <f t="shared" si="21"/>
        <v>#DIV/0!</v>
      </c>
      <c r="O92" s="168" t="e">
        <f t="shared" si="21"/>
        <v>#DIV/0!</v>
      </c>
      <c r="P92" s="168" t="e">
        <f t="shared" si="21"/>
        <v>#DIV/0!</v>
      </c>
      <c r="Q92" s="169" t="e">
        <f t="shared" si="21"/>
        <v>#DIV/0!</v>
      </c>
    </row>
    <row r="93" spans="2:17" x14ac:dyDescent="0.2">
      <c r="B93" s="677" t="s">
        <v>111</v>
      </c>
      <c r="C93" s="664" t="s">
        <v>226</v>
      </c>
      <c r="D93" s="172" t="s">
        <v>38</v>
      </c>
      <c r="E93" s="149"/>
      <c r="F93" s="149">
        <v>130421150.50999999</v>
      </c>
      <c r="G93" s="149">
        <v>108251703.80000001</v>
      </c>
      <c r="H93" s="149">
        <v>105164817.40999998</v>
      </c>
      <c r="I93" s="149"/>
      <c r="J93" s="149"/>
      <c r="K93" s="149"/>
      <c r="L93" s="149"/>
      <c r="M93" s="149"/>
      <c r="N93" s="149"/>
      <c r="O93" s="149"/>
      <c r="P93" s="149"/>
      <c r="Q93" s="150">
        <f>SUM(E93:P93)</f>
        <v>343837671.71999997</v>
      </c>
    </row>
    <row r="94" spans="2:17" x14ac:dyDescent="0.2">
      <c r="B94" s="662"/>
      <c r="C94" s="665"/>
      <c r="D94" s="173" t="s">
        <v>227</v>
      </c>
      <c r="E94" s="152"/>
      <c r="F94" s="152">
        <v>557663.2300000001</v>
      </c>
      <c r="G94" s="152">
        <v>405434.5</v>
      </c>
      <c r="H94" s="152">
        <v>386007.94</v>
      </c>
      <c r="I94" s="152"/>
      <c r="J94" s="152"/>
      <c r="K94" s="152"/>
      <c r="L94" s="152"/>
      <c r="M94" s="152"/>
      <c r="N94" s="152"/>
      <c r="O94" s="152"/>
      <c r="P94" s="152"/>
      <c r="Q94" s="153">
        <f t="shared" ref="Q94:Q101" si="22">SUM(E94:P94)</f>
        <v>1349105.6700000002</v>
      </c>
    </row>
    <row r="95" spans="2:17" x14ac:dyDescent="0.2">
      <c r="B95" s="662"/>
      <c r="C95" s="665"/>
      <c r="D95" s="173" t="s">
        <v>56</v>
      </c>
      <c r="E95" s="152"/>
      <c r="F95" s="152">
        <v>418115.25</v>
      </c>
      <c r="G95" s="152">
        <v>151718.98000000001</v>
      </c>
      <c r="H95" s="152">
        <v>284390.23</v>
      </c>
      <c r="I95" s="152"/>
      <c r="J95" s="152"/>
      <c r="K95" s="152"/>
      <c r="L95" s="152"/>
      <c r="M95" s="152"/>
      <c r="N95" s="152"/>
      <c r="O95" s="152"/>
      <c r="P95" s="152"/>
      <c r="Q95" s="153">
        <f t="shared" si="22"/>
        <v>854224.46</v>
      </c>
    </row>
    <row r="96" spans="2:17" x14ac:dyDescent="0.2">
      <c r="B96" s="662"/>
      <c r="C96" s="665"/>
      <c r="D96" s="173" t="s">
        <v>228</v>
      </c>
      <c r="E96" s="152"/>
      <c r="F96" s="152">
        <v>2407902.4500000002</v>
      </c>
      <c r="G96" s="152">
        <v>2653267.9500000002</v>
      </c>
      <c r="H96" s="152">
        <v>2718511.28</v>
      </c>
      <c r="I96" s="152"/>
      <c r="J96" s="152"/>
      <c r="K96" s="152"/>
      <c r="L96" s="152"/>
      <c r="M96" s="152"/>
      <c r="N96" s="152"/>
      <c r="O96" s="152"/>
      <c r="P96" s="152"/>
      <c r="Q96" s="153">
        <f t="shared" si="22"/>
        <v>7779681.6799999997</v>
      </c>
    </row>
    <row r="97" spans="2:17" ht="16.5" thickBot="1" x14ac:dyDescent="0.25">
      <c r="B97" s="662"/>
      <c r="C97" s="665"/>
      <c r="D97" s="174" t="s">
        <v>61</v>
      </c>
      <c r="E97" s="155"/>
      <c r="F97" s="155">
        <v>0</v>
      </c>
      <c r="G97" s="155">
        <v>0</v>
      </c>
      <c r="H97" s="155">
        <v>0</v>
      </c>
      <c r="I97" s="155"/>
      <c r="J97" s="155"/>
      <c r="K97" s="155"/>
      <c r="L97" s="155"/>
      <c r="M97" s="155"/>
      <c r="N97" s="155"/>
      <c r="O97" s="155"/>
      <c r="P97" s="155"/>
      <c r="Q97" s="156">
        <f t="shared" si="22"/>
        <v>0</v>
      </c>
    </row>
    <row r="98" spans="2:17" ht="16.5" thickTop="1" x14ac:dyDescent="0.2">
      <c r="B98" s="662"/>
      <c r="C98" s="666"/>
      <c r="D98" s="175" t="s">
        <v>229</v>
      </c>
      <c r="E98" s="163">
        <f>SUM(E93:E97)</f>
        <v>0</v>
      </c>
      <c r="F98" s="163">
        <f t="shared" ref="F98:P98" si="23">SUM(F93:F97)</f>
        <v>133804831.44</v>
      </c>
      <c r="G98" s="163">
        <f t="shared" si="23"/>
        <v>111462125.23000002</v>
      </c>
      <c r="H98" s="163">
        <f t="shared" si="23"/>
        <v>108553726.85999998</v>
      </c>
      <c r="I98" s="163">
        <f t="shared" si="23"/>
        <v>0</v>
      </c>
      <c r="J98" s="163">
        <f t="shared" si="23"/>
        <v>0</v>
      </c>
      <c r="K98" s="163">
        <f t="shared" si="23"/>
        <v>0</v>
      </c>
      <c r="L98" s="163">
        <f t="shared" si="23"/>
        <v>0</v>
      </c>
      <c r="M98" s="163">
        <f t="shared" si="23"/>
        <v>0</v>
      </c>
      <c r="N98" s="163">
        <f t="shared" si="23"/>
        <v>0</v>
      </c>
      <c r="O98" s="163">
        <f t="shared" si="23"/>
        <v>0</v>
      </c>
      <c r="P98" s="163">
        <f t="shared" si="23"/>
        <v>0</v>
      </c>
      <c r="Q98" s="162">
        <f t="shared" si="22"/>
        <v>353820683.52999997</v>
      </c>
    </row>
    <row r="99" spans="2:17" x14ac:dyDescent="0.2">
      <c r="B99" s="662"/>
      <c r="C99" s="667" t="s">
        <v>230</v>
      </c>
      <c r="D99" s="668"/>
      <c r="E99" s="152"/>
      <c r="F99" s="152">
        <v>19674016.100000001</v>
      </c>
      <c r="G99" s="152">
        <v>20238774.77</v>
      </c>
      <c r="H99" s="152">
        <v>20313196.379999999</v>
      </c>
      <c r="I99" s="152"/>
      <c r="J99" s="152"/>
      <c r="K99" s="152"/>
      <c r="L99" s="152"/>
      <c r="M99" s="152"/>
      <c r="N99" s="152"/>
      <c r="O99" s="152"/>
      <c r="P99" s="152"/>
      <c r="Q99" s="153">
        <f t="shared" si="22"/>
        <v>60225987.25</v>
      </c>
    </row>
    <row r="100" spans="2:17" ht="16.5" thickBot="1" x14ac:dyDescent="0.25">
      <c r="B100" s="662"/>
      <c r="C100" s="669" t="s">
        <v>231</v>
      </c>
      <c r="D100" s="670"/>
      <c r="E100" s="155"/>
      <c r="F100" s="155">
        <v>179155.64</v>
      </c>
      <c r="G100" s="155">
        <v>90850.59</v>
      </c>
      <c r="H100" s="155">
        <v>169150.83</v>
      </c>
      <c r="I100" s="155"/>
      <c r="J100" s="155"/>
      <c r="K100" s="155"/>
      <c r="L100" s="155"/>
      <c r="M100" s="155"/>
      <c r="N100" s="155"/>
      <c r="O100" s="155"/>
      <c r="P100" s="155"/>
      <c r="Q100" s="156">
        <f t="shared" si="22"/>
        <v>439157.05999999994</v>
      </c>
    </row>
    <row r="101" spans="2:17" ht="16.5" thickTop="1" x14ac:dyDescent="0.2">
      <c r="B101" s="662"/>
      <c r="C101" s="671" t="s">
        <v>103</v>
      </c>
      <c r="D101" s="672"/>
      <c r="E101" s="163">
        <f>E98+E99+E100</f>
        <v>0</v>
      </c>
      <c r="F101" s="163">
        <f t="shared" ref="F101:P101" si="24">F98+F99+F100</f>
        <v>153658003.17999998</v>
      </c>
      <c r="G101" s="163">
        <f t="shared" si="24"/>
        <v>131791750.59000002</v>
      </c>
      <c r="H101" s="163">
        <f t="shared" si="24"/>
        <v>129036074.06999998</v>
      </c>
      <c r="I101" s="163">
        <f t="shared" si="24"/>
        <v>0</v>
      </c>
      <c r="J101" s="163">
        <f t="shared" si="24"/>
        <v>0</v>
      </c>
      <c r="K101" s="163">
        <f t="shared" si="24"/>
        <v>0</v>
      </c>
      <c r="L101" s="163">
        <f t="shared" si="24"/>
        <v>0</v>
      </c>
      <c r="M101" s="163">
        <f t="shared" si="24"/>
        <v>0</v>
      </c>
      <c r="N101" s="163">
        <f t="shared" si="24"/>
        <v>0</v>
      </c>
      <c r="O101" s="163">
        <f t="shared" si="24"/>
        <v>0</v>
      </c>
      <c r="P101" s="163">
        <f t="shared" si="24"/>
        <v>0</v>
      </c>
      <c r="Q101" s="162">
        <f t="shared" si="22"/>
        <v>414485827.83999997</v>
      </c>
    </row>
    <row r="102" spans="2:17" x14ac:dyDescent="0.2">
      <c r="B102" s="662"/>
      <c r="C102" s="667" t="s">
        <v>96</v>
      </c>
      <c r="D102" s="668"/>
      <c r="E102" s="164"/>
      <c r="F102" s="164"/>
      <c r="G102" s="164"/>
      <c r="H102" s="164"/>
      <c r="I102" s="164"/>
      <c r="J102" s="164"/>
      <c r="K102" s="164"/>
      <c r="L102" s="164"/>
      <c r="M102" s="164"/>
      <c r="N102" s="164"/>
      <c r="O102" s="164"/>
      <c r="P102" s="164"/>
      <c r="Q102" s="165" t="e">
        <f>AVERAGE(E102:P102)</f>
        <v>#DIV/0!</v>
      </c>
    </row>
    <row r="103" spans="2:17" ht="16.5" thickBot="1" x14ac:dyDescent="0.25">
      <c r="B103" s="663"/>
      <c r="C103" s="673" t="s">
        <v>232</v>
      </c>
      <c r="D103" s="674"/>
      <c r="E103" s="166" t="e">
        <f>E101/E102</f>
        <v>#DIV/0!</v>
      </c>
      <c r="F103" s="167" t="e">
        <f t="shared" ref="F103:Q103" si="25">F101/F102</f>
        <v>#DIV/0!</v>
      </c>
      <c r="G103" s="167" t="e">
        <f t="shared" si="25"/>
        <v>#DIV/0!</v>
      </c>
      <c r="H103" s="167" t="e">
        <f t="shared" si="25"/>
        <v>#DIV/0!</v>
      </c>
      <c r="I103" s="167" t="e">
        <f t="shared" si="25"/>
        <v>#DIV/0!</v>
      </c>
      <c r="J103" s="167" t="e">
        <f t="shared" si="25"/>
        <v>#DIV/0!</v>
      </c>
      <c r="K103" s="168" t="e">
        <f t="shared" si="25"/>
        <v>#DIV/0!</v>
      </c>
      <c r="L103" s="168" t="e">
        <f t="shared" si="25"/>
        <v>#DIV/0!</v>
      </c>
      <c r="M103" s="168" t="e">
        <f t="shared" si="25"/>
        <v>#DIV/0!</v>
      </c>
      <c r="N103" s="168" t="e">
        <f t="shared" si="25"/>
        <v>#DIV/0!</v>
      </c>
      <c r="O103" s="168" t="e">
        <f t="shared" si="25"/>
        <v>#DIV/0!</v>
      </c>
      <c r="P103" s="168" t="e">
        <f t="shared" si="25"/>
        <v>#DIV/0!</v>
      </c>
      <c r="Q103" s="169" t="e">
        <f t="shared" si="25"/>
        <v>#DIV/0!</v>
      </c>
    </row>
    <row r="104" spans="2:17" x14ac:dyDescent="0.2">
      <c r="B104" s="662" t="s">
        <v>233</v>
      </c>
      <c r="C104" s="664" t="s">
        <v>226</v>
      </c>
      <c r="D104" s="175" t="s">
        <v>38</v>
      </c>
      <c r="E104" s="149">
        <f t="shared" ref="E104:P104" si="26">E82+E93</f>
        <v>0</v>
      </c>
      <c r="F104" s="149">
        <f t="shared" si="26"/>
        <v>138988024.66</v>
      </c>
      <c r="G104" s="149">
        <f t="shared" si="26"/>
        <v>115113488.84000002</v>
      </c>
      <c r="H104" s="149">
        <f t="shared" si="26"/>
        <v>112306418.81999998</v>
      </c>
      <c r="I104" s="149">
        <f t="shared" si="26"/>
        <v>0</v>
      </c>
      <c r="J104" s="149">
        <f t="shared" si="26"/>
        <v>0</v>
      </c>
      <c r="K104" s="149">
        <f t="shared" si="26"/>
        <v>0</v>
      </c>
      <c r="L104" s="149">
        <f t="shared" si="26"/>
        <v>0</v>
      </c>
      <c r="M104" s="149">
        <f t="shared" si="26"/>
        <v>0</v>
      </c>
      <c r="N104" s="149">
        <f t="shared" si="26"/>
        <v>0</v>
      </c>
      <c r="O104" s="149">
        <f t="shared" si="26"/>
        <v>0</v>
      </c>
      <c r="P104" s="149">
        <f t="shared" si="26"/>
        <v>0</v>
      </c>
      <c r="Q104" s="150">
        <f>SUM(E104:P104)</f>
        <v>366407932.31999999</v>
      </c>
    </row>
    <row r="105" spans="2:17" x14ac:dyDescent="0.2">
      <c r="B105" s="662"/>
      <c r="C105" s="665"/>
      <c r="D105" s="173" t="s">
        <v>227</v>
      </c>
      <c r="E105" s="152">
        <f t="shared" ref="E105:P108" si="27">E83+E94</f>
        <v>0</v>
      </c>
      <c r="F105" s="152">
        <f t="shared" si="27"/>
        <v>558022.4800000001</v>
      </c>
      <c r="G105" s="152">
        <f t="shared" si="27"/>
        <v>405925.79</v>
      </c>
      <c r="H105" s="152">
        <f t="shared" si="27"/>
        <v>388278.94</v>
      </c>
      <c r="I105" s="152">
        <f t="shared" si="27"/>
        <v>0</v>
      </c>
      <c r="J105" s="152">
        <f t="shared" si="27"/>
        <v>0</v>
      </c>
      <c r="K105" s="152">
        <f t="shared" si="27"/>
        <v>0</v>
      </c>
      <c r="L105" s="152">
        <f t="shared" si="27"/>
        <v>0</v>
      </c>
      <c r="M105" s="152">
        <f t="shared" si="27"/>
        <v>0</v>
      </c>
      <c r="N105" s="152">
        <f t="shared" si="27"/>
        <v>0</v>
      </c>
      <c r="O105" s="152">
        <f t="shared" si="27"/>
        <v>0</v>
      </c>
      <c r="P105" s="152">
        <f t="shared" si="27"/>
        <v>0</v>
      </c>
      <c r="Q105" s="153">
        <f t="shared" ref="Q105:Q112" si="28">SUM(E105:P105)</f>
        <v>1352227.21</v>
      </c>
    </row>
    <row r="106" spans="2:17" x14ac:dyDescent="0.2">
      <c r="B106" s="662"/>
      <c r="C106" s="665"/>
      <c r="D106" s="173" t="s">
        <v>56</v>
      </c>
      <c r="E106" s="152">
        <f t="shared" si="27"/>
        <v>0</v>
      </c>
      <c r="F106" s="152">
        <f t="shared" si="27"/>
        <v>418115.25</v>
      </c>
      <c r="G106" s="152">
        <f t="shared" si="27"/>
        <v>151718.98000000001</v>
      </c>
      <c r="H106" s="152">
        <f t="shared" si="27"/>
        <v>284390.23</v>
      </c>
      <c r="I106" s="152">
        <f t="shared" si="27"/>
        <v>0</v>
      </c>
      <c r="J106" s="152">
        <f t="shared" si="27"/>
        <v>0</v>
      </c>
      <c r="K106" s="152">
        <f t="shared" si="27"/>
        <v>0</v>
      </c>
      <c r="L106" s="152">
        <f t="shared" si="27"/>
        <v>0</v>
      </c>
      <c r="M106" s="152">
        <f t="shared" si="27"/>
        <v>0</v>
      </c>
      <c r="N106" s="152">
        <f t="shared" si="27"/>
        <v>0</v>
      </c>
      <c r="O106" s="152">
        <f t="shared" si="27"/>
        <v>0</v>
      </c>
      <c r="P106" s="152">
        <f t="shared" si="27"/>
        <v>0</v>
      </c>
      <c r="Q106" s="153">
        <f t="shared" si="28"/>
        <v>854224.46</v>
      </c>
    </row>
    <row r="107" spans="2:17" x14ac:dyDescent="0.2">
      <c r="B107" s="662"/>
      <c r="C107" s="665"/>
      <c r="D107" s="173" t="s">
        <v>228</v>
      </c>
      <c r="E107" s="152">
        <f t="shared" si="27"/>
        <v>0</v>
      </c>
      <c r="F107" s="152">
        <f t="shared" si="27"/>
        <v>2655127.2800000003</v>
      </c>
      <c r="G107" s="152">
        <f t="shared" si="27"/>
        <v>2919162.1500000004</v>
      </c>
      <c r="H107" s="152">
        <f t="shared" si="27"/>
        <v>2995618.19</v>
      </c>
      <c r="I107" s="152">
        <f t="shared" si="27"/>
        <v>0</v>
      </c>
      <c r="J107" s="152">
        <f t="shared" si="27"/>
        <v>0</v>
      </c>
      <c r="K107" s="152">
        <f t="shared" si="27"/>
        <v>0</v>
      </c>
      <c r="L107" s="152">
        <f t="shared" si="27"/>
        <v>0</v>
      </c>
      <c r="M107" s="152">
        <f t="shared" si="27"/>
        <v>0</v>
      </c>
      <c r="N107" s="152">
        <f t="shared" si="27"/>
        <v>0</v>
      </c>
      <c r="O107" s="152">
        <f t="shared" si="27"/>
        <v>0</v>
      </c>
      <c r="P107" s="152">
        <f t="shared" si="27"/>
        <v>0</v>
      </c>
      <c r="Q107" s="153">
        <f t="shared" si="28"/>
        <v>8569907.620000001</v>
      </c>
    </row>
    <row r="108" spans="2:17" ht="16.5" thickBot="1" x14ac:dyDescent="0.25">
      <c r="B108" s="662"/>
      <c r="C108" s="665"/>
      <c r="D108" s="174" t="s">
        <v>61</v>
      </c>
      <c r="E108" s="155">
        <f t="shared" si="27"/>
        <v>0</v>
      </c>
      <c r="F108" s="155">
        <f t="shared" si="27"/>
        <v>0</v>
      </c>
      <c r="G108" s="155">
        <f t="shared" si="27"/>
        <v>0</v>
      </c>
      <c r="H108" s="155">
        <f t="shared" si="27"/>
        <v>0</v>
      </c>
      <c r="I108" s="155">
        <f t="shared" si="27"/>
        <v>0</v>
      </c>
      <c r="J108" s="155">
        <f t="shared" si="27"/>
        <v>0</v>
      </c>
      <c r="K108" s="155">
        <f t="shared" si="27"/>
        <v>0</v>
      </c>
      <c r="L108" s="155">
        <f t="shared" si="27"/>
        <v>0</v>
      </c>
      <c r="M108" s="155">
        <f t="shared" si="27"/>
        <v>0</v>
      </c>
      <c r="N108" s="155">
        <f t="shared" si="27"/>
        <v>0</v>
      </c>
      <c r="O108" s="155">
        <f t="shared" si="27"/>
        <v>0</v>
      </c>
      <c r="P108" s="155">
        <f t="shared" si="27"/>
        <v>0</v>
      </c>
      <c r="Q108" s="156">
        <f t="shared" si="28"/>
        <v>0</v>
      </c>
    </row>
    <row r="109" spans="2:17" ht="16.5" thickTop="1" x14ac:dyDescent="0.2">
      <c r="B109" s="662"/>
      <c r="C109" s="666"/>
      <c r="D109" s="175" t="s">
        <v>229</v>
      </c>
      <c r="E109" s="163">
        <f>SUM(E104:E108)</f>
        <v>0</v>
      </c>
      <c r="F109" s="163">
        <f t="shared" ref="F109:P109" si="29">SUM(F104:F108)</f>
        <v>142619289.66999999</v>
      </c>
      <c r="G109" s="163">
        <f t="shared" si="29"/>
        <v>118590295.76000004</v>
      </c>
      <c r="H109" s="163">
        <f t="shared" si="29"/>
        <v>115974706.17999998</v>
      </c>
      <c r="I109" s="163">
        <f t="shared" si="29"/>
        <v>0</v>
      </c>
      <c r="J109" s="163">
        <f t="shared" si="29"/>
        <v>0</v>
      </c>
      <c r="K109" s="163">
        <f t="shared" si="29"/>
        <v>0</v>
      </c>
      <c r="L109" s="163">
        <f t="shared" si="29"/>
        <v>0</v>
      </c>
      <c r="M109" s="163">
        <f t="shared" si="29"/>
        <v>0</v>
      </c>
      <c r="N109" s="163">
        <f t="shared" si="29"/>
        <v>0</v>
      </c>
      <c r="O109" s="163">
        <f t="shared" si="29"/>
        <v>0</v>
      </c>
      <c r="P109" s="163">
        <f t="shared" si="29"/>
        <v>0</v>
      </c>
      <c r="Q109" s="162">
        <f t="shared" si="28"/>
        <v>377184291.61000001</v>
      </c>
    </row>
    <row r="110" spans="2:17" x14ac:dyDescent="0.2">
      <c r="B110" s="662"/>
      <c r="C110" s="667" t="s">
        <v>230</v>
      </c>
      <c r="D110" s="668"/>
      <c r="E110" s="152">
        <f>E88+E99</f>
        <v>0</v>
      </c>
      <c r="F110" s="152">
        <f t="shared" ref="F110:J111" si="30">F88+F99</f>
        <v>21728754.670000002</v>
      </c>
      <c r="G110" s="152">
        <f t="shared" si="30"/>
        <v>22336644.530000001</v>
      </c>
      <c r="H110" s="152">
        <f t="shared" si="30"/>
        <v>22452978.529999997</v>
      </c>
      <c r="I110" s="152">
        <f t="shared" si="30"/>
        <v>0</v>
      </c>
      <c r="J110" s="152">
        <f t="shared" si="30"/>
        <v>0</v>
      </c>
      <c r="K110" s="152">
        <f>K88+K99</f>
        <v>0</v>
      </c>
      <c r="L110" s="152">
        <f t="shared" ref="L110:P111" si="31">L88+L99</f>
        <v>0</v>
      </c>
      <c r="M110" s="152">
        <f t="shared" si="31"/>
        <v>0</v>
      </c>
      <c r="N110" s="152">
        <f t="shared" si="31"/>
        <v>0</v>
      </c>
      <c r="O110" s="152">
        <f t="shared" si="31"/>
        <v>0</v>
      </c>
      <c r="P110" s="152">
        <f t="shared" si="31"/>
        <v>0</v>
      </c>
      <c r="Q110" s="153">
        <f t="shared" si="28"/>
        <v>66518377.730000004</v>
      </c>
    </row>
    <row r="111" spans="2:17" ht="16.5" thickBot="1" x14ac:dyDescent="0.25">
      <c r="B111" s="662"/>
      <c r="C111" s="669" t="s">
        <v>231</v>
      </c>
      <c r="D111" s="670"/>
      <c r="E111" s="155">
        <f>E89+E100</f>
        <v>0</v>
      </c>
      <c r="F111" s="155">
        <f t="shared" si="30"/>
        <v>187455.16</v>
      </c>
      <c r="G111" s="155">
        <f t="shared" si="30"/>
        <v>92988.69</v>
      </c>
      <c r="H111" s="155">
        <f t="shared" si="30"/>
        <v>175671.53</v>
      </c>
      <c r="I111" s="155">
        <f t="shared" si="30"/>
        <v>0</v>
      </c>
      <c r="J111" s="155">
        <f t="shared" si="30"/>
        <v>0</v>
      </c>
      <c r="K111" s="155">
        <f>K89+K100</f>
        <v>0</v>
      </c>
      <c r="L111" s="155">
        <f t="shared" si="31"/>
        <v>0</v>
      </c>
      <c r="M111" s="155">
        <f t="shared" si="31"/>
        <v>0</v>
      </c>
      <c r="N111" s="155">
        <f t="shared" si="31"/>
        <v>0</v>
      </c>
      <c r="O111" s="155">
        <f t="shared" si="31"/>
        <v>0</v>
      </c>
      <c r="P111" s="155">
        <f t="shared" si="31"/>
        <v>0</v>
      </c>
      <c r="Q111" s="156">
        <f t="shared" si="28"/>
        <v>456115.38</v>
      </c>
    </row>
    <row r="112" spans="2:17" ht="16.5" thickTop="1" x14ac:dyDescent="0.2">
      <c r="B112" s="662"/>
      <c r="C112" s="671" t="s">
        <v>103</v>
      </c>
      <c r="D112" s="672"/>
      <c r="E112" s="163">
        <f>E109+E110+E111</f>
        <v>0</v>
      </c>
      <c r="F112" s="163">
        <f t="shared" ref="F112:P112" si="32">F109+F110+F111</f>
        <v>164535499.49999997</v>
      </c>
      <c r="G112" s="163">
        <f t="shared" si="32"/>
        <v>141019928.98000002</v>
      </c>
      <c r="H112" s="163">
        <f t="shared" si="32"/>
        <v>138603356.23999998</v>
      </c>
      <c r="I112" s="163">
        <f t="shared" si="32"/>
        <v>0</v>
      </c>
      <c r="J112" s="163">
        <f t="shared" si="32"/>
        <v>0</v>
      </c>
      <c r="K112" s="163">
        <f t="shared" si="32"/>
        <v>0</v>
      </c>
      <c r="L112" s="163">
        <f t="shared" si="32"/>
        <v>0</v>
      </c>
      <c r="M112" s="163">
        <f t="shared" si="32"/>
        <v>0</v>
      </c>
      <c r="N112" s="163">
        <f t="shared" si="32"/>
        <v>0</v>
      </c>
      <c r="O112" s="163">
        <f t="shared" si="32"/>
        <v>0</v>
      </c>
      <c r="P112" s="163">
        <f t="shared" si="32"/>
        <v>0</v>
      </c>
      <c r="Q112" s="162">
        <f t="shared" si="28"/>
        <v>444158784.72000003</v>
      </c>
    </row>
    <row r="113" spans="2:17" x14ac:dyDescent="0.2">
      <c r="B113" s="662"/>
      <c r="C113" s="667" t="s">
        <v>96</v>
      </c>
      <c r="D113" s="668"/>
      <c r="E113" s="164">
        <f>E91+E102</f>
        <v>0</v>
      </c>
      <c r="F113" s="164">
        <f t="shared" ref="F113:P113" si="33">F91+F102</f>
        <v>0</v>
      </c>
      <c r="G113" s="164">
        <f t="shared" si="33"/>
        <v>0</v>
      </c>
      <c r="H113" s="164">
        <f t="shared" si="33"/>
        <v>0</v>
      </c>
      <c r="I113" s="164">
        <f t="shared" si="33"/>
        <v>0</v>
      </c>
      <c r="J113" s="164">
        <f t="shared" si="33"/>
        <v>0</v>
      </c>
      <c r="K113" s="164">
        <f t="shared" si="33"/>
        <v>0</v>
      </c>
      <c r="L113" s="164">
        <f t="shared" si="33"/>
        <v>0</v>
      </c>
      <c r="M113" s="164">
        <f t="shared" si="33"/>
        <v>0</v>
      </c>
      <c r="N113" s="164">
        <f t="shared" si="33"/>
        <v>0</v>
      </c>
      <c r="O113" s="164">
        <f t="shared" si="33"/>
        <v>0</v>
      </c>
      <c r="P113" s="164">
        <f t="shared" si="33"/>
        <v>0</v>
      </c>
      <c r="Q113" s="165">
        <f>AVERAGE(E113:P113)</f>
        <v>0</v>
      </c>
    </row>
    <row r="114" spans="2:17" ht="16.5" thickBot="1" x14ac:dyDescent="0.25">
      <c r="B114" s="663"/>
      <c r="C114" s="673" t="s">
        <v>232</v>
      </c>
      <c r="D114" s="674"/>
      <c r="E114" s="166" t="e">
        <f>E112/E113</f>
        <v>#DIV/0!</v>
      </c>
      <c r="F114" s="167" t="e">
        <f t="shared" ref="F114:Q114" si="34">F112/F113</f>
        <v>#DIV/0!</v>
      </c>
      <c r="G114" s="167" t="e">
        <f t="shared" si="34"/>
        <v>#DIV/0!</v>
      </c>
      <c r="H114" s="167" t="e">
        <f t="shared" si="34"/>
        <v>#DIV/0!</v>
      </c>
      <c r="I114" s="167" t="e">
        <f t="shared" si="34"/>
        <v>#DIV/0!</v>
      </c>
      <c r="J114" s="167" t="e">
        <f t="shared" si="34"/>
        <v>#DIV/0!</v>
      </c>
      <c r="K114" s="168" t="e">
        <f t="shared" si="34"/>
        <v>#DIV/0!</v>
      </c>
      <c r="L114" s="168" t="e">
        <f t="shared" si="34"/>
        <v>#DIV/0!</v>
      </c>
      <c r="M114" s="168" t="e">
        <f t="shared" si="34"/>
        <v>#DIV/0!</v>
      </c>
      <c r="N114" s="168" t="e">
        <f t="shared" si="34"/>
        <v>#DIV/0!</v>
      </c>
      <c r="O114" s="168" t="e">
        <f t="shared" si="34"/>
        <v>#DIV/0!</v>
      </c>
      <c r="P114" s="168" t="e">
        <f t="shared" si="34"/>
        <v>#DIV/0!</v>
      </c>
      <c r="Q114" s="169" t="e">
        <f t="shared" si="34"/>
        <v>#DIV/0!</v>
      </c>
    </row>
    <row r="115" spans="2:17" x14ac:dyDescent="0.2">
      <c r="B115" s="660" t="s">
        <v>22</v>
      </c>
      <c r="C115" s="660"/>
      <c r="D115" s="660"/>
      <c r="E115" s="660"/>
      <c r="F115" s="660"/>
      <c r="G115" s="660"/>
      <c r="H115" s="660"/>
      <c r="I115" s="660"/>
      <c r="J115" s="660"/>
      <c r="K115" s="660"/>
      <c r="L115" s="660"/>
      <c r="M115" s="660"/>
      <c r="N115" s="660"/>
      <c r="O115" s="660"/>
      <c r="P115" s="660"/>
      <c r="Q115" s="660"/>
    </row>
    <row r="116" spans="2:17" x14ac:dyDescent="0.2">
      <c r="B116" s="661" t="s">
        <v>234</v>
      </c>
      <c r="C116" s="661"/>
      <c r="D116" s="661"/>
      <c r="E116" s="661"/>
      <c r="F116" s="661"/>
      <c r="G116" s="661"/>
      <c r="H116" s="661"/>
      <c r="I116" s="661"/>
      <c r="J116" s="661"/>
      <c r="K116" s="661"/>
      <c r="L116" s="661"/>
      <c r="M116" s="661"/>
      <c r="N116" s="661"/>
      <c r="O116" s="661"/>
      <c r="P116" s="661"/>
      <c r="Q116" s="661"/>
    </row>
    <row r="117" spans="2:17" x14ac:dyDescent="0.2">
      <c r="B117" s="661" t="s">
        <v>235</v>
      </c>
      <c r="C117" s="661"/>
      <c r="D117" s="661"/>
      <c r="E117" s="661"/>
      <c r="F117" s="661"/>
      <c r="G117" s="661"/>
      <c r="H117" s="661"/>
      <c r="I117" s="661"/>
      <c r="J117" s="661"/>
      <c r="K117" s="661"/>
      <c r="L117" s="661"/>
      <c r="M117" s="661"/>
      <c r="N117" s="661"/>
      <c r="O117" s="661"/>
      <c r="P117" s="661"/>
      <c r="Q117" s="661"/>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66</v>
      </c>
      <c r="C1" s="10" t="s">
        <v>67</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view="pageBreakPreview" zoomScaleNormal="100" zoomScaleSheetLayoutView="100" workbookViewId="0">
      <selection activeCell="B20" sqref="B20"/>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04"/>
      <c r="B1" s="504"/>
      <c r="C1" s="8"/>
    </row>
    <row r="2" spans="1:3" ht="16.5" thickBot="1" x14ac:dyDescent="0.25">
      <c r="A2" s="56"/>
      <c r="B2" s="56"/>
      <c r="C2" s="56"/>
    </row>
    <row r="3" spans="1:3" ht="16.5" thickBot="1" x14ac:dyDescent="0.25">
      <c r="A3" s="57"/>
      <c r="B3" s="505" t="s">
        <v>286</v>
      </c>
      <c r="C3" s="506"/>
    </row>
    <row r="4" spans="1:3" ht="15.75" x14ac:dyDescent="0.2">
      <c r="A4" s="57"/>
      <c r="B4" s="26" t="s">
        <v>287</v>
      </c>
      <c r="C4" s="313">
        <v>7869382428</v>
      </c>
    </row>
    <row r="5" spans="1:3" ht="16.5" customHeight="1" x14ac:dyDescent="0.2">
      <c r="A5" s="57"/>
      <c r="B5" s="23" t="s">
        <v>288</v>
      </c>
      <c r="C5" s="313">
        <v>2293990</v>
      </c>
    </row>
    <row r="6" spans="1:3" ht="16.5" customHeight="1" x14ac:dyDescent="0.2">
      <c r="A6" s="57"/>
      <c r="B6" s="23" t="s">
        <v>289</v>
      </c>
      <c r="C6" s="313">
        <v>0</v>
      </c>
    </row>
    <row r="7" spans="1:3" ht="16.5" customHeight="1" x14ac:dyDescent="0.2">
      <c r="A7" s="57"/>
      <c r="B7" s="23" t="s">
        <v>290</v>
      </c>
      <c r="C7" s="313">
        <v>13510958</v>
      </c>
    </row>
    <row r="8" spans="1:3" ht="16.5" customHeight="1" x14ac:dyDescent="0.2">
      <c r="A8" s="57"/>
      <c r="B8" s="57" t="s">
        <v>291</v>
      </c>
      <c r="C8" s="313">
        <v>10230152</v>
      </c>
    </row>
    <row r="9" spans="1:3" ht="15.75" x14ac:dyDescent="0.2">
      <c r="A9" s="57"/>
      <c r="B9" s="464" t="s">
        <v>292</v>
      </c>
      <c r="C9" s="314">
        <v>7895417528</v>
      </c>
    </row>
    <row r="10" spans="1:3" ht="15.75" customHeight="1" thickBot="1" x14ac:dyDescent="0.25">
      <c r="A10" s="57"/>
      <c r="B10" s="466" t="s">
        <v>293</v>
      </c>
      <c r="C10" s="467">
        <v>1418373865</v>
      </c>
    </row>
    <row r="11" spans="1:3" ht="18" customHeight="1" thickTop="1" x14ac:dyDescent="0.2">
      <c r="A11" s="57"/>
      <c r="B11" s="465" t="s">
        <v>294</v>
      </c>
      <c r="C11" s="314">
        <v>6477043663</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2"/>
  <sheetViews>
    <sheetView view="pageBreakPreview" zoomScale="90" zoomScaleNormal="100" zoomScaleSheetLayoutView="90" workbookViewId="0">
      <selection activeCell="G22" sqref="G2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10" customFormat="1" ht="16.5" thickBot="1" x14ac:dyDescent="0.25">
      <c r="C1" s="110" t="s">
        <v>139</v>
      </c>
      <c r="D1" s="110" t="s">
        <v>139</v>
      </c>
      <c r="E1" s="110" t="s">
        <v>139</v>
      </c>
      <c r="F1" s="110" t="s">
        <v>139</v>
      </c>
      <c r="G1" s="110" t="s">
        <v>139</v>
      </c>
      <c r="H1" s="110" t="s">
        <v>139</v>
      </c>
      <c r="I1" s="110" t="s">
        <v>139</v>
      </c>
      <c r="J1" s="110" t="s">
        <v>139</v>
      </c>
      <c r="K1" s="110" t="s">
        <v>139</v>
      </c>
      <c r="L1" s="110" t="s">
        <v>139</v>
      </c>
      <c r="M1" s="110" t="s">
        <v>139</v>
      </c>
      <c r="N1" s="110" t="s">
        <v>139</v>
      </c>
      <c r="O1" s="110" t="s">
        <v>139</v>
      </c>
    </row>
    <row r="2" spans="1:15" s="110" customFormat="1" ht="16.5" thickBot="1" x14ac:dyDescent="0.25">
      <c r="A2" s="507" t="s">
        <v>365</v>
      </c>
      <c r="B2" s="508"/>
      <c r="C2" s="508"/>
      <c r="D2" s="508"/>
      <c r="E2" s="508"/>
      <c r="F2" s="508"/>
      <c r="G2" s="508"/>
      <c r="H2" s="508"/>
      <c r="I2" s="508"/>
      <c r="J2" s="508"/>
      <c r="K2" s="508"/>
      <c r="L2" s="508"/>
      <c r="M2" s="508"/>
      <c r="N2" s="508"/>
      <c r="O2" s="509"/>
    </row>
    <row r="3" spans="1:15" ht="31.5" customHeight="1" thickBot="1" x14ac:dyDescent="0.25">
      <c r="A3" s="111"/>
      <c r="B3" s="112" t="s">
        <v>37</v>
      </c>
      <c r="C3" s="133">
        <v>43647</v>
      </c>
      <c r="D3" s="134">
        <v>43678</v>
      </c>
      <c r="E3" s="134">
        <v>43709</v>
      </c>
      <c r="F3" s="134">
        <v>43739</v>
      </c>
      <c r="G3" s="134">
        <v>43770</v>
      </c>
      <c r="H3" s="134">
        <v>43800</v>
      </c>
      <c r="I3" s="134">
        <v>43831</v>
      </c>
      <c r="J3" s="134">
        <v>43862</v>
      </c>
      <c r="K3" s="134">
        <v>43891</v>
      </c>
      <c r="L3" s="134">
        <v>43922</v>
      </c>
      <c r="M3" s="134">
        <v>43952</v>
      </c>
      <c r="N3" s="134">
        <v>43983</v>
      </c>
      <c r="O3" s="113" t="s">
        <v>284</v>
      </c>
    </row>
    <row r="4" spans="1:15" ht="31.5" customHeight="1" x14ac:dyDescent="0.2">
      <c r="A4" s="510" t="s">
        <v>134</v>
      </c>
      <c r="B4" s="114" t="s">
        <v>295</v>
      </c>
      <c r="C4" s="315">
        <v>40378187</v>
      </c>
      <c r="D4" s="316">
        <v>33105251</v>
      </c>
      <c r="E4" s="316"/>
      <c r="F4" s="316"/>
      <c r="G4" s="316"/>
      <c r="H4" s="316"/>
      <c r="I4" s="316"/>
      <c r="J4" s="317"/>
      <c r="K4" s="317"/>
      <c r="L4" s="317"/>
      <c r="M4" s="317"/>
      <c r="N4" s="317"/>
      <c r="O4" s="318">
        <v>73483438</v>
      </c>
    </row>
    <row r="5" spans="1:15" ht="31.5" customHeight="1" x14ac:dyDescent="0.2">
      <c r="A5" s="511"/>
      <c r="B5" s="114" t="s">
        <v>296</v>
      </c>
      <c r="C5" s="319">
        <v>0</v>
      </c>
      <c r="D5" s="320">
        <v>0</v>
      </c>
      <c r="E5" s="320"/>
      <c r="F5" s="320"/>
      <c r="G5" s="320"/>
      <c r="H5" s="320"/>
      <c r="I5" s="320"/>
      <c r="J5" s="317"/>
      <c r="K5" s="317"/>
      <c r="L5" s="317"/>
      <c r="M5" s="317"/>
      <c r="N5" s="321"/>
      <c r="O5" s="318">
        <v>0</v>
      </c>
    </row>
    <row r="6" spans="1:15" ht="31.5" customHeight="1" x14ac:dyDescent="0.2">
      <c r="A6" s="511"/>
      <c r="B6" s="115" t="s">
        <v>297</v>
      </c>
      <c r="C6" s="322">
        <v>5209567</v>
      </c>
      <c r="D6" s="323">
        <v>9510947</v>
      </c>
      <c r="E6" s="323"/>
      <c r="F6" s="323"/>
      <c r="G6" s="323"/>
      <c r="H6" s="323"/>
      <c r="I6" s="323"/>
      <c r="J6" s="324"/>
      <c r="K6" s="324"/>
      <c r="L6" s="324"/>
      <c r="M6" s="324"/>
      <c r="N6" s="324"/>
      <c r="O6" s="325">
        <v>14720514</v>
      </c>
    </row>
    <row r="7" spans="1:15" ht="31.5" customHeight="1" x14ac:dyDescent="0.2">
      <c r="A7" s="511"/>
      <c r="B7" s="482" t="s">
        <v>298</v>
      </c>
      <c r="C7" s="483">
        <v>5273045</v>
      </c>
      <c r="D7" s="484">
        <v>5273045</v>
      </c>
      <c r="E7" s="484"/>
      <c r="F7" s="484"/>
      <c r="G7" s="484"/>
      <c r="H7" s="484"/>
      <c r="I7" s="484"/>
      <c r="J7" s="485"/>
      <c r="K7" s="485"/>
      <c r="L7" s="485"/>
      <c r="M7" s="485"/>
      <c r="N7" s="485"/>
      <c r="O7" s="486">
        <v>10546090</v>
      </c>
    </row>
    <row r="8" spans="1:15" ht="31.5" customHeight="1" x14ac:dyDescent="0.2">
      <c r="A8" s="511"/>
      <c r="B8" s="482" t="s">
        <v>299</v>
      </c>
      <c r="C8" s="483">
        <v>2150690</v>
      </c>
      <c r="D8" s="484">
        <v>-2150690</v>
      </c>
      <c r="E8" s="484"/>
      <c r="F8" s="484"/>
      <c r="G8" s="484"/>
      <c r="H8" s="484"/>
      <c r="I8" s="484"/>
      <c r="J8" s="485"/>
      <c r="K8" s="485"/>
      <c r="L8" s="485"/>
      <c r="M8" s="485"/>
      <c r="N8" s="485"/>
      <c r="O8" s="486">
        <v>0</v>
      </c>
    </row>
    <row r="9" spans="1:15" ht="31.5" customHeight="1" thickBot="1" x14ac:dyDescent="0.25">
      <c r="A9" s="511"/>
      <c r="B9" s="116" t="s">
        <v>300</v>
      </c>
      <c r="C9" s="326">
        <v>36660705</v>
      </c>
      <c r="D9" s="327">
        <v>36660705</v>
      </c>
      <c r="E9" s="327"/>
      <c r="F9" s="327"/>
      <c r="G9" s="327"/>
      <c r="H9" s="327"/>
      <c r="I9" s="327"/>
      <c r="J9" s="328"/>
      <c r="K9" s="328"/>
      <c r="L9" s="328"/>
      <c r="M9" s="328"/>
      <c r="N9" s="328"/>
      <c r="O9" s="329">
        <v>73321410</v>
      </c>
    </row>
    <row r="10" spans="1:15" ht="31.5" customHeight="1" thickTop="1" thickBot="1" x14ac:dyDescent="0.25">
      <c r="A10" s="512"/>
      <c r="B10" s="117" t="s">
        <v>301</v>
      </c>
      <c r="C10" s="330">
        <v>89672194</v>
      </c>
      <c r="D10" s="330">
        <v>82399258</v>
      </c>
      <c r="E10" s="331"/>
      <c r="F10" s="331"/>
      <c r="G10" s="331"/>
      <c r="H10" s="331"/>
      <c r="I10" s="331"/>
      <c r="J10" s="330"/>
      <c r="K10" s="330"/>
      <c r="L10" s="330"/>
      <c r="M10" s="331"/>
      <c r="N10" s="331"/>
      <c r="O10" s="332">
        <v>172071452</v>
      </c>
    </row>
    <row r="11" spans="1:15" ht="31.5" customHeight="1" x14ac:dyDescent="0.2">
      <c r="A11" s="511" t="s">
        <v>135</v>
      </c>
      <c r="B11" s="118" t="s">
        <v>302</v>
      </c>
      <c r="C11" s="319">
        <v>17032483</v>
      </c>
      <c r="D11" s="321">
        <v>17032483</v>
      </c>
      <c r="E11" s="321"/>
      <c r="F11" s="321"/>
      <c r="G11" s="321"/>
      <c r="H11" s="321"/>
      <c r="I11" s="321"/>
      <c r="J11" s="321"/>
      <c r="K11" s="321"/>
      <c r="L11" s="321"/>
      <c r="M11" s="321"/>
      <c r="N11" s="321"/>
      <c r="O11" s="333">
        <v>34064966</v>
      </c>
    </row>
    <row r="12" spans="1:15" ht="31.5" hidden="1" customHeight="1" thickBot="1" x14ac:dyDescent="0.25">
      <c r="A12" s="511"/>
      <c r="B12" s="119" t="s">
        <v>298</v>
      </c>
      <c r="C12" s="326">
        <v>0</v>
      </c>
      <c r="D12" s="334">
        <v>1</v>
      </c>
      <c r="E12" s="334"/>
      <c r="F12" s="334"/>
      <c r="G12" s="334"/>
      <c r="H12" s="334"/>
      <c r="I12" s="334"/>
      <c r="J12" s="334"/>
      <c r="K12" s="334"/>
      <c r="L12" s="334"/>
      <c r="M12" s="334"/>
      <c r="N12" s="334"/>
      <c r="O12" s="335">
        <v>1</v>
      </c>
    </row>
    <row r="13" spans="1:15" ht="31.5" customHeight="1" thickBot="1" x14ac:dyDescent="0.25">
      <c r="A13" s="511"/>
      <c r="B13" s="120" t="s">
        <v>303</v>
      </c>
      <c r="C13" s="336">
        <v>17032483</v>
      </c>
      <c r="D13" s="337">
        <v>17032484</v>
      </c>
      <c r="E13" s="337"/>
      <c r="F13" s="337"/>
      <c r="G13" s="337"/>
      <c r="H13" s="337"/>
      <c r="I13" s="337"/>
      <c r="J13" s="337"/>
      <c r="K13" s="337"/>
      <c r="L13" s="337"/>
      <c r="M13" s="337"/>
      <c r="N13" s="337"/>
      <c r="O13" s="338">
        <v>34064967</v>
      </c>
    </row>
    <row r="14" spans="1:15" ht="31.5" customHeight="1" thickBot="1" x14ac:dyDescent="0.25">
      <c r="A14" s="513" t="s">
        <v>136</v>
      </c>
      <c r="B14" s="514"/>
      <c r="C14" s="339">
        <v>106704677</v>
      </c>
      <c r="D14" s="340">
        <v>99431742</v>
      </c>
      <c r="E14" s="340"/>
      <c r="F14" s="340"/>
      <c r="G14" s="340"/>
      <c r="H14" s="340"/>
      <c r="I14" s="340"/>
      <c r="J14" s="341"/>
      <c r="K14" s="341"/>
      <c r="L14" s="341"/>
      <c r="M14" s="340"/>
      <c r="N14" s="340"/>
      <c r="O14" s="342">
        <v>206136419</v>
      </c>
    </row>
    <row r="62" ht="37.5" customHeight="1" x14ac:dyDescent="0.2"/>
  </sheetData>
  <mergeCells count="4">
    <mergeCell ref="A2:O2"/>
    <mergeCell ref="A4:A10"/>
    <mergeCell ref="A11:A13"/>
    <mergeCell ref="A14:B14"/>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topLeftCell="A130" zoomScale="80" zoomScaleNormal="100" zoomScaleSheetLayoutView="80" workbookViewId="0">
      <selection activeCell="C161" sqref="C161"/>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15" t="s">
        <v>128</v>
      </c>
      <c r="C1" s="516"/>
      <c r="D1" s="516"/>
      <c r="E1" s="516"/>
      <c r="F1" s="516"/>
      <c r="G1" s="516"/>
      <c r="H1" s="516"/>
      <c r="I1" s="516"/>
      <c r="J1" s="516"/>
      <c r="K1" s="516"/>
      <c r="L1" s="516"/>
      <c r="M1" s="516"/>
      <c r="N1" s="516"/>
      <c r="O1" s="516"/>
      <c r="P1" s="516"/>
      <c r="Q1" s="516"/>
      <c r="R1" s="517"/>
    </row>
    <row r="2" spans="2:18" ht="62.25" customHeight="1" x14ac:dyDescent="0.2">
      <c r="B2" s="70"/>
      <c r="C2" s="36" t="s">
        <v>106</v>
      </c>
      <c r="D2" s="36" t="s">
        <v>107</v>
      </c>
      <c r="E2" s="36" t="s">
        <v>108</v>
      </c>
      <c r="F2" s="36" t="s">
        <v>92</v>
      </c>
      <c r="G2" s="36" t="s">
        <v>109</v>
      </c>
      <c r="H2" s="36" t="s">
        <v>110</v>
      </c>
      <c r="I2" s="36" t="s">
        <v>111</v>
      </c>
      <c r="J2" s="36" t="s">
        <v>18</v>
      </c>
      <c r="K2" s="36" t="s">
        <v>116</v>
      </c>
      <c r="L2" s="36" t="s">
        <v>112</v>
      </c>
      <c r="M2" s="36" t="s">
        <v>19</v>
      </c>
      <c r="N2" s="36" t="s">
        <v>113</v>
      </c>
      <c r="O2" s="36" t="s">
        <v>114</v>
      </c>
      <c r="P2" s="36" t="s">
        <v>115</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86</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91</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98</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100</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105</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206</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241</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43">
        <v>43104</v>
      </c>
      <c r="D94" s="343">
        <v>10931</v>
      </c>
      <c r="E94" s="343">
        <v>67836</v>
      </c>
      <c r="F94" s="343">
        <v>5334</v>
      </c>
      <c r="G94" s="343">
        <v>150888</v>
      </c>
      <c r="H94" s="343">
        <v>90622</v>
      </c>
      <c r="I94" s="343">
        <v>351908</v>
      </c>
      <c r="J94" s="343">
        <v>313</v>
      </c>
      <c r="K94" s="343">
        <v>470963</v>
      </c>
      <c r="L94" s="343">
        <v>62982</v>
      </c>
      <c r="M94" s="343">
        <v>20118</v>
      </c>
      <c r="N94" s="343">
        <v>14896</v>
      </c>
      <c r="O94" s="343">
        <v>1883</v>
      </c>
      <c r="P94" s="343">
        <v>2630</v>
      </c>
      <c r="Q94" s="343">
        <v>33512</v>
      </c>
      <c r="R94" s="344">
        <v>1327920</v>
      </c>
    </row>
    <row r="95" spans="2:18" ht="15.75" x14ac:dyDescent="0.2">
      <c r="B95" s="72">
        <v>42583</v>
      </c>
      <c r="C95" s="343">
        <v>43374</v>
      </c>
      <c r="D95" s="343">
        <v>11011</v>
      </c>
      <c r="E95" s="343">
        <v>67906</v>
      </c>
      <c r="F95" s="343">
        <v>5452</v>
      </c>
      <c r="G95" s="343">
        <v>150673</v>
      </c>
      <c r="H95" s="343">
        <v>91044</v>
      </c>
      <c r="I95" s="343">
        <v>359971</v>
      </c>
      <c r="J95" s="343">
        <v>310</v>
      </c>
      <c r="K95" s="343">
        <v>471980</v>
      </c>
      <c r="L95" s="343">
        <v>63715</v>
      </c>
      <c r="M95" s="343">
        <v>20203</v>
      </c>
      <c r="N95" s="343">
        <v>14911</v>
      </c>
      <c r="O95" s="343">
        <v>1872</v>
      </c>
      <c r="P95" s="343">
        <v>2634</v>
      </c>
      <c r="Q95" s="343">
        <v>33636</v>
      </c>
      <c r="R95" s="344">
        <v>1338692</v>
      </c>
    </row>
    <row r="96" spans="2:18" ht="15.75" x14ac:dyDescent="0.2">
      <c r="B96" s="72">
        <v>42614</v>
      </c>
      <c r="C96" s="343">
        <v>43633</v>
      </c>
      <c r="D96" s="343">
        <v>11039</v>
      </c>
      <c r="E96" s="343">
        <v>68043</v>
      </c>
      <c r="F96" s="343">
        <v>5598</v>
      </c>
      <c r="G96" s="343">
        <v>151271</v>
      </c>
      <c r="H96" s="343">
        <v>90010</v>
      </c>
      <c r="I96" s="343">
        <v>356125</v>
      </c>
      <c r="J96" s="343">
        <v>311</v>
      </c>
      <c r="K96" s="343">
        <v>471754</v>
      </c>
      <c r="L96" s="343">
        <v>64431</v>
      </c>
      <c r="M96" s="343">
        <v>20296</v>
      </c>
      <c r="N96" s="343">
        <v>14401</v>
      </c>
      <c r="O96" s="343">
        <v>1797</v>
      </c>
      <c r="P96" s="343">
        <v>2571</v>
      </c>
      <c r="Q96" s="343">
        <v>33623</v>
      </c>
      <c r="R96" s="344">
        <v>1334903</v>
      </c>
    </row>
    <row r="97" spans="2:18" ht="15.75" x14ac:dyDescent="0.2">
      <c r="B97" s="72">
        <v>42644</v>
      </c>
      <c r="C97" s="343">
        <v>43725</v>
      </c>
      <c r="D97" s="343">
        <v>11131</v>
      </c>
      <c r="E97" s="343">
        <v>67951</v>
      </c>
      <c r="F97" s="343">
        <v>5825</v>
      </c>
      <c r="G97" s="343">
        <v>153579</v>
      </c>
      <c r="H97" s="343">
        <v>88537</v>
      </c>
      <c r="I97" s="343">
        <v>353370</v>
      </c>
      <c r="J97" s="343">
        <v>312</v>
      </c>
      <c r="K97" s="343">
        <v>471116</v>
      </c>
      <c r="L97" s="343">
        <v>64454</v>
      </c>
      <c r="M97" s="343">
        <v>20260</v>
      </c>
      <c r="N97" s="343">
        <v>14168</v>
      </c>
      <c r="O97" s="343">
        <v>1790</v>
      </c>
      <c r="P97" s="343">
        <v>2455</v>
      </c>
      <c r="Q97" s="343">
        <v>33461</v>
      </c>
      <c r="R97" s="344">
        <v>1332134</v>
      </c>
    </row>
    <row r="98" spans="2:18" ht="15.75" x14ac:dyDescent="0.2">
      <c r="B98" s="72">
        <v>42675</v>
      </c>
      <c r="C98" s="343">
        <v>43913</v>
      </c>
      <c r="D98" s="343">
        <v>11233</v>
      </c>
      <c r="E98" s="343">
        <v>67914</v>
      </c>
      <c r="F98" s="343">
        <v>5918</v>
      </c>
      <c r="G98" s="343">
        <v>155687</v>
      </c>
      <c r="H98" s="343">
        <v>90158</v>
      </c>
      <c r="I98" s="343">
        <v>358986</v>
      </c>
      <c r="J98" s="343">
        <v>306</v>
      </c>
      <c r="K98" s="343">
        <v>473863</v>
      </c>
      <c r="L98" s="343">
        <v>61650</v>
      </c>
      <c r="M98" s="343">
        <v>20306</v>
      </c>
      <c r="N98" s="343">
        <v>13876</v>
      </c>
      <c r="O98" s="343">
        <v>1738</v>
      </c>
      <c r="P98" s="343">
        <v>2434</v>
      </c>
      <c r="Q98" s="343">
        <v>33416</v>
      </c>
      <c r="R98" s="344">
        <v>1341398</v>
      </c>
    </row>
    <row r="99" spans="2:18" ht="15.75" x14ac:dyDescent="0.2">
      <c r="B99" s="72">
        <v>42705</v>
      </c>
      <c r="C99" s="343">
        <v>43481</v>
      </c>
      <c r="D99" s="343">
        <v>11181</v>
      </c>
      <c r="E99" s="343">
        <v>66509</v>
      </c>
      <c r="F99" s="343">
        <v>6114</v>
      </c>
      <c r="G99" s="343">
        <v>157155</v>
      </c>
      <c r="H99" s="343">
        <v>90730</v>
      </c>
      <c r="I99" s="343">
        <v>362193</v>
      </c>
      <c r="J99" s="343">
        <v>303</v>
      </c>
      <c r="K99" s="343">
        <v>472054</v>
      </c>
      <c r="L99" s="343">
        <v>62524</v>
      </c>
      <c r="M99" s="343">
        <v>20296</v>
      </c>
      <c r="N99" s="343">
        <v>13608</v>
      </c>
      <c r="O99" s="343">
        <v>1736</v>
      </c>
      <c r="P99" s="343">
        <v>2430</v>
      </c>
      <c r="Q99" s="343">
        <v>33390</v>
      </c>
      <c r="R99" s="344">
        <v>1343704</v>
      </c>
    </row>
    <row r="100" spans="2:18" ht="15.75" x14ac:dyDescent="0.2">
      <c r="B100" s="72">
        <v>42736</v>
      </c>
      <c r="C100" s="343">
        <v>43888</v>
      </c>
      <c r="D100" s="343">
        <v>11405</v>
      </c>
      <c r="E100" s="343">
        <v>68174</v>
      </c>
      <c r="F100" s="343">
        <v>6267</v>
      </c>
      <c r="G100" s="343">
        <v>158234</v>
      </c>
      <c r="H100" s="343">
        <v>87555</v>
      </c>
      <c r="I100" s="343">
        <v>362098</v>
      </c>
      <c r="J100" s="343">
        <v>295</v>
      </c>
      <c r="K100" s="343">
        <v>469992</v>
      </c>
      <c r="L100" s="343">
        <v>64732</v>
      </c>
      <c r="M100" s="343">
        <v>20297</v>
      </c>
      <c r="N100" s="343">
        <v>13527</v>
      </c>
      <c r="O100" s="343">
        <v>1816</v>
      </c>
      <c r="P100" s="343">
        <v>2526</v>
      </c>
      <c r="Q100" s="343">
        <v>33173</v>
      </c>
      <c r="R100" s="344">
        <v>1343979</v>
      </c>
    </row>
    <row r="101" spans="2:18" ht="15.75" x14ac:dyDescent="0.2">
      <c r="B101" s="72">
        <v>42767</v>
      </c>
      <c r="C101" s="343">
        <v>43649</v>
      </c>
      <c r="D101" s="343">
        <v>11363</v>
      </c>
      <c r="E101" s="343">
        <v>67879</v>
      </c>
      <c r="F101" s="343">
        <v>6382</v>
      </c>
      <c r="G101" s="343">
        <v>158909</v>
      </c>
      <c r="H101" s="343">
        <v>86966</v>
      </c>
      <c r="I101" s="343">
        <v>361837</v>
      </c>
      <c r="J101" s="343">
        <v>285</v>
      </c>
      <c r="K101" s="343">
        <v>467770</v>
      </c>
      <c r="L101" s="343">
        <v>64616</v>
      </c>
      <c r="M101" s="343">
        <v>20235</v>
      </c>
      <c r="N101" s="343">
        <v>12860</v>
      </c>
      <c r="O101" s="343">
        <v>1765</v>
      </c>
      <c r="P101" s="343">
        <v>2406</v>
      </c>
      <c r="Q101" s="343">
        <v>33167</v>
      </c>
      <c r="R101" s="344">
        <v>1340089</v>
      </c>
    </row>
    <row r="102" spans="2:18" ht="15.75" x14ac:dyDescent="0.2">
      <c r="B102" s="72">
        <v>42795</v>
      </c>
      <c r="C102" s="343">
        <v>44261</v>
      </c>
      <c r="D102" s="343">
        <v>11397</v>
      </c>
      <c r="E102" s="343">
        <v>67558</v>
      </c>
      <c r="F102" s="343">
        <v>6964</v>
      </c>
      <c r="G102" s="343">
        <v>164569</v>
      </c>
      <c r="H102" s="343">
        <v>156205</v>
      </c>
      <c r="I102" s="343">
        <v>296427</v>
      </c>
      <c r="J102" s="343">
        <v>285</v>
      </c>
      <c r="K102" s="343">
        <v>465588</v>
      </c>
      <c r="L102" s="343">
        <v>68165</v>
      </c>
      <c r="M102" s="343">
        <v>20034</v>
      </c>
      <c r="N102" s="343">
        <v>12813</v>
      </c>
      <c r="O102" s="343">
        <v>2392</v>
      </c>
      <c r="P102" s="343">
        <v>2789</v>
      </c>
      <c r="Q102" s="343">
        <v>34322</v>
      </c>
      <c r="R102" s="344">
        <v>1353769</v>
      </c>
    </row>
    <row r="103" spans="2:18" ht="15.75" x14ac:dyDescent="0.2">
      <c r="B103" s="72">
        <v>42826</v>
      </c>
      <c r="C103" s="343">
        <v>44637</v>
      </c>
      <c r="D103" s="343">
        <v>11381</v>
      </c>
      <c r="E103" s="343">
        <v>67367</v>
      </c>
      <c r="F103" s="343">
        <v>7018</v>
      </c>
      <c r="G103" s="343">
        <v>174085</v>
      </c>
      <c r="H103" s="343">
        <v>141660</v>
      </c>
      <c r="I103" s="343">
        <v>309197</v>
      </c>
      <c r="J103" s="343">
        <v>279</v>
      </c>
      <c r="K103" s="343">
        <v>466511</v>
      </c>
      <c r="L103" s="343">
        <v>67508</v>
      </c>
      <c r="M103" s="343">
        <v>20433</v>
      </c>
      <c r="N103" s="343">
        <v>12786</v>
      </c>
      <c r="O103" s="343">
        <v>2321</v>
      </c>
      <c r="P103" s="343">
        <v>2868</v>
      </c>
      <c r="Q103" s="343">
        <v>34407</v>
      </c>
      <c r="R103" s="344">
        <v>1362458</v>
      </c>
    </row>
    <row r="104" spans="2:18" ht="15.75" x14ac:dyDescent="0.2">
      <c r="B104" s="72">
        <v>42856</v>
      </c>
      <c r="C104" s="343">
        <v>44816</v>
      </c>
      <c r="D104" s="343">
        <v>11401</v>
      </c>
      <c r="E104" s="343">
        <v>67183</v>
      </c>
      <c r="F104" s="343">
        <v>7042</v>
      </c>
      <c r="G104" s="343">
        <v>179878</v>
      </c>
      <c r="H104" s="343">
        <v>116609</v>
      </c>
      <c r="I104" s="343">
        <v>333778</v>
      </c>
      <c r="J104" s="343">
        <v>274</v>
      </c>
      <c r="K104" s="343">
        <v>467044</v>
      </c>
      <c r="L104" s="343">
        <v>67596</v>
      </c>
      <c r="M104" s="343">
        <v>20681</v>
      </c>
      <c r="N104" s="343">
        <v>12727</v>
      </c>
      <c r="O104" s="343">
        <v>2276</v>
      </c>
      <c r="P104" s="343">
        <v>2992</v>
      </c>
      <c r="Q104" s="343">
        <v>34806</v>
      </c>
      <c r="R104" s="344">
        <v>1369103</v>
      </c>
    </row>
    <row r="105" spans="2:18" ht="15.75" x14ac:dyDescent="0.2">
      <c r="B105" s="72">
        <v>42887</v>
      </c>
      <c r="C105" s="343">
        <v>44814</v>
      </c>
      <c r="D105" s="343">
        <v>11420</v>
      </c>
      <c r="E105" s="343">
        <v>67109</v>
      </c>
      <c r="F105" s="343">
        <v>7102</v>
      </c>
      <c r="G105" s="343">
        <v>182132</v>
      </c>
      <c r="H105" s="343">
        <v>82613</v>
      </c>
      <c r="I105" s="343">
        <v>368291</v>
      </c>
      <c r="J105" s="343">
        <v>264</v>
      </c>
      <c r="K105" s="343">
        <v>462931</v>
      </c>
      <c r="L105" s="343">
        <v>66503</v>
      </c>
      <c r="M105" s="343">
        <v>20557</v>
      </c>
      <c r="N105" s="343">
        <v>12236</v>
      </c>
      <c r="O105" s="343">
        <v>2229</v>
      </c>
      <c r="P105" s="343">
        <v>2941</v>
      </c>
      <c r="Q105" s="343">
        <v>34798</v>
      </c>
      <c r="R105" s="344">
        <v>1365940</v>
      </c>
    </row>
    <row r="106" spans="2:18" ht="15.75" x14ac:dyDescent="0.2">
      <c r="B106" s="76" t="s">
        <v>307</v>
      </c>
      <c r="C106" s="345">
        <v>43941</v>
      </c>
      <c r="D106" s="345">
        <v>11241</v>
      </c>
      <c r="E106" s="345">
        <v>67619</v>
      </c>
      <c r="F106" s="345">
        <v>6251</v>
      </c>
      <c r="G106" s="345">
        <v>161422</v>
      </c>
      <c r="H106" s="345">
        <v>101059</v>
      </c>
      <c r="I106" s="345">
        <v>347848</v>
      </c>
      <c r="J106" s="345">
        <v>295</v>
      </c>
      <c r="K106" s="345">
        <v>469297</v>
      </c>
      <c r="L106" s="345">
        <v>64906</v>
      </c>
      <c r="M106" s="345">
        <v>20310</v>
      </c>
      <c r="N106" s="345">
        <v>13567</v>
      </c>
      <c r="O106" s="345">
        <v>1968</v>
      </c>
      <c r="P106" s="345">
        <v>2640</v>
      </c>
      <c r="Q106" s="345">
        <v>33809</v>
      </c>
      <c r="R106" s="346">
        <v>1346173</v>
      </c>
    </row>
    <row r="107" spans="2:18" ht="15.75" x14ac:dyDescent="0.2">
      <c r="B107" s="72">
        <v>42917</v>
      </c>
      <c r="C107" s="343">
        <v>44896</v>
      </c>
      <c r="D107" s="343">
        <v>11410</v>
      </c>
      <c r="E107" s="343">
        <v>67009</v>
      </c>
      <c r="F107" s="343">
        <v>7274</v>
      </c>
      <c r="G107" s="343">
        <v>181640</v>
      </c>
      <c r="H107" s="343">
        <v>82329</v>
      </c>
      <c r="I107" s="343">
        <v>370674</v>
      </c>
      <c r="J107" s="343">
        <v>150</v>
      </c>
      <c r="K107" s="343">
        <v>457780</v>
      </c>
      <c r="L107" s="343">
        <v>65467</v>
      </c>
      <c r="M107" s="343">
        <v>20651</v>
      </c>
      <c r="N107" s="343">
        <v>11545</v>
      </c>
      <c r="O107" s="343">
        <v>2177</v>
      </c>
      <c r="P107" s="343">
        <v>2925</v>
      </c>
      <c r="Q107" s="343">
        <v>34833</v>
      </c>
      <c r="R107" s="344">
        <v>1360760</v>
      </c>
    </row>
    <row r="108" spans="2:18" ht="15.75" x14ac:dyDescent="0.2">
      <c r="B108" s="72">
        <v>42948</v>
      </c>
      <c r="C108" s="343">
        <v>45233</v>
      </c>
      <c r="D108" s="343">
        <v>11486</v>
      </c>
      <c r="E108" s="343">
        <v>67079</v>
      </c>
      <c r="F108" s="343">
        <v>7366</v>
      </c>
      <c r="G108" s="343">
        <v>182123</v>
      </c>
      <c r="H108" s="343">
        <v>83011</v>
      </c>
      <c r="I108" s="343">
        <v>374722</v>
      </c>
      <c r="J108" s="343">
        <v>145</v>
      </c>
      <c r="K108" s="343">
        <v>457326</v>
      </c>
      <c r="L108" s="343">
        <v>66362</v>
      </c>
      <c r="M108" s="343">
        <v>20804</v>
      </c>
      <c r="N108" s="343">
        <v>11069</v>
      </c>
      <c r="O108" s="343">
        <v>2119</v>
      </c>
      <c r="P108" s="343">
        <v>2957</v>
      </c>
      <c r="Q108" s="343">
        <v>35078</v>
      </c>
      <c r="R108" s="344">
        <v>1366880</v>
      </c>
    </row>
    <row r="109" spans="2:18" ht="15.75" x14ac:dyDescent="0.2">
      <c r="B109" s="72">
        <v>42979</v>
      </c>
      <c r="C109" s="343">
        <v>45431</v>
      </c>
      <c r="D109" s="343">
        <v>11509</v>
      </c>
      <c r="E109" s="343">
        <v>66918</v>
      </c>
      <c r="F109" s="343">
        <v>7462</v>
      </c>
      <c r="G109" s="343">
        <v>181352</v>
      </c>
      <c r="H109" s="343">
        <v>82088</v>
      </c>
      <c r="I109" s="343">
        <v>376011</v>
      </c>
      <c r="J109" s="343">
        <v>132</v>
      </c>
      <c r="K109" s="343">
        <v>452116</v>
      </c>
      <c r="L109" s="343">
        <v>66778</v>
      </c>
      <c r="M109" s="343">
        <v>20941</v>
      </c>
      <c r="N109" s="343">
        <v>10343</v>
      </c>
      <c r="O109" s="343">
        <v>2105</v>
      </c>
      <c r="P109" s="343">
        <v>2831</v>
      </c>
      <c r="Q109" s="343">
        <v>35157</v>
      </c>
      <c r="R109" s="344">
        <v>1361174</v>
      </c>
    </row>
    <row r="110" spans="2:18" ht="15.75" x14ac:dyDescent="0.2">
      <c r="B110" s="72">
        <v>43009</v>
      </c>
      <c r="C110" s="343">
        <v>45606</v>
      </c>
      <c r="D110" s="343">
        <v>11558</v>
      </c>
      <c r="E110" s="343">
        <v>66985</v>
      </c>
      <c r="F110" s="343">
        <v>7797</v>
      </c>
      <c r="G110" s="343">
        <v>179385</v>
      </c>
      <c r="H110" s="343">
        <v>73998</v>
      </c>
      <c r="I110" s="343">
        <v>350968</v>
      </c>
      <c r="J110" s="343">
        <v>139</v>
      </c>
      <c r="K110" s="343">
        <v>444507</v>
      </c>
      <c r="L110" s="343">
        <v>67110</v>
      </c>
      <c r="M110" s="343">
        <v>21093</v>
      </c>
      <c r="N110" s="343">
        <v>9948</v>
      </c>
      <c r="O110" s="343">
        <v>2197</v>
      </c>
      <c r="P110" s="343">
        <v>2842</v>
      </c>
      <c r="Q110" s="343">
        <v>34883</v>
      </c>
      <c r="R110" s="344">
        <v>1319016</v>
      </c>
    </row>
    <row r="111" spans="2:18" ht="15.75" x14ac:dyDescent="0.2">
      <c r="B111" s="72">
        <v>43040</v>
      </c>
      <c r="C111" s="343">
        <v>45824</v>
      </c>
      <c r="D111" s="343">
        <v>11643</v>
      </c>
      <c r="E111" s="343">
        <v>67142</v>
      </c>
      <c r="F111" s="343">
        <v>7980</v>
      </c>
      <c r="G111" s="343">
        <v>179750</v>
      </c>
      <c r="H111" s="343">
        <v>71489</v>
      </c>
      <c r="I111" s="343">
        <v>350249</v>
      </c>
      <c r="J111" s="343">
        <v>149</v>
      </c>
      <c r="K111" s="343">
        <v>441219</v>
      </c>
      <c r="L111" s="343">
        <v>66946</v>
      </c>
      <c r="M111" s="343">
        <v>21305</v>
      </c>
      <c r="N111" s="343">
        <v>9601</v>
      </c>
      <c r="O111" s="343">
        <v>2222</v>
      </c>
      <c r="P111" s="343">
        <v>2716</v>
      </c>
      <c r="Q111" s="343">
        <v>34999</v>
      </c>
      <c r="R111" s="344">
        <v>1313234</v>
      </c>
    </row>
    <row r="112" spans="2:18" ht="15.75" x14ac:dyDescent="0.2">
      <c r="B112" s="72">
        <v>43070</v>
      </c>
      <c r="C112" s="343">
        <v>45985</v>
      </c>
      <c r="D112" s="343">
        <v>11718</v>
      </c>
      <c r="E112" s="343">
        <v>67066</v>
      </c>
      <c r="F112" s="343">
        <v>8204</v>
      </c>
      <c r="G112" s="343">
        <v>179877</v>
      </c>
      <c r="H112" s="343">
        <v>72942</v>
      </c>
      <c r="I112" s="343">
        <v>356175</v>
      </c>
      <c r="J112" s="343">
        <v>151</v>
      </c>
      <c r="K112" s="343">
        <v>439244</v>
      </c>
      <c r="L112" s="343">
        <v>66517</v>
      </c>
      <c r="M112" s="343">
        <v>21485</v>
      </c>
      <c r="N112" s="343">
        <v>9138</v>
      </c>
      <c r="O112" s="343">
        <v>2154</v>
      </c>
      <c r="P112" s="343">
        <v>2677</v>
      </c>
      <c r="Q112" s="343">
        <v>35001</v>
      </c>
      <c r="R112" s="344">
        <v>1318334</v>
      </c>
    </row>
    <row r="113" spans="2:18" ht="15.75" x14ac:dyDescent="0.2">
      <c r="B113" s="72">
        <v>43101</v>
      </c>
      <c r="C113" s="343">
        <v>46005</v>
      </c>
      <c r="D113" s="343">
        <v>11812</v>
      </c>
      <c r="E113" s="343">
        <v>67365</v>
      </c>
      <c r="F113" s="343">
        <v>8438</v>
      </c>
      <c r="G113" s="343">
        <v>180335</v>
      </c>
      <c r="H113" s="343">
        <v>69709</v>
      </c>
      <c r="I113" s="343">
        <v>345699</v>
      </c>
      <c r="J113" s="343">
        <v>157</v>
      </c>
      <c r="K113" s="343">
        <v>437341</v>
      </c>
      <c r="L113" s="343">
        <v>66260</v>
      </c>
      <c r="M113" s="343">
        <v>21576</v>
      </c>
      <c r="N113" s="343">
        <v>9238</v>
      </c>
      <c r="O113" s="343">
        <v>2202</v>
      </c>
      <c r="P113" s="343">
        <v>2704</v>
      </c>
      <c r="Q113" s="343">
        <v>34842</v>
      </c>
      <c r="R113" s="344">
        <v>1303683</v>
      </c>
    </row>
    <row r="114" spans="2:18" ht="15.75" x14ac:dyDescent="0.2">
      <c r="B114" s="72">
        <v>43132</v>
      </c>
      <c r="C114" s="343">
        <v>46038</v>
      </c>
      <c r="D114" s="343">
        <v>11860</v>
      </c>
      <c r="E114" s="343">
        <v>67688</v>
      </c>
      <c r="F114" s="343">
        <v>8663</v>
      </c>
      <c r="G114" s="343">
        <v>180744</v>
      </c>
      <c r="H114" s="343">
        <v>70071</v>
      </c>
      <c r="I114" s="343">
        <v>345064</v>
      </c>
      <c r="J114" s="343">
        <v>165</v>
      </c>
      <c r="K114" s="343">
        <v>433460</v>
      </c>
      <c r="L114" s="343">
        <v>64494</v>
      </c>
      <c r="M114" s="343">
        <v>21701</v>
      </c>
      <c r="N114" s="343">
        <v>9067</v>
      </c>
      <c r="O114" s="343">
        <v>2219</v>
      </c>
      <c r="P114" s="343">
        <v>2707</v>
      </c>
      <c r="Q114" s="343">
        <v>34868</v>
      </c>
      <c r="R114" s="344">
        <v>1298809</v>
      </c>
    </row>
    <row r="115" spans="2:18" ht="15.75" x14ac:dyDescent="0.2">
      <c r="B115" s="72">
        <v>43160</v>
      </c>
      <c r="C115" s="343">
        <v>46038</v>
      </c>
      <c r="D115" s="343">
        <v>11968</v>
      </c>
      <c r="E115" s="343">
        <v>67875</v>
      </c>
      <c r="F115" s="343">
        <v>8689</v>
      </c>
      <c r="G115" s="343">
        <v>176469</v>
      </c>
      <c r="H115" s="343">
        <v>74829</v>
      </c>
      <c r="I115" s="343">
        <v>344991</v>
      </c>
      <c r="J115" s="343">
        <v>163</v>
      </c>
      <c r="K115" s="343">
        <v>429162</v>
      </c>
      <c r="L115" s="343">
        <v>63156</v>
      </c>
      <c r="M115" s="343">
        <v>21926</v>
      </c>
      <c r="N115" s="343">
        <v>9198</v>
      </c>
      <c r="O115" s="343">
        <v>2216</v>
      </c>
      <c r="P115" s="343">
        <v>2763</v>
      </c>
      <c r="Q115" s="343">
        <v>34817</v>
      </c>
      <c r="R115" s="344">
        <v>1294260</v>
      </c>
    </row>
    <row r="116" spans="2:18" ht="15.75" x14ac:dyDescent="0.2">
      <c r="B116" s="72">
        <v>43191</v>
      </c>
      <c r="C116" s="343">
        <v>46302</v>
      </c>
      <c r="D116" s="343">
        <v>12054</v>
      </c>
      <c r="E116" s="343">
        <v>67963</v>
      </c>
      <c r="F116" s="343">
        <v>8698</v>
      </c>
      <c r="G116" s="343">
        <v>177031</v>
      </c>
      <c r="H116" s="343">
        <v>73217</v>
      </c>
      <c r="I116" s="343">
        <v>337958</v>
      </c>
      <c r="J116" s="343">
        <v>169</v>
      </c>
      <c r="K116" s="343">
        <v>423241</v>
      </c>
      <c r="L116" s="343">
        <v>59499</v>
      </c>
      <c r="M116" s="343">
        <v>21947</v>
      </c>
      <c r="N116" s="343">
        <v>9967</v>
      </c>
      <c r="O116" s="343">
        <v>2316</v>
      </c>
      <c r="P116" s="343">
        <v>2823</v>
      </c>
      <c r="Q116" s="343">
        <v>34553</v>
      </c>
      <c r="R116" s="344">
        <v>1277738</v>
      </c>
    </row>
    <row r="117" spans="2:18" ht="15.75" x14ac:dyDescent="0.2">
      <c r="B117" s="72">
        <v>43221</v>
      </c>
      <c r="C117" s="343">
        <v>46534</v>
      </c>
      <c r="D117" s="343">
        <v>12138</v>
      </c>
      <c r="E117" s="343">
        <v>68152</v>
      </c>
      <c r="F117" s="343">
        <v>8842</v>
      </c>
      <c r="G117" s="343">
        <v>177139</v>
      </c>
      <c r="H117" s="343">
        <v>72831</v>
      </c>
      <c r="I117" s="343">
        <v>338829</v>
      </c>
      <c r="J117" s="343">
        <v>165</v>
      </c>
      <c r="K117" s="343">
        <v>421753</v>
      </c>
      <c r="L117" s="343">
        <v>58572</v>
      </c>
      <c r="M117" s="343">
        <v>22153</v>
      </c>
      <c r="N117" s="343">
        <v>10082</v>
      </c>
      <c r="O117" s="343">
        <v>2363</v>
      </c>
      <c r="P117" s="343">
        <v>2930</v>
      </c>
      <c r="Q117" s="343">
        <v>34463</v>
      </c>
      <c r="R117" s="344">
        <v>1276946</v>
      </c>
    </row>
    <row r="118" spans="2:18" ht="15.75" x14ac:dyDescent="0.2">
      <c r="B118" s="72">
        <v>43252</v>
      </c>
      <c r="C118" s="343">
        <v>46991</v>
      </c>
      <c r="D118" s="343">
        <v>12411</v>
      </c>
      <c r="E118" s="343">
        <v>69127</v>
      </c>
      <c r="F118" s="343">
        <v>8690</v>
      </c>
      <c r="G118" s="343">
        <v>182397</v>
      </c>
      <c r="H118" s="343">
        <v>68816</v>
      </c>
      <c r="I118" s="343">
        <v>339937</v>
      </c>
      <c r="J118" s="343">
        <v>169</v>
      </c>
      <c r="K118" s="343">
        <v>428112</v>
      </c>
      <c r="L118" s="343">
        <v>60990</v>
      </c>
      <c r="M118" s="343">
        <v>22094</v>
      </c>
      <c r="N118" s="343">
        <v>12298</v>
      </c>
      <c r="O118" s="343">
        <v>2463</v>
      </c>
      <c r="P118" s="343">
        <v>2831</v>
      </c>
      <c r="Q118" s="343">
        <v>34444</v>
      </c>
      <c r="R118" s="344">
        <v>1291770</v>
      </c>
    </row>
    <row r="119" spans="2:18" ht="15.75" x14ac:dyDescent="0.2">
      <c r="B119" s="76" t="s">
        <v>308</v>
      </c>
      <c r="C119" s="345">
        <v>45907</v>
      </c>
      <c r="D119" s="345">
        <v>11797</v>
      </c>
      <c r="E119" s="345">
        <v>67531</v>
      </c>
      <c r="F119" s="345">
        <v>8175</v>
      </c>
      <c r="G119" s="345">
        <v>179854</v>
      </c>
      <c r="H119" s="345">
        <v>74611</v>
      </c>
      <c r="I119" s="345">
        <v>352606</v>
      </c>
      <c r="J119" s="345">
        <v>155</v>
      </c>
      <c r="K119" s="345">
        <v>438771</v>
      </c>
      <c r="L119" s="345">
        <v>64346</v>
      </c>
      <c r="M119" s="345">
        <v>21473</v>
      </c>
      <c r="N119" s="345">
        <v>10125</v>
      </c>
      <c r="O119" s="345">
        <v>2229</v>
      </c>
      <c r="P119" s="345">
        <v>2809</v>
      </c>
      <c r="Q119" s="345">
        <v>34828</v>
      </c>
      <c r="R119" s="346">
        <v>1315217</v>
      </c>
    </row>
    <row r="120" spans="2:18" ht="15.75" x14ac:dyDescent="0.2">
      <c r="B120" s="72">
        <v>43282</v>
      </c>
      <c r="C120" s="343">
        <v>47275</v>
      </c>
      <c r="D120" s="343">
        <v>12499</v>
      </c>
      <c r="E120" s="343">
        <v>69243</v>
      </c>
      <c r="F120" s="343">
        <v>8791</v>
      </c>
      <c r="G120" s="343">
        <v>183930</v>
      </c>
      <c r="H120" s="343">
        <v>68773</v>
      </c>
      <c r="I120" s="343">
        <v>336317</v>
      </c>
      <c r="J120" s="343">
        <v>160</v>
      </c>
      <c r="K120" s="343">
        <v>429605</v>
      </c>
      <c r="L120" s="343">
        <v>60022</v>
      </c>
      <c r="M120" s="343">
        <v>22059</v>
      </c>
      <c r="N120" s="343">
        <v>12567</v>
      </c>
      <c r="O120" s="343">
        <v>2395</v>
      </c>
      <c r="P120" s="343">
        <v>2868</v>
      </c>
      <c r="Q120" s="343">
        <v>34656</v>
      </c>
      <c r="R120" s="344">
        <v>1291160</v>
      </c>
    </row>
    <row r="121" spans="2:18" ht="15.75" x14ac:dyDescent="0.2">
      <c r="B121" s="72">
        <v>43313</v>
      </c>
      <c r="C121" s="343">
        <v>47463</v>
      </c>
      <c r="D121" s="343">
        <v>12559</v>
      </c>
      <c r="E121" s="343">
        <v>69221</v>
      </c>
      <c r="F121" s="343">
        <v>8734</v>
      </c>
      <c r="G121" s="343">
        <v>183083</v>
      </c>
      <c r="H121" s="343">
        <v>69297</v>
      </c>
      <c r="I121" s="343">
        <v>340105</v>
      </c>
      <c r="J121" s="343">
        <v>158</v>
      </c>
      <c r="K121" s="343">
        <v>429302</v>
      </c>
      <c r="L121" s="343">
        <v>60233</v>
      </c>
      <c r="M121" s="343">
        <v>21913</v>
      </c>
      <c r="N121" s="343">
        <v>12450</v>
      </c>
      <c r="O121" s="343">
        <v>2243</v>
      </c>
      <c r="P121" s="343">
        <v>2796</v>
      </c>
      <c r="Q121" s="343">
        <v>34802</v>
      </c>
      <c r="R121" s="344">
        <v>1294359</v>
      </c>
    </row>
    <row r="122" spans="2:18" ht="15.75" x14ac:dyDescent="0.2">
      <c r="B122" s="72">
        <v>43344</v>
      </c>
      <c r="C122" s="343">
        <v>47564</v>
      </c>
      <c r="D122" s="343">
        <v>12647</v>
      </c>
      <c r="E122" s="343">
        <v>69235</v>
      </c>
      <c r="F122" s="343">
        <v>8667</v>
      </c>
      <c r="G122" s="343">
        <v>182792</v>
      </c>
      <c r="H122" s="343">
        <v>68226</v>
      </c>
      <c r="I122" s="343">
        <v>342428</v>
      </c>
      <c r="J122" s="343">
        <v>154</v>
      </c>
      <c r="K122" s="343">
        <v>429176</v>
      </c>
      <c r="L122" s="343">
        <v>60450</v>
      </c>
      <c r="M122" s="343">
        <v>21826</v>
      </c>
      <c r="N122" s="343">
        <v>12375</v>
      </c>
      <c r="O122" s="343">
        <v>2190</v>
      </c>
      <c r="P122" s="343">
        <v>2654</v>
      </c>
      <c r="Q122" s="343">
        <v>35434</v>
      </c>
      <c r="R122" s="344">
        <v>1295818</v>
      </c>
    </row>
    <row r="123" spans="2:18" ht="15.75" x14ac:dyDescent="0.2">
      <c r="B123" s="72">
        <v>43374</v>
      </c>
      <c r="C123" s="343">
        <v>47546</v>
      </c>
      <c r="D123" s="343">
        <v>12681</v>
      </c>
      <c r="E123" s="343">
        <v>68963</v>
      </c>
      <c r="F123" s="343">
        <v>8606</v>
      </c>
      <c r="G123" s="343">
        <v>178102</v>
      </c>
      <c r="H123" s="343">
        <v>66710</v>
      </c>
      <c r="I123" s="343">
        <v>341696</v>
      </c>
      <c r="J123" s="343">
        <v>155</v>
      </c>
      <c r="K123" s="343">
        <v>423792</v>
      </c>
      <c r="L123" s="343">
        <v>61197</v>
      </c>
      <c r="M123" s="343">
        <v>21804</v>
      </c>
      <c r="N123" s="343">
        <v>12319</v>
      </c>
      <c r="O123" s="343">
        <v>2412</v>
      </c>
      <c r="P123" s="343">
        <v>2583</v>
      </c>
      <c r="Q123" s="343">
        <v>35294</v>
      </c>
      <c r="R123" s="344">
        <v>1283860</v>
      </c>
    </row>
    <row r="124" spans="2:18" ht="15.75" x14ac:dyDescent="0.2">
      <c r="B124" s="72">
        <v>43405</v>
      </c>
      <c r="C124" s="343">
        <v>47544</v>
      </c>
      <c r="D124" s="343">
        <v>12696</v>
      </c>
      <c r="E124" s="343">
        <v>68776</v>
      </c>
      <c r="F124" s="343">
        <v>8641</v>
      </c>
      <c r="G124" s="343">
        <v>176139</v>
      </c>
      <c r="H124" s="343">
        <v>64480</v>
      </c>
      <c r="I124" s="343">
        <v>334945</v>
      </c>
      <c r="J124" s="343">
        <v>148</v>
      </c>
      <c r="K124" s="343">
        <v>420435</v>
      </c>
      <c r="L124" s="343">
        <v>61569</v>
      </c>
      <c r="M124" s="343">
        <v>21741</v>
      </c>
      <c r="N124" s="343">
        <v>12138</v>
      </c>
      <c r="O124" s="343">
        <v>2366</v>
      </c>
      <c r="P124" s="343">
        <v>2533</v>
      </c>
      <c r="Q124" s="343">
        <v>35078</v>
      </c>
      <c r="R124" s="344">
        <v>1269229</v>
      </c>
    </row>
    <row r="125" spans="2:18" ht="15.75" x14ac:dyDescent="0.2">
      <c r="B125" s="72">
        <v>43435</v>
      </c>
      <c r="C125" s="343">
        <v>47622</v>
      </c>
      <c r="D125" s="343">
        <v>12683</v>
      </c>
      <c r="E125" s="343">
        <v>68468</v>
      </c>
      <c r="F125" s="343">
        <v>8819</v>
      </c>
      <c r="G125" s="343">
        <v>175299</v>
      </c>
      <c r="H125" s="343">
        <v>63665</v>
      </c>
      <c r="I125" s="343">
        <v>333858</v>
      </c>
      <c r="J125" s="343">
        <v>138</v>
      </c>
      <c r="K125" s="343">
        <v>417916</v>
      </c>
      <c r="L125" s="343">
        <v>60273</v>
      </c>
      <c r="M125" s="343">
        <v>22127</v>
      </c>
      <c r="N125" s="343">
        <v>11881</v>
      </c>
      <c r="O125" s="343">
        <v>2323</v>
      </c>
      <c r="P125" s="343">
        <v>2495</v>
      </c>
      <c r="Q125" s="343">
        <v>34728</v>
      </c>
      <c r="R125" s="344">
        <v>1262295</v>
      </c>
    </row>
    <row r="126" spans="2:18" ht="15.75" x14ac:dyDescent="0.2">
      <c r="B126" s="72">
        <v>43466</v>
      </c>
      <c r="C126" s="343">
        <v>48091</v>
      </c>
      <c r="D126" s="343">
        <v>12746</v>
      </c>
      <c r="E126" s="343">
        <v>69053</v>
      </c>
      <c r="F126" s="343">
        <v>9147</v>
      </c>
      <c r="G126" s="343">
        <v>175180</v>
      </c>
      <c r="H126" s="343">
        <v>61152</v>
      </c>
      <c r="I126" s="343">
        <v>327637</v>
      </c>
      <c r="J126" s="343">
        <v>142</v>
      </c>
      <c r="K126" s="343">
        <v>416568</v>
      </c>
      <c r="L126" s="343">
        <v>60891</v>
      </c>
      <c r="M126" s="343">
        <v>21696</v>
      </c>
      <c r="N126" s="343">
        <v>12073</v>
      </c>
      <c r="O126" s="343">
        <v>2347</v>
      </c>
      <c r="P126" s="343">
        <v>2604</v>
      </c>
      <c r="Q126" s="343">
        <v>34657</v>
      </c>
      <c r="R126" s="344">
        <v>1253984</v>
      </c>
    </row>
    <row r="127" spans="2:18" ht="15.75" x14ac:dyDescent="0.2">
      <c r="B127" s="72">
        <v>43497</v>
      </c>
      <c r="C127" s="343">
        <v>47571</v>
      </c>
      <c r="D127" s="343">
        <v>12675</v>
      </c>
      <c r="E127" s="343">
        <v>68711</v>
      </c>
      <c r="F127" s="343">
        <v>9249</v>
      </c>
      <c r="G127" s="343">
        <v>173809</v>
      </c>
      <c r="H127" s="343">
        <v>61050</v>
      </c>
      <c r="I127" s="343">
        <v>327212</v>
      </c>
      <c r="J127" s="343">
        <v>148</v>
      </c>
      <c r="K127" s="343">
        <v>416362</v>
      </c>
      <c r="L127" s="343">
        <v>60720</v>
      </c>
      <c r="M127" s="343">
        <v>21794</v>
      </c>
      <c r="N127" s="343">
        <v>11977</v>
      </c>
      <c r="O127" s="343">
        <v>2312</v>
      </c>
      <c r="P127" s="343">
        <v>2580</v>
      </c>
      <c r="Q127" s="343">
        <v>34608</v>
      </c>
      <c r="R127" s="344">
        <v>1250778</v>
      </c>
    </row>
    <row r="128" spans="2:18" ht="15.75" x14ac:dyDescent="0.2">
      <c r="B128" s="72">
        <v>43525</v>
      </c>
      <c r="C128" s="343">
        <v>47704</v>
      </c>
      <c r="D128" s="343">
        <v>12773</v>
      </c>
      <c r="E128" s="343">
        <v>68259</v>
      </c>
      <c r="F128" s="343">
        <v>9213</v>
      </c>
      <c r="G128" s="343">
        <v>171958</v>
      </c>
      <c r="H128" s="343">
        <v>60326</v>
      </c>
      <c r="I128" s="343">
        <v>325645</v>
      </c>
      <c r="J128" s="343">
        <v>140</v>
      </c>
      <c r="K128" s="343">
        <v>415610</v>
      </c>
      <c r="L128" s="343">
        <v>59487</v>
      </c>
      <c r="M128" s="343">
        <v>21720</v>
      </c>
      <c r="N128" s="343">
        <v>12097</v>
      </c>
      <c r="O128" s="343">
        <v>2312</v>
      </c>
      <c r="P128" s="343">
        <v>2650</v>
      </c>
      <c r="Q128" s="343">
        <v>34426</v>
      </c>
      <c r="R128" s="344">
        <v>1244320</v>
      </c>
    </row>
    <row r="129" spans="2:18" ht="15.75" x14ac:dyDescent="0.2">
      <c r="B129" s="72">
        <v>43556</v>
      </c>
      <c r="C129" s="343">
        <v>47704</v>
      </c>
      <c r="D129" s="343">
        <v>12818</v>
      </c>
      <c r="E129" s="343">
        <v>67927</v>
      </c>
      <c r="F129" s="343">
        <v>9255</v>
      </c>
      <c r="G129" s="343">
        <v>170750</v>
      </c>
      <c r="H129" s="343">
        <v>59944</v>
      </c>
      <c r="I129" s="343">
        <v>317866</v>
      </c>
      <c r="J129" s="343">
        <v>131</v>
      </c>
      <c r="K129" s="343">
        <v>414766</v>
      </c>
      <c r="L129" s="343">
        <v>56610</v>
      </c>
      <c r="M129" s="343">
        <v>21706</v>
      </c>
      <c r="N129" s="343">
        <v>12220</v>
      </c>
      <c r="O129" s="343">
        <v>2184</v>
      </c>
      <c r="P129" s="343">
        <v>2706</v>
      </c>
      <c r="Q129" s="343">
        <v>34273</v>
      </c>
      <c r="R129" s="344">
        <v>1230860</v>
      </c>
    </row>
    <row r="130" spans="2:18" ht="15.75" x14ac:dyDescent="0.2">
      <c r="B130" s="72">
        <v>43586</v>
      </c>
      <c r="C130" s="343">
        <v>48018</v>
      </c>
      <c r="D130" s="343">
        <v>12880</v>
      </c>
      <c r="E130" s="343">
        <v>67913</v>
      </c>
      <c r="F130" s="343">
        <v>9305</v>
      </c>
      <c r="G130" s="343">
        <v>169791</v>
      </c>
      <c r="H130" s="343">
        <v>59887</v>
      </c>
      <c r="I130" s="343">
        <v>318368</v>
      </c>
      <c r="J130" s="343">
        <v>131</v>
      </c>
      <c r="K130" s="343">
        <v>415174</v>
      </c>
      <c r="L130" s="343">
        <v>55887</v>
      </c>
      <c r="M130" s="343">
        <v>21693</v>
      </c>
      <c r="N130" s="343">
        <v>12140</v>
      </c>
      <c r="O130" s="343">
        <v>2190</v>
      </c>
      <c r="P130" s="343">
        <v>2713</v>
      </c>
      <c r="Q130" s="343">
        <v>34284</v>
      </c>
      <c r="R130" s="344">
        <v>1230374</v>
      </c>
    </row>
    <row r="131" spans="2:18" ht="15.75" x14ac:dyDescent="0.2">
      <c r="B131" s="72">
        <v>43617</v>
      </c>
      <c r="C131" s="343">
        <v>48125</v>
      </c>
      <c r="D131" s="343">
        <v>12994</v>
      </c>
      <c r="E131" s="343">
        <v>67901</v>
      </c>
      <c r="F131" s="343">
        <v>9415</v>
      </c>
      <c r="G131" s="343">
        <v>169089</v>
      </c>
      <c r="H131" s="343">
        <v>59246</v>
      </c>
      <c r="I131" s="343">
        <v>320219</v>
      </c>
      <c r="J131" s="343">
        <v>131</v>
      </c>
      <c r="K131" s="343">
        <v>414330</v>
      </c>
      <c r="L131" s="343">
        <v>55169</v>
      </c>
      <c r="M131" s="343">
        <v>21705</v>
      </c>
      <c r="N131" s="343">
        <v>12112</v>
      </c>
      <c r="O131" s="343">
        <v>2239</v>
      </c>
      <c r="P131" s="343">
        <v>2665</v>
      </c>
      <c r="Q131" s="343">
        <v>33999</v>
      </c>
      <c r="R131" s="344">
        <v>1229339</v>
      </c>
    </row>
    <row r="132" spans="2:18" ht="15.75" x14ac:dyDescent="0.2">
      <c r="B132" s="76" t="s">
        <v>309</v>
      </c>
      <c r="C132" s="345">
        <v>47686</v>
      </c>
      <c r="D132" s="345">
        <v>12721</v>
      </c>
      <c r="E132" s="345">
        <v>68639</v>
      </c>
      <c r="F132" s="345">
        <v>8987</v>
      </c>
      <c r="G132" s="345">
        <v>175827</v>
      </c>
      <c r="H132" s="345">
        <v>63563</v>
      </c>
      <c r="I132" s="345">
        <v>330525</v>
      </c>
      <c r="J132" s="345">
        <v>145</v>
      </c>
      <c r="K132" s="345">
        <v>420253</v>
      </c>
      <c r="L132" s="345">
        <v>59376</v>
      </c>
      <c r="M132" s="345">
        <v>21815</v>
      </c>
      <c r="N132" s="345">
        <v>12196</v>
      </c>
      <c r="O132" s="345">
        <v>2293</v>
      </c>
      <c r="P132" s="345">
        <v>2654</v>
      </c>
      <c r="Q132" s="345">
        <v>34687</v>
      </c>
      <c r="R132" s="468">
        <v>1261367</v>
      </c>
    </row>
    <row r="133" spans="2:18" ht="15.75" x14ac:dyDescent="0.2">
      <c r="B133" s="72">
        <v>43647</v>
      </c>
      <c r="C133" s="343">
        <v>48316</v>
      </c>
      <c r="D133" s="343">
        <v>13013</v>
      </c>
      <c r="E133" s="343">
        <v>67860</v>
      </c>
      <c r="F133" s="343">
        <v>9613</v>
      </c>
      <c r="G133" s="343">
        <v>168544</v>
      </c>
      <c r="H133" s="343">
        <v>58061</v>
      </c>
      <c r="I133" s="343">
        <v>316042</v>
      </c>
      <c r="J133" s="343">
        <v>127</v>
      </c>
      <c r="K133" s="343">
        <v>412451</v>
      </c>
      <c r="L133" s="343">
        <v>54796</v>
      </c>
      <c r="M133" s="343">
        <v>21628</v>
      </c>
      <c r="N133" s="343">
        <v>12333</v>
      </c>
      <c r="O133" s="343">
        <v>2201</v>
      </c>
      <c r="P133" s="343">
        <v>2720</v>
      </c>
      <c r="Q133" s="343">
        <v>33847</v>
      </c>
      <c r="R133" s="344">
        <v>1221552</v>
      </c>
    </row>
    <row r="134" spans="2:18" ht="15.75" x14ac:dyDescent="0.2">
      <c r="B134" s="72">
        <v>43678</v>
      </c>
      <c r="C134" s="343">
        <v>48446</v>
      </c>
      <c r="D134" s="343">
        <v>12992</v>
      </c>
      <c r="E134" s="343">
        <v>67557</v>
      </c>
      <c r="F134" s="343">
        <v>9583</v>
      </c>
      <c r="G134" s="343">
        <v>167960</v>
      </c>
      <c r="H134" s="343">
        <v>57931</v>
      </c>
      <c r="I134" s="343">
        <v>318314</v>
      </c>
      <c r="J134" s="343">
        <v>131</v>
      </c>
      <c r="K134" s="343">
        <v>410883</v>
      </c>
      <c r="L134" s="343">
        <v>54394</v>
      </c>
      <c r="M134" s="343">
        <v>21674</v>
      </c>
      <c r="N134" s="343">
        <v>11967</v>
      </c>
      <c r="O134" s="343">
        <v>2127</v>
      </c>
      <c r="P134" s="343">
        <v>2531</v>
      </c>
      <c r="Q134" s="343">
        <v>34059</v>
      </c>
      <c r="R134" s="344">
        <v>1220549</v>
      </c>
    </row>
    <row r="135" spans="2:18" ht="15.75" x14ac:dyDescent="0.2">
      <c r="B135" s="72">
        <v>43709</v>
      </c>
      <c r="C135" s="343"/>
      <c r="D135" s="343"/>
      <c r="E135" s="343"/>
      <c r="F135" s="343"/>
      <c r="G135" s="343"/>
      <c r="H135" s="343"/>
      <c r="I135" s="343"/>
      <c r="J135" s="343"/>
      <c r="K135" s="343"/>
      <c r="L135" s="343"/>
      <c r="M135" s="343"/>
      <c r="N135" s="343"/>
      <c r="O135" s="343"/>
      <c r="P135" s="343"/>
      <c r="Q135" s="343"/>
      <c r="R135" s="344"/>
    </row>
    <row r="136" spans="2:18" ht="15.75" x14ac:dyDescent="0.2">
      <c r="B136" s="72">
        <v>43739</v>
      </c>
      <c r="C136" s="343"/>
      <c r="D136" s="343"/>
      <c r="E136" s="343"/>
      <c r="F136" s="343"/>
      <c r="G136" s="343"/>
      <c r="H136" s="343"/>
      <c r="I136" s="343"/>
      <c r="J136" s="343"/>
      <c r="K136" s="343"/>
      <c r="L136" s="343"/>
      <c r="M136" s="343"/>
      <c r="N136" s="343"/>
      <c r="O136" s="343"/>
      <c r="P136" s="343"/>
      <c r="Q136" s="343"/>
      <c r="R136" s="344"/>
    </row>
    <row r="137" spans="2:18" ht="15.75" x14ac:dyDescent="0.2">
      <c r="B137" s="72">
        <v>43770</v>
      </c>
      <c r="C137" s="343"/>
      <c r="D137" s="343"/>
      <c r="E137" s="343"/>
      <c r="F137" s="343"/>
      <c r="G137" s="343"/>
      <c r="H137" s="343"/>
      <c r="I137" s="343"/>
      <c r="J137" s="343"/>
      <c r="K137" s="343"/>
      <c r="L137" s="343"/>
      <c r="M137" s="343"/>
      <c r="N137" s="343"/>
      <c r="O137" s="343"/>
      <c r="P137" s="343"/>
      <c r="Q137" s="343"/>
      <c r="R137" s="344"/>
    </row>
    <row r="138" spans="2:18" ht="15.75" x14ac:dyDescent="0.2">
      <c r="B138" s="72">
        <v>43800</v>
      </c>
      <c r="C138" s="343"/>
      <c r="D138" s="343"/>
      <c r="E138" s="343"/>
      <c r="F138" s="343"/>
      <c r="G138" s="343"/>
      <c r="H138" s="343"/>
      <c r="I138" s="343"/>
      <c r="J138" s="343"/>
      <c r="K138" s="343"/>
      <c r="L138" s="343"/>
      <c r="M138" s="343"/>
      <c r="N138" s="343"/>
      <c r="O138" s="343"/>
      <c r="P138" s="343"/>
      <c r="Q138" s="343"/>
      <c r="R138" s="344"/>
    </row>
    <row r="139" spans="2:18" ht="15.75" x14ac:dyDescent="0.2">
      <c r="B139" s="72">
        <v>43831</v>
      </c>
      <c r="C139" s="343"/>
      <c r="D139" s="343"/>
      <c r="E139" s="343"/>
      <c r="F139" s="343"/>
      <c r="G139" s="343"/>
      <c r="H139" s="343"/>
      <c r="I139" s="343"/>
      <c r="J139" s="343"/>
      <c r="K139" s="343"/>
      <c r="L139" s="343"/>
      <c r="M139" s="343"/>
      <c r="N139" s="343"/>
      <c r="O139" s="343"/>
      <c r="P139" s="343"/>
      <c r="Q139" s="343"/>
      <c r="R139" s="344"/>
    </row>
    <row r="140" spans="2:18" ht="15.75" x14ac:dyDescent="0.2">
      <c r="B140" s="72">
        <v>43862</v>
      </c>
      <c r="C140" s="343"/>
      <c r="D140" s="343"/>
      <c r="E140" s="343"/>
      <c r="F140" s="343"/>
      <c r="G140" s="343"/>
      <c r="H140" s="343"/>
      <c r="I140" s="343"/>
      <c r="J140" s="343"/>
      <c r="K140" s="343"/>
      <c r="L140" s="343"/>
      <c r="M140" s="343"/>
      <c r="N140" s="343"/>
      <c r="O140" s="343"/>
      <c r="P140" s="343"/>
      <c r="Q140" s="343"/>
      <c r="R140" s="344"/>
    </row>
    <row r="141" spans="2:18" ht="15.75" x14ac:dyDescent="0.2">
      <c r="B141" s="72">
        <v>43891</v>
      </c>
      <c r="C141" s="343"/>
      <c r="D141" s="343"/>
      <c r="E141" s="343"/>
      <c r="F141" s="343"/>
      <c r="G141" s="343"/>
      <c r="H141" s="343"/>
      <c r="I141" s="343"/>
      <c r="J141" s="343"/>
      <c r="K141" s="343"/>
      <c r="L141" s="343"/>
      <c r="M141" s="343"/>
      <c r="N141" s="343"/>
      <c r="O141" s="343"/>
      <c r="P141" s="343"/>
      <c r="Q141" s="343"/>
      <c r="R141" s="344"/>
    </row>
    <row r="142" spans="2:18" ht="15.75" x14ac:dyDescent="0.2">
      <c r="B142" s="72">
        <v>43922</v>
      </c>
      <c r="C142" s="343"/>
      <c r="D142" s="343"/>
      <c r="E142" s="343"/>
      <c r="F142" s="343"/>
      <c r="G142" s="343"/>
      <c r="H142" s="343"/>
      <c r="I142" s="343"/>
      <c r="J142" s="343"/>
      <c r="K142" s="343"/>
      <c r="L142" s="343"/>
      <c r="M142" s="343"/>
      <c r="N142" s="343"/>
      <c r="O142" s="343"/>
      <c r="P142" s="343"/>
      <c r="Q142" s="343"/>
      <c r="R142" s="344"/>
    </row>
    <row r="143" spans="2:18" ht="15.75" x14ac:dyDescent="0.2">
      <c r="B143" s="72">
        <v>43952</v>
      </c>
      <c r="C143" s="343"/>
      <c r="D143" s="343"/>
      <c r="E143" s="343"/>
      <c r="F143" s="343"/>
      <c r="G143" s="343"/>
      <c r="H143" s="343"/>
      <c r="I143" s="343"/>
      <c r="J143" s="343"/>
      <c r="K143" s="343"/>
      <c r="L143" s="343"/>
      <c r="M143" s="343"/>
      <c r="N143" s="343"/>
      <c r="O143" s="343"/>
      <c r="P143" s="343"/>
      <c r="Q143" s="343"/>
      <c r="R143" s="344"/>
    </row>
    <row r="144" spans="2:18" ht="15.75" x14ac:dyDescent="0.2">
      <c r="B144" s="72">
        <v>43983</v>
      </c>
      <c r="C144" s="343"/>
      <c r="D144" s="343"/>
      <c r="E144" s="343"/>
      <c r="F144" s="343"/>
      <c r="G144" s="343"/>
      <c r="H144" s="343"/>
      <c r="I144" s="343"/>
      <c r="J144" s="343"/>
      <c r="K144" s="343"/>
      <c r="L144" s="343"/>
      <c r="M144" s="343"/>
      <c r="N144" s="343"/>
      <c r="O144" s="343"/>
      <c r="P144" s="343"/>
      <c r="Q144" s="343"/>
      <c r="R144" s="344"/>
    </row>
    <row r="145" spans="2:19" ht="15.75" x14ac:dyDescent="0.25">
      <c r="B145" s="80" t="s">
        <v>310</v>
      </c>
      <c r="C145" s="347">
        <v>48381</v>
      </c>
      <c r="D145" s="347">
        <v>13003</v>
      </c>
      <c r="E145" s="347">
        <v>67709</v>
      </c>
      <c r="F145" s="347">
        <v>9598</v>
      </c>
      <c r="G145" s="347">
        <v>168252</v>
      </c>
      <c r="H145" s="347">
        <v>57996</v>
      </c>
      <c r="I145" s="347">
        <v>317178</v>
      </c>
      <c r="J145" s="347">
        <v>129</v>
      </c>
      <c r="K145" s="347">
        <v>411667</v>
      </c>
      <c r="L145" s="347">
        <v>54595</v>
      </c>
      <c r="M145" s="347">
        <v>21651</v>
      </c>
      <c r="N145" s="347">
        <v>12150</v>
      </c>
      <c r="O145" s="347">
        <v>2164</v>
      </c>
      <c r="P145" s="347">
        <v>2626</v>
      </c>
      <c r="Q145" s="347">
        <v>33953</v>
      </c>
      <c r="R145" s="348">
        <v>1221051</v>
      </c>
    </row>
    <row r="146" spans="2:19" ht="15.75" customHeight="1" x14ac:dyDescent="0.25">
      <c r="B146" s="80" t="s">
        <v>311</v>
      </c>
      <c r="C146" s="347">
        <v>49615</v>
      </c>
      <c r="D146" s="347">
        <v>13467</v>
      </c>
      <c r="E146" s="347">
        <v>69889</v>
      </c>
      <c r="F146" s="347">
        <v>10284</v>
      </c>
      <c r="G146" s="347">
        <v>179310</v>
      </c>
      <c r="H146" s="347">
        <v>70601</v>
      </c>
      <c r="I146" s="347">
        <v>343167</v>
      </c>
      <c r="J146" s="347">
        <v>131</v>
      </c>
      <c r="K146" s="347">
        <v>418640</v>
      </c>
      <c r="L146" s="347">
        <v>60852</v>
      </c>
      <c r="M146" s="347">
        <v>22808</v>
      </c>
      <c r="N146" s="347">
        <v>12442</v>
      </c>
      <c r="O146" s="347">
        <v>2498</v>
      </c>
      <c r="P146" s="347">
        <v>2648</v>
      </c>
      <c r="Q146" s="347">
        <v>36445</v>
      </c>
      <c r="R146" s="348">
        <v>1292797</v>
      </c>
    </row>
    <row r="147" spans="2:19" ht="15.75" x14ac:dyDescent="0.2">
      <c r="B147" s="82" t="s">
        <v>312</v>
      </c>
      <c r="C147" s="343">
        <v>130</v>
      </c>
      <c r="D147" s="343">
        <v>-21</v>
      </c>
      <c r="E147" s="343">
        <v>-303</v>
      </c>
      <c r="F147" s="343">
        <v>-30</v>
      </c>
      <c r="G147" s="343">
        <v>-584</v>
      </c>
      <c r="H147" s="343">
        <v>-130</v>
      </c>
      <c r="I147" s="343">
        <v>2272</v>
      </c>
      <c r="J147" s="343">
        <v>4</v>
      </c>
      <c r="K147" s="343">
        <v>-1568</v>
      </c>
      <c r="L147" s="343">
        <v>-402</v>
      </c>
      <c r="M147" s="343">
        <v>46</v>
      </c>
      <c r="N147" s="343">
        <v>-366</v>
      </c>
      <c r="O147" s="343">
        <v>-74</v>
      </c>
      <c r="P147" s="343">
        <v>-189</v>
      </c>
      <c r="Q147" s="343">
        <v>212</v>
      </c>
      <c r="R147" s="349">
        <v>-1003</v>
      </c>
    </row>
    <row r="148" spans="2:19" ht="15.75" x14ac:dyDescent="0.2">
      <c r="B148" s="82" t="s">
        <v>313</v>
      </c>
      <c r="C148" s="5">
        <v>2.7073180890499395E-3</v>
      </c>
      <c r="D148" s="5">
        <v>-1.6304347826086956E-3</v>
      </c>
      <c r="E148" s="5">
        <v>-4.4615905643985683E-3</v>
      </c>
      <c r="F148" s="5">
        <v>-3.2240730789897904E-3</v>
      </c>
      <c r="G148" s="5">
        <v>-3.4395227073284215E-3</v>
      </c>
      <c r="H148" s="5">
        <v>-2.1707549217693323E-3</v>
      </c>
      <c r="I148" s="5">
        <v>7.1363956176500147E-3</v>
      </c>
      <c r="J148" s="5">
        <v>3.0534351145038167E-2</v>
      </c>
      <c r="K148" s="5">
        <v>-3.7767297566803316E-3</v>
      </c>
      <c r="L148" s="5">
        <v>-7.1930860486338509E-3</v>
      </c>
      <c r="M148" s="5">
        <v>2.120499700364173E-3</v>
      </c>
      <c r="N148" s="5">
        <v>-3.014827018121911E-2</v>
      </c>
      <c r="O148" s="5">
        <v>-3.3789954337899546E-2</v>
      </c>
      <c r="P148" s="5">
        <v>-6.9664577957980089E-2</v>
      </c>
      <c r="Q148" s="5">
        <v>6.1836425154591064E-3</v>
      </c>
      <c r="R148" s="203">
        <v>-8.1519928086906906E-4</v>
      </c>
    </row>
    <row r="149" spans="2:19" ht="15.75" x14ac:dyDescent="0.2">
      <c r="B149" s="82" t="s">
        <v>314</v>
      </c>
      <c r="C149" s="343">
        <v>983</v>
      </c>
      <c r="D149" s="343">
        <v>433</v>
      </c>
      <c r="E149" s="343">
        <v>-1664</v>
      </c>
      <c r="F149" s="343">
        <v>849</v>
      </c>
      <c r="G149" s="343">
        <v>-15123</v>
      </c>
      <c r="H149" s="343">
        <v>-11366</v>
      </c>
      <c r="I149" s="343">
        <v>-21791</v>
      </c>
      <c r="J149" s="343">
        <v>-27</v>
      </c>
      <c r="K149" s="343">
        <v>-18419</v>
      </c>
      <c r="L149" s="343">
        <v>-5839</v>
      </c>
      <c r="M149" s="343">
        <v>-239</v>
      </c>
      <c r="N149" s="343">
        <v>-483</v>
      </c>
      <c r="O149" s="343">
        <v>-116</v>
      </c>
      <c r="P149" s="343">
        <v>-265</v>
      </c>
      <c r="Q149" s="343">
        <v>-743</v>
      </c>
      <c r="R149" s="349">
        <v>-73810</v>
      </c>
    </row>
    <row r="150" spans="2:19" ht="16.5" thickBot="1" x14ac:dyDescent="0.25">
      <c r="B150" s="82" t="s">
        <v>315</v>
      </c>
      <c r="C150" s="5">
        <v>2.0918899363707943E-2</v>
      </c>
      <c r="D150" s="5">
        <v>3.4888405446781082E-2</v>
      </c>
      <c r="E150" s="5">
        <v>-2.4071636263688575E-2</v>
      </c>
      <c r="F150" s="5">
        <v>9.7698504027617955E-2</v>
      </c>
      <c r="G150" s="5">
        <v>-8.2912547903748413E-2</v>
      </c>
      <c r="H150" s="5">
        <v>-0.16516507788886306</v>
      </c>
      <c r="I150" s="5">
        <v>-6.4103054389489822E-2</v>
      </c>
      <c r="J150" s="5">
        <v>-0.15976331360946747</v>
      </c>
      <c r="K150" s="5">
        <v>-4.3023788167582316E-2</v>
      </c>
      <c r="L150" s="5">
        <v>-9.5737006066568292E-2</v>
      </c>
      <c r="M150" s="5">
        <v>-1.0817416493165566E-2</v>
      </c>
      <c r="N150" s="5">
        <v>-3.9274678809562528E-2</v>
      </c>
      <c r="O150" s="5">
        <v>-4.7097036134794969E-2</v>
      </c>
      <c r="P150" s="5">
        <v>-9.3606499470151885E-2</v>
      </c>
      <c r="Q150" s="5">
        <v>-2.1571246080594589E-2</v>
      </c>
      <c r="R150" s="203">
        <v>-5.7138654714074484E-2</v>
      </c>
    </row>
    <row r="151" spans="2:19" ht="18.75" hidden="1" x14ac:dyDescent="0.2">
      <c r="B151" s="106" t="s">
        <v>212</v>
      </c>
      <c r="C151" s="4"/>
      <c r="D151" s="4"/>
      <c r="E151" s="4"/>
      <c r="F151" s="4"/>
      <c r="G151" s="107"/>
      <c r="H151" s="107"/>
      <c r="I151" s="4"/>
      <c r="J151" s="4"/>
      <c r="K151" s="4"/>
      <c r="L151" s="4"/>
      <c r="M151" s="4"/>
      <c r="N151" s="4"/>
      <c r="O151" s="4"/>
      <c r="P151" s="4"/>
      <c r="Q151" s="4"/>
      <c r="R151" s="81"/>
    </row>
    <row r="152" spans="2:19" ht="15.75" hidden="1" x14ac:dyDescent="0.2">
      <c r="B152" s="106" t="s">
        <v>24</v>
      </c>
      <c r="C152" s="4"/>
      <c r="D152" s="4"/>
      <c r="E152" s="4"/>
      <c r="F152" s="4"/>
      <c r="G152" s="4"/>
      <c r="H152" s="4"/>
      <c r="I152" s="4"/>
      <c r="J152" s="4"/>
      <c r="K152" s="4"/>
      <c r="L152" s="4"/>
      <c r="M152" s="4"/>
      <c r="N152" s="4"/>
      <c r="O152" s="4"/>
      <c r="P152" s="4"/>
      <c r="Q152" s="4"/>
      <c r="R152" s="81"/>
    </row>
    <row r="153" spans="2:19" ht="15.75" hidden="1" x14ac:dyDescent="0.2">
      <c r="B153" s="137" t="s">
        <v>87</v>
      </c>
      <c r="C153" s="4"/>
      <c r="D153" s="4"/>
      <c r="E153" s="4"/>
      <c r="F153" s="4"/>
      <c r="G153" s="107"/>
      <c r="H153" s="107"/>
      <c r="I153" s="4"/>
      <c r="J153" s="4"/>
      <c r="K153" s="4"/>
      <c r="L153" s="4"/>
      <c r="M153" s="4"/>
      <c r="N153" s="4"/>
      <c r="O153" s="4"/>
      <c r="P153" s="4"/>
      <c r="Q153" s="4"/>
      <c r="R153" s="81"/>
    </row>
    <row r="154" spans="2:19" ht="16.5" hidden="1" thickBot="1" x14ac:dyDescent="0.25">
      <c r="B154" s="138" t="s">
        <v>25</v>
      </c>
      <c r="C154" s="108"/>
      <c r="D154" s="108"/>
      <c r="E154" s="108"/>
      <c r="F154" s="108"/>
      <c r="G154" s="109"/>
      <c r="H154" s="109"/>
      <c r="I154" s="108"/>
      <c r="J154" s="108"/>
      <c r="K154" s="108"/>
      <c r="L154" s="108"/>
      <c r="M154" s="108"/>
      <c r="N154" s="108"/>
      <c r="O154" s="108"/>
      <c r="P154" s="108"/>
      <c r="Q154" s="108"/>
      <c r="R154" s="204"/>
    </row>
    <row r="155" spans="2:19" ht="16.5" hidden="1" thickBot="1" x14ac:dyDescent="0.25">
      <c r="B155" s="106"/>
      <c r="C155" s="4"/>
      <c r="D155" s="4"/>
      <c r="E155" s="4"/>
      <c r="F155" s="4"/>
      <c r="G155" s="4"/>
      <c r="H155" s="4"/>
      <c r="I155" s="4"/>
      <c r="J155" s="4"/>
      <c r="K155" s="4"/>
      <c r="L155" s="4"/>
      <c r="M155" s="4"/>
      <c r="N155" s="4"/>
      <c r="O155" s="4"/>
      <c r="P155" s="4"/>
      <c r="Q155" s="4"/>
      <c r="R155" s="81"/>
    </row>
    <row r="156" spans="2:19" x14ac:dyDescent="0.2">
      <c r="B156" s="518" t="s">
        <v>22</v>
      </c>
      <c r="C156" s="519"/>
      <c r="D156" s="519"/>
      <c r="E156" s="519"/>
      <c r="F156" s="519"/>
      <c r="G156" s="519"/>
      <c r="H156" s="519"/>
      <c r="I156" s="519"/>
      <c r="J156" s="519"/>
      <c r="K156" s="519"/>
      <c r="L156" s="519"/>
      <c r="M156" s="519"/>
      <c r="N156" s="519"/>
      <c r="O156" s="519"/>
      <c r="P156" s="519"/>
      <c r="Q156" s="519"/>
      <c r="R156" s="520"/>
    </row>
    <row r="157" spans="2:19" x14ac:dyDescent="0.2">
      <c r="B157" s="521" t="s">
        <v>304</v>
      </c>
      <c r="C157" s="522"/>
      <c r="D157" s="522"/>
      <c r="E157" s="522"/>
      <c r="F157" s="522"/>
      <c r="G157" s="522"/>
      <c r="H157" s="522"/>
      <c r="I157" s="522"/>
      <c r="J157" s="522"/>
      <c r="K157" s="522"/>
      <c r="L157" s="522"/>
      <c r="M157" s="522"/>
      <c r="N157" s="522"/>
      <c r="O157" s="522"/>
      <c r="P157" s="522"/>
      <c r="Q157" s="522"/>
      <c r="R157" s="523"/>
    </row>
    <row r="158" spans="2:19" x14ac:dyDescent="0.2">
      <c r="B158" s="524" t="s">
        <v>305</v>
      </c>
      <c r="C158" s="525"/>
      <c r="D158" s="525"/>
      <c r="E158" s="525"/>
      <c r="F158" s="525"/>
      <c r="G158" s="525"/>
      <c r="H158" s="525"/>
      <c r="I158" s="525"/>
      <c r="J158" s="525"/>
      <c r="K158" s="525"/>
      <c r="L158" s="525"/>
      <c r="M158" s="525"/>
      <c r="N158" s="525"/>
      <c r="O158" s="525"/>
      <c r="P158" s="525"/>
      <c r="Q158" s="525"/>
      <c r="R158" s="526"/>
    </row>
    <row r="159" spans="2:19" ht="26.25" customHeight="1" thickBot="1" x14ac:dyDescent="0.25">
      <c r="B159" s="527" t="s">
        <v>306</v>
      </c>
      <c r="C159" s="528"/>
      <c r="D159" s="528"/>
      <c r="E159" s="528"/>
      <c r="F159" s="528"/>
      <c r="G159" s="528"/>
      <c r="H159" s="528"/>
      <c r="I159" s="528"/>
      <c r="J159" s="528"/>
      <c r="K159" s="528"/>
      <c r="L159" s="528"/>
      <c r="M159" s="528"/>
      <c r="N159" s="528"/>
      <c r="O159" s="528"/>
      <c r="P159" s="528"/>
      <c r="Q159" s="528"/>
      <c r="R159" s="529"/>
    </row>
    <row r="160" spans="2:19" ht="31.5" x14ac:dyDescent="0.2">
      <c r="S160" s="266" t="s">
        <v>244</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68" zoomScale="80" zoomScaleNormal="100" zoomScaleSheetLayoutView="80" workbookViewId="0">
      <selection activeCell="A121" sqref="A121:Q121"/>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36" t="s">
        <v>217</v>
      </c>
      <c r="B1" s="537"/>
      <c r="C1" s="537"/>
      <c r="D1" s="537"/>
      <c r="E1" s="537"/>
      <c r="F1" s="537"/>
      <c r="G1" s="537"/>
      <c r="H1" s="537"/>
      <c r="I1" s="537"/>
      <c r="J1" s="537"/>
      <c r="K1" s="537"/>
      <c r="L1" s="537"/>
      <c r="M1" s="537"/>
      <c r="N1" s="537"/>
      <c r="O1" s="537"/>
      <c r="P1" s="537"/>
      <c r="Q1" s="538"/>
    </row>
    <row r="2" spans="1:17" ht="79.5" thickBot="1" x14ac:dyDescent="0.25">
      <c r="A2" s="101"/>
      <c r="B2" s="102" t="s">
        <v>106</v>
      </c>
      <c r="C2" s="102" t="s">
        <v>107</v>
      </c>
      <c r="D2" s="102" t="s">
        <v>108</v>
      </c>
      <c r="E2" s="102" t="s">
        <v>92</v>
      </c>
      <c r="F2" s="102" t="s">
        <v>109</v>
      </c>
      <c r="G2" s="102" t="s">
        <v>110</v>
      </c>
      <c r="H2" s="102" t="s">
        <v>111</v>
      </c>
      <c r="I2" s="102" t="s">
        <v>18</v>
      </c>
      <c r="J2" s="102" t="s">
        <v>116</v>
      </c>
      <c r="K2" s="102" t="s">
        <v>112</v>
      </c>
      <c r="L2" s="102" t="s">
        <v>19</v>
      </c>
      <c r="M2" s="102" t="s">
        <v>113</v>
      </c>
      <c r="N2" s="102" t="s">
        <v>114</v>
      </c>
      <c r="O2" s="102" t="s">
        <v>115</v>
      </c>
      <c r="P2" s="102" t="s">
        <v>28</v>
      </c>
      <c r="Q2" s="103" t="s">
        <v>0</v>
      </c>
    </row>
    <row r="3" spans="1:17" ht="19.5" thickBot="1" x14ac:dyDescent="0.25">
      <c r="A3" s="139" t="s">
        <v>218</v>
      </c>
      <c r="B3" s="140"/>
      <c r="C3" s="140"/>
      <c r="D3" s="140"/>
      <c r="E3" s="140"/>
      <c r="F3" s="140"/>
      <c r="G3" s="140"/>
      <c r="H3" s="140"/>
      <c r="I3" s="140"/>
      <c r="J3" s="140"/>
      <c r="K3" s="140"/>
      <c r="L3" s="140"/>
      <c r="M3" s="140"/>
      <c r="N3" s="140"/>
      <c r="O3" s="140"/>
      <c r="P3" s="140"/>
      <c r="Q3" s="141"/>
    </row>
    <row r="4" spans="1:17" ht="15.75" x14ac:dyDescent="0.2">
      <c r="A4" s="78">
        <v>43647</v>
      </c>
      <c r="B4" s="350">
        <v>39482</v>
      </c>
      <c r="C4" s="350">
        <v>10838</v>
      </c>
      <c r="D4" s="350">
        <v>60660</v>
      </c>
      <c r="E4" s="350">
        <v>8712</v>
      </c>
      <c r="F4" s="350">
        <v>149937</v>
      </c>
      <c r="G4" s="350">
        <v>51255</v>
      </c>
      <c r="H4" s="350">
        <v>274912</v>
      </c>
      <c r="I4" s="350">
        <v>127</v>
      </c>
      <c r="J4" s="350">
        <v>382996</v>
      </c>
      <c r="K4" s="350">
        <v>50963</v>
      </c>
      <c r="L4" s="350">
        <v>21029</v>
      </c>
      <c r="M4" s="350">
        <v>10862</v>
      </c>
      <c r="N4" s="350">
        <v>1922</v>
      </c>
      <c r="O4" s="350">
        <v>2717</v>
      </c>
      <c r="P4" s="350">
        <v>33847</v>
      </c>
      <c r="Q4" s="351">
        <v>1100259</v>
      </c>
    </row>
    <row r="5" spans="1:17" ht="15.75" x14ac:dyDescent="0.2">
      <c r="A5" s="72">
        <v>43678</v>
      </c>
      <c r="B5" s="343">
        <v>38793</v>
      </c>
      <c r="C5" s="343">
        <v>10733</v>
      </c>
      <c r="D5" s="343">
        <v>60073</v>
      </c>
      <c r="E5" s="343">
        <v>8635</v>
      </c>
      <c r="F5" s="343">
        <v>148654</v>
      </c>
      <c r="G5" s="343">
        <v>50877</v>
      </c>
      <c r="H5" s="343">
        <v>275224</v>
      </c>
      <c r="I5" s="343">
        <v>131</v>
      </c>
      <c r="J5" s="343">
        <v>380413</v>
      </c>
      <c r="K5" s="343">
        <v>50448</v>
      </c>
      <c r="L5" s="343">
        <v>21022</v>
      </c>
      <c r="M5" s="343">
        <v>10523</v>
      </c>
      <c r="N5" s="343">
        <v>1849</v>
      </c>
      <c r="O5" s="343">
        <v>2530</v>
      </c>
      <c r="P5" s="343">
        <v>34059</v>
      </c>
      <c r="Q5" s="344">
        <v>1093964</v>
      </c>
    </row>
    <row r="6" spans="1:17" ht="15.75" x14ac:dyDescent="0.2">
      <c r="A6" s="72">
        <v>43709</v>
      </c>
      <c r="B6" s="343"/>
      <c r="C6" s="343"/>
      <c r="D6" s="343"/>
      <c r="E6" s="343"/>
      <c r="F6" s="343"/>
      <c r="G6" s="343"/>
      <c r="H6" s="343"/>
      <c r="I6" s="343"/>
      <c r="J6" s="343"/>
      <c r="K6" s="343"/>
      <c r="L6" s="343"/>
      <c r="M6" s="343"/>
      <c r="N6" s="343"/>
      <c r="O6" s="343"/>
      <c r="P6" s="343"/>
      <c r="Q6" s="344"/>
    </row>
    <row r="7" spans="1:17" ht="15.75" x14ac:dyDescent="0.2">
      <c r="A7" s="72">
        <v>43739</v>
      </c>
      <c r="B7" s="343"/>
      <c r="C7" s="343"/>
      <c r="D7" s="343"/>
      <c r="E7" s="343"/>
      <c r="F7" s="343"/>
      <c r="G7" s="343"/>
      <c r="H7" s="343"/>
      <c r="I7" s="343"/>
      <c r="J7" s="343"/>
      <c r="K7" s="343"/>
      <c r="L7" s="343"/>
      <c r="M7" s="343"/>
      <c r="N7" s="343"/>
      <c r="O7" s="343"/>
      <c r="P7" s="343"/>
      <c r="Q7" s="344"/>
    </row>
    <row r="8" spans="1:17" ht="15.75" x14ac:dyDescent="0.2">
      <c r="A8" s="72">
        <v>43770</v>
      </c>
      <c r="B8" s="343"/>
      <c r="C8" s="343"/>
      <c r="D8" s="343"/>
      <c r="E8" s="343"/>
      <c r="F8" s="343"/>
      <c r="G8" s="343"/>
      <c r="H8" s="343"/>
      <c r="I8" s="343"/>
      <c r="J8" s="343"/>
      <c r="K8" s="343"/>
      <c r="L8" s="343"/>
      <c r="M8" s="343"/>
      <c r="N8" s="343"/>
      <c r="O8" s="343"/>
      <c r="P8" s="343"/>
      <c r="Q8" s="344"/>
    </row>
    <row r="9" spans="1:17" ht="15.75" x14ac:dyDescent="0.2">
      <c r="A9" s="72">
        <v>43800</v>
      </c>
      <c r="B9" s="343"/>
      <c r="C9" s="343"/>
      <c r="D9" s="343"/>
      <c r="E9" s="343"/>
      <c r="F9" s="343"/>
      <c r="G9" s="343"/>
      <c r="H9" s="343"/>
      <c r="I9" s="343"/>
      <c r="J9" s="343"/>
      <c r="K9" s="343"/>
      <c r="L9" s="343"/>
      <c r="M9" s="343"/>
      <c r="N9" s="343"/>
      <c r="O9" s="343"/>
      <c r="P9" s="343"/>
      <c r="Q9" s="344"/>
    </row>
    <row r="10" spans="1:17" ht="15.75" x14ac:dyDescent="0.2">
      <c r="A10" s="72">
        <v>43831</v>
      </c>
      <c r="B10" s="343"/>
      <c r="C10" s="343"/>
      <c r="D10" s="343"/>
      <c r="E10" s="343"/>
      <c r="F10" s="343"/>
      <c r="G10" s="343"/>
      <c r="H10" s="343"/>
      <c r="I10" s="343"/>
      <c r="J10" s="343"/>
      <c r="K10" s="343"/>
      <c r="L10" s="343"/>
      <c r="M10" s="343"/>
      <c r="N10" s="343"/>
      <c r="O10" s="343"/>
      <c r="P10" s="343"/>
      <c r="Q10" s="344"/>
    </row>
    <row r="11" spans="1:17" ht="15.75" x14ac:dyDescent="0.2">
      <c r="A11" s="72">
        <v>43862</v>
      </c>
      <c r="B11" s="343"/>
      <c r="C11" s="343"/>
      <c r="D11" s="343"/>
      <c r="E11" s="343"/>
      <c r="F11" s="343"/>
      <c r="G11" s="343"/>
      <c r="H11" s="343"/>
      <c r="I11" s="343"/>
      <c r="J11" s="343"/>
      <c r="K11" s="343"/>
      <c r="L11" s="343"/>
      <c r="M11" s="343"/>
      <c r="N11" s="343"/>
      <c r="O11" s="343"/>
      <c r="P11" s="343"/>
      <c r="Q11" s="344"/>
    </row>
    <row r="12" spans="1:17" ht="15.75" x14ac:dyDescent="0.2">
      <c r="A12" s="72">
        <v>43891</v>
      </c>
      <c r="B12" s="343"/>
      <c r="C12" s="343"/>
      <c r="D12" s="343"/>
      <c r="E12" s="343"/>
      <c r="F12" s="343"/>
      <c r="G12" s="343"/>
      <c r="H12" s="343"/>
      <c r="I12" s="343"/>
      <c r="J12" s="343"/>
      <c r="K12" s="343"/>
      <c r="L12" s="343"/>
      <c r="M12" s="343"/>
      <c r="N12" s="343"/>
      <c r="O12" s="343"/>
      <c r="P12" s="343"/>
      <c r="Q12" s="344"/>
    </row>
    <row r="13" spans="1:17" ht="15.75" x14ac:dyDescent="0.2">
      <c r="A13" s="72">
        <v>43922</v>
      </c>
      <c r="B13" s="343"/>
      <c r="C13" s="343"/>
      <c r="D13" s="343"/>
      <c r="E13" s="343"/>
      <c r="F13" s="343"/>
      <c r="G13" s="343"/>
      <c r="H13" s="343"/>
      <c r="I13" s="343"/>
      <c r="J13" s="343"/>
      <c r="K13" s="343"/>
      <c r="L13" s="343"/>
      <c r="M13" s="343"/>
      <c r="N13" s="343"/>
      <c r="O13" s="343"/>
      <c r="P13" s="343"/>
      <c r="Q13" s="344"/>
    </row>
    <row r="14" spans="1:17" ht="15.75" x14ac:dyDescent="0.2">
      <c r="A14" s="72">
        <v>43952</v>
      </c>
      <c r="B14" s="343"/>
      <c r="C14" s="343"/>
      <c r="D14" s="343"/>
      <c r="E14" s="343"/>
      <c r="F14" s="343"/>
      <c r="G14" s="343"/>
      <c r="H14" s="343"/>
      <c r="I14" s="343"/>
      <c r="J14" s="343"/>
      <c r="K14" s="343"/>
      <c r="L14" s="343"/>
      <c r="M14" s="343"/>
      <c r="N14" s="343"/>
      <c r="O14" s="343"/>
      <c r="P14" s="343"/>
      <c r="Q14" s="344"/>
    </row>
    <row r="15" spans="1:17" ht="16.5" thickBot="1" x14ac:dyDescent="0.25">
      <c r="A15" s="104">
        <v>43983</v>
      </c>
      <c r="B15" s="352"/>
      <c r="C15" s="352"/>
      <c r="D15" s="352"/>
      <c r="E15" s="352"/>
      <c r="F15" s="352"/>
      <c r="G15" s="352"/>
      <c r="H15" s="352"/>
      <c r="I15" s="352"/>
      <c r="J15" s="352"/>
      <c r="K15" s="352"/>
      <c r="L15" s="352"/>
      <c r="M15" s="352"/>
      <c r="N15" s="352"/>
      <c r="O15" s="352"/>
      <c r="P15" s="352"/>
      <c r="Q15" s="353"/>
    </row>
    <row r="16" spans="1:17" ht="17.25" thickTop="1" thickBot="1" x14ac:dyDescent="0.3">
      <c r="A16" s="80" t="s">
        <v>320</v>
      </c>
      <c r="B16" s="347">
        <v>39138</v>
      </c>
      <c r="C16" s="347">
        <v>10785.5</v>
      </c>
      <c r="D16" s="347">
        <v>60366.5</v>
      </c>
      <c r="E16" s="347">
        <v>8673.5</v>
      </c>
      <c r="F16" s="347">
        <v>149295.5</v>
      </c>
      <c r="G16" s="347">
        <v>51066</v>
      </c>
      <c r="H16" s="347">
        <v>275068</v>
      </c>
      <c r="I16" s="347">
        <v>129</v>
      </c>
      <c r="J16" s="347">
        <v>381704.5</v>
      </c>
      <c r="K16" s="347">
        <v>50705.5</v>
      </c>
      <c r="L16" s="347">
        <v>21025.5</v>
      </c>
      <c r="M16" s="347">
        <v>10692.5</v>
      </c>
      <c r="N16" s="347">
        <v>1885.5</v>
      </c>
      <c r="O16" s="347">
        <v>2623.5</v>
      </c>
      <c r="P16" s="347">
        <v>33953</v>
      </c>
      <c r="Q16" s="348">
        <v>1097112</v>
      </c>
    </row>
    <row r="17" spans="1:17" ht="19.5" thickBot="1" x14ac:dyDescent="0.25">
      <c r="A17" s="139" t="s">
        <v>219</v>
      </c>
      <c r="B17" s="354"/>
      <c r="C17" s="354"/>
      <c r="D17" s="354"/>
      <c r="E17" s="354"/>
      <c r="F17" s="354"/>
      <c r="G17" s="354"/>
      <c r="H17" s="354"/>
      <c r="I17" s="354"/>
      <c r="J17" s="354"/>
      <c r="K17" s="354"/>
      <c r="L17" s="354"/>
      <c r="M17" s="354"/>
      <c r="N17" s="354"/>
      <c r="O17" s="354"/>
      <c r="P17" s="354"/>
      <c r="Q17" s="355"/>
    </row>
    <row r="18" spans="1:17" ht="15.75" x14ac:dyDescent="0.2">
      <c r="A18" s="78">
        <v>43647</v>
      </c>
      <c r="B18" s="350">
        <v>8834</v>
      </c>
      <c r="C18" s="350">
        <v>2175</v>
      </c>
      <c r="D18" s="350">
        <v>7200</v>
      </c>
      <c r="E18" s="350">
        <v>901</v>
      </c>
      <c r="F18" s="350">
        <v>18607</v>
      </c>
      <c r="G18" s="350">
        <v>6806</v>
      </c>
      <c r="H18" s="350">
        <v>41130</v>
      </c>
      <c r="I18" s="350">
        <v>0</v>
      </c>
      <c r="J18" s="350">
        <v>29455</v>
      </c>
      <c r="K18" s="350">
        <v>3833</v>
      </c>
      <c r="L18" s="350">
        <v>599</v>
      </c>
      <c r="M18" s="350">
        <v>1471</v>
      </c>
      <c r="N18" s="350">
        <v>279</v>
      </c>
      <c r="O18" s="350">
        <v>3</v>
      </c>
      <c r="P18" s="350">
        <v>0</v>
      </c>
      <c r="Q18" s="351">
        <v>121293</v>
      </c>
    </row>
    <row r="19" spans="1:17" ht="15.75" x14ac:dyDescent="0.2">
      <c r="A19" s="72">
        <v>43678</v>
      </c>
      <c r="B19" s="343">
        <v>9653</v>
      </c>
      <c r="C19" s="343">
        <v>2259</v>
      </c>
      <c r="D19" s="343">
        <v>7484</v>
      </c>
      <c r="E19" s="343">
        <v>948</v>
      </c>
      <c r="F19" s="343">
        <v>19306</v>
      </c>
      <c r="G19" s="343">
        <v>7054</v>
      </c>
      <c r="H19" s="343">
        <v>43090</v>
      </c>
      <c r="I19" s="343">
        <v>0</v>
      </c>
      <c r="J19" s="343">
        <v>30470</v>
      </c>
      <c r="K19" s="343">
        <v>3946</v>
      </c>
      <c r="L19" s="343">
        <v>652</v>
      </c>
      <c r="M19" s="343">
        <v>1444</v>
      </c>
      <c r="N19" s="343">
        <v>278</v>
      </c>
      <c r="O19" s="343">
        <v>1</v>
      </c>
      <c r="P19" s="343">
        <v>0</v>
      </c>
      <c r="Q19" s="344">
        <v>126585</v>
      </c>
    </row>
    <row r="20" spans="1:17" ht="15.75" x14ac:dyDescent="0.2">
      <c r="A20" s="72">
        <v>43709</v>
      </c>
      <c r="B20" s="343"/>
      <c r="C20" s="343"/>
      <c r="D20" s="343"/>
      <c r="E20" s="343"/>
      <c r="F20" s="343"/>
      <c r="G20" s="343"/>
      <c r="H20" s="343"/>
      <c r="I20" s="343"/>
      <c r="J20" s="343"/>
      <c r="K20" s="343"/>
      <c r="L20" s="343"/>
      <c r="M20" s="343"/>
      <c r="N20" s="343"/>
      <c r="O20" s="343"/>
      <c r="P20" s="343"/>
      <c r="Q20" s="344"/>
    </row>
    <row r="21" spans="1:17" ht="15.75" x14ac:dyDescent="0.2">
      <c r="A21" s="72">
        <v>43739</v>
      </c>
      <c r="B21" s="343"/>
      <c r="C21" s="343"/>
      <c r="D21" s="343"/>
      <c r="E21" s="343"/>
      <c r="F21" s="343"/>
      <c r="G21" s="343"/>
      <c r="H21" s="343"/>
      <c r="I21" s="343"/>
      <c r="J21" s="343"/>
      <c r="K21" s="343"/>
      <c r="L21" s="343"/>
      <c r="M21" s="343"/>
      <c r="N21" s="343"/>
      <c r="O21" s="343"/>
      <c r="P21" s="343"/>
      <c r="Q21" s="344"/>
    </row>
    <row r="22" spans="1:17" ht="15.75" x14ac:dyDescent="0.2">
      <c r="A22" s="72">
        <v>43770</v>
      </c>
      <c r="B22" s="343"/>
      <c r="C22" s="343"/>
      <c r="D22" s="343"/>
      <c r="E22" s="343"/>
      <c r="F22" s="343"/>
      <c r="G22" s="343"/>
      <c r="H22" s="343"/>
      <c r="I22" s="343"/>
      <c r="J22" s="343"/>
      <c r="K22" s="343"/>
      <c r="L22" s="343"/>
      <c r="M22" s="343"/>
      <c r="N22" s="343"/>
      <c r="O22" s="343"/>
      <c r="P22" s="343"/>
      <c r="Q22" s="344"/>
    </row>
    <row r="23" spans="1:17" ht="15.75" x14ac:dyDescent="0.2">
      <c r="A23" s="72">
        <v>43800</v>
      </c>
      <c r="B23" s="343"/>
      <c r="C23" s="343"/>
      <c r="D23" s="343"/>
      <c r="E23" s="343"/>
      <c r="F23" s="343"/>
      <c r="G23" s="343"/>
      <c r="H23" s="343"/>
      <c r="I23" s="343"/>
      <c r="J23" s="343"/>
      <c r="K23" s="343"/>
      <c r="L23" s="343"/>
      <c r="M23" s="343"/>
      <c r="N23" s="343"/>
      <c r="O23" s="343"/>
      <c r="P23" s="343"/>
      <c r="Q23" s="344"/>
    </row>
    <row r="24" spans="1:17" ht="15.75" x14ac:dyDescent="0.2">
      <c r="A24" s="72">
        <v>43831</v>
      </c>
      <c r="B24" s="343"/>
      <c r="C24" s="343"/>
      <c r="D24" s="343"/>
      <c r="E24" s="343"/>
      <c r="F24" s="343"/>
      <c r="G24" s="343"/>
      <c r="H24" s="343"/>
      <c r="I24" s="343"/>
      <c r="J24" s="343"/>
      <c r="K24" s="343"/>
      <c r="L24" s="343"/>
      <c r="M24" s="343"/>
      <c r="N24" s="343"/>
      <c r="O24" s="343"/>
      <c r="P24" s="343"/>
      <c r="Q24" s="344"/>
    </row>
    <row r="25" spans="1:17" ht="15.75" x14ac:dyDescent="0.2">
      <c r="A25" s="72">
        <v>43862</v>
      </c>
      <c r="B25" s="343"/>
      <c r="C25" s="343"/>
      <c r="D25" s="343"/>
      <c r="E25" s="343"/>
      <c r="F25" s="343"/>
      <c r="G25" s="343"/>
      <c r="H25" s="343"/>
      <c r="I25" s="343"/>
      <c r="J25" s="343"/>
      <c r="K25" s="343"/>
      <c r="L25" s="343"/>
      <c r="M25" s="343"/>
      <c r="N25" s="343"/>
      <c r="O25" s="343"/>
      <c r="P25" s="343"/>
      <c r="Q25" s="344"/>
    </row>
    <row r="26" spans="1:17" ht="15.75" x14ac:dyDescent="0.2">
      <c r="A26" s="72">
        <v>43891</v>
      </c>
      <c r="B26" s="343"/>
      <c r="C26" s="343"/>
      <c r="D26" s="343"/>
      <c r="E26" s="343"/>
      <c r="F26" s="343"/>
      <c r="G26" s="343"/>
      <c r="H26" s="343"/>
      <c r="I26" s="343"/>
      <c r="J26" s="343"/>
      <c r="K26" s="343"/>
      <c r="L26" s="343"/>
      <c r="M26" s="343"/>
      <c r="N26" s="343"/>
      <c r="O26" s="343"/>
      <c r="P26" s="343"/>
      <c r="Q26" s="344"/>
    </row>
    <row r="27" spans="1:17" ht="15.75" x14ac:dyDescent="0.2">
      <c r="A27" s="72">
        <v>43922</v>
      </c>
      <c r="B27" s="343"/>
      <c r="C27" s="343"/>
      <c r="D27" s="343"/>
      <c r="E27" s="343"/>
      <c r="F27" s="343"/>
      <c r="G27" s="343"/>
      <c r="H27" s="343"/>
      <c r="I27" s="343"/>
      <c r="J27" s="343"/>
      <c r="K27" s="343"/>
      <c r="L27" s="343"/>
      <c r="M27" s="343"/>
      <c r="N27" s="343"/>
      <c r="O27" s="343"/>
      <c r="P27" s="343"/>
      <c r="Q27" s="344"/>
    </row>
    <row r="28" spans="1:17" ht="15.75" x14ac:dyDescent="0.2">
      <c r="A28" s="72">
        <v>43952</v>
      </c>
      <c r="B28" s="343"/>
      <c r="C28" s="343"/>
      <c r="D28" s="343"/>
      <c r="E28" s="343"/>
      <c r="F28" s="343"/>
      <c r="G28" s="343"/>
      <c r="H28" s="343"/>
      <c r="I28" s="343"/>
      <c r="J28" s="343"/>
      <c r="K28" s="343"/>
      <c r="L28" s="343"/>
      <c r="M28" s="343"/>
      <c r="N28" s="343"/>
      <c r="O28" s="343"/>
      <c r="P28" s="343"/>
      <c r="Q28" s="344"/>
    </row>
    <row r="29" spans="1:17" ht="16.5" thickBot="1" x14ac:dyDescent="0.25">
      <c r="A29" s="104">
        <v>43983</v>
      </c>
      <c r="B29" s="352"/>
      <c r="C29" s="352"/>
      <c r="D29" s="352"/>
      <c r="E29" s="352"/>
      <c r="F29" s="352"/>
      <c r="G29" s="352"/>
      <c r="H29" s="352"/>
      <c r="I29" s="352"/>
      <c r="J29" s="352"/>
      <c r="K29" s="352"/>
      <c r="L29" s="352"/>
      <c r="M29" s="352"/>
      <c r="N29" s="352"/>
      <c r="O29" s="352"/>
      <c r="P29" s="352"/>
      <c r="Q29" s="353"/>
    </row>
    <row r="30" spans="1:17" ht="17.25" thickTop="1" thickBot="1" x14ac:dyDescent="0.3">
      <c r="A30" s="80" t="s">
        <v>320</v>
      </c>
      <c r="B30" s="347">
        <v>9244</v>
      </c>
      <c r="C30" s="347">
        <v>2217</v>
      </c>
      <c r="D30" s="347">
        <v>7342</v>
      </c>
      <c r="E30" s="347">
        <v>925</v>
      </c>
      <c r="F30" s="347">
        <v>18957</v>
      </c>
      <c r="G30" s="347">
        <v>6930</v>
      </c>
      <c r="H30" s="347">
        <v>42110</v>
      </c>
      <c r="I30" s="347">
        <v>0</v>
      </c>
      <c r="J30" s="347">
        <v>29962</v>
      </c>
      <c r="K30" s="347">
        <v>3890</v>
      </c>
      <c r="L30" s="347">
        <v>626</v>
      </c>
      <c r="M30" s="347">
        <v>1458</v>
      </c>
      <c r="N30" s="347">
        <v>279</v>
      </c>
      <c r="O30" s="347">
        <v>2</v>
      </c>
      <c r="P30" s="347">
        <v>0</v>
      </c>
      <c r="Q30" s="348">
        <v>123942</v>
      </c>
    </row>
    <row r="31" spans="1:17" ht="16.5" thickBot="1" x14ac:dyDescent="0.25">
      <c r="A31" s="139" t="s">
        <v>137</v>
      </c>
      <c r="B31" s="354"/>
      <c r="C31" s="354"/>
      <c r="D31" s="354"/>
      <c r="E31" s="354"/>
      <c r="F31" s="354"/>
      <c r="G31" s="354"/>
      <c r="H31" s="354"/>
      <c r="I31" s="354"/>
      <c r="J31" s="354"/>
      <c r="K31" s="354"/>
      <c r="L31" s="354"/>
      <c r="M31" s="354"/>
      <c r="N31" s="354"/>
      <c r="O31" s="354"/>
      <c r="P31" s="354"/>
      <c r="Q31" s="355"/>
    </row>
    <row r="32" spans="1:17" ht="15.75" x14ac:dyDescent="0.2">
      <c r="A32" s="78">
        <v>43647</v>
      </c>
      <c r="B32" s="350">
        <v>2070</v>
      </c>
      <c r="C32" s="350">
        <v>713</v>
      </c>
      <c r="D32" s="350">
        <v>3245</v>
      </c>
      <c r="E32" s="350">
        <v>576</v>
      </c>
      <c r="F32" s="350">
        <v>8319</v>
      </c>
      <c r="G32" s="350">
        <v>3491</v>
      </c>
      <c r="H32" s="350">
        <v>15177</v>
      </c>
      <c r="I32" s="350">
        <v>0</v>
      </c>
      <c r="J32" s="350">
        <v>32</v>
      </c>
      <c r="K32" s="350">
        <v>14</v>
      </c>
      <c r="L32" s="350">
        <v>86</v>
      </c>
      <c r="M32" s="350">
        <v>648</v>
      </c>
      <c r="N32" s="350">
        <v>157</v>
      </c>
      <c r="O32" s="350">
        <v>2</v>
      </c>
      <c r="P32" s="350">
        <v>0</v>
      </c>
      <c r="Q32" s="351">
        <v>34530</v>
      </c>
    </row>
    <row r="33" spans="1:17" ht="15.75" x14ac:dyDescent="0.2">
      <c r="A33" s="72">
        <v>43678</v>
      </c>
      <c r="B33" s="343">
        <v>2082</v>
      </c>
      <c r="C33" s="343">
        <v>704</v>
      </c>
      <c r="D33" s="343">
        <v>3227</v>
      </c>
      <c r="E33" s="343">
        <v>581</v>
      </c>
      <c r="F33" s="343">
        <v>8276</v>
      </c>
      <c r="G33" s="343">
        <v>3526</v>
      </c>
      <c r="H33" s="343">
        <v>15288</v>
      </c>
      <c r="I33" s="343">
        <v>0</v>
      </c>
      <c r="J33" s="343">
        <v>35</v>
      </c>
      <c r="K33" s="343">
        <v>15</v>
      </c>
      <c r="L33" s="343">
        <v>85</v>
      </c>
      <c r="M33" s="343">
        <v>642</v>
      </c>
      <c r="N33" s="343">
        <v>153</v>
      </c>
      <c r="O33" s="343">
        <v>0</v>
      </c>
      <c r="P33" s="343">
        <v>0</v>
      </c>
      <c r="Q33" s="344">
        <v>34614</v>
      </c>
    </row>
    <row r="34" spans="1:17" ht="15.75" x14ac:dyDescent="0.2">
      <c r="A34" s="72">
        <v>43709</v>
      </c>
      <c r="B34" s="343"/>
      <c r="C34" s="343"/>
      <c r="D34" s="343"/>
      <c r="E34" s="343"/>
      <c r="F34" s="343"/>
      <c r="G34" s="343"/>
      <c r="H34" s="343"/>
      <c r="I34" s="343"/>
      <c r="J34" s="343"/>
      <c r="K34" s="343"/>
      <c r="L34" s="343"/>
      <c r="M34" s="343"/>
      <c r="N34" s="343"/>
      <c r="O34" s="343"/>
      <c r="P34" s="343"/>
      <c r="Q34" s="344"/>
    </row>
    <row r="35" spans="1:17" ht="15.75" x14ac:dyDescent="0.2">
      <c r="A35" s="72">
        <v>43739</v>
      </c>
      <c r="B35" s="343"/>
      <c r="C35" s="343"/>
      <c r="D35" s="343"/>
      <c r="E35" s="343"/>
      <c r="F35" s="343"/>
      <c r="G35" s="343"/>
      <c r="H35" s="343"/>
      <c r="I35" s="343"/>
      <c r="J35" s="343"/>
      <c r="K35" s="343"/>
      <c r="L35" s="343"/>
      <c r="M35" s="343"/>
      <c r="N35" s="343"/>
      <c r="O35" s="343"/>
      <c r="P35" s="343"/>
      <c r="Q35" s="344"/>
    </row>
    <row r="36" spans="1:17" ht="15.75" x14ac:dyDescent="0.2">
      <c r="A36" s="72">
        <v>43770</v>
      </c>
      <c r="B36" s="343"/>
      <c r="C36" s="343"/>
      <c r="D36" s="343"/>
      <c r="E36" s="343"/>
      <c r="F36" s="343"/>
      <c r="G36" s="343"/>
      <c r="H36" s="343"/>
      <c r="I36" s="343"/>
      <c r="J36" s="343"/>
      <c r="K36" s="343"/>
      <c r="L36" s="343"/>
      <c r="M36" s="343"/>
      <c r="N36" s="343"/>
      <c r="O36" s="343"/>
      <c r="P36" s="343"/>
      <c r="Q36" s="344"/>
    </row>
    <row r="37" spans="1:17" ht="15.75" x14ac:dyDescent="0.2">
      <c r="A37" s="72">
        <v>43800</v>
      </c>
      <c r="B37" s="343"/>
      <c r="C37" s="343"/>
      <c r="D37" s="343"/>
      <c r="E37" s="343"/>
      <c r="F37" s="343"/>
      <c r="G37" s="343"/>
      <c r="H37" s="343"/>
      <c r="I37" s="343"/>
      <c r="J37" s="343"/>
      <c r="K37" s="343"/>
      <c r="L37" s="343"/>
      <c r="M37" s="343"/>
      <c r="N37" s="343"/>
      <c r="O37" s="343"/>
      <c r="P37" s="343"/>
      <c r="Q37" s="344"/>
    </row>
    <row r="38" spans="1:17" ht="15.75" x14ac:dyDescent="0.2">
      <c r="A38" s="72">
        <v>43831</v>
      </c>
      <c r="B38" s="343"/>
      <c r="C38" s="343"/>
      <c r="D38" s="343"/>
      <c r="E38" s="343"/>
      <c r="F38" s="343"/>
      <c r="G38" s="343"/>
      <c r="H38" s="343"/>
      <c r="I38" s="343"/>
      <c r="J38" s="343"/>
      <c r="K38" s="343"/>
      <c r="L38" s="343"/>
      <c r="M38" s="343"/>
      <c r="N38" s="343"/>
      <c r="O38" s="343"/>
      <c r="P38" s="343"/>
      <c r="Q38" s="344"/>
    </row>
    <row r="39" spans="1:17" ht="15.75" x14ac:dyDescent="0.2">
      <c r="A39" s="72">
        <v>43862</v>
      </c>
      <c r="B39" s="343"/>
      <c r="C39" s="343"/>
      <c r="D39" s="343"/>
      <c r="E39" s="343"/>
      <c r="F39" s="343"/>
      <c r="G39" s="343"/>
      <c r="H39" s="343"/>
      <c r="I39" s="343"/>
      <c r="J39" s="343"/>
      <c r="K39" s="343"/>
      <c r="L39" s="343"/>
      <c r="M39" s="343"/>
      <c r="N39" s="343"/>
      <c r="O39" s="343"/>
      <c r="P39" s="343"/>
      <c r="Q39" s="344"/>
    </row>
    <row r="40" spans="1:17" ht="15.75" x14ac:dyDescent="0.2">
      <c r="A40" s="72">
        <v>43891</v>
      </c>
      <c r="B40" s="343"/>
      <c r="C40" s="343"/>
      <c r="D40" s="343"/>
      <c r="E40" s="343"/>
      <c r="F40" s="343"/>
      <c r="G40" s="343"/>
      <c r="H40" s="343"/>
      <c r="I40" s="343"/>
      <c r="J40" s="343"/>
      <c r="K40" s="343"/>
      <c r="L40" s="343"/>
      <c r="M40" s="343"/>
      <c r="N40" s="343"/>
      <c r="O40" s="343"/>
      <c r="P40" s="343"/>
      <c r="Q40" s="344"/>
    </row>
    <row r="41" spans="1:17" ht="15.75" x14ac:dyDescent="0.2">
      <c r="A41" s="72">
        <v>43922</v>
      </c>
      <c r="B41" s="343"/>
      <c r="C41" s="343"/>
      <c r="D41" s="343"/>
      <c r="E41" s="343"/>
      <c r="F41" s="343"/>
      <c r="G41" s="343"/>
      <c r="H41" s="343"/>
      <c r="I41" s="343"/>
      <c r="J41" s="343"/>
      <c r="K41" s="343"/>
      <c r="L41" s="343"/>
      <c r="M41" s="343"/>
      <c r="N41" s="343"/>
      <c r="O41" s="343"/>
      <c r="P41" s="343"/>
      <c r="Q41" s="344"/>
    </row>
    <row r="42" spans="1:17" ht="15.75" x14ac:dyDescent="0.2">
      <c r="A42" s="72">
        <v>43952</v>
      </c>
      <c r="B42" s="343"/>
      <c r="C42" s="343"/>
      <c r="D42" s="343"/>
      <c r="E42" s="343"/>
      <c r="F42" s="343"/>
      <c r="G42" s="343"/>
      <c r="H42" s="343"/>
      <c r="I42" s="343"/>
      <c r="J42" s="343"/>
      <c r="K42" s="343"/>
      <c r="L42" s="343"/>
      <c r="M42" s="343"/>
      <c r="N42" s="343"/>
      <c r="O42" s="343"/>
      <c r="P42" s="343"/>
      <c r="Q42" s="344"/>
    </row>
    <row r="43" spans="1:17" ht="16.5" thickBot="1" x14ac:dyDescent="0.25">
      <c r="A43" s="104">
        <v>43983</v>
      </c>
      <c r="B43" s="352"/>
      <c r="C43" s="352"/>
      <c r="D43" s="352"/>
      <c r="E43" s="352"/>
      <c r="F43" s="356"/>
      <c r="G43" s="356"/>
      <c r="H43" s="352"/>
      <c r="I43" s="352"/>
      <c r="J43" s="352"/>
      <c r="K43" s="352"/>
      <c r="L43" s="352"/>
      <c r="M43" s="352"/>
      <c r="N43" s="352"/>
      <c r="O43" s="352"/>
      <c r="P43" s="352"/>
      <c r="Q43" s="353"/>
    </row>
    <row r="44" spans="1:17" ht="17.25" thickTop="1" thickBot="1" x14ac:dyDescent="0.3">
      <c r="A44" s="80" t="s">
        <v>320</v>
      </c>
      <c r="B44" s="347">
        <v>2076</v>
      </c>
      <c r="C44" s="347">
        <v>709</v>
      </c>
      <c r="D44" s="347">
        <v>3236</v>
      </c>
      <c r="E44" s="347">
        <v>579</v>
      </c>
      <c r="F44" s="347">
        <v>8298</v>
      </c>
      <c r="G44" s="347">
        <v>3509</v>
      </c>
      <c r="H44" s="347">
        <v>15233</v>
      </c>
      <c r="I44" s="347">
        <v>0</v>
      </c>
      <c r="J44" s="347">
        <v>34</v>
      </c>
      <c r="K44" s="347">
        <v>15</v>
      </c>
      <c r="L44" s="347">
        <v>86</v>
      </c>
      <c r="M44" s="347">
        <v>645</v>
      </c>
      <c r="N44" s="347">
        <v>155</v>
      </c>
      <c r="O44" s="347">
        <v>2</v>
      </c>
      <c r="P44" s="347">
        <v>0</v>
      </c>
      <c r="Q44" s="348">
        <v>34577</v>
      </c>
    </row>
    <row r="45" spans="1:17" ht="16.5" hidden="1" thickBot="1" x14ac:dyDescent="0.25">
      <c r="A45" s="139" t="s">
        <v>242</v>
      </c>
      <c r="B45" s="354"/>
      <c r="C45" s="354"/>
      <c r="D45" s="354"/>
      <c r="E45" s="354"/>
      <c r="F45" s="354"/>
      <c r="G45" s="354"/>
      <c r="H45" s="354"/>
      <c r="I45" s="354"/>
      <c r="J45" s="354"/>
      <c r="K45" s="354"/>
      <c r="L45" s="354"/>
      <c r="M45" s="354"/>
      <c r="N45" s="354"/>
      <c r="O45" s="354"/>
      <c r="P45" s="354"/>
      <c r="Q45" s="355"/>
    </row>
    <row r="46" spans="1:17" ht="15.75" hidden="1" x14ac:dyDescent="0.2">
      <c r="A46" s="78">
        <v>43282</v>
      </c>
      <c r="B46" s="350"/>
      <c r="C46" s="350"/>
      <c r="D46" s="350"/>
      <c r="E46" s="350"/>
      <c r="F46" s="350"/>
      <c r="G46" s="350"/>
      <c r="H46" s="350"/>
      <c r="I46" s="350"/>
      <c r="J46" s="350"/>
      <c r="K46" s="350"/>
      <c r="L46" s="350"/>
      <c r="M46" s="350"/>
      <c r="N46" s="350"/>
      <c r="O46" s="350"/>
      <c r="P46" s="350"/>
      <c r="Q46" s="351"/>
    </row>
    <row r="47" spans="1:17" ht="15.75" hidden="1" x14ac:dyDescent="0.2">
      <c r="A47" s="72">
        <v>43313</v>
      </c>
      <c r="B47" s="343"/>
      <c r="C47" s="343"/>
      <c r="D47" s="343"/>
      <c r="E47" s="343"/>
      <c r="F47" s="343"/>
      <c r="G47" s="343"/>
      <c r="H47" s="343"/>
      <c r="I47" s="343"/>
      <c r="J47" s="343"/>
      <c r="K47" s="343"/>
      <c r="L47" s="343"/>
      <c r="M47" s="343"/>
      <c r="N47" s="343"/>
      <c r="O47" s="343"/>
      <c r="P47" s="343"/>
      <c r="Q47" s="344"/>
    </row>
    <row r="48" spans="1:17" ht="15.75" hidden="1" x14ac:dyDescent="0.2">
      <c r="A48" s="72">
        <v>43344</v>
      </c>
      <c r="B48" s="343"/>
      <c r="C48" s="343"/>
      <c r="D48" s="343"/>
      <c r="E48" s="343"/>
      <c r="F48" s="343"/>
      <c r="G48" s="343"/>
      <c r="H48" s="343"/>
      <c r="I48" s="343"/>
      <c r="J48" s="343"/>
      <c r="K48" s="343"/>
      <c r="L48" s="343"/>
      <c r="M48" s="343"/>
      <c r="N48" s="343"/>
      <c r="O48" s="343"/>
      <c r="P48" s="343"/>
      <c r="Q48" s="344"/>
    </row>
    <row r="49" spans="1:17" ht="15.75" hidden="1" x14ac:dyDescent="0.2">
      <c r="A49" s="72">
        <v>43374</v>
      </c>
      <c r="B49" s="343"/>
      <c r="C49" s="343"/>
      <c r="D49" s="343"/>
      <c r="E49" s="343"/>
      <c r="F49" s="343"/>
      <c r="G49" s="343"/>
      <c r="H49" s="343"/>
      <c r="I49" s="343"/>
      <c r="J49" s="343"/>
      <c r="K49" s="343"/>
      <c r="L49" s="343"/>
      <c r="M49" s="343"/>
      <c r="N49" s="343"/>
      <c r="O49" s="343"/>
      <c r="P49" s="343"/>
      <c r="Q49" s="344"/>
    </row>
    <row r="50" spans="1:17" ht="15.75" hidden="1" x14ac:dyDescent="0.2">
      <c r="A50" s="72">
        <v>43405</v>
      </c>
      <c r="B50" s="343"/>
      <c r="C50" s="343"/>
      <c r="D50" s="343"/>
      <c r="E50" s="343"/>
      <c r="F50" s="343"/>
      <c r="G50" s="343"/>
      <c r="H50" s="343"/>
      <c r="I50" s="343"/>
      <c r="J50" s="343"/>
      <c r="K50" s="343"/>
      <c r="L50" s="343"/>
      <c r="M50" s="343"/>
      <c r="N50" s="343"/>
      <c r="O50" s="343"/>
      <c r="P50" s="343"/>
      <c r="Q50" s="344"/>
    </row>
    <row r="51" spans="1:17" ht="15.75" hidden="1" x14ac:dyDescent="0.2">
      <c r="A51" s="72">
        <v>43435</v>
      </c>
      <c r="B51" s="343"/>
      <c r="C51" s="343"/>
      <c r="D51" s="343"/>
      <c r="E51" s="343"/>
      <c r="F51" s="343"/>
      <c r="G51" s="343"/>
      <c r="H51" s="343"/>
      <c r="I51" s="343"/>
      <c r="J51" s="343"/>
      <c r="K51" s="343"/>
      <c r="L51" s="343"/>
      <c r="M51" s="343"/>
      <c r="N51" s="343"/>
      <c r="O51" s="343"/>
      <c r="P51" s="343"/>
      <c r="Q51" s="344"/>
    </row>
    <row r="52" spans="1:17" ht="15.75" hidden="1" x14ac:dyDescent="0.2">
      <c r="A52" s="72">
        <v>43466</v>
      </c>
      <c r="B52" s="343"/>
      <c r="C52" s="343"/>
      <c r="D52" s="343"/>
      <c r="E52" s="343"/>
      <c r="F52" s="343"/>
      <c r="G52" s="343"/>
      <c r="H52" s="343"/>
      <c r="I52" s="343"/>
      <c r="J52" s="343"/>
      <c r="K52" s="343"/>
      <c r="L52" s="343"/>
      <c r="M52" s="343"/>
      <c r="N52" s="343"/>
      <c r="O52" s="343"/>
      <c r="P52" s="343"/>
      <c r="Q52" s="344"/>
    </row>
    <row r="53" spans="1:17" ht="15.75" hidden="1" x14ac:dyDescent="0.2">
      <c r="A53" s="72">
        <v>43497</v>
      </c>
      <c r="B53" s="343"/>
      <c r="C53" s="343"/>
      <c r="D53" s="343"/>
      <c r="E53" s="343"/>
      <c r="F53" s="343"/>
      <c r="G53" s="343"/>
      <c r="H53" s="343"/>
      <c r="I53" s="343"/>
      <c r="J53" s="343"/>
      <c r="K53" s="343"/>
      <c r="L53" s="343"/>
      <c r="M53" s="343"/>
      <c r="N53" s="343"/>
      <c r="O53" s="343"/>
      <c r="P53" s="343"/>
      <c r="Q53" s="344"/>
    </row>
    <row r="54" spans="1:17" ht="15.75" hidden="1" x14ac:dyDescent="0.2">
      <c r="A54" s="72">
        <v>43525</v>
      </c>
      <c r="B54" s="343"/>
      <c r="C54" s="343"/>
      <c r="D54" s="343"/>
      <c r="E54" s="343"/>
      <c r="F54" s="343"/>
      <c r="G54" s="343"/>
      <c r="H54" s="343"/>
      <c r="I54" s="343"/>
      <c r="J54" s="343"/>
      <c r="K54" s="343"/>
      <c r="L54" s="343"/>
      <c r="M54" s="343"/>
      <c r="N54" s="343"/>
      <c r="O54" s="343"/>
      <c r="P54" s="343"/>
      <c r="Q54" s="344"/>
    </row>
    <row r="55" spans="1:17" ht="15.75" hidden="1" x14ac:dyDescent="0.2">
      <c r="A55" s="72">
        <v>43556</v>
      </c>
      <c r="B55" s="343"/>
      <c r="C55" s="343"/>
      <c r="D55" s="343"/>
      <c r="E55" s="343"/>
      <c r="F55" s="343"/>
      <c r="G55" s="343"/>
      <c r="H55" s="343"/>
      <c r="I55" s="343"/>
      <c r="J55" s="343"/>
      <c r="K55" s="343"/>
      <c r="L55" s="343"/>
      <c r="M55" s="343"/>
      <c r="N55" s="343"/>
      <c r="O55" s="343"/>
      <c r="P55" s="343"/>
      <c r="Q55" s="344"/>
    </row>
    <row r="56" spans="1:17" ht="15.75" hidden="1" x14ac:dyDescent="0.2">
      <c r="A56" s="72">
        <v>43586</v>
      </c>
      <c r="B56" s="343"/>
      <c r="C56" s="343"/>
      <c r="D56" s="343"/>
      <c r="E56" s="343"/>
      <c r="F56" s="343"/>
      <c r="G56" s="343"/>
      <c r="H56" s="343"/>
      <c r="I56" s="343"/>
      <c r="J56" s="343"/>
      <c r="K56" s="343"/>
      <c r="L56" s="343"/>
      <c r="M56" s="343"/>
      <c r="N56" s="343"/>
      <c r="O56" s="343"/>
      <c r="P56" s="343"/>
      <c r="Q56" s="344"/>
    </row>
    <row r="57" spans="1:17" ht="16.5" hidden="1" thickBot="1" x14ac:dyDescent="0.25">
      <c r="A57" s="104">
        <v>43617</v>
      </c>
      <c r="B57" s="352"/>
      <c r="C57" s="352"/>
      <c r="D57" s="352"/>
      <c r="E57" s="352"/>
      <c r="F57" s="356"/>
      <c r="G57" s="356"/>
      <c r="H57" s="352"/>
      <c r="I57" s="352"/>
      <c r="J57" s="352"/>
      <c r="K57" s="352"/>
      <c r="L57" s="352"/>
      <c r="M57" s="352"/>
      <c r="N57" s="352"/>
      <c r="O57" s="352"/>
      <c r="P57" s="352"/>
      <c r="Q57" s="353"/>
    </row>
    <row r="58" spans="1:17" ht="17.25" hidden="1" thickTop="1" thickBot="1" x14ac:dyDescent="0.3">
      <c r="A58" s="80" t="s">
        <v>253</v>
      </c>
      <c r="B58" s="347"/>
      <c r="C58" s="347"/>
      <c r="D58" s="347"/>
      <c r="E58" s="347"/>
      <c r="F58" s="347"/>
      <c r="G58" s="347"/>
      <c r="H58" s="347"/>
      <c r="I58" s="347"/>
      <c r="J58" s="347"/>
      <c r="K58" s="347"/>
      <c r="L58" s="347"/>
      <c r="M58" s="347"/>
      <c r="N58" s="347"/>
      <c r="O58" s="347"/>
      <c r="P58" s="347"/>
      <c r="Q58" s="348"/>
    </row>
    <row r="59" spans="1:17" ht="16.5" thickBot="1" x14ac:dyDescent="0.25">
      <c r="A59" s="139" t="s">
        <v>138</v>
      </c>
      <c r="B59" s="354"/>
      <c r="C59" s="354"/>
      <c r="D59" s="354"/>
      <c r="E59" s="354"/>
      <c r="F59" s="354"/>
      <c r="G59" s="354"/>
      <c r="H59" s="354"/>
      <c r="I59" s="354"/>
      <c r="J59" s="354"/>
      <c r="K59" s="354"/>
      <c r="L59" s="354"/>
      <c r="M59" s="354"/>
      <c r="N59" s="354"/>
      <c r="O59" s="354"/>
      <c r="P59" s="354"/>
      <c r="Q59" s="355"/>
    </row>
    <row r="60" spans="1:17" ht="15.75" x14ac:dyDescent="0.2">
      <c r="A60" s="78">
        <v>43647</v>
      </c>
      <c r="B60" s="350">
        <v>3205</v>
      </c>
      <c r="C60" s="350">
        <v>953</v>
      </c>
      <c r="D60" s="350">
        <v>3730</v>
      </c>
      <c r="E60" s="350">
        <v>325</v>
      </c>
      <c r="F60" s="350">
        <v>10288</v>
      </c>
      <c r="G60" s="350">
        <v>3315</v>
      </c>
      <c r="H60" s="350">
        <v>25953</v>
      </c>
      <c r="I60" s="350">
        <v>0</v>
      </c>
      <c r="J60" s="350">
        <v>29423</v>
      </c>
      <c r="K60" s="350">
        <v>3819</v>
      </c>
      <c r="L60" s="350">
        <v>513</v>
      </c>
      <c r="M60" s="350">
        <v>823</v>
      </c>
      <c r="N60" s="350">
        <v>122</v>
      </c>
      <c r="O60" s="350">
        <v>1</v>
      </c>
      <c r="P60" s="350">
        <v>0</v>
      </c>
      <c r="Q60" s="351">
        <v>82470</v>
      </c>
    </row>
    <row r="61" spans="1:17" ht="15.75" x14ac:dyDescent="0.2">
      <c r="A61" s="72">
        <v>43678</v>
      </c>
      <c r="B61" s="343">
        <v>3887</v>
      </c>
      <c r="C61" s="343">
        <v>1032</v>
      </c>
      <c r="D61" s="343">
        <v>4028</v>
      </c>
      <c r="E61" s="343">
        <v>367</v>
      </c>
      <c r="F61" s="343">
        <v>11030</v>
      </c>
      <c r="G61" s="343">
        <v>3528</v>
      </c>
      <c r="H61" s="343">
        <v>27802</v>
      </c>
      <c r="I61" s="343">
        <v>0</v>
      </c>
      <c r="J61" s="343">
        <v>30435</v>
      </c>
      <c r="K61" s="343">
        <v>3931</v>
      </c>
      <c r="L61" s="343">
        <v>567</v>
      </c>
      <c r="M61" s="343">
        <v>802</v>
      </c>
      <c r="N61" s="343">
        <v>125</v>
      </c>
      <c r="O61" s="343">
        <v>1</v>
      </c>
      <c r="P61" s="343">
        <v>0</v>
      </c>
      <c r="Q61" s="344">
        <v>87535</v>
      </c>
    </row>
    <row r="62" spans="1:17" ht="15.75" x14ac:dyDescent="0.2">
      <c r="A62" s="72">
        <v>43709</v>
      </c>
      <c r="B62" s="343"/>
      <c r="C62" s="343"/>
      <c r="D62" s="343"/>
      <c r="E62" s="343"/>
      <c r="F62" s="343"/>
      <c r="G62" s="343"/>
      <c r="H62" s="343"/>
      <c r="I62" s="343"/>
      <c r="J62" s="343"/>
      <c r="K62" s="343"/>
      <c r="L62" s="343"/>
      <c r="M62" s="343"/>
      <c r="N62" s="343"/>
      <c r="O62" s="343"/>
      <c r="P62" s="343"/>
      <c r="Q62" s="344"/>
    </row>
    <row r="63" spans="1:17" ht="15.75" x14ac:dyDescent="0.2">
      <c r="A63" s="72">
        <v>43739</v>
      </c>
      <c r="B63" s="343"/>
      <c r="C63" s="343"/>
      <c r="D63" s="343"/>
      <c r="E63" s="343"/>
      <c r="F63" s="343"/>
      <c r="G63" s="343"/>
      <c r="H63" s="343"/>
      <c r="I63" s="343"/>
      <c r="J63" s="343"/>
      <c r="K63" s="343"/>
      <c r="L63" s="343"/>
      <c r="M63" s="343"/>
      <c r="N63" s="343"/>
      <c r="O63" s="343"/>
      <c r="P63" s="343"/>
      <c r="Q63" s="344"/>
    </row>
    <row r="64" spans="1:17" ht="15.75" x14ac:dyDescent="0.2">
      <c r="A64" s="72">
        <v>43770</v>
      </c>
      <c r="B64" s="343"/>
      <c r="C64" s="343"/>
      <c r="D64" s="343"/>
      <c r="E64" s="343"/>
      <c r="F64" s="343"/>
      <c r="G64" s="343"/>
      <c r="H64" s="343"/>
      <c r="I64" s="343"/>
      <c r="J64" s="343"/>
      <c r="K64" s="343"/>
      <c r="L64" s="343"/>
      <c r="M64" s="343"/>
      <c r="N64" s="343"/>
      <c r="O64" s="343"/>
      <c r="P64" s="343"/>
      <c r="Q64" s="344"/>
    </row>
    <row r="65" spans="1:17" ht="15.75" x14ac:dyDescent="0.2">
      <c r="A65" s="72">
        <v>43800</v>
      </c>
      <c r="B65" s="343"/>
      <c r="C65" s="343"/>
      <c r="D65" s="343"/>
      <c r="E65" s="343"/>
      <c r="F65" s="343"/>
      <c r="G65" s="343"/>
      <c r="H65" s="343"/>
      <c r="I65" s="343"/>
      <c r="J65" s="343"/>
      <c r="K65" s="343"/>
      <c r="L65" s="343"/>
      <c r="M65" s="343"/>
      <c r="N65" s="343"/>
      <c r="O65" s="343"/>
      <c r="P65" s="343"/>
      <c r="Q65" s="344"/>
    </row>
    <row r="66" spans="1:17" ht="15.75" x14ac:dyDescent="0.2">
      <c r="A66" s="72">
        <v>43831</v>
      </c>
      <c r="B66" s="343"/>
      <c r="C66" s="343"/>
      <c r="D66" s="343"/>
      <c r="E66" s="343"/>
      <c r="F66" s="343"/>
      <c r="G66" s="343"/>
      <c r="H66" s="343"/>
      <c r="I66" s="343"/>
      <c r="J66" s="343"/>
      <c r="K66" s="343"/>
      <c r="L66" s="343"/>
      <c r="M66" s="343"/>
      <c r="N66" s="343"/>
      <c r="O66" s="343"/>
      <c r="P66" s="343"/>
      <c r="Q66" s="344"/>
    </row>
    <row r="67" spans="1:17" ht="15.75" x14ac:dyDescent="0.2">
      <c r="A67" s="72">
        <v>43862</v>
      </c>
      <c r="B67" s="343"/>
      <c r="C67" s="343"/>
      <c r="D67" s="343"/>
      <c r="E67" s="343"/>
      <c r="F67" s="343"/>
      <c r="G67" s="343"/>
      <c r="H67" s="343"/>
      <c r="I67" s="343"/>
      <c r="J67" s="343"/>
      <c r="K67" s="343"/>
      <c r="L67" s="343"/>
      <c r="M67" s="343"/>
      <c r="N67" s="343"/>
      <c r="O67" s="343"/>
      <c r="P67" s="343"/>
      <c r="Q67" s="344"/>
    </row>
    <row r="68" spans="1:17" ht="15.75" x14ac:dyDescent="0.2">
      <c r="A68" s="72">
        <v>43891</v>
      </c>
      <c r="B68" s="343"/>
      <c r="C68" s="343"/>
      <c r="D68" s="343"/>
      <c r="E68" s="343"/>
      <c r="F68" s="343"/>
      <c r="G68" s="343"/>
      <c r="H68" s="343"/>
      <c r="I68" s="343"/>
      <c r="J68" s="343"/>
      <c r="K68" s="343"/>
      <c r="L68" s="343"/>
      <c r="M68" s="343"/>
      <c r="N68" s="343"/>
      <c r="O68" s="343"/>
      <c r="P68" s="343"/>
      <c r="Q68" s="344"/>
    </row>
    <row r="69" spans="1:17" ht="15.75" x14ac:dyDescent="0.2">
      <c r="A69" s="72">
        <v>43922</v>
      </c>
      <c r="B69" s="343"/>
      <c r="C69" s="343"/>
      <c r="D69" s="343"/>
      <c r="E69" s="343"/>
      <c r="F69" s="343"/>
      <c r="G69" s="343"/>
      <c r="H69" s="343"/>
      <c r="I69" s="343"/>
      <c r="J69" s="343"/>
      <c r="K69" s="343"/>
      <c r="L69" s="343"/>
      <c r="M69" s="343"/>
      <c r="N69" s="343"/>
      <c r="O69" s="343"/>
      <c r="P69" s="343"/>
      <c r="Q69" s="344"/>
    </row>
    <row r="70" spans="1:17" ht="15.75" x14ac:dyDescent="0.2">
      <c r="A70" s="72">
        <v>43952</v>
      </c>
      <c r="B70" s="343"/>
      <c r="C70" s="343"/>
      <c r="D70" s="343"/>
      <c r="E70" s="343"/>
      <c r="F70" s="343"/>
      <c r="G70" s="343"/>
      <c r="H70" s="343"/>
      <c r="I70" s="343"/>
      <c r="J70" s="343"/>
      <c r="K70" s="343"/>
      <c r="L70" s="343"/>
      <c r="M70" s="343"/>
      <c r="N70" s="343"/>
      <c r="O70" s="343"/>
      <c r="P70" s="343"/>
      <c r="Q70" s="344"/>
    </row>
    <row r="71" spans="1:17" ht="16.5" thickBot="1" x14ac:dyDescent="0.25">
      <c r="A71" s="104">
        <v>43983</v>
      </c>
      <c r="B71" s="352"/>
      <c r="C71" s="352"/>
      <c r="D71" s="352"/>
      <c r="E71" s="352"/>
      <c r="F71" s="356"/>
      <c r="G71" s="356"/>
      <c r="H71" s="352"/>
      <c r="I71" s="352"/>
      <c r="J71" s="352"/>
      <c r="K71" s="352"/>
      <c r="L71" s="352"/>
      <c r="M71" s="352"/>
      <c r="N71" s="352"/>
      <c r="O71" s="352"/>
      <c r="P71" s="352"/>
      <c r="Q71" s="353"/>
    </row>
    <row r="72" spans="1:17" ht="17.25" thickTop="1" thickBot="1" x14ac:dyDescent="0.3">
      <c r="A72" s="80" t="s">
        <v>320</v>
      </c>
      <c r="B72" s="347">
        <v>3546</v>
      </c>
      <c r="C72" s="347">
        <v>992</v>
      </c>
      <c r="D72" s="347">
        <v>3879</v>
      </c>
      <c r="E72" s="347">
        <v>346</v>
      </c>
      <c r="F72" s="347">
        <v>10659</v>
      </c>
      <c r="G72" s="347">
        <v>3422</v>
      </c>
      <c r="H72" s="347">
        <v>26878</v>
      </c>
      <c r="I72" s="347">
        <v>0</v>
      </c>
      <c r="J72" s="347">
        <v>29929</v>
      </c>
      <c r="K72" s="347">
        <v>3875</v>
      </c>
      <c r="L72" s="347">
        <v>540</v>
      </c>
      <c r="M72" s="347">
        <v>813</v>
      </c>
      <c r="N72" s="347">
        <v>124</v>
      </c>
      <c r="O72" s="347">
        <v>1</v>
      </c>
      <c r="P72" s="347">
        <v>0</v>
      </c>
      <c r="Q72" s="348">
        <v>85004</v>
      </c>
    </row>
    <row r="73" spans="1:17" ht="16.5" thickBot="1" x14ac:dyDescent="0.25">
      <c r="A73" s="139" t="s">
        <v>273</v>
      </c>
      <c r="B73" s="354"/>
      <c r="C73" s="354"/>
      <c r="D73" s="354"/>
      <c r="E73" s="354"/>
      <c r="F73" s="354"/>
      <c r="G73" s="354"/>
      <c r="H73" s="354"/>
      <c r="I73" s="354"/>
      <c r="J73" s="354"/>
      <c r="K73" s="354"/>
      <c r="L73" s="354"/>
      <c r="M73" s="354"/>
      <c r="N73" s="354"/>
      <c r="O73" s="354"/>
      <c r="P73" s="354"/>
      <c r="Q73" s="355"/>
    </row>
    <row r="74" spans="1:17" ht="15.75" x14ac:dyDescent="0.2">
      <c r="A74" s="78">
        <v>43647</v>
      </c>
      <c r="B74" s="350">
        <v>3559</v>
      </c>
      <c r="C74" s="350">
        <v>509</v>
      </c>
      <c r="D74" s="350">
        <v>225</v>
      </c>
      <c r="E74" s="350">
        <v>0</v>
      </c>
      <c r="F74" s="350">
        <v>0</v>
      </c>
      <c r="G74" s="350">
        <v>0</v>
      </c>
      <c r="H74" s="350">
        <v>0</v>
      </c>
      <c r="I74" s="350">
        <v>0</v>
      </c>
      <c r="J74" s="350">
        <v>0</v>
      </c>
      <c r="K74" s="350">
        <v>0</v>
      </c>
      <c r="L74" s="350">
        <v>0</v>
      </c>
      <c r="M74" s="350">
        <v>0</v>
      </c>
      <c r="N74" s="350">
        <v>0</v>
      </c>
      <c r="O74" s="350">
        <v>0</v>
      </c>
      <c r="P74" s="350">
        <v>0</v>
      </c>
      <c r="Q74" s="351">
        <v>4293</v>
      </c>
    </row>
    <row r="75" spans="1:17" ht="15.75" x14ac:dyDescent="0.2">
      <c r="A75" s="72">
        <v>43678</v>
      </c>
      <c r="B75" s="343">
        <v>3684</v>
      </c>
      <c r="C75" s="343">
        <v>523</v>
      </c>
      <c r="D75" s="343">
        <v>229</v>
      </c>
      <c r="E75" s="343">
        <v>0</v>
      </c>
      <c r="F75" s="343">
        <v>0</v>
      </c>
      <c r="G75" s="343">
        <v>0</v>
      </c>
      <c r="H75" s="343">
        <v>0</v>
      </c>
      <c r="I75" s="343">
        <v>0</v>
      </c>
      <c r="J75" s="343">
        <v>0</v>
      </c>
      <c r="K75" s="343">
        <v>0</v>
      </c>
      <c r="L75" s="343">
        <v>0</v>
      </c>
      <c r="M75" s="343">
        <v>0</v>
      </c>
      <c r="N75" s="343">
        <v>0</v>
      </c>
      <c r="O75" s="343">
        <v>0</v>
      </c>
      <c r="P75" s="343">
        <v>0</v>
      </c>
      <c r="Q75" s="344">
        <v>4436</v>
      </c>
    </row>
    <row r="76" spans="1:17" ht="15.75" x14ac:dyDescent="0.2">
      <c r="A76" s="72">
        <v>43709</v>
      </c>
      <c r="B76" s="343"/>
      <c r="C76" s="343"/>
      <c r="D76" s="343"/>
      <c r="E76" s="343"/>
      <c r="F76" s="343"/>
      <c r="G76" s="343"/>
      <c r="H76" s="343"/>
      <c r="I76" s="343"/>
      <c r="J76" s="343"/>
      <c r="K76" s="343"/>
      <c r="L76" s="343"/>
      <c r="M76" s="343"/>
      <c r="N76" s="343"/>
      <c r="O76" s="343"/>
      <c r="P76" s="343"/>
      <c r="Q76" s="344"/>
    </row>
    <row r="77" spans="1:17" ht="15.75" x14ac:dyDescent="0.2">
      <c r="A77" s="72">
        <v>43739</v>
      </c>
      <c r="B77" s="343"/>
      <c r="C77" s="343"/>
      <c r="D77" s="343"/>
      <c r="E77" s="343"/>
      <c r="F77" s="343"/>
      <c r="G77" s="343"/>
      <c r="H77" s="343"/>
      <c r="I77" s="343"/>
      <c r="J77" s="343"/>
      <c r="K77" s="343"/>
      <c r="L77" s="343"/>
      <c r="M77" s="343"/>
      <c r="N77" s="343"/>
      <c r="O77" s="343"/>
      <c r="P77" s="343"/>
      <c r="Q77" s="344"/>
    </row>
    <row r="78" spans="1:17" ht="15.75" x14ac:dyDescent="0.2">
      <c r="A78" s="72">
        <v>43770</v>
      </c>
      <c r="B78" s="343"/>
      <c r="C78" s="343"/>
      <c r="D78" s="343"/>
      <c r="E78" s="343"/>
      <c r="F78" s="343"/>
      <c r="G78" s="343"/>
      <c r="H78" s="343"/>
      <c r="I78" s="343"/>
      <c r="J78" s="343"/>
      <c r="K78" s="343"/>
      <c r="L78" s="343"/>
      <c r="M78" s="343"/>
      <c r="N78" s="343"/>
      <c r="O78" s="343"/>
      <c r="P78" s="343"/>
      <c r="Q78" s="344"/>
    </row>
    <row r="79" spans="1:17" ht="15.75" x14ac:dyDescent="0.2">
      <c r="A79" s="72">
        <v>43800</v>
      </c>
      <c r="B79" s="343"/>
      <c r="C79" s="343"/>
      <c r="D79" s="343"/>
      <c r="E79" s="343"/>
      <c r="F79" s="343"/>
      <c r="G79" s="343"/>
      <c r="H79" s="343"/>
      <c r="I79" s="343"/>
      <c r="J79" s="343"/>
      <c r="K79" s="343"/>
      <c r="L79" s="343"/>
      <c r="M79" s="343"/>
      <c r="N79" s="343"/>
      <c r="O79" s="343"/>
      <c r="P79" s="343"/>
      <c r="Q79" s="344"/>
    </row>
    <row r="80" spans="1:17" ht="15.75" x14ac:dyDescent="0.2">
      <c r="A80" s="72">
        <v>43831</v>
      </c>
      <c r="B80" s="343"/>
      <c r="C80" s="343"/>
      <c r="D80" s="343"/>
      <c r="E80" s="343"/>
      <c r="F80" s="343"/>
      <c r="G80" s="343"/>
      <c r="H80" s="343"/>
      <c r="I80" s="343"/>
      <c r="J80" s="343"/>
      <c r="K80" s="343"/>
      <c r="L80" s="343"/>
      <c r="M80" s="343"/>
      <c r="N80" s="343"/>
      <c r="O80" s="343"/>
      <c r="P80" s="343"/>
      <c r="Q80" s="344"/>
    </row>
    <row r="81" spans="1:17" ht="15.75" x14ac:dyDescent="0.2">
      <c r="A81" s="72">
        <v>43862</v>
      </c>
      <c r="B81" s="343"/>
      <c r="C81" s="343"/>
      <c r="D81" s="343"/>
      <c r="E81" s="343"/>
      <c r="F81" s="343"/>
      <c r="G81" s="343"/>
      <c r="H81" s="343"/>
      <c r="I81" s="343"/>
      <c r="J81" s="343"/>
      <c r="K81" s="343"/>
      <c r="L81" s="343"/>
      <c r="M81" s="343"/>
      <c r="N81" s="343"/>
      <c r="O81" s="343"/>
      <c r="P81" s="343"/>
      <c r="Q81" s="344"/>
    </row>
    <row r="82" spans="1:17" ht="15.75" x14ac:dyDescent="0.2">
      <c r="A82" s="72">
        <v>43891</v>
      </c>
      <c r="B82" s="343"/>
      <c r="C82" s="343"/>
      <c r="D82" s="343"/>
      <c r="E82" s="343"/>
      <c r="F82" s="343"/>
      <c r="G82" s="343"/>
      <c r="H82" s="343"/>
      <c r="I82" s="343"/>
      <c r="J82" s="343"/>
      <c r="K82" s="343"/>
      <c r="L82" s="343"/>
      <c r="M82" s="343"/>
      <c r="N82" s="343"/>
      <c r="O82" s="343"/>
      <c r="P82" s="343"/>
      <c r="Q82" s="344"/>
    </row>
    <row r="83" spans="1:17" ht="15.75" x14ac:dyDescent="0.2">
      <c r="A83" s="72">
        <v>43922</v>
      </c>
      <c r="B83" s="343"/>
      <c r="C83" s="343"/>
      <c r="D83" s="343"/>
      <c r="E83" s="343"/>
      <c r="F83" s="343"/>
      <c r="G83" s="343"/>
      <c r="H83" s="343"/>
      <c r="I83" s="343"/>
      <c r="J83" s="343"/>
      <c r="K83" s="343"/>
      <c r="L83" s="343"/>
      <c r="M83" s="343"/>
      <c r="N83" s="343"/>
      <c r="O83" s="343"/>
      <c r="P83" s="343"/>
      <c r="Q83" s="344"/>
    </row>
    <row r="84" spans="1:17" ht="15.75" x14ac:dyDescent="0.2">
      <c r="A84" s="72">
        <v>43952</v>
      </c>
      <c r="B84" s="343"/>
      <c r="C84" s="343"/>
      <c r="D84" s="343"/>
      <c r="E84" s="343"/>
      <c r="F84" s="343"/>
      <c r="G84" s="343"/>
      <c r="H84" s="343"/>
      <c r="I84" s="343"/>
      <c r="J84" s="343"/>
      <c r="K84" s="343"/>
      <c r="L84" s="343"/>
      <c r="M84" s="343"/>
      <c r="N84" s="343"/>
      <c r="O84" s="343"/>
      <c r="P84" s="343"/>
      <c r="Q84" s="344"/>
    </row>
    <row r="85" spans="1:17" ht="16.5" thickBot="1" x14ac:dyDescent="0.25">
      <c r="A85" s="104">
        <v>43983</v>
      </c>
      <c r="B85" s="357"/>
      <c r="C85" s="357"/>
      <c r="D85" s="357"/>
      <c r="E85" s="357"/>
      <c r="F85" s="357"/>
      <c r="G85" s="357"/>
      <c r="H85" s="357"/>
      <c r="I85" s="357"/>
      <c r="J85" s="357"/>
      <c r="K85" s="357"/>
      <c r="L85" s="357"/>
      <c r="M85" s="357"/>
      <c r="N85" s="357"/>
      <c r="O85" s="357"/>
      <c r="P85" s="357"/>
      <c r="Q85" s="358"/>
    </row>
    <row r="86" spans="1:17" ht="17.25" thickTop="1" thickBot="1" x14ac:dyDescent="0.3">
      <c r="A86" s="80" t="s">
        <v>320</v>
      </c>
      <c r="B86" s="347">
        <v>3621</v>
      </c>
      <c r="C86" s="347">
        <v>516</v>
      </c>
      <c r="D86" s="347">
        <v>227</v>
      </c>
      <c r="E86" s="347">
        <v>0</v>
      </c>
      <c r="F86" s="347">
        <v>0</v>
      </c>
      <c r="G86" s="347">
        <v>0</v>
      </c>
      <c r="H86" s="347">
        <v>0</v>
      </c>
      <c r="I86" s="347">
        <v>0</v>
      </c>
      <c r="J86" s="347">
        <v>0</v>
      </c>
      <c r="K86" s="347">
        <v>0</v>
      </c>
      <c r="L86" s="347">
        <v>0</v>
      </c>
      <c r="M86" s="347">
        <v>0</v>
      </c>
      <c r="N86" s="347">
        <v>0</v>
      </c>
      <c r="O86" s="347">
        <v>0</v>
      </c>
      <c r="P86" s="347">
        <v>0</v>
      </c>
      <c r="Q86" s="348">
        <v>4364</v>
      </c>
    </row>
    <row r="87" spans="1:17" ht="62.25" hidden="1" customHeight="1" thickBot="1" x14ac:dyDescent="0.25">
      <c r="A87" s="101"/>
      <c r="B87" s="359" t="s">
        <v>106</v>
      </c>
      <c r="C87" s="359" t="s">
        <v>107</v>
      </c>
      <c r="D87" s="359" t="s">
        <v>108</v>
      </c>
      <c r="E87" s="359" t="s">
        <v>92</v>
      </c>
      <c r="F87" s="359" t="s">
        <v>109</v>
      </c>
      <c r="G87" s="359" t="s">
        <v>110</v>
      </c>
      <c r="H87" s="359" t="s">
        <v>111</v>
      </c>
      <c r="I87" s="359" t="s">
        <v>18</v>
      </c>
      <c r="J87" s="359" t="s">
        <v>116</v>
      </c>
      <c r="K87" s="359" t="s">
        <v>112</v>
      </c>
      <c r="L87" s="359" t="s">
        <v>19</v>
      </c>
      <c r="M87" s="359" t="s">
        <v>113</v>
      </c>
      <c r="N87" s="359" t="s">
        <v>114</v>
      </c>
      <c r="O87" s="359" t="s">
        <v>115</v>
      </c>
      <c r="P87" s="359" t="s">
        <v>28</v>
      </c>
      <c r="Q87" s="360" t="s">
        <v>0</v>
      </c>
    </row>
    <row r="88" spans="1:17" ht="19.5" thickBot="1" x14ac:dyDescent="0.25">
      <c r="A88" s="139" t="s">
        <v>272</v>
      </c>
      <c r="B88" s="354"/>
      <c r="C88" s="354"/>
      <c r="D88" s="354"/>
      <c r="E88" s="354"/>
      <c r="F88" s="354"/>
      <c r="G88" s="354"/>
      <c r="H88" s="354"/>
      <c r="I88" s="354"/>
      <c r="J88" s="354"/>
      <c r="K88" s="354"/>
      <c r="L88" s="354"/>
      <c r="M88" s="354"/>
      <c r="N88" s="354"/>
      <c r="O88" s="354"/>
      <c r="P88" s="354"/>
      <c r="Q88" s="355"/>
    </row>
    <row r="89" spans="1:17" ht="15.75" x14ac:dyDescent="0.2">
      <c r="A89" s="78">
        <v>43647</v>
      </c>
      <c r="B89" s="350">
        <v>44512</v>
      </c>
      <c r="C89" s="350">
        <v>12457</v>
      </c>
      <c r="D89" s="350">
        <v>67294</v>
      </c>
      <c r="E89" s="350">
        <v>9500</v>
      </c>
      <c r="F89" s="350">
        <v>167182</v>
      </c>
      <c r="G89" s="350">
        <v>57489</v>
      </c>
      <c r="H89" s="350">
        <v>307782</v>
      </c>
      <c r="I89" s="350">
        <v>120</v>
      </c>
      <c r="J89" s="350">
        <v>408792</v>
      </c>
      <c r="K89" s="350">
        <v>54089</v>
      </c>
      <c r="L89" s="350">
        <v>20737</v>
      </c>
      <c r="M89" s="350">
        <v>12154</v>
      </c>
      <c r="N89" s="350">
        <v>2160</v>
      </c>
      <c r="O89" s="350">
        <v>7</v>
      </c>
      <c r="P89" s="350">
        <v>0</v>
      </c>
      <c r="Q89" s="351">
        <v>1164275</v>
      </c>
    </row>
    <row r="90" spans="1:17" ht="15.75" x14ac:dyDescent="0.2">
      <c r="A90" s="72">
        <v>43678</v>
      </c>
      <c r="B90" s="343">
        <v>44589</v>
      </c>
      <c r="C90" s="343">
        <v>12431</v>
      </c>
      <c r="D90" s="343">
        <v>67016</v>
      </c>
      <c r="E90" s="343">
        <v>9503</v>
      </c>
      <c r="F90" s="343">
        <v>166710</v>
      </c>
      <c r="G90" s="343">
        <v>57514</v>
      </c>
      <c r="H90" s="343">
        <v>310161</v>
      </c>
      <c r="I90" s="343">
        <v>124</v>
      </c>
      <c r="J90" s="343">
        <v>407803</v>
      </c>
      <c r="K90" s="343">
        <v>53840</v>
      </c>
      <c r="L90" s="343">
        <v>20782</v>
      </c>
      <c r="M90" s="343">
        <v>11805</v>
      </c>
      <c r="N90" s="343">
        <v>2094</v>
      </c>
      <c r="O90" s="343">
        <v>3</v>
      </c>
      <c r="P90" s="343">
        <v>0</v>
      </c>
      <c r="Q90" s="344">
        <v>1164375</v>
      </c>
    </row>
    <row r="91" spans="1:17" ht="15.75" x14ac:dyDescent="0.2">
      <c r="A91" s="72">
        <v>43709</v>
      </c>
      <c r="B91" s="343"/>
      <c r="C91" s="343"/>
      <c r="D91" s="343"/>
      <c r="E91" s="343"/>
      <c r="F91" s="343"/>
      <c r="G91" s="343"/>
      <c r="H91" s="343"/>
      <c r="I91" s="343"/>
      <c r="J91" s="343"/>
      <c r="K91" s="343"/>
      <c r="L91" s="343"/>
      <c r="M91" s="343"/>
      <c r="N91" s="343"/>
      <c r="O91" s="343"/>
      <c r="P91" s="343"/>
      <c r="Q91" s="344"/>
    </row>
    <row r="92" spans="1:17" ht="15.75" x14ac:dyDescent="0.2">
      <c r="A92" s="72">
        <v>43739</v>
      </c>
      <c r="B92" s="343"/>
      <c r="C92" s="343"/>
      <c r="D92" s="343"/>
      <c r="E92" s="343"/>
      <c r="F92" s="343"/>
      <c r="G92" s="343"/>
      <c r="H92" s="343"/>
      <c r="I92" s="343"/>
      <c r="J92" s="343"/>
      <c r="K92" s="343"/>
      <c r="L92" s="343"/>
      <c r="M92" s="343"/>
      <c r="N92" s="343"/>
      <c r="O92" s="343"/>
      <c r="P92" s="343"/>
      <c r="Q92" s="344"/>
    </row>
    <row r="93" spans="1:17" ht="15.75" x14ac:dyDescent="0.2">
      <c r="A93" s="72">
        <v>43770</v>
      </c>
      <c r="B93" s="343"/>
      <c r="C93" s="343"/>
      <c r="D93" s="343"/>
      <c r="E93" s="343"/>
      <c r="F93" s="343"/>
      <c r="G93" s="343"/>
      <c r="H93" s="343"/>
      <c r="I93" s="343"/>
      <c r="J93" s="343"/>
      <c r="K93" s="343"/>
      <c r="L93" s="343"/>
      <c r="M93" s="343"/>
      <c r="N93" s="343"/>
      <c r="O93" s="343"/>
      <c r="P93" s="343"/>
      <c r="Q93" s="344"/>
    </row>
    <row r="94" spans="1:17" ht="15.75" x14ac:dyDescent="0.2">
      <c r="A94" s="72">
        <v>43800</v>
      </c>
      <c r="B94" s="343"/>
      <c r="C94" s="343"/>
      <c r="D94" s="343"/>
      <c r="E94" s="343"/>
      <c r="F94" s="343"/>
      <c r="G94" s="343"/>
      <c r="H94" s="343"/>
      <c r="I94" s="343"/>
      <c r="J94" s="343"/>
      <c r="K94" s="343"/>
      <c r="L94" s="343"/>
      <c r="M94" s="343"/>
      <c r="N94" s="343"/>
      <c r="O94" s="343"/>
      <c r="P94" s="343"/>
      <c r="Q94" s="344"/>
    </row>
    <row r="95" spans="1:17" ht="15.75" x14ac:dyDescent="0.2">
      <c r="A95" s="72">
        <v>43831</v>
      </c>
      <c r="B95" s="343"/>
      <c r="C95" s="343"/>
      <c r="D95" s="343"/>
      <c r="E95" s="343"/>
      <c r="F95" s="343"/>
      <c r="G95" s="343"/>
      <c r="H95" s="343"/>
      <c r="I95" s="343"/>
      <c r="J95" s="343"/>
      <c r="K95" s="343"/>
      <c r="L95" s="343"/>
      <c r="M95" s="343"/>
      <c r="N95" s="343"/>
      <c r="O95" s="343"/>
      <c r="P95" s="343"/>
      <c r="Q95" s="344"/>
    </row>
    <row r="96" spans="1:17" ht="15.75" x14ac:dyDescent="0.2">
      <c r="A96" s="72">
        <v>43862</v>
      </c>
      <c r="B96" s="343"/>
      <c r="C96" s="343"/>
      <c r="D96" s="343"/>
      <c r="E96" s="343"/>
      <c r="F96" s="343"/>
      <c r="G96" s="343"/>
      <c r="H96" s="343"/>
      <c r="I96" s="343"/>
      <c r="J96" s="343"/>
      <c r="K96" s="343"/>
      <c r="L96" s="343"/>
      <c r="M96" s="343"/>
      <c r="N96" s="343"/>
      <c r="O96" s="343"/>
      <c r="P96" s="343"/>
      <c r="Q96" s="344"/>
    </row>
    <row r="97" spans="1:17" ht="15.75" x14ac:dyDescent="0.2">
      <c r="A97" s="72">
        <v>43891</v>
      </c>
      <c r="B97" s="343"/>
      <c r="C97" s="343"/>
      <c r="D97" s="343"/>
      <c r="E97" s="343"/>
      <c r="F97" s="343"/>
      <c r="G97" s="343"/>
      <c r="H97" s="343"/>
      <c r="I97" s="343"/>
      <c r="J97" s="343"/>
      <c r="K97" s="343"/>
      <c r="L97" s="343"/>
      <c r="M97" s="343"/>
      <c r="N97" s="343"/>
      <c r="O97" s="343"/>
      <c r="P97" s="343"/>
      <c r="Q97" s="344"/>
    </row>
    <row r="98" spans="1:17" ht="15.75" x14ac:dyDescent="0.2">
      <c r="A98" s="72">
        <v>43922</v>
      </c>
      <c r="B98" s="343"/>
      <c r="C98" s="343"/>
      <c r="D98" s="343"/>
      <c r="E98" s="343"/>
      <c r="F98" s="343"/>
      <c r="G98" s="343"/>
      <c r="H98" s="343"/>
      <c r="I98" s="343"/>
      <c r="J98" s="343"/>
      <c r="K98" s="343"/>
      <c r="L98" s="343"/>
      <c r="M98" s="343"/>
      <c r="N98" s="343"/>
      <c r="O98" s="343"/>
      <c r="P98" s="343"/>
      <c r="Q98" s="344"/>
    </row>
    <row r="99" spans="1:17" ht="15.75" x14ac:dyDescent="0.2">
      <c r="A99" s="72">
        <v>43952</v>
      </c>
      <c r="B99" s="343"/>
      <c r="C99" s="343"/>
      <c r="D99" s="343"/>
      <c r="E99" s="343"/>
      <c r="F99" s="343"/>
      <c r="G99" s="343"/>
      <c r="H99" s="343"/>
      <c r="I99" s="343"/>
      <c r="J99" s="343"/>
      <c r="K99" s="343"/>
      <c r="L99" s="343"/>
      <c r="M99" s="343"/>
      <c r="N99" s="343"/>
      <c r="O99" s="343"/>
      <c r="P99" s="343"/>
      <c r="Q99" s="344"/>
    </row>
    <row r="100" spans="1:17" ht="16.5" thickBot="1" x14ac:dyDescent="0.25">
      <c r="A100" s="104">
        <v>43983</v>
      </c>
      <c r="B100" s="352"/>
      <c r="C100" s="352"/>
      <c r="D100" s="352"/>
      <c r="E100" s="352"/>
      <c r="F100" s="352"/>
      <c r="G100" s="352"/>
      <c r="H100" s="352"/>
      <c r="I100" s="352"/>
      <c r="J100" s="352"/>
      <c r="K100" s="352"/>
      <c r="L100" s="352"/>
      <c r="M100" s="352"/>
      <c r="N100" s="352"/>
      <c r="O100" s="352"/>
      <c r="P100" s="352"/>
      <c r="Q100" s="353"/>
    </row>
    <row r="101" spans="1:17" ht="17.25" thickTop="1" thickBot="1" x14ac:dyDescent="0.3">
      <c r="A101" s="80" t="s">
        <v>320</v>
      </c>
      <c r="B101" s="347">
        <v>44550</v>
      </c>
      <c r="C101" s="347">
        <v>12444</v>
      </c>
      <c r="D101" s="347">
        <v>67155</v>
      </c>
      <c r="E101" s="347">
        <v>9501</v>
      </c>
      <c r="F101" s="347">
        <v>166946</v>
      </c>
      <c r="G101" s="347">
        <v>57501</v>
      </c>
      <c r="H101" s="347">
        <v>308971</v>
      </c>
      <c r="I101" s="347">
        <v>122</v>
      </c>
      <c r="J101" s="347">
        <v>408298</v>
      </c>
      <c r="K101" s="347">
        <v>53965</v>
      </c>
      <c r="L101" s="347">
        <v>20760</v>
      </c>
      <c r="M101" s="347">
        <v>11980</v>
      </c>
      <c r="N101" s="347">
        <v>2127</v>
      </c>
      <c r="O101" s="347">
        <v>5</v>
      </c>
      <c r="P101" s="347">
        <v>0</v>
      </c>
      <c r="Q101" s="348">
        <v>1164325</v>
      </c>
    </row>
    <row r="102" spans="1:17" ht="13.5" hidden="1" thickBot="1" x14ac:dyDescent="0.25">
      <c r="A102" s="234"/>
      <c r="B102" s="121"/>
      <c r="C102" s="121"/>
      <c r="D102" s="121"/>
      <c r="E102" s="121"/>
      <c r="F102" s="121"/>
      <c r="G102" s="121"/>
      <c r="H102" s="121"/>
      <c r="I102" s="121"/>
      <c r="J102" s="121"/>
      <c r="K102" s="121"/>
      <c r="L102" s="121"/>
      <c r="M102" s="121"/>
      <c r="N102" s="121"/>
      <c r="O102" s="121"/>
      <c r="P102" s="121"/>
      <c r="Q102" s="235"/>
    </row>
    <row r="103" spans="1:17" ht="13.5" hidden="1" thickBot="1" x14ac:dyDescent="0.25">
      <c r="A103" s="234"/>
      <c r="B103" s="121"/>
      <c r="C103" s="121"/>
      <c r="D103" s="121"/>
      <c r="E103" s="121"/>
      <c r="F103" s="121"/>
      <c r="G103" s="121"/>
      <c r="H103" s="121"/>
      <c r="I103" s="121"/>
      <c r="J103" s="121"/>
      <c r="K103" s="121"/>
      <c r="L103" s="121"/>
      <c r="M103" s="121"/>
      <c r="N103" s="121"/>
      <c r="O103" s="121"/>
      <c r="P103" s="121"/>
      <c r="Q103" s="235"/>
    </row>
    <row r="104" spans="1:17" ht="13.5" hidden="1" thickBot="1" x14ac:dyDescent="0.25">
      <c r="A104" s="234"/>
      <c r="B104" s="121"/>
      <c r="C104" s="121"/>
      <c r="D104" s="121"/>
      <c r="E104" s="121"/>
      <c r="F104" s="121"/>
      <c r="G104" s="121"/>
      <c r="H104" s="121"/>
      <c r="I104" s="121"/>
      <c r="J104" s="121"/>
      <c r="K104" s="121"/>
      <c r="L104" s="121"/>
      <c r="M104" s="121"/>
      <c r="N104" s="121"/>
      <c r="O104" s="121"/>
      <c r="P104" s="121"/>
      <c r="Q104" s="235"/>
    </row>
    <row r="105" spans="1:17" ht="13.5" hidden="1" thickBot="1" x14ac:dyDescent="0.25">
      <c r="A105" s="234"/>
      <c r="B105" s="121"/>
      <c r="C105" s="121"/>
      <c r="D105" s="121"/>
      <c r="E105" s="121"/>
      <c r="F105" s="121"/>
      <c r="G105" s="121"/>
      <c r="H105" s="121"/>
      <c r="I105" s="121"/>
      <c r="J105" s="121"/>
      <c r="K105" s="121"/>
      <c r="L105" s="121"/>
      <c r="M105" s="121"/>
      <c r="N105" s="121"/>
      <c r="O105" s="121"/>
      <c r="P105" s="121"/>
      <c r="Q105" s="235"/>
    </row>
    <row r="106" spans="1:17" ht="13.5" hidden="1" thickBot="1" x14ac:dyDescent="0.25">
      <c r="A106" s="234"/>
      <c r="B106" s="121"/>
      <c r="C106" s="121"/>
      <c r="D106" s="121"/>
      <c r="E106" s="121"/>
      <c r="F106" s="121"/>
      <c r="G106" s="121"/>
      <c r="H106" s="121"/>
      <c r="I106" s="121"/>
      <c r="J106" s="121"/>
      <c r="K106" s="121"/>
      <c r="L106" s="121"/>
      <c r="M106" s="121"/>
      <c r="N106" s="121"/>
      <c r="O106" s="121"/>
      <c r="P106" s="121"/>
      <c r="Q106" s="235"/>
    </row>
    <row r="107" spans="1:17" ht="13.5" hidden="1" thickBot="1" x14ac:dyDescent="0.25">
      <c r="A107" s="234"/>
      <c r="B107" s="121"/>
      <c r="C107" s="121"/>
      <c r="D107" s="121"/>
      <c r="E107" s="121"/>
      <c r="F107" s="121"/>
      <c r="G107" s="121"/>
      <c r="H107" s="121"/>
      <c r="I107" s="121"/>
      <c r="J107" s="121"/>
      <c r="K107" s="121"/>
      <c r="L107" s="121"/>
      <c r="M107" s="121"/>
      <c r="N107" s="121"/>
      <c r="O107" s="121"/>
      <c r="P107" s="121"/>
      <c r="Q107" s="235"/>
    </row>
    <row r="108" spans="1:17" ht="13.5" hidden="1" thickBot="1" x14ac:dyDescent="0.25">
      <c r="A108" s="234"/>
      <c r="B108" s="121"/>
      <c r="C108" s="121"/>
      <c r="D108" s="121"/>
      <c r="E108" s="121"/>
      <c r="F108" s="121"/>
      <c r="G108" s="121"/>
      <c r="H108" s="121"/>
      <c r="I108" s="121"/>
      <c r="J108" s="121"/>
      <c r="K108" s="121"/>
      <c r="L108" s="121"/>
      <c r="M108" s="121"/>
      <c r="N108" s="121"/>
      <c r="O108" s="121"/>
      <c r="P108" s="121"/>
      <c r="Q108" s="235"/>
    </row>
    <row r="109" spans="1:17" ht="13.5" hidden="1" thickBot="1" x14ac:dyDescent="0.25">
      <c r="A109" s="234"/>
      <c r="B109" s="121"/>
      <c r="C109" s="121"/>
      <c r="D109" s="121"/>
      <c r="E109" s="121"/>
      <c r="F109" s="121"/>
      <c r="G109" s="121"/>
      <c r="H109" s="121"/>
      <c r="I109" s="121"/>
      <c r="J109" s="121"/>
      <c r="K109" s="121"/>
      <c r="L109" s="121"/>
      <c r="M109" s="121"/>
      <c r="N109" s="121"/>
      <c r="O109" s="121"/>
      <c r="P109" s="121"/>
      <c r="Q109" s="235"/>
    </row>
    <row r="110" spans="1:17" ht="13.5" hidden="1" thickBot="1" x14ac:dyDescent="0.25">
      <c r="A110" s="234"/>
      <c r="B110" s="121"/>
      <c r="C110" s="121"/>
      <c r="D110" s="121"/>
      <c r="E110" s="121"/>
      <c r="F110" s="121"/>
      <c r="G110" s="121"/>
      <c r="H110" s="121"/>
      <c r="I110" s="121"/>
      <c r="J110" s="121"/>
      <c r="K110" s="121"/>
      <c r="L110" s="121"/>
      <c r="M110" s="121"/>
      <c r="N110" s="121"/>
      <c r="O110" s="121"/>
      <c r="P110" s="121"/>
      <c r="Q110" s="235"/>
    </row>
    <row r="111" spans="1:17" ht="13.5" hidden="1" thickBot="1" x14ac:dyDescent="0.25">
      <c r="A111" s="234"/>
      <c r="B111" s="121"/>
      <c r="C111" s="121"/>
      <c r="D111" s="121"/>
      <c r="E111" s="121"/>
      <c r="F111" s="121"/>
      <c r="G111" s="121"/>
      <c r="H111" s="121"/>
      <c r="I111" s="121"/>
      <c r="J111" s="121"/>
      <c r="K111" s="121"/>
      <c r="L111" s="121"/>
      <c r="M111" s="121"/>
      <c r="N111" s="121"/>
      <c r="O111" s="121"/>
      <c r="P111" s="121"/>
      <c r="Q111" s="235"/>
    </row>
    <row r="112" spans="1:17" ht="13.5" hidden="1" thickBot="1" x14ac:dyDescent="0.25">
      <c r="A112" s="234"/>
      <c r="B112" s="121"/>
      <c r="C112" s="121"/>
      <c r="D112" s="121"/>
      <c r="E112" s="121"/>
      <c r="F112" s="121"/>
      <c r="G112" s="121"/>
      <c r="H112" s="121"/>
      <c r="I112" s="121"/>
      <c r="J112" s="121"/>
      <c r="K112" s="121"/>
      <c r="L112" s="121"/>
      <c r="M112" s="121"/>
      <c r="N112" s="121"/>
      <c r="O112" s="121"/>
      <c r="P112" s="121"/>
      <c r="Q112" s="235"/>
    </row>
    <row r="113" spans="1:18" ht="13.5" hidden="1" thickBot="1" x14ac:dyDescent="0.25">
      <c r="A113" s="234"/>
      <c r="B113" s="121"/>
      <c r="C113" s="121"/>
      <c r="D113" s="121"/>
      <c r="E113" s="121"/>
      <c r="F113" s="121"/>
      <c r="G113" s="121"/>
      <c r="H113" s="121"/>
      <c r="I113" s="121"/>
      <c r="J113" s="121"/>
      <c r="K113" s="121"/>
      <c r="L113" s="121"/>
      <c r="M113" s="121"/>
      <c r="N113" s="121"/>
      <c r="O113" s="121"/>
      <c r="P113" s="121"/>
      <c r="Q113" s="235"/>
    </row>
    <row r="114" spans="1:18" ht="13.5" hidden="1" thickBot="1" x14ac:dyDescent="0.25">
      <c r="A114" s="234"/>
      <c r="B114" s="121"/>
      <c r="C114" s="121"/>
      <c r="D114" s="121"/>
      <c r="E114" s="121"/>
      <c r="F114" s="121"/>
      <c r="G114" s="121"/>
      <c r="H114" s="121"/>
      <c r="I114" s="121"/>
      <c r="J114" s="121"/>
      <c r="K114" s="121"/>
      <c r="L114" s="121"/>
      <c r="M114" s="121"/>
      <c r="N114" s="121"/>
      <c r="O114" s="121"/>
      <c r="P114" s="121"/>
      <c r="Q114" s="235"/>
    </row>
    <row r="115" spans="1:18" ht="13.5" hidden="1" thickBot="1" x14ac:dyDescent="0.25">
      <c r="A115" s="234"/>
      <c r="B115" s="121"/>
      <c r="C115" s="121"/>
      <c r="D115" s="121"/>
      <c r="E115" s="121"/>
      <c r="F115" s="121"/>
      <c r="G115" s="121"/>
      <c r="H115" s="121"/>
      <c r="I115" s="121"/>
      <c r="J115" s="121"/>
      <c r="K115" s="121"/>
      <c r="L115" s="121"/>
      <c r="M115" s="121"/>
      <c r="N115" s="121"/>
      <c r="O115" s="121"/>
      <c r="P115" s="121"/>
      <c r="Q115" s="235"/>
    </row>
    <row r="116" spans="1:18" x14ac:dyDescent="0.2">
      <c r="A116" s="539" t="s">
        <v>22</v>
      </c>
      <c r="B116" s="540"/>
      <c r="C116" s="540"/>
      <c r="D116" s="540"/>
      <c r="E116" s="540"/>
      <c r="F116" s="540"/>
      <c r="G116" s="540"/>
      <c r="H116" s="540"/>
      <c r="I116" s="540"/>
      <c r="J116" s="540"/>
      <c r="K116" s="540"/>
      <c r="L116" s="540"/>
      <c r="M116" s="540"/>
      <c r="N116" s="540"/>
      <c r="O116" s="540"/>
      <c r="P116" s="540"/>
      <c r="Q116" s="541"/>
    </row>
    <row r="117" spans="1:18" ht="15.75" customHeight="1" x14ac:dyDescent="0.2">
      <c r="A117" s="533" t="s">
        <v>304</v>
      </c>
      <c r="B117" s="534"/>
      <c r="C117" s="534"/>
      <c r="D117" s="534"/>
      <c r="E117" s="534"/>
      <c r="F117" s="534"/>
      <c r="G117" s="534"/>
      <c r="H117" s="534"/>
      <c r="I117" s="534"/>
      <c r="J117" s="534"/>
      <c r="K117" s="534"/>
      <c r="L117" s="534"/>
      <c r="M117" s="534"/>
      <c r="N117" s="534"/>
      <c r="O117" s="534"/>
      <c r="P117" s="534"/>
      <c r="Q117" s="535"/>
    </row>
    <row r="118" spans="1:18" ht="12.75" customHeight="1" x14ac:dyDescent="0.2">
      <c r="A118" s="542" t="s">
        <v>316</v>
      </c>
      <c r="B118" s="543"/>
      <c r="C118" s="543"/>
      <c r="D118" s="543"/>
      <c r="E118" s="543"/>
      <c r="F118" s="543"/>
      <c r="G118" s="543"/>
      <c r="H118" s="543"/>
      <c r="I118" s="543"/>
      <c r="J118" s="543"/>
      <c r="K118" s="543"/>
      <c r="L118" s="543"/>
      <c r="M118" s="543"/>
      <c r="N118" s="543"/>
      <c r="O118" s="543"/>
      <c r="P118" s="543"/>
      <c r="Q118" s="544"/>
    </row>
    <row r="119" spans="1:18" x14ac:dyDescent="0.2">
      <c r="A119" s="545" t="s">
        <v>317</v>
      </c>
      <c r="B119" s="546"/>
      <c r="C119" s="546"/>
      <c r="D119" s="546"/>
      <c r="E119" s="546"/>
      <c r="F119" s="546"/>
      <c r="G119" s="546"/>
      <c r="H119" s="546"/>
      <c r="I119" s="546"/>
      <c r="J119" s="546"/>
      <c r="K119" s="546"/>
      <c r="L119" s="546"/>
      <c r="M119" s="546"/>
      <c r="N119" s="546"/>
      <c r="O119" s="546"/>
      <c r="P119" s="546"/>
      <c r="Q119" s="547"/>
    </row>
    <row r="120" spans="1:18" x14ac:dyDescent="0.2">
      <c r="A120" s="533" t="s">
        <v>318</v>
      </c>
      <c r="B120" s="534"/>
      <c r="C120" s="534"/>
      <c r="D120" s="534"/>
      <c r="E120" s="534"/>
      <c r="F120" s="534"/>
      <c r="G120" s="534"/>
      <c r="H120" s="534"/>
      <c r="I120" s="534"/>
      <c r="J120" s="534"/>
      <c r="K120" s="534"/>
      <c r="L120" s="534"/>
      <c r="M120" s="534"/>
      <c r="N120" s="534"/>
      <c r="O120" s="534"/>
      <c r="P120" s="534"/>
      <c r="Q120" s="535"/>
    </row>
    <row r="121" spans="1:18" ht="26.25" customHeight="1" thickBot="1" x14ac:dyDescent="0.25">
      <c r="A121" s="530" t="s">
        <v>319</v>
      </c>
      <c r="B121" s="531"/>
      <c r="C121" s="531"/>
      <c r="D121" s="531"/>
      <c r="E121" s="531"/>
      <c r="F121" s="531"/>
      <c r="G121" s="531"/>
      <c r="H121" s="531"/>
      <c r="I121" s="531"/>
      <c r="J121" s="531"/>
      <c r="K121" s="531"/>
      <c r="L121" s="531"/>
      <c r="M121" s="531"/>
      <c r="N121" s="531"/>
      <c r="O121" s="531"/>
      <c r="P121" s="531"/>
      <c r="Q121" s="532"/>
      <c r="R121" s="262" t="s">
        <v>244</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94"/>
  <sheetViews>
    <sheetView view="pageBreakPreview" topLeftCell="A61" zoomScaleNormal="100" zoomScaleSheetLayoutView="100" workbookViewId="0">
      <selection activeCell="B85" sqref="B85:P85"/>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48" t="s">
        <v>275</v>
      </c>
      <c r="C2" s="549"/>
      <c r="D2" s="549"/>
      <c r="E2" s="549"/>
      <c r="F2" s="549"/>
      <c r="G2" s="549"/>
      <c r="H2" s="549"/>
      <c r="I2" s="549"/>
      <c r="J2" s="549"/>
      <c r="K2" s="549"/>
      <c r="L2" s="549"/>
      <c r="M2" s="549"/>
      <c r="N2" s="549"/>
      <c r="O2" s="549"/>
      <c r="P2" s="550"/>
    </row>
    <row r="3" spans="2:16" ht="63.75" thickBot="1" x14ac:dyDescent="0.25">
      <c r="B3" s="48" t="s">
        <v>268</v>
      </c>
      <c r="C3" s="48" t="s">
        <v>278</v>
      </c>
      <c r="D3" s="257">
        <v>43647</v>
      </c>
      <c r="E3" s="257">
        <v>43678</v>
      </c>
      <c r="F3" s="257">
        <v>43709</v>
      </c>
      <c r="G3" s="257">
        <v>43739</v>
      </c>
      <c r="H3" s="257">
        <v>43770</v>
      </c>
      <c r="I3" s="257">
        <v>43800</v>
      </c>
      <c r="J3" s="257">
        <v>43831</v>
      </c>
      <c r="K3" s="257">
        <v>43862</v>
      </c>
      <c r="L3" s="257">
        <v>43891</v>
      </c>
      <c r="M3" s="257">
        <v>43922</v>
      </c>
      <c r="N3" s="257">
        <v>43952</v>
      </c>
      <c r="O3" s="258">
        <v>43983</v>
      </c>
      <c r="P3" s="211" t="s">
        <v>321</v>
      </c>
    </row>
    <row r="4" spans="2:16" ht="15.75" x14ac:dyDescent="0.25">
      <c r="B4" s="551" t="s">
        <v>254</v>
      </c>
      <c r="C4" s="122" t="s">
        <v>143</v>
      </c>
      <c r="D4" s="361">
        <v>3168</v>
      </c>
      <c r="E4" s="361">
        <v>3174</v>
      </c>
      <c r="F4" s="361"/>
      <c r="G4" s="361"/>
      <c r="H4" s="361"/>
      <c r="I4" s="361"/>
      <c r="J4" s="361"/>
      <c r="K4" s="361"/>
      <c r="L4" s="361"/>
      <c r="M4" s="361"/>
      <c r="N4" s="361"/>
      <c r="O4" s="362"/>
      <c r="P4" s="363">
        <v>3171</v>
      </c>
    </row>
    <row r="5" spans="2:16" ht="15.75" x14ac:dyDescent="0.25">
      <c r="B5" s="552"/>
      <c r="C5" s="123" t="s">
        <v>155</v>
      </c>
      <c r="D5" s="364">
        <v>8767</v>
      </c>
      <c r="E5" s="364">
        <v>8736</v>
      </c>
      <c r="F5" s="364"/>
      <c r="G5" s="364"/>
      <c r="H5" s="364"/>
      <c r="I5" s="364"/>
      <c r="J5" s="364"/>
      <c r="K5" s="364"/>
      <c r="L5" s="364"/>
      <c r="M5" s="364"/>
      <c r="N5" s="364"/>
      <c r="O5" s="365"/>
      <c r="P5" s="366">
        <v>8751.5</v>
      </c>
    </row>
    <row r="6" spans="2:16" ht="15.75" x14ac:dyDescent="0.25">
      <c r="B6" s="552"/>
      <c r="C6" s="123" t="s">
        <v>157</v>
      </c>
      <c r="D6" s="364">
        <v>561</v>
      </c>
      <c r="E6" s="364">
        <v>552</v>
      </c>
      <c r="F6" s="364"/>
      <c r="G6" s="364"/>
      <c r="H6" s="364"/>
      <c r="I6" s="364"/>
      <c r="J6" s="364"/>
      <c r="K6" s="364"/>
      <c r="L6" s="364"/>
      <c r="M6" s="364"/>
      <c r="N6" s="364"/>
      <c r="O6" s="365"/>
      <c r="P6" s="366">
        <v>556.5</v>
      </c>
    </row>
    <row r="7" spans="2:16" ht="15.75" x14ac:dyDescent="0.25">
      <c r="B7" s="552"/>
      <c r="C7" s="123" t="s">
        <v>159</v>
      </c>
      <c r="D7" s="364">
        <v>5384</v>
      </c>
      <c r="E7" s="364">
        <v>5370</v>
      </c>
      <c r="F7" s="364"/>
      <c r="G7" s="364"/>
      <c r="H7" s="364"/>
      <c r="I7" s="364"/>
      <c r="J7" s="364"/>
      <c r="K7" s="364"/>
      <c r="L7" s="364"/>
      <c r="M7" s="364"/>
      <c r="N7" s="364"/>
      <c r="O7" s="365"/>
      <c r="P7" s="366">
        <v>5377</v>
      </c>
    </row>
    <row r="8" spans="2:16" ht="15.75" x14ac:dyDescent="0.25">
      <c r="B8" s="552"/>
      <c r="C8" s="123" t="s">
        <v>163</v>
      </c>
      <c r="D8" s="364">
        <v>11470</v>
      </c>
      <c r="E8" s="364">
        <v>11456</v>
      </c>
      <c r="F8" s="364"/>
      <c r="G8" s="364"/>
      <c r="H8" s="364"/>
      <c r="I8" s="364"/>
      <c r="J8" s="364"/>
      <c r="K8" s="364"/>
      <c r="L8" s="364"/>
      <c r="M8" s="364"/>
      <c r="N8" s="364"/>
      <c r="O8" s="365"/>
      <c r="P8" s="366">
        <v>11463</v>
      </c>
    </row>
    <row r="9" spans="2:16" ht="15.75" x14ac:dyDescent="0.25">
      <c r="B9" s="552"/>
      <c r="C9" s="123" t="s">
        <v>165</v>
      </c>
      <c r="D9" s="364">
        <v>1394</v>
      </c>
      <c r="E9" s="364">
        <v>1357</v>
      </c>
      <c r="F9" s="364"/>
      <c r="G9" s="364"/>
      <c r="H9" s="364"/>
      <c r="I9" s="364"/>
      <c r="J9" s="364"/>
      <c r="K9" s="364"/>
      <c r="L9" s="364"/>
      <c r="M9" s="364"/>
      <c r="N9" s="364"/>
      <c r="O9" s="365"/>
      <c r="P9" s="366">
        <v>1375.5</v>
      </c>
    </row>
    <row r="10" spans="2:16" ht="15.75" x14ac:dyDescent="0.25">
      <c r="B10" s="552"/>
      <c r="C10" s="123" t="s">
        <v>166</v>
      </c>
      <c r="D10" s="364">
        <v>2789</v>
      </c>
      <c r="E10" s="364">
        <v>2807</v>
      </c>
      <c r="F10" s="364"/>
      <c r="G10" s="364"/>
      <c r="H10" s="364"/>
      <c r="I10" s="364"/>
      <c r="J10" s="364"/>
      <c r="K10" s="364"/>
      <c r="L10" s="364"/>
      <c r="M10" s="364"/>
      <c r="N10" s="364"/>
      <c r="O10" s="365"/>
      <c r="P10" s="366">
        <v>2798</v>
      </c>
    </row>
    <row r="11" spans="2:16" ht="15.75" x14ac:dyDescent="0.25">
      <c r="B11" s="552"/>
      <c r="C11" s="123" t="s">
        <v>167</v>
      </c>
      <c r="D11" s="364">
        <v>155</v>
      </c>
      <c r="E11" s="364">
        <v>149</v>
      </c>
      <c r="F11" s="364"/>
      <c r="G11" s="364"/>
      <c r="H11" s="364"/>
      <c r="I11" s="364"/>
      <c r="J11" s="364"/>
      <c r="K11" s="364"/>
      <c r="L11" s="364"/>
      <c r="M11" s="364"/>
      <c r="N11" s="364"/>
      <c r="O11" s="365"/>
      <c r="P11" s="366">
        <v>152</v>
      </c>
    </row>
    <row r="12" spans="2:16" ht="15.75" x14ac:dyDescent="0.25">
      <c r="B12" s="552"/>
      <c r="C12" s="123" t="s">
        <v>169</v>
      </c>
      <c r="D12" s="364">
        <v>243</v>
      </c>
      <c r="E12" s="364">
        <v>240</v>
      </c>
      <c r="F12" s="364"/>
      <c r="G12" s="364"/>
      <c r="H12" s="364"/>
      <c r="I12" s="364"/>
      <c r="J12" s="364"/>
      <c r="K12" s="364"/>
      <c r="L12" s="364"/>
      <c r="M12" s="364"/>
      <c r="N12" s="364"/>
      <c r="O12" s="365"/>
      <c r="P12" s="366">
        <v>241.5</v>
      </c>
    </row>
    <row r="13" spans="2:16" ht="15.75" x14ac:dyDescent="0.25">
      <c r="B13" s="552"/>
      <c r="C13" s="123" t="s">
        <v>173</v>
      </c>
      <c r="D13" s="364">
        <v>10776</v>
      </c>
      <c r="E13" s="364">
        <v>10741</v>
      </c>
      <c r="F13" s="364"/>
      <c r="G13" s="364"/>
      <c r="H13" s="364"/>
      <c r="I13" s="364"/>
      <c r="J13" s="364"/>
      <c r="K13" s="364"/>
      <c r="L13" s="364"/>
      <c r="M13" s="364"/>
      <c r="N13" s="364"/>
      <c r="O13" s="365"/>
      <c r="P13" s="366">
        <v>10758.5</v>
      </c>
    </row>
    <row r="14" spans="2:16" ht="15.75" x14ac:dyDescent="0.25">
      <c r="B14" s="552"/>
      <c r="C14" s="123" t="s">
        <v>175</v>
      </c>
      <c r="D14" s="364">
        <v>50755</v>
      </c>
      <c r="E14" s="364">
        <v>50895</v>
      </c>
      <c r="F14" s="364"/>
      <c r="G14" s="364"/>
      <c r="H14" s="364"/>
      <c r="I14" s="364"/>
      <c r="J14" s="364"/>
      <c r="K14" s="364"/>
      <c r="L14" s="364"/>
      <c r="M14" s="364"/>
      <c r="N14" s="364"/>
      <c r="O14" s="365"/>
      <c r="P14" s="366">
        <v>50825</v>
      </c>
    </row>
    <row r="15" spans="2:16" ht="15.75" x14ac:dyDescent="0.25">
      <c r="B15" s="552"/>
      <c r="C15" s="123" t="s">
        <v>179</v>
      </c>
      <c r="D15" s="364">
        <v>39422</v>
      </c>
      <c r="E15" s="364">
        <v>39394</v>
      </c>
      <c r="F15" s="364"/>
      <c r="G15" s="364"/>
      <c r="H15" s="364"/>
      <c r="I15" s="364"/>
      <c r="J15" s="364"/>
      <c r="K15" s="364"/>
      <c r="L15" s="364"/>
      <c r="M15" s="364"/>
      <c r="N15" s="364"/>
      <c r="O15" s="365"/>
      <c r="P15" s="366">
        <v>39408</v>
      </c>
    </row>
    <row r="16" spans="2:16" ht="15.75" x14ac:dyDescent="0.25">
      <c r="B16" s="552"/>
      <c r="C16" s="123" t="s">
        <v>181</v>
      </c>
      <c r="D16" s="364">
        <v>3372</v>
      </c>
      <c r="E16" s="364">
        <v>3387</v>
      </c>
      <c r="F16" s="364"/>
      <c r="G16" s="364"/>
      <c r="H16" s="364"/>
      <c r="I16" s="364"/>
      <c r="J16" s="364"/>
      <c r="K16" s="364"/>
      <c r="L16" s="364"/>
      <c r="M16" s="364"/>
      <c r="N16" s="364"/>
      <c r="O16" s="365"/>
      <c r="P16" s="366">
        <v>3379.5</v>
      </c>
    </row>
    <row r="17" spans="2:16" ht="15.75" x14ac:dyDescent="0.25">
      <c r="B17" s="552"/>
      <c r="C17" s="123" t="s">
        <v>182</v>
      </c>
      <c r="D17" s="364">
        <v>8463</v>
      </c>
      <c r="E17" s="364">
        <v>8428</v>
      </c>
      <c r="F17" s="364"/>
      <c r="G17" s="364"/>
      <c r="H17" s="364"/>
      <c r="I17" s="364"/>
      <c r="J17" s="364"/>
      <c r="K17" s="364"/>
      <c r="L17" s="364"/>
      <c r="M17" s="364"/>
      <c r="N17" s="364"/>
      <c r="O17" s="365"/>
      <c r="P17" s="366">
        <v>8445.5</v>
      </c>
    </row>
    <row r="18" spans="2:16" ht="15.75" x14ac:dyDescent="0.25">
      <c r="B18" s="552"/>
      <c r="C18" s="123" t="s">
        <v>183</v>
      </c>
      <c r="D18" s="364">
        <v>10830</v>
      </c>
      <c r="E18" s="364">
        <v>10830</v>
      </c>
      <c r="F18" s="364"/>
      <c r="G18" s="364"/>
      <c r="H18" s="364"/>
      <c r="I18" s="364"/>
      <c r="J18" s="364"/>
      <c r="K18" s="364"/>
      <c r="L18" s="364"/>
      <c r="M18" s="364"/>
      <c r="N18" s="364"/>
      <c r="O18" s="365"/>
      <c r="P18" s="366">
        <v>10830</v>
      </c>
    </row>
    <row r="19" spans="2:16" ht="15.75" x14ac:dyDescent="0.25">
      <c r="B19" s="552"/>
      <c r="C19" s="123" t="s">
        <v>186</v>
      </c>
      <c r="D19" s="364">
        <v>584</v>
      </c>
      <c r="E19" s="364">
        <v>585</v>
      </c>
      <c r="F19" s="364"/>
      <c r="G19" s="364"/>
      <c r="H19" s="364"/>
      <c r="I19" s="364"/>
      <c r="J19" s="364"/>
      <c r="K19" s="364"/>
      <c r="L19" s="364"/>
      <c r="M19" s="364"/>
      <c r="N19" s="364"/>
      <c r="O19" s="365"/>
      <c r="P19" s="366">
        <v>584.5</v>
      </c>
    </row>
    <row r="20" spans="2:16" ht="15.75" x14ac:dyDescent="0.25">
      <c r="B20" s="552"/>
      <c r="C20" s="123" t="s">
        <v>189</v>
      </c>
      <c r="D20" s="364">
        <v>1305</v>
      </c>
      <c r="E20" s="364">
        <v>1285</v>
      </c>
      <c r="F20" s="364"/>
      <c r="G20" s="364"/>
      <c r="H20" s="364"/>
      <c r="I20" s="364"/>
      <c r="J20" s="364"/>
      <c r="K20" s="364"/>
      <c r="L20" s="364"/>
      <c r="M20" s="364"/>
      <c r="N20" s="364"/>
      <c r="O20" s="365"/>
      <c r="P20" s="366">
        <v>1295</v>
      </c>
    </row>
    <row r="21" spans="2:16" ht="15.75" x14ac:dyDescent="0.25">
      <c r="B21" s="552"/>
      <c r="C21" s="123" t="s">
        <v>192</v>
      </c>
      <c r="D21" s="364">
        <v>1201</v>
      </c>
      <c r="E21" s="364">
        <v>1197</v>
      </c>
      <c r="F21" s="364"/>
      <c r="G21" s="364"/>
      <c r="H21" s="364"/>
      <c r="I21" s="364"/>
      <c r="J21" s="364"/>
      <c r="K21" s="364"/>
      <c r="L21" s="364"/>
      <c r="M21" s="364"/>
      <c r="N21" s="364"/>
      <c r="O21" s="365"/>
      <c r="P21" s="366">
        <v>1199</v>
      </c>
    </row>
    <row r="22" spans="2:16" ht="15.75" x14ac:dyDescent="0.25">
      <c r="B22" s="552"/>
      <c r="C22" s="123" t="s">
        <v>194</v>
      </c>
      <c r="D22" s="364">
        <v>2846</v>
      </c>
      <c r="E22" s="364">
        <v>2839</v>
      </c>
      <c r="F22" s="364"/>
      <c r="G22" s="364"/>
      <c r="H22" s="364"/>
      <c r="I22" s="364"/>
      <c r="J22" s="364"/>
      <c r="K22" s="364"/>
      <c r="L22" s="364"/>
      <c r="M22" s="364"/>
      <c r="N22" s="364"/>
      <c r="O22" s="365"/>
      <c r="P22" s="366">
        <v>2842.5</v>
      </c>
    </row>
    <row r="23" spans="2:16" ht="15.75" x14ac:dyDescent="0.25">
      <c r="B23" s="552"/>
      <c r="C23" s="123" t="s">
        <v>196</v>
      </c>
      <c r="D23" s="364">
        <v>156</v>
      </c>
      <c r="E23" s="364">
        <v>156</v>
      </c>
      <c r="F23" s="364"/>
      <c r="G23" s="364"/>
      <c r="H23" s="364"/>
      <c r="I23" s="364"/>
      <c r="J23" s="364"/>
      <c r="K23" s="364"/>
      <c r="L23" s="364"/>
      <c r="M23" s="364"/>
      <c r="N23" s="364"/>
      <c r="O23" s="365"/>
      <c r="P23" s="366">
        <v>156</v>
      </c>
    </row>
    <row r="24" spans="2:16" ht="15.75" x14ac:dyDescent="0.25">
      <c r="B24" s="552"/>
      <c r="C24" s="123" t="s">
        <v>197</v>
      </c>
      <c r="D24" s="364">
        <v>917</v>
      </c>
      <c r="E24" s="364">
        <v>927</v>
      </c>
      <c r="F24" s="364"/>
      <c r="G24" s="364"/>
      <c r="H24" s="364"/>
      <c r="I24" s="364"/>
      <c r="J24" s="364"/>
      <c r="K24" s="364"/>
      <c r="L24" s="364"/>
      <c r="M24" s="364"/>
      <c r="N24" s="364"/>
      <c r="O24" s="365"/>
      <c r="P24" s="366">
        <v>922</v>
      </c>
    </row>
    <row r="25" spans="2:16" ht="15.75" x14ac:dyDescent="0.25">
      <c r="B25" s="552"/>
      <c r="C25" s="123" t="s">
        <v>199</v>
      </c>
      <c r="D25" s="364">
        <v>2765</v>
      </c>
      <c r="E25" s="364">
        <v>2751</v>
      </c>
      <c r="F25" s="364"/>
      <c r="G25" s="364"/>
      <c r="H25" s="364"/>
      <c r="I25" s="364"/>
      <c r="J25" s="364"/>
      <c r="K25" s="364"/>
      <c r="L25" s="364"/>
      <c r="M25" s="364"/>
      <c r="N25" s="364"/>
      <c r="O25" s="365"/>
      <c r="P25" s="366">
        <v>2758</v>
      </c>
    </row>
    <row r="26" spans="2:16" ht="19.5" thickBot="1" x14ac:dyDescent="0.3">
      <c r="B26" s="552"/>
      <c r="C26" s="124" t="s">
        <v>274</v>
      </c>
      <c r="D26" s="367">
        <v>10526</v>
      </c>
      <c r="E26" s="367">
        <v>10365</v>
      </c>
      <c r="F26" s="367"/>
      <c r="G26" s="367"/>
      <c r="H26" s="367"/>
      <c r="I26" s="367"/>
      <c r="J26" s="367"/>
      <c r="K26" s="367"/>
      <c r="L26" s="367"/>
      <c r="M26" s="367"/>
      <c r="N26" s="367"/>
      <c r="O26" s="368"/>
      <c r="P26" s="369">
        <v>10445.5</v>
      </c>
    </row>
    <row r="27" spans="2:16" ht="17.25" thickTop="1" thickBot="1" x14ac:dyDescent="0.3">
      <c r="B27" s="553"/>
      <c r="C27" s="126" t="s">
        <v>31</v>
      </c>
      <c r="D27" s="370">
        <v>177849</v>
      </c>
      <c r="E27" s="370">
        <v>177621</v>
      </c>
      <c r="F27" s="370"/>
      <c r="G27" s="370"/>
      <c r="H27" s="370"/>
      <c r="I27" s="370"/>
      <c r="J27" s="370"/>
      <c r="K27" s="370"/>
      <c r="L27" s="370"/>
      <c r="M27" s="370"/>
      <c r="N27" s="370"/>
      <c r="O27" s="371"/>
      <c r="P27" s="372">
        <v>177735</v>
      </c>
    </row>
    <row r="28" spans="2:16" ht="15.75" x14ac:dyDescent="0.25">
      <c r="B28" s="551" t="s">
        <v>255</v>
      </c>
      <c r="C28" s="122" t="s">
        <v>149</v>
      </c>
      <c r="D28" s="361">
        <v>394</v>
      </c>
      <c r="E28" s="361">
        <v>394</v>
      </c>
      <c r="F28" s="361"/>
      <c r="G28" s="361"/>
      <c r="H28" s="361"/>
      <c r="I28" s="361"/>
      <c r="J28" s="361"/>
      <c r="K28" s="361"/>
      <c r="L28" s="361"/>
      <c r="M28" s="361"/>
      <c r="N28" s="361"/>
      <c r="O28" s="362"/>
      <c r="P28" s="363">
        <v>394</v>
      </c>
    </row>
    <row r="29" spans="2:16" ht="15.75" x14ac:dyDescent="0.25">
      <c r="B29" s="552"/>
      <c r="C29" s="123" t="s">
        <v>172</v>
      </c>
      <c r="D29" s="364">
        <v>1847</v>
      </c>
      <c r="E29" s="364">
        <v>1824</v>
      </c>
      <c r="F29" s="364"/>
      <c r="G29" s="364"/>
      <c r="H29" s="364"/>
      <c r="I29" s="364"/>
      <c r="J29" s="364"/>
      <c r="K29" s="364"/>
      <c r="L29" s="364"/>
      <c r="M29" s="364"/>
      <c r="N29" s="364"/>
      <c r="O29" s="365"/>
      <c r="P29" s="366">
        <v>1835.5</v>
      </c>
    </row>
    <row r="30" spans="2:16" ht="15.75" x14ac:dyDescent="0.25">
      <c r="B30" s="552"/>
      <c r="C30" s="123" t="s">
        <v>177</v>
      </c>
      <c r="D30" s="364">
        <v>1074</v>
      </c>
      <c r="E30" s="364">
        <v>1084</v>
      </c>
      <c r="F30" s="364"/>
      <c r="G30" s="364"/>
      <c r="H30" s="364"/>
      <c r="I30" s="364"/>
      <c r="J30" s="364"/>
      <c r="K30" s="364"/>
      <c r="L30" s="364"/>
      <c r="M30" s="364"/>
      <c r="N30" s="364"/>
      <c r="O30" s="365"/>
      <c r="P30" s="366">
        <v>1079</v>
      </c>
    </row>
    <row r="31" spans="2:16" ht="15.75" x14ac:dyDescent="0.25">
      <c r="B31" s="552"/>
      <c r="C31" s="123" t="s">
        <v>178</v>
      </c>
      <c r="D31" s="364">
        <v>4275</v>
      </c>
      <c r="E31" s="364">
        <v>4281</v>
      </c>
      <c r="F31" s="364"/>
      <c r="G31" s="364"/>
      <c r="H31" s="364"/>
      <c r="I31" s="364"/>
      <c r="J31" s="364"/>
      <c r="K31" s="364"/>
      <c r="L31" s="364"/>
      <c r="M31" s="364"/>
      <c r="N31" s="364"/>
      <c r="O31" s="365"/>
      <c r="P31" s="366">
        <v>4278</v>
      </c>
    </row>
    <row r="32" spans="2:16" ht="15.75" x14ac:dyDescent="0.25">
      <c r="B32" s="552"/>
      <c r="C32" s="123" t="s">
        <v>184</v>
      </c>
      <c r="D32" s="364">
        <v>7432</v>
      </c>
      <c r="E32" s="364">
        <v>7412</v>
      </c>
      <c r="F32" s="364"/>
      <c r="G32" s="364"/>
      <c r="H32" s="364"/>
      <c r="I32" s="364"/>
      <c r="J32" s="364"/>
      <c r="K32" s="364"/>
      <c r="L32" s="364"/>
      <c r="M32" s="364"/>
      <c r="N32" s="364"/>
      <c r="O32" s="365"/>
      <c r="P32" s="366">
        <v>7422</v>
      </c>
    </row>
    <row r="33" spans="2:16" ht="15.75" x14ac:dyDescent="0.25">
      <c r="B33" s="552"/>
      <c r="C33" s="123" t="s">
        <v>188</v>
      </c>
      <c r="D33" s="364">
        <v>906</v>
      </c>
      <c r="E33" s="364">
        <v>928</v>
      </c>
      <c r="F33" s="364"/>
      <c r="G33" s="364"/>
      <c r="H33" s="364"/>
      <c r="I33" s="364"/>
      <c r="J33" s="364"/>
      <c r="K33" s="364"/>
      <c r="L33" s="364"/>
      <c r="M33" s="364"/>
      <c r="N33" s="364"/>
      <c r="O33" s="365"/>
      <c r="P33" s="366">
        <v>917</v>
      </c>
    </row>
    <row r="34" spans="2:16" ht="15.75" x14ac:dyDescent="0.25">
      <c r="B34" s="552"/>
      <c r="C34" s="123" t="s">
        <v>198</v>
      </c>
      <c r="D34" s="364">
        <v>625</v>
      </c>
      <c r="E34" s="364">
        <v>627</v>
      </c>
      <c r="F34" s="364"/>
      <c r="G34" s="364"/>
      <c r="H34" s="364"/>
      <c r="I34" s="364"/>
      <c r="J34" s="364"/>
      <c r="K34" s="364"/>
      <c r="L34" s="364"/>
      <c r="M34" s="364"/>
      <c r="N34" s="364"/>
      <c r="O34" s="365"/>
      <c r="P34" s="366">
        <v>626</v>
      </c>
    </row>
    <row r="35" spans="2:16" ht="15.75" x14ac:dyDescent="0.25">
      <c r="B35" s="552"/>
      <c r="C35" s="123" t="s">
        <v>201</v>
      </c>
      <c r="D35" s="364">
        <v>1015</v>
      </c>
      <c r="E35" s="364">
        <v>1007</v>
      </c>
      <c r="F35" s="364"/>
      <c r="G35" s="364"/>
      <c r="H35" s="364"/>
      <c r="I35" s="364"/>
      <c r="J35" s="364"/>
      <c r="K35" s="364"/>
      <c r="L35" s="364"/>
      <c r="M35" s="364"/>
      <c r="N35" s="364"/>
      <c r="O35" s="365"/>
      <c r="P35" s="366">
        <v>1011</v>
      </c>
    </row>
    <row r="36" spans="2:16" ht="15.75" x14ac:dyDescent="0.25">
      <c r="B36" s="552"/>
      <c r="C36" s="123" t="s">
        <v>202</v>
      </c>
      <c r="D36" s="364">
        <v>48817</v>
      </c>
      <c r="E36" s="364">
        <v>48787</v>
      </c>
      <c r="F36" s="364"/>
      <c r="G36" s="364"/>
      <c r="H36" s="364"/>
      <c r="I36" s="364"/>
      <c r="J36" s="364"/>
      <c r="K36" s="364"/>
      <c r="L36" s="364"/>
      <c r="M36" s="364"/>
      <c r="N36" s="364"/>
      <c r="O36" s="365"/>
      <c r="P36" s="366">
        <v>48802</v>
      </c>
    </row>
    <row r="37" spans="2:16" ht="15.75" x14ac:dyDescent="0.25">
      <c r="B37" s="552"/>
      <c r="C37" s="123" t="s">
        <v>203</v>
      </c>
      <c r="D37" s="364">
        <v>2404</v>
      </c>
      <c r="E37" s="364">
        <v>2377</v>
      </c>
      <c r="F37" s="364"/>
      <c r="G37" s="364"/>
      <c r="H37" s="364"/>
      <c r="I37" s="364"/>
      <c r="J37" s="364"/>
      <c r="K37" s="364"/>
      <c r="L37" s="364"/>
      <c r="M37" s="364"/>
      <c r="N37" s="364"/>
      <c r="O37" s="365"/>
      <c r="P37" s="366">
        <v>2390.5</v>
      </c>
    </row>
    <row r="38" spans="2:16" ht="19.5" thickBot="1" x14ac:dyDescent="0.3">
      <c r="B38" s="552"/>
      <c r="C38" s="124" t="s">
        <v>274</v>
      </c>
      <c r="D38" s="367">
        <v>9726</v>
      </c>
      <c r="E38" s="367">
        <v>9766</v>
      </c>
      <c r="F38" s="367"/>
      <c r="G38" s="367"/>
      <c r="H38" s="367"/>
      <c r="I38" s="367"/>
      <c r="J38" s="367"/>
      <c r="K38" s="367"/>
      <c r="L38" s="367"/>
      <c r="M38" s="367"/>
      <c r="N38" s="367"/>
      <c r="O38" s="368"/>
      <c r="P38" s="369">
        <v>9746</v>
      </c>
    </row>
    <row r="39" spans="2:16" ht="17.25" thickTop="1" thickBot="1" x14ac:dyDescent="0.3">
      <c r="B39" s="553"/>
      <c r="C39" s="126" t="s">
        <v>31</v>
      </c>
      <c r="D39" s="370">
        <v>78515</v>
      </c>
      <c r="E39" s="370">
        <v>78487</v>
      </c>
      <c r="F39" s="370"/>
      <c r="G39" s="370"/>
      <c r="H39" s="370"/>
      <c r="I39" s="370"/>
      <c r="J39" s="370"/>
      <c r="K39" s="370"/>
      <c r="L39" s="370"/>
      <c r="M39" s="370"/>
      <c r="N39" s="370"/>
      <c r="O39" s="371"/>
      <c r="P39" s="372">
        <v>78501</v>
      </c>
    </row>
    <row r="40" spans="2:16" ht="15.75" x14ac:dyDescent="0.25">
      <c r="B40" s="551" t="s">
        <v>259</v>
      </c>
      <c r="C40" s="122" t="s">
        <v>140</v>
      </c>
      <c r="D40" s="361">
        <v>97329</v>
      </c>
      <c r="E40" s="361">
        <v>96727</v>
      </c>
      <c r="F40" s="361"/>
      <c r="G40" s="361"/>
      <c r="H40" s="361"/>
      <c r="I40" s="361"/>
      <c r="J40" s="361"/>
      <c r="K40" s="361"/>
      <c r="L40" s="361"/>
      <c r="M40" s="361"/>
      <c r="N40" s="361"/>
      <c r="O40" s="362"/>
      <c r="P40" s="363">
        <v>97028</v>
      </c>
    </row>
    <row r="41" spans="2:16" ht="15.75" x14ac:dyDescent="0.25">
      <c r="B41" s="552"/>
      <c r="C41" s="123" t="s">
        <v>142</v>
      </c>
      <c r="D41" s="364">
        <v>97543</v>
      </c>
      <c r="E41" s="364">
        <v>97327</v>
      </c>
      <c r="F41" s="364"/>
      <c r="G41" s="364"/>
      <c r="H41" s="364"/>
      <c r="I41" s="364"/>
      <c r="J41" s="364"/>
      <c r="K41" s="364"/>
      <c r="L41" s="364"/>
      <c r="M41" s="364"/>
      <c r="N41" s="364"/>
      <c r="O41" s="365"/>
      <c r="P41" s="366">
        <v>97435</v>
      </c>
    </row>
    <row r="42" spans="2:16" ht="15.75" x14ac:dyDescent="0.25">
      <c r="B42" s="552"/>
      <c r="C42" s="123" t="s">
        <v>158</v>
      </c>
      <c r="D42" s="364">
        <v>22708</v>
      </c>
      <c r="E42" s="364">
        <v>22771</v>
      </c>
      <c r="F42" s="364"/>
      <c r="G42" s="364"/>
      <c r="H42" s="364"/>
      <c r="I42" s="364"/>
      <c r="J42" s="364"/>
      <c r="K42" s="364"/>
      <c r="L42" s="364"/>
      <c r="M42" s="364"/>
      <c r="N42" s="364"/>
      <c r="O42" s="365"/>
      <c r="P42" s="366">
        <v>22739.5</v>
      </c>
    </row>
    <row r="43" spans="2:16" ht="15.75" x14ac:dyDescent="0.25">
      <c r="B43" s="552"/>
      <c r="C43" s="123" t="s">
        <v>161</v>
      </c>
      <c r="D43" s="364">
        <v>2269</v>
      </c>
      <c r="E43" s="364">
        <v>2281</v>
      </c>
      <c r="F43" s="364"/>
      <c r="G43" s="364"/>
      <c r="H43" s="364"/>
      <c r="I43" s="364"/>
      <c r="J43" s="364"/>
      <c r="K43" s="364"/>
      <c r="L43" s="364"/>
      <c r="M43" s="364"/>
      <c r="N43" s="364"/>
      <c r="O43" s="365"/>
      <c r="P43" s="366">
        <v>2275</v>
      </c>
    </row>
    <row r="44" spans="2:16" ht="19.5" thickBot="1" x14ac:dyDescent="0.3">
      <c r="B44" s="552"/>
      <c r="C44" s="124" t="s">
        <v>274</v>
      </c>
      <c r="D44" s="367">
        <v>49027</v>
      </c>
      <c r="E44" s="373">
        <v>48097</v>
      </c>
      <c r="F44" s="373"/>
      <c r="G44" s="373"/>
      <c r="H44" s="373"/>
      <c r="I44" s="373"/>
      <c r="J44" s="373"/>
      <c r="K44" s="367"/>
      <c r="L44" s="367"/>
      <c r="M44" s="367"/>
      <c r="N44" s="367"/>
      <c r="O44" s="368"/>
      <c r="P44" s="369">
        <v>48562</v>
      </c>
    </row>
    <row r="45" spans="2:16" ht="17.25" thickTop="1" thickBot="1" x14ac:dyDescent="0.3">
      <c r="B45" s="553"/>
      <c r="C45" s="126" t="s">
        <v>31</v>
      </c>
      <c r="D45" s="370">
        <v>268876</v>
      </c>
      <c r="E45" s="374">
        <v>267203</v>
      </c>
      <c r="F45" s="374"/>
      <c r="G45" s="374"/>
      <c r="H45" s="374"/>
      <c r="I45" s="374"/>
      <c r="J45" s="374"/>
      <c r="K45" s="370"/>
      <c r="L45" s="370"/>
      <c r="M45" s="370"/>
      <c r="N45" s="370"/>
      <c r="O45" s="371"/>
      <c r="P45" s="372">
        <v>268039.5</v>
      </c>
    </row>
    <row r="46" spans="2:16" ht="15.75" x14ac:dyDescent="0.25">
      <c r="B46" s="551" t="s">
        <v>256</v>
      </c>
      <c r="C46" s="122" t="s">
        <v>141</v>
      </c>
      <c r="D46" s="361">
        <v>6426</v>
      </c>
      <c r="E46" s="361">
        <v>6390</v>
      </c>
      <c r="F46" s="361"/>
      <c r="G46" s="361"/>
      <c r="H46" s="361"/>
      <c r="I46" s="361"/>
      <c r="J46" s="361"/>
      <c r="K46" s="361"/>
      <c r="L46" s="361"/>
      <c r="M46" s="361"/>
      <c r="N46" s="361"/>
      <c r="O46" s="362"/>
      <c r="P46" s="363">
        <v>6408</v>
      </c>
    </row>
    <row r="47" spans="2:16" ht="15.75" x14ac:dyDescent="0.25">
      <c r="B47" s="552"/>
      <c r="C47" s="123" t="s">
        <v>144</v>
      </c>
      <c r="D47" s="364">
        <v>1265</v>
      </c>
      <c r="E47" s="364">
        <v>1255</v>
      </c>
      <c r="F47" s="364"/>
      <c r="G47" s="364"/>
      <c r="H47" s="364"/>
      <c r="I47" s="364"/>
      <c r="J47" s="364"/>
      <c r="K47" s="364"/>
      <c r="L47" s="364"/>
      <c r="M47" s="364"/>
      <c r="N47" s="364"/>
      <c r="O47" s="365"/>
      <c r="P47" s="366">
        <v>1260</v>
      </c>
    </row>
    <row r="48" spans="2:16" ht="15.75" x14ac:dyDescent="0.25">
      <c r="B48" s="552"/>
      <c r="C48" s="123" t="s">
        <v>145</v>
      </c>
      <c r="D48" s="364">
        <v>1587</v>
      </c>
      <c r="E48" s="364">
        <v>1582</v>
      </c>
      <c r="F48" s="364"/>
      <c r="G48" s="364"/>
      <c r="H48" s="364"/>
      <c r="I48" s="364"/>
      <c r="J48" s="364"/>
      <c r="K48" s="364"/>
      <c r="L48" s="364"/>
      <c r="M48" s="364"/>
      <c r="N48" s="364"/>
      <c r="O48" s="365"/>
      <c r="P48" s="366">
        <v>1584.5</v>
      </c>
    </row>
    <row r="49" spans="2:16" ht="15.75" x14ac:dyDescent="0.25">
      <c r="B49" s="552"/>
      <c r="C49" s="123" t="s">
        <v>148</v>
      </c>
      <c r="D49" s="364">
        <v>3241</v>
      </c>
      <c r="E49" s="364">
        <v>3209</v>
      </c>
      <c r="F49" s="364"/>
      <c r="G49" s="364"/>
      <c r="H49" s="364"/>
      <c r="I49" s="364"/>
      <c r="J49" s="364"/>
      <c r="K49" s="364"/>
      <c r="L49" s="364"/>
      <c r="M49" s="364"/>
      <c r="N49" s="364"/>
      <c r="O49" s="365"/>
      <c r="P49" s="366">
        <v>3225</v>
      </c>
    </row>
    <row r="50" spans="2:16" ht="15.75" x14ac:dyDescent="0.25">
      <c r="B50" s="552"/>
      <c r="C50" s="123" t="s">
        <v>151</v>
      </c>
      <c r="D50" s="364">
        <v>3060</v>
      </c>
      <c r="E50" s="364">
        <v>3035</v>
      </c>
      <c r="F50" s="364"/>
      <c r="G50" s="364"/>
      <c r="H50" s="364"/>
      <c r="I50" s="364"/>
      <c r="J50" s="364"/>
      <c r="K50" s="364"/>
      <c r="L50" s="364"/>
      <c r="M50" s="364"/>
      <c r="N50" s="364"/>
      <c r="O50" s="365"/>
      <c r="P50" s="366">
        <v>3047.5</v>
      </c>
    </row>
    <row r="51" spans="2:16" ht="15.75" x14ac:dyDescent="0.25">
      <c r="B51" s="552"/>
      <c r="C51" s="123" t="s">
        <v>152</v>
      </c>
      <c r="D51" s="364">
        <v>1802</v>
      </c>
      <c r="E51" s="364">
        <v>1785</v>
      </c>
      <c r="F51" s="364"/>
      <c r="G51" s="364"/>
      <c r="H51" s="364"/>
      <c r="I51" s="364"/>
      <c r="J51" s="364"/>
      <c r="K51" s="364"/>
      <c r="L51" s="364"/>
      <c r="M51" s="364"/>
      <c r="N51" s="364"/>
      <c r="O51" s="365"/>
      <c r="P51" s="366">
        <v>1793.5</v>
      </c>
    </row>
    <row r="52" spans="2:16" ht="15.75" x14ac:dyDescent="0.25">
      <c r="B52" s="552"/>
      <c r="C52" s="123" t="s">
        <v>153</v>
      </c>
      <c r="D52" s="364">
        <v>1304</v>
      </c>
      <c r="E52" s="364">
        <v>1303</v>
      </c>
      <c r="F52" s="364"/>
      <c r="G52" s="364"/>
      <c r="H52" s="364"/>
      <c r="I52" s="364"/>
      <c r="J52" s="364"/>
      <c r="K52" s="364"/>
      <c r="L52" s="364"/>
      <c r="M52" s="364"/>
      <c r="N52" s="364"/>
      <c r="O52" s="365"/>
      <c r="P52" s="366">
        <v>1303.5</v>
      </c>
    </row>
    <row r="53" spans="2:16" ht="15.75" x14ac:dyDescent="0.25">
      <c r="B53" s="552"/>
      <c r="C53" s="123" t="s">
        <v>154</v>
      </c>
      <c r="D53" s="364">
        <v>742</v>
      </c>
      <c r="E53" s="364">
        <v>741</v>
      </c>
      <c r="F53" s="364"/>
      <c r="G53" s="364"/>
      <c r="H53" s="364"/>
      <c r="I53" s="364"/>
      <c r="J53" s="364"/>
      <c r="K53" s="364"/>
      <c r="L53" s="364"/>
      <c r="M53" s="364"/>
      <c r="N53" s="364"/>
      <c r="O53" s="365"/>
      <c r="P53" s="366">
        <v>741.5</v>
      </c>
    </row>
    <row r="54" spans="2:16" ht="15.75" x14ac:dyDescent="0.25">
      <c r="B54" s="552"/>
      <c r="C54" s="123" t="s">
        <v>162</v>
      </c>
      <c r="D54" s="364">
        <v>11861</v>
      </c>
      <c r="E54" s="364">
        <v>11836</v>
      </c>
      <c r="F54" s="364"/>
      <c r="G54" s="364"/>
      <c r="H54" s="364"/>
      <c r="I54" s="364"/>
      <c r="J54" s="364"/>
      <c r="K54" s="364"/>
      <c r="L54" s="364"/>
      <c r="M54" s="364"/>
      <c r="N54" s="364"/>
      <c r="O54" s="365"/>
      <c r="P54" s="366">
        <v>11848.5</v>
      </c>
    </row>
    <row r="55" spans="2:16" ht="15.75" x14ac:dyDescent="0.25">
      <c r="B55" s="552"/>
      <c r="C55" s="123" t="s">
        <v>168</v>
      </c>
      <c r="D55" s="364">
        <v>2541</v>
      </c>
      <c r="E55" s="364">
        <v>2527</v>
      </c>
      <c r="F55" s="364"/>
      <c r="G55" s="364"/>
      <c r="H55" s="364"/>
      <c r="I55" s="364"/>
      <c r="J55" s="364"/>
      <c r="K55" s="364"/>
      <c r="L55" s="364"/>
      <c r="M55" s="364"/>
      <c r="N55" s="364"/>
      <c r="O55" s="365"/>
      <c r="P55" s="366">
        <v>2534</v>
      </c>
    </row>
    <row r="56" spans="2:16" ht="15.75" x14ac:dyDescent="0.25">
      <c r="B56" s="552"/>
      <c r="C56" s="123" t="s">
        <v>171</v>
      </c>
      <c r="D56" s="364">
        <v>347</v>
      </c>
      <c r="E56" s="364">
        <v>352</v>
      </c>
      <c r="F56" s="364"/>
      <c r="G56" s="364"/>
      <c r="H56" s="364"/>
      <c r="I56" s="364"/>
      <c r="J56" s="364"/>
      <c r="K56" s="364"/>
      <c r="L56" s="364"/>
      <c r="M56" s="364"/>
      <c r="N56" s="364"/>
      <c r="O56" s="365"/>
      <c r="P56" s="366">
        <v>349.5</v>
      </c>
    </row>
    <row r="57" spans="2:16" ht="15.75" x14ac:dyDescent="0.25">
      <c r="B57" s="552"/>
      <c r="C57" s="123" t="s">
        <v>174</v>
      </c>
      <c r="D57" s="364">
        <v>1072</v>
      </c>
      <c r="E57" s="364">
        <v>1060</v>
      </c>
      <c r="F57" s="364"/>
      <c r="G57" s="364"/>
      <c r="H57" s="364"/>
      <c r="I57" s="364"/>
      <c r="J57" s="364"/>
      <c r="K57" s="364"/>
      <c r="L57" s="364"/>
      <c r="M57" s="364"/>
      <c r="N57" s="364"/>
      <c r="O57" s="365"/>
      <c r="P57" s="366">
        <v>1066</v>
      </c>
    </row>
    <row r="58" spans="2:16" ht="15.75" x14ac:dyDescent="0.25">
      <c r="B58" s="552"/>
      <c r="C58" s="123" t="s">
        <v>176</v>
      </c>
      <c r="D58" s="364">
        <v>5446</v>
      </c>
      <c r="E58" s="364">
        <v>5424</v>
      </c>
      <c r="F58" s="364"/>
      <c r="G58" s="364"/>
      <c r="H58" s="364"/>
      <c r="I58" s="364"/>
      <c r="J58" s="364"/>
      <c r="K58" s="364"/>
      <c r="L58" s="364"/>
      <c r="M58" s="364"/>
      <c r="N58" s="364"/>
      <c r="O58" s="365"/>
      <c r="P58" s="366">
        <v>5435</v>
      </c>
    </row>
    <row r="59" spans="2:16" ht="15.75" x14ac:dyDescent="0.25">
      <c r="B59" s="552"/>
      <c r="C59" s="123" t="s">
        <v>180</v>
      </c>
      <c r="D59" s="364">
        <v>135</v>
      </c>
      <c r="E59" s="364">
        <v>135</v>
      </c>
      <c r="F59" s="364"/>
      <c r="G59" s="364"/>
      <c r="H59" s="364"/>
      <c r="I59" s="364"/>
      <c r="J59" s="364"/>
      <c r="K59" s="364"/>
      <c r="L59" s="364"/>
      <c r="M59" s="364"/>
      <c r="N59" s="364"/>
      <c r="O59" s="365"/>
      <c r="P59" s="366">
        <v>135</v>
      </c>
    </row>
    <row r="60" spans="2:16" ht="15.75" x14ac:dyDescent="0.25">
      <c r="B60" s="552"/>
      <c r="C60" s="123" t="s">
        <v>185</v>
      </c>
      <c r="D60" s="364">
        <v>7117</v>
      </c>
      <c r="E60" s="364">
        <v>7080</v>
      </c>
      <c r="F60" s="364"/>
      <c r="G60" s="364"/>
      <c r="H60" s="364"/>
      <c r="I60" s="364"/>
      <c r="J60" s="364"/>
      <c r="K60" s="364"/>
      <c r="L60" s="364"/>
      <c r="M60" s="364"/>
      <c r="N60" s="364"/>
      <c r="O60" s="365"/>
      <c r="P60" s="366">
        <v>7098.5</v>
      </c>
    </row>
    <row r="61" spans="2:16" ht="15.75" x14ac:dyDescent="0.25">
      <c r="B61" s="552"/>
      <c r="C61" s="123" t="s">
        <v>190</v>
      </c>
      <c r="D61" s="364">
        <v>4418</v>
      </c>
      <c r="E61" s="364">
        <v>4401</v>
      </c>
      <c r="F61" s="364"/>
      <c r="G61" s="364"/>
      <c r="H61" s="364"/>
      <c r="I61" s="364"/>
      <c r="J61" s="364"/>
      <c r="K61" s="364"/>
      <c r="L61" s="364"/>
      <c r="M61" s="364"/>
      <c r="N61" s="364"/>
      <c r="O61" s="365"/>
      <c r="P61" s="366">
        <v>4409.5</v>
      </c>
    </row>
    <row r="62" spans="2:16" ht="15.75" x14ac:dyDescent="0.25">
      <c r="B62" s="552"/>
      <c r="C62" s="123" t="s">
        <v>191</v>
      </c>
      <c r="D62" s="364">
        <v>59362</v>
      </c>
      <c r="E62" s="364">
        <v>59291</v>
      </c>
      <c r="F62" s="364"/>
      <c r="G62" s="364"/>
      <c r="H62" s="364"/>
      <c r="I62" s="364"/>
      <c r="J62" s="364"/>
      <c r="K62" s="364"/>
      <c r="L62" s="364"/>
      <c r="M62" s="364"/>
      <c r="N62" s="364"/>
      <c r="O62" s="365"/>
      <c r="P62" s="366">
        <v>59326.5</v>
      </c>
    </row>
    <row r="63" spans="2:16" ht="15.75" x14ac:dyDescent="0.25">
      <c r="B63" s="552"/>
      <c r="C63" s="123" t="s">
        <v>193</v>
      </c>
      <c r="D63" s="364">
        <v>3937</v>
      </c>
      <c r="E63" s="364">
        <v>3919</v>
      </c>
      <c r="F63" s="364"/>
      <c r="G63" s="364"/>
      <c r="H63" s="364"/>
      <c r="I63" s="364"/>
      <c r="J63" s="364"/>
      <c r="K63" s="364"/>
      <c r="L63" s="364"/>
      <c r="M63" s="364"/>
      <c r="N63" s="364"/>
      <c r="O63" s="365"/>
      <c r="P63" s="366">
        <v>3928</v>
      </c>
    </row>
    <row r="64" spans="2:16" ht="15.75" x14ac:dyDescent="0.25">
      <c r="B64" s="552"/>
      <c r="C64" s="123" t="s">
        <v>195</v>
      </c>
      <c r="D64" s="364">
        <v>2039</v>
      </c>
      <c r="E64" s="364">
        <v>2023</v>
      </c>
      <c r="F64" s="364"/>
      <c r="G64" s="364"/>
      <c r="H64" s="364"/>
      <c r="I64" s="364"/>
      <c r="J64" s="364"/>
      <c r="K64" s="364"/>
      <c r="L64" s="364"/>
      <c r="M64" s="364"/>
      <c r="N64" s="364"/>
      <c r="O64" s="365"/>
      <c r="P64" s="366">
        <v>2031</v>
      </c>
    </row>
    <row r="65" spans="2:16" ht="19.5" thickBot="1" x14ac:dyDescent="0.3">
      <c r="B65" s="552"/>
      <c r="C65" s="124" t="s">
        <v>274</v>
      </c>
      <c r="D65" s="367">
        <v>5038</v>
      </c>
      <c r="E65" s="367">
        <v>5125</v>
      </c>
      <c r="F65" s="367"/>
      <c r="G65" s="367"/>
      <c r="H65" s="367"/>
      <c r="I65" s="367"/>
      <c r="J65" s="367"/>
      <c r="K65" s="367"/>
      <c r="L65" s="367"/>
      <c r="M65" s="367"/>
      <c r="N65" s="367"/>
      <c r="O65" s="368"/>
      <c r="P65" s="369">
        <v>5081.5</v>
      </c>
    </row>
    <row r="66" spans="2:16" ht="17.25" thickTop="1" thickBot="1" x14ac:dyDescent="0.3">
      <c r="B66" s="553"/>
      <c r="C66" s="126" t="s">
        <v>31</v>
      </c>
      <c r="D66" s="370">
        <v>122740</v>
      </c>
      <c r="E66" s="370">
        <v>122473</v>
      </c>
      <c r="F66" s="370"/>
      <c r="G66" s="370"/>
      <c r="H66" s="370"/>
      <c r="I66" s="370"/>
      <c r="J66" s="370"/>
      <c r="K66" s="370"/>
      <c r="L66" s="370"/>
      <c r="M66" s="370"/>
      <c r="N66" s="370"/>
      <c r="O66" s="371"/>
      <c r="P66" s="372">
        <v>122606.5</v>
      </c>
    </row>
    <row r="67" spans="2:16" ht="15.75" x14ac:dyDescent="0.25">
      <c r="B67" s="551" t="s">
        <v>260</v>
      </c>
      <c r="C67" s="122" t="s">
        <v>156</v>
      </c>
      <c r="D67" s="361">
        <v>144773</v>
      </c>
      <c r="E67" s="361">
        <v>146107</v>
      </c>
      <c r="F67" s="361"/>
      <c r="G67" s="361"/>
      <c r="H67" s="361"/>
      <c r="I67" s="361"/>
      <c r="J67" s="361"/>
      <c r="K67" s="361"/>
      <c r="L67" s="361"/>
      <c r="M67" s="361"/>
      <c r="N67" s="361"/>
      <c r="O67" s="362"/>
      <c r="P67" s="363">
        <v>145440</v>
      </c>
    </row>
    <row r="68" spans="2:16" ht="19.5" thickBot="1" x14ac:dyDescent="0.3">
      <c r="B68" s="552"/>
      <c r="C68" s="124" t="s">
        <v>274</v>
      </c>
      <c r="D68" s="367">
        <v>57395</v>
      </c>
      <c r="E68" s="367">
        <v>58218</v>
      </c>
      <c r="F68" s="367"/>
      <c r="G68" s="367"/>
      <c r="H68" s="367"/>
      <c r="I68" s="367"/>
      <c r="J68" s="367"/>
      <c r="K68" s="367"/>
      <c r="L68" s="367"/>
      <c r="M68" s="367"/>
      <c r="N68" s="367"/>
      <c r="O68" s="368"/>
      <c r="P68" s="369">
        <v>57806.5</v>
      </c>
    </row>
    <row r="69" spans="2:16" ht="17.25" thickTop="1" thickBot="1" x14ac:dyDescent="0.3">
      <c r="B69" s="553"/>
      <c r="C69" s="126" t="s">
        <v>31</v>
      </c>
      <c r="D69" s="370">
        <v>202168</v>
      </c>
      <c r="E69" s="370">
        <v>204325</v>
      </c>
      <c r="F69" s="370"/>
      <c r="G69" s="370"/>
      <c r="H69" s="370"/>
      <c r="I69" s="370"/>
      <c r="J69" s="370"/>
      <c r="K69" s="370"/>
      <c r="L69" s="370"/>
      <c r="M69" s="370"/>
      <c r="N69" s="370"/>
      <c r="O69" s="371"/>
      <c r="P69" s="372">
        <v>203246.5</v>
      </c>
    </row>
    <row r="70" spans="2:16" ht="15.75" x14ac:dyDescent="0.25">
      <c r="B70" s="551" t="s">
        <v>257</v>
      </c>
      <c r="C70" s="122" t="s">
        <v>146</v>
      </c>
      <c r="D70" s="361">
        <v>41410</v>
      </c>
      <c r="E70" s="361">
        <v>41517</v>
      </c>
      <c r="F70" s="361"/>
      <c r="G70" s="361"/>
      <c r="H70" s="361"/>
      <c r="I70" s="361"/>
      <c r="J70" s="361"/>
      <c r="K70" s="361"/>
      <c r="L70" s="361"/>
      <c r="M70" s="361"/>
      <c r="N70" s="361"/>
      <c r="O70" s="362"/>
      <c r="P70" s="363">
        <v>41463.5</v>
      </c>
    </row>
    <row r="71" spans="2:16" ht="15.75" x14ac:dyDescent="0.25">
      <c r="B71" s="552"/>
      <c r="C71" s="123" t="s">
        <v>147</v>
      </c>
      <c r="D71" s="364">
        <v>4724</v>
      </c>
      <c r="E71" s="364">
        <v>4698</v>
      </c>
      <c r="F71" s="364"/>
      <c r="G71" s="364"/>
      <c r="H71" s="364"/>
      <c r="I71" s="364"/>
      <c r="J71" s="364"/>
      <c r="K71" s="364"/>
      <c r="L71" s="364"/>
      <c r="M71" s="364"/>
      <c r="N71" s="364"/>
      <c r="O71" s="365"/>
      <c r="P71" s="366">
        <v>4711</v>
      </c>
    </row>
    <row r="72" spans="2:16" ht="15.75" x14ac:dyDescent="0.25">
      <c r="B72" s="552"/>
      <c r="C72" s="123" t="s">
        <v>150</v>
      </c>
      <c r="D72" s="364">
        <v>1052</v>
      </c>
      <c r="E72" s="364">
        <v>1063</v>
      </c>
      <c r="F72" s="364"/>
      <c r="G72" s="364"/>
      <c r="H72" s="364"/>
      <c r="I72" s="364"/>
      <c r="J72" s="364"/>
      <c r="K72" s="364"/>
      <c r="L72" s="364"/>
      <c r="M72" s="364"/>
      <c r="N72" s="364"/>
      <c r="O72" s="365"/>
      <c r="P72" s="366">
        <v>1057.5</v>
      </c>
    </row>
    <row r="73" spans="2:16" ht="15.75" x14ac:dyDescent="0.25">
      <c r="B73" s="552"/>
      <c r="C73" s="123" t="s">
        <v>164</v>
      </c>
      <c r="D73" s="364">
        <v>829</v>
      </c>
      <c r="E73" s="364">
        <v>834</v>
      </c>
      <c r="F73" s="364"/>
      <c r="G73" s="364"/>
      <c r="H73" s="364"/>
      <c r="I73" s="364"/>
      <c r="J73" s="364"/>
      <c r="K73" s="364"/>
      <c r="L73" s="364"/>
      <c r="M73" s="364"/>
      <c r="N73" s="364"/>
      <c r="O73" s="365"/>
      <c r="P73" s="366">
        <v>831.5</v>
      </c>
    </row>
    <row r="74" spans="2:16" ht="15.75" x14ac:dyDescent="0.25">
      <c r="B74" s="552"/>
      <c r="C74" s="123" t="s">
        <v>170</v>
      </c>
      <c r="D74" s="364">
        <v>59904</v>
      </c>
      <c r="E74" s="364">
        <v>59856</v>
      </c>
      <c r="F74" s="364"/>
      <c r="G74" s="364"/>
      <c r="H74" s="364"/>
      <c r="I74" s="364"/>
      <c r="J74" s="364"/>
      <c r="K74" s="364"/>
      <c r="L74" s="364"/>
      <c r="M74" s="364"/>
      <c r="N74" s="364"/>
      <c r="O74" s="365"/>
      <c r="P74" s="366">
        <v>59880</v>
      </c>
    </row>
    <row r="75" spans="2:16" ht="19.5" thickBot="1" x14ac:dyDescent="0.3">
      <c r="B75" s="552"/>
      <c r="C75" s="124" t="s">
        <v>274</v>
      </c>
      <c r="D75" s="367">
        <v>34066</v>
      </c>
      <c r="E75" s="367">
        <v>33724</v>
      </c>
      <c r="F75" s="367"/>
      <c r="G75" s="367"/>
      <c r="H75" s="367"/>
      <c r="I75" s="367"/>
      <c r="J75" s="367"/>
      <c r="K75" s="367"/>
      <c r="L75" s="367"/>
      <c r="M75" s="367"/>
      <c r="N75" s="367"/>
      <c r="O75" s="368"/>
      <c r="P75" s="369">
        <v>33895</v>
      </c>
    </row>
    <row r="76" spans="2:16" ht="17.25" thickTop="1" thickBot="1" x14ac:dyDescent="0.3">
      <c r="B76" s="553"/>
      <c r="C76" s="126" t="s">
        <v>31</v>
      </c>
      <c r="D76" s="370">
        <v>141985</v>
      </c>
      <c r="E76" s="370">
        <v>141692</v>
      </c>
      <c r="F76" s="370"/>
      <c r="G76" s="370"/>
      <c r="H76" s="370"/>
      <c r="I76" s="370"/>
      <c r="J76" s="370"/>
      <c r="K76" s="370"/>
      <c r="L76" s="370"/>
      <c r="M76" s="370"/>
      <c r="N76" s="370"/>
      <c r="O76" s="371"/>
      <c r="P76" s="372">
        <v>141838.5</v>
      </c>
    </row>
    <row r="77" spans="2:16" ht="15.75" x14ac:dyDescent="0.25">
      <c r="B77" s="551" t="s">
        <v>258</v>
      </c>
      <c r="C77" s="122" t="s">
        <v>160</v>
      </c>
      <c r="D77" s="361">
        <v>156575</v>
      </c>
      <c r="E77" s="361">
        <v>157135</v>
      </c>
      <c r="F77" s="361"/>
      <c r="G77" s="361"/>
      <c r="H77" s="361"/>
      <c r="I77" s="361"/>
      <c r="J77" s="361"/>
      <c r="K77" s="361"/>
      <c r="L77" s="361"/>
      <c r="M77" s="361"/>
      <c r="N77" s="361"/>
      <c r="O77" s="362"/>
      <c r="P77" s="363">
        <v>156855</v>
      </c>
    </row>
    <row r="78" spans="2:16" ht="15.75" x14ac:dyDescent="0.25">
      <c r="B78" s="552"/>
      <c r="C78" s="123" t="s">
        <v>187</v>
      </c>
      <c r="D78" s="364">
        <v>1174</v>
      </c>
      <c r="E78" s="364">
        <v>1167</v>
      </c>
      <c r="F78" s="364"/>
      <c r="G78" s="364"/>
      <c r="H78" s="364"/>
      <c r="I78" s="364"/>
      <c r="J78" s="364"/>
      <c r="K78" s="364"/>
      <c r="L78" s="364"/>
      <c r="M78" s="364"/>
      <c r="N78" s="364"/>
      <c r="O78" s="365"/>
      <c r="P78" s="366">
        <v>1170.5</v>
      </c>
    </row>
    <row r="79" spans="2:16" ht="15.75" x14ac:dyDescent="0.25">
      <c r="B79" s="552"/>
      <c r="C79" s="123" t="s">
        <v>200</v>
      </c>
      <c r="D79" s="364">
        <v>4890</v>
      </c>
      <c r="E79" s="364">
        <v>4887</v>
      </c>
      <c r="F79" s="364"/>
      <c r="G79" s="364"/>
      <c r="H79" s="364"/>
      <c r="I79" s="364"/>
      <c r="J79" s="364"/>
      <c r="K79" s="364"/>
      <c r="L79" s="364"/>
      <c r="M79" s="364"/>
      <c r="N79" s="364"/>
      <c r="O79" s="365"/>
      <c r="P79" s="366">
        <v>4888.5</v>
      </c>
    </row>
    <row r="80" spans="2:16" ht="19.5" thickBot="1" x14ac:dyDescent="0.3">
      <c r="B80" s="552"/>
      <c r="C80" s="124" t="s">
        <v>274</v>
      </c>
      <c r="D80" s="367">
        <v>9503</v>
      </c>
      <c r="E80" s="367">
        <v>9385</v>
      </c>
      <c r="F80" s="367"/>
      <c r="G80" s="367"/>
      <c r="H80" s="367"/>
      <c r="I80" s="367"/>
      <c r="J80" s="367"/>
      <c r="K80" s="367"/>
      <c r="L80" s="367"/>
      <c r="M80" s="367"/>
      <c r="N80" s="367"/>
      <c r="O80" s="368"/>
      <c r="P80" s="369">
        <v>9444</v>
      </c>
    </row>
    <row r="81" spans="2:18" ht="17.25" thickTop="1" thickBot="1" x14ac:dyDescent="0.3">
      <c r="B81" s="553"/>
      <c r="C81" s="126" t="s">
        <v>31</v>
      </c>
      <c r="D81" s="370">
        <v>172142</v>
      </c>
      <c r="E81" s="370">
        <v>172574</v>
      </c>
      <c r="F81" s="370"/>
      <c r="G81" s="370"/>
      <c r="H81" s="370"/>
      <c r="I81" s="370"/>
      <c r="J81" s="370"/>
      <c r="K81" s="370"/>
      <c r="L81" s="370"/>
      <c r="M81" s="370"/>
      <c r="N81" s="370"/>
      <c r="O81" s="371"/>
      <c r="P81" s="372">
        <v>172358</v>
      </c>
    </row>
    <row r="82" spans="2:18" ht="5.25" customHeight="1" thickBot="1" x14ac:dyDescent="0.3">
      <c r="B82" s="129"/>
      <c r="C82" s="130"/>
      <c r="D82" s="375">
        <v>0</v>
      </c>
      <c r="E82" s="375">
        <v>0</v>
      </c>
      <c r="F82" s="375"/>
      <c r="G82" s="375"/>
      <c r="H82" s="375"/>
      <c r="I82" s="375"/>
      <c r="J82" s="375"/>
      <c r="K82" s="375"/>
      <c r="L82" s="375"/>
      <c r="M82" s="375"/>
      <c r="N82" s="375"/>
      <c r="O82" s="375"/>
      <c r="P82" s="376">
        <v>0</v>
      </c>
    </row>
    <row r="83" spans="2:18" ht="16.5" thickBot="1" x14ac:dyDescent="0.3">
      <c r="B83" s="557" t="s">
        <v>204</v>
      </c>
      <c r="C83" s="558"/>
      <c r="D83" s="377">
        <v>1164275</v>
      </c>
      <c r="E83" s="377">
        <v>1164375</v>
      </c>
      <c r="F83" s="377"/>
      <c r="G83" s="377"/>
      <c r="H83" s="377"/>
      <c r="I83" s="377"/>
      <c r="J83" s="377"/>
      <c r="K83" s="377"/>
      <c r="L83" s="377"/>
      <c r="M83" s="377"/>
      <c r="N83" s="377"/>
      <c r="O83" s="377"/>
      <c r="P83" s="378">
        <v>1164325</v>
      </c>
    </row>
    <row r="84" spans="2:18" ht="32.25" customHeight="1" x14ac:dyDescent="0.2">
      <c r="B84" s="554" t="s">
        <v>322</v>
      </c>
      <c r="C84" s="555"/>
      <c r="D84" s="555"/>
      <c r="E84" s="555"/>
      <c r="F84" s="555"/>
      <c r="G84" s="555"/>
      <c r="H84" s="555"/>
      <c r="I84" s="555"/>
      <c r="J84" s="555"/>
      <c r="K84" s="555"/>
      <c r="L84" s="555"/>
      <c r="M84" s="555"/>
      <c r="N84" s="555"/>
      <c r="O84" s="555"/>
      <c r="P84" s="556"/>
    </row>
    <row r="85" spans="2:18" ht="31.5" x14ac:dyDescent="0.25">
      <c r="B85" s="487" t="s">
        <v>323</v>
      </c>
      <c r="C85" s="488"/>
      <c r="D85" s="488"/>
      <c r="E85" s="488"/>
      <c r="F85" s="488"/>
      <c r="G85" s="488"/>
      <c r="H85" s="488"/>
      <c r="I85" s="488"/>
      <c r="J85" s="488"/>
      <c r="K85" s="488"/>
      <c r="L85" s="488"/>
      <c r="M85" s="488"/>
      <c r="N85" s="488"/>
      <c r="O85" s="488"/>
      <c r="P85" s="495"/>
      <c r="Q85" s="51" t="s">
        <v>244</v>
      </c>
      <c r="R85" s="127"/>
    </row>
    <row r="87" spans="2:18" x14ac:dyDescent="0.2">
      <c r="E87" s="127"/>
    </row>
    <row r="90" spans="2:18" x14ac:dyDescent="0.2">
      <c r="F90" s="127"/>
    </row>
    <row r="94" spans="2:18" x14ac:dyDescent="0.2">
      <c r="J94" s="121"/>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28999999999999998" right="0.28999999999999998" top="0.7" bottom="0.43" header="0.3" footer="0.27"/>
  <pageSetup scale="71"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60"/>
  <sheetViews>
    <sheetView tabSelected="1" view="pageBreakPreview" zoomScaleNormal="100" zoomScaleSheetLayoutView="100" workbookViewId="0">
      <selection activeCell="F3" sqref="F3"/>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59" t="s">
        <v>324</v>
      </c>
      <c r="B1" s="560"/>
      <c r="C1" s="560"/>
      <c r="D1" s="561"/>
      <c r="E1"/>
    </row>
    <row r="2" spans="1:5" ht="31.5" x14ac:dyDescent="0.2">
      <c r="A2" s="232"/>
      <c r="B2" s="254" t="s">
        <v>65</v>
      </c>
      <c r="C2" s="255" t="s">
        <v>281</v>
      </c>
      <c r="D2" s="256" t="s">
        <v>282</v>
      </c>
      <c r="E2"/>
    </row>
    <row r="3" spans="1:5" x14ac:dyDescent="0.25">
      <c r="A3" s="88" t="s">
        <v>3</v>
      </c>
      <c r="B3" s="299">
        <v>53889166</v>
      </c>
      <c r="C3" s="379">
        <v>53732776</v>
      </c>
      <c r="D3" s="380">
        <v>156390</v>
      </c>
      <c r="E3"/>
    </row>
    <row r="4" spans="1:5" x14ac:dyDescent="0.25">
      <c r="A4" s="88" t="s">
        <v>4</v>
      </c>
      <c r="B4" s="299">
        <v>53953384</v>
      </c>
      <c r="C4" s="379">
        <v>53853916</v>
      </c>
      <c r="D4" s="380">
        <v>99468</v>
      </c>
      <c r="E4"/>
    </row>
    <row r="5" spans="1:5" x14ac:dyDescent="0.25">
      <c r="A5" s="88" t="s">
        <v>5</v>
      </c>
      <c r="B5" s="299"/>
      <c r="C5" s="379"/>
      <c r="D5" s="298"/>
      <c r="E5"/>
    </row>
    <row r="6" spans="1:5" x14ac:dyDescent="0.25">
      <c r="A6" s="88" t="s">
        <v>6</v>
      </c>
      <c r="B6" s="299"/>
      <c r="C6" s="379"/>
      <c r="D6" s="298"/>
      <c r="E6"/>
    </row>
    <row r="7" spans="1:5" x14ac:dyDescent="0.25">
      <c r="A7" s="88" t="s">
        <v>7</v>
      </c>
      <c r="B7" s="299"/>
      <c r="C7" s="379"/>
      <c r="D7" s="298"/>
      <c r="E7"/>
    </row>
    <row r="8" spans="1:5" x14ac:dyDescent="0.25">
      <c r="A8" s="88" t="s">
        <v>8</v>
      </c>
      <c r="B8" s="299"/>
      <c r="C8" s="379"/>
      <c r="D8" s="298"/>
      <c r="E8"/>
    </row>
    <row r="9" spans="1:5" x14ac:dyDescent="0.25">
      <c r="A9" s="88" t="s">
        <v>9</v>
      </c>
      <c r="B9" s="299"/>
      <c r="C9" s="379"/>
      <c r="D9" s="298"/>
      <c r="E9"/>
    </row>
    <row r="10" spans="1:5" x14ac:dyDescent="0.25">
      <c r="A10" s="88" t="s">
        <v>10</v>
      </c>
      <c r="B10" s="299"/>
      <c r="C10" s="379"/>
      <c r="D10" s="298"/>
      <c r="E10"/>
    </row>
    <row r="11" spans="1:5" x14ac:dyDescent="0.25">
      <c r="A11" s="88" t="s">
        <v>11</v>
      </c>
      <c r="B11" s="299"/>
      <c r="C11" s="379"/>
      <c r="D11" s="298"/>
      <c r="E11"/>
    </row>
    <row r="12" spans="1:5" x14ac:dyDescent="0.25">
      <c r="A12" s="88" t="s">
        <v>12</v>
      </c>
      <c r="B12" s="299"/>
      <c r="C12" s="379"/>
      <c r="D12" s="298"/>
      <c r="E12"/>
    </row>
    <row r="13" spans="1:5" x14ac:dyDescent="0.25">
      <c r="A13" s="88" t="s">
        <v>13</v>
      </c>
      <c r="B13" s="299"/>
      <c r="C13" s="379"/>
      <c r="D13" s="298"/>
      <c r="E13"/>
    </row>
    <row r="14" spans="1:5" x14ac:dyDescent="0.25">
      <c r="A14" s="88" t="s">
        <v>2</v>
      </c>
      <c r="B14" s="381"/>
      <c r="C14" s="382"/>
      <c r="D14" s="383"/>
      <c r="E14"/>
    </row>
    <row r="15" spans="1:5" x14ac:dyDescent="0.25">
      <c r="A15" s="233" t="s">
        <v>29</v>
      </c>
      <c r="B15" s="384">
        <v>107842550</v>
      </c>
      <c r="C15" s="385">
        <v>107586692</v>
      </c>
      <c r="D15" s="386">
        <v>255858</v>
      </c>
      <c r="E15"/>
    </row>
    <row r="16" spans="1:5" x14ac:dyDescent="0.25">
      <c r="A16" s="84" t="s">
        <v>30</v>
      </c>
      <c r="B16" s="299">
        <v>723074435</v>
      </c>
      <c r="C16" s="387">
        <v>712830202</v>
      </c>
      <c r="D16" s="270">
        <v>10244233</v>
      </c>
      <c r="E16"/>
    </row>
    <row r="17" spans="1:5" ht="16.5" thickBot="1" x14ac:dyDescent="0.3">
      <c r="A17" s="243" t="s">
        <v>21</v>
      </c>
      <c r="B17" s="388">
        <v>615231885</v>
      </c>
      <c r="C17" s="385">
        <v>605243510</v>
      </c>
      <c r="D17" s="386">
        <v>9988375</v>
      </c>
      <c r="E17"/>
    </row>
    <row r="18" spans="1:5" ht="12.75" x14ac:dyDescent="0.2">
      <c r="A18" s="562" t="s">
        <v>22</v>
      </c>
      <c r="B18" s="563"/>
      <c r="C18" s="563"/>
      <c r="D18" s="564"/>
      <c r="E18"/>
    </row>
    <row r="19" spans="1:5" ht="14.25" customHeight="1" x14ac:dyDescent="0.2">
      <c r="A19" s="565" t="s">
        <v>325</v>
      </c>
      <c r="B19" s="566"/>
      <c r="C19" s="566"/>
      <c r="D19" s="567"/>
      <c r="E19"/>
    </row>
    <row r="20" spans="1:5" ht="12.75" customHeight="1" x14ac:dyDescent="0.2">
      <c r="A20" s="571" t="s">
        <v>367</v>
      </c>
      <c r="B20" s="572"/>
      <c r="C20" s="572"/>
      <c r="D20" s="573"/>
      <c r="E20" s="128" t="s">
        <v>249</v>
      </c>
    </row>
    <row r="21" spans="1:5" ht="38.25" customHeight="1" thickBot="1" x14ac:dyDescent="0.25">
      <c r="A21" s="568" t="s">
        <v>306</v>
      </c>
      <c r="B21" s="569"/>
      <c r="C21" s="569"/>
      <c r="D21" s="570"/>
      <c r="E21" s="128" t="s">
        <v>247</v>
      </c>
    </row>
    <row r="22" spans="1:5" ht="25.5" x14ac:dyDescent="0.2">
      <c r="E22" s="128" t="s">
        <v>244</v>
      </c>
    </row>
    <row r="31" spans="1:5" x14ac:dyDescent="0.25">
      <c r="E31" s="210"/>
    </row>
    <row r="60"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K61"/>
  <sheetViews>
    <sheetView view="pageBreakPreview" topLeftCell="A22" zoomScale="90" zoomScaleNormal="100" zoomScaleSheetLayoutView="90" workbookViewId="0">
      <selection activeCell="A41" sqref="A41:J41"/>
    </sheetView>
  </sheetViews>
  <sheetFormatPr defaultColWidth="9.140625" defaultRowHeight="15.75" x14ac:dyDescent="0.25"/>
  <cols>
    <col min="1" max="1" width="33" bestFit="1" customWidth="1"/>
    <col min="2" max="9" width="17.7109375" customWidth="1"/>
    <col min="10" max="10" width="13.85546875" bestFit="1" customWidth="1"/>
    <col min="11" max="11" width="12.7109375" style="202" bestFit="1" customWidth="1"/>
    <col min="12" max="12" width="12.85546875" bestFit="1" customWidth="1"/>
    <col min="13" max="13" width="11.5703125" bestFit="1" customWidth="1"/>
    <col min="16" max="16" width="16.140625" bestFit="1" customWidth="1"/>
  </cols>
  <sheetData>
    <row r="1" spans="1:11" ht="15.75" customHeight="1" thickBot="1" x14ac:dyDescent="0.3">
      <c r="A1" s="577" t="s">
        <v>326</v>
      </c>
      <c r="B1" s="578"/>
      <c r="C1" s="578"/>
      <c r="D1" s="578"/>
      <c r="E1" s="578"/>
      <c r="F1" s="578"/>
      <c r="G1" s="578"/>
      <c r="H1" s="578"/>
      <c r="I1" s="579"/>
      <c r="J1" s="230"/>
      <c r="K1"/>
    </row>
    <row r="2" spans="1:11" ht="63" x14ac:dyDescent="0.2">
      <c r="A2" s="199"/>
      <c r="B2" s="200" t="s">
        <v>31</v>
      </c>
      <c r="C2" s="201" t="s">
        <v>261</v>
      </c>
      <c r="D2" s="201" t="s">
        <v>262</v>
      </c>
      <c r="E2" s="201" t="s">
        <v>263</v>
      </c>
      <c r="F2" s="201" t="s">
        <v>264</v>
      </c>
      <c r="G2" s="201" t="s">
        <v>265</v>
      </c>
      <c r="H2" s="201" t="s">
        <v>266</v>
      </c>
      <c r="I2" s="268" t="s">
        <v>267</v>
      </c>
      <c r="J2" s="259" t="s">
        <v>270</v>
      </c>
      <c r="K2"/>
    </row>
    <row r="3" spans="1:11" x14ac:dyDescent="0.25">
      <c r="A3" s="88" t="s">
        <v>3</v>
      </c>
      <c r="B3" s="299">
        <v>53732776</v>
      </c>
      <c r="C3" s="299">
        <v>7843496</v>
      </c>
      <c r="D3" s="299">
        <v>3191883</v>
      </c>
      <c r="E3" s="299">
        <v>11091862</v>
      </c>
      <c r="F3" s="299">
        <v>6057718</v>
      </c>
      <c r="G3" s="300">
        <v>10867546</v>
      </c>
      <c r="H3" s="300">
        <v>7990309</v>
      </c>
      <c r="I3" s="299">
        <v>6690535</v>
      </c>
      <c r="J3" s="298">
        <v>-573</v>
      </c>
      <c r="K3"/>
    </row>
    <row r="4" spans="1:11" x14ac:dyDescent="0.25">
      <c r="A4" s="88" t="s">
        <v>4</v>
      </c>
      <c r="B4" s="299">
        <v>53853916</v>
      </c>
      <c r="C4" s="299">
        <v>7848845</v>
      </c>
      <c r="D4" s="299">
        <v>3205229</v>
      </c>
      <c r="E4" s="299">
        <v>11059549</v>
      </c>
      <c r="F4" s="299">
        <v>6046962</v>
      </c>
      <c r="G4" s="299">
        <v>10993978</v>
      </c>
      <c r="H4" s="299">
        <v>7989122</v>
      </c>
      <c r="I4" s="299">
        <v>6711073</v>
      </c>
      <c r="J4" s="298">
        <v>-842</v>
      </c>
      <c r="K4"/>
    </row>
    <row r="5" spans="1:11" x14ac:dyDescent="0.25">
      <c r="A5" s="88" t="s">
        <v>5</v>
      </c>
      <c r="B5" s="299"/>
      <c r="C5" s="299"/>
      <c r="D5" s="299"/>
      <c r="E5" s="299"/>
      <c r="F5" s="299"/>
      <c r="G5" s="300"/>
      <c r="H5" s="300"/>
      <c r="I5" s="301"/>
      <c r="J5" s="298"/>
      <c r="K5"/>
    </row>
    <row r="6" spans="1:11" x14ac:dyDescent="0.25">
      <c r="A6" s="88" t="s">
        <v>6</v>
      </c>
      <c r="B6" s="299"/>
      <c r="C6" s="299"/>
      <c r="D6" s="299"/>
      <c r="E6" s="299"/>
      <c r="F6" s="299"/>
      <c r="G6" s="300"/>
      <c r="H6" s="300"/>
      <c r="I6" s="301"/>
      <c r="J6" s="298"/>
      <c r="K6"/>
    </row>
    <row r="7" spans="1:11" x14ac:dyDescent="0.25">
      <c r="A7" s="88" t="s">
        <v>1</v>
      </c>
      <c r="B7" s="299"/>
      <c r="C7" s="299"/>
      <c r="D7" s="299"/>
      <c r="E7" s="299"/>
      <c r="F7" s="299"/>
      <c r="G7" s="299"/>
      <c r="H7" s="299"/>
      <c r="I7" s="299"/>
      <c r="J7" s="299"/>
      <c r="K7"/>
    </row>
    <row r="8" spans="1:11" x14ac:dyDescent="0.25">
      <c r="A8" s="88" t="s">
        <v>127</v>
      </c>
      <c r="B8" s="299"/>
      <c r="C8" s="300"/>
      <c r="D8" s="300"/>
      <c r="E8" s="300"/>
      <c r="F8" s="300"/>
      <c r="G8" s="300"/>
      <c r="H8" s="300"/>
      <c r="I8" s="299"/>
      <c r="J8" s="298"/>
      <c r="K8"/>
    </row>
    <row r="9" spans="1:11" x14ac:dyDescent="0.25">
      <c r="A9" s="88" t="s">
        <v>9</v>
      </c>
      <c r="B9" s="299"/>
      <c r="C9" s="300"/>
      <c r="D9" s="300"/>
      <c r="E9" s="300"/>
      <c r="F9" s="300"/>
      <c r="G9" s="300"/>
      <c r="H9" s="300"/>
      <c r="I9" s="300"/>
      <c r="J9" s="298"/>
      <c r="K9"/>
    </row>
    <row r="10" spans="1:11" x14ac:dyDescent="0.25">
      <c r="A10" s="88" t="s">
        <v>10</v>
      </c>
      <c r="B10" s="299"/>
      <c r="C10" s="299"/>
      <c r="D10" s="299"/>
      <c r="E10" s="299"/>
      <c r="F10" s="300"/>
      <c r="G10" s="300"/>
      <c r="H10" s="300"/>
      <c r="I10" s="301"/>
      <c r="J10" s="298"/>
      <c r="K10"/>
    </row>
    <row r="11" spans="1:11" x14ac:dyDescent="0.25">
      <c r="A11" s="88" t="s">
        <v>11</v>
      </c>
      <c r="B11" s="299"/>
      <c r="C11" s="299"/>
      <c r="D11" s="299"/>
      <c r="E11" s="299"/>
      <c r="F11" s="300"/>
      <c r="G11" s="300"/>
      <c r="H11" s="300"/>
      <c r="I11" s="301"/>
      <c r="J11" s="298"/>
      <c r="K11"/>
    </row>
    <row r="12" spans="1:11" x14ac:dyDescent="0.25">
      <c r="A12" s="88" t="s">
        <v>12</v>
      </c>
      <c r="B12" s="299"/>
      <c r="C12" s="299"/>
      <c r="D12" s="299"/>
      <c r="E12" s="299"/>
      <c r="F12" s="300"/>
      <c r="G12" s="300"/>
      <c r="H12" s="300"/>
      <c r="I12" s="301"/>
      <c r="J12" s="298"/>
      <c r="K12"/>
    </row>
    <row r="13" spans="1:11" x14ac:dyDescent="0.25">
      <c r="A13" s="88" t="s">
        <v>13</v>
      </c>
      <c r="B13" s="299"/>
      <c r="C13" s="299"/>
      <c r="D13" s="299"/>
      <c r="E13" s="299"/>
      <c r="F13" s="300"/>
      <c r="G13" s="300"/>
      <c r="H13" s="300"/>
      <c r="I13" s="301"/>
      <c r="J13" s="298"/>
      <c r="K13"/>
    </row>
    <row r="14" spans="1:11" x14ac:dyDescent="0.25">
      <c r="A14" s="89" t="s">
        <v>23</v>
      </c>
      <c r="B14" s="381"/>
      <c r="C14" s="381"/>
      <c r="D14" s="381"/>
      <c r="E14" s="381"/>
      <c r="F14" s="389"/>
      <c r="G14" s="389"/>
      <c r="H14" s="389"/>
      <c r="I14" s="390"/>
      <c r="J14" s="391"/>
      <c r="K14"/>
    </row>
    <row r="15" spans="1:11" x14ac:dyDescent="0.25">
      <c r="A15" s="83" t="s">
        <v>29</v>
      </c>
      <c r="B15" s="392">
        <v>107586692</v>
      </c>
      <c r="C15" s="393">
        <v>15692341</v>
      </c>
      <c r="D15" s="392">
        <v>6397112</v>
      </c>
      <c r="E15" s="392">
        <v>22151411</v>
      </c>
      <c r="F15" s="393">
        <v>12104680</v>
      </c>
      <c r="G15" s="393">
        <v>21861524</v>
      </c>
      <c r="H15" s="393">
        <v>15979431</v>
      </c>
      <c r="I15" s="394">
        <v>13401608</v>
      </c>
      <c r="J15" s="395">
        <v>-1415</v>
      </c>
      <c r="K15"/>
    </row>
    <row r="16" spans="1:11" x14ac:dyDescent="0.25">
      <c r="A16" s="84" t="s">
        <v>30</v>
      </c>
      <c r="B16" s="396">
        <v>712830202</v>
      </c>
      <c r="C16" s="584"/>
      <c r="D16" s="584"/>
      <c r="E16" s="584"/>
      <c r="F16" s="584"/>
      <c r="G16" s="584"/>
      <c r="H16" s="584"/>
      <c r="I16" s="584"/>
      <c r="J16" s="585"/>
      <c r="K16"/>
    </row>
    <row r="17" spans="1:11" ht="16.5" thickBot="1" x14ac:dyDescent="0.3">
      <c r="A17" s="90" t="s">
        <v>21</v>
      </c>
      <c r="B17" s="397">
        <v>605243510</v>
      </c>
      <c r="C17" s="586"/>
      <c r="D17" s="586"/>
      <c r="E17" s="586"/>
      <c r="F17" s="586"/>
      <c r="G17" s="586"/>
      <c r="H17" s="586"/>
      <c r="I17" s="586"/>
      <c r="J17" s="587"/>
      <c r="K17"/>
    </row>
    <row r="18" spans="1:11" ht="15.75" customHeight="1" x14ac:dyDescent="0.2">
      <c r="A18" s="591" t="s">
        <v>269</v>
      </c>
      <c r="B18" s="592"/>
      <c r="C18" s="592"/>
      <c r="D18" s="592"/>
      <c r="E18" s="592"/>
      <c r="F18" s="592"/>
      <c r="G18" s="592"/>
      <c r="H18" s="592"/>
      <c r="I18" s="592"/>
      <c r="J18" s="593"/>
      <c r="K18"/>
    </row>
    <row r="19" spans="1:11" ht="27.75" customHeight="1" x14ac:dyDescent="0.2">
      <c r="A19" s="588" t="s">
        <v>271</v>
      </c>
      <c r="B19" s="589"/>
      <c r="C19" s="589"/>
      <c r="D19" s="589"/>
      <c r="E19" s="589"/>
      <c r="F19" s="589"/>
      <c r="G19" s="589"/>
      <c r="H19" s="589"/>
      <c r="I19" s="589"/>
      <c r="J19" s="590"/>
      <c r="K19"/>
    </row>
    <row r="20" spans="1:11" ht="12.75" hidden="1" customHeight="1" x14ac:dyDescent="0.25">
      <c r="A20" s="582" t="s">
        <v>102</v>
      </c>
      <c r="B20" s="583"/>
      <c r="C20" s="583"/>
      <c r="D20" s="583"/>
      <c r="E20" s="583"/>
      <c r="F20" s="583"/>
      <c r="G20" s="583"/>
      <c r="H20" s="271"/>
      <c r="I20" s="231"/>
      <c r="J20" s="231"/>
      <c r="K20"/>
    </row>
    <row r="21" spans="1:11" ht="12.75" hidden="1" customHeight="1" x14ac:dyDescent="0.25">
      <c r="A21" s="582" t="s">
        <v>104</v>
      </c>
      <c r="B21" s="583"/>
      <c r="C21" s="583"/>
      <c r="D21" s="583"/>
      <c r="E21" s="583"/>
      <c r="F21" s="583"/>
      <c r="G21" s="583"/>
      <c r="H21" s="271"/>
      <c r="I21" s="231"/>
      <c r="J21" s="231"/>
      <c r="K21"/>
    </row>
    <row r="22" spans="1:11" ht="16.5" thickBot="1" x14ac:dyDescent="0.3">
      <c r="A22" s="574"/>
      <c r="B22" s="575"/>
      <c r="C22" s="575"/>
      <c r="D22" s="575"/>
      <c r="E22" s="575"/>
      <c r="F22" s="575"/>
      <c r="G22" s="575"/>
      <c r="H22" s="575"/>
      <c r="I22" s="575"/>
      <c r="J22" s="576"/>
      <c r="K22"/>
    </row>
    <row r="23" spans="1:11" ht="16.5" customHeight="1" thickBot="1" x14ac:dyDescent="0.25">
      <c r="A23" s="577" t="s">
        <v>327</v>
      </c>
      <c r="B23" s="578"/>
      <c r="C23" s="578"/>
      <c r="D23" s="578"/>
      <c r="E23" s="578"/>
      <c r="F23" s="578"/>
      <c r="G23" s="578"/>
      <c r="H23" s="578"/>
      <c r="I23" s="578"/>
      <c r="J23" s="579"/>
      <c r="K23"/>
    </row>
    <row r="24" spans="1:11" ht="63" x14ac:dyDescent="0.2">
      <c r="A24" s="91"/>
      <c r="B24" s="85" t="s">
        <v>31</v>
      </c>
      <c r="C24" s="86" t="s">
        <v>261</v>
      </c>
      <c r="D24" s="86" t="s">
        <v>262</v>
      </c>
      <c r="E24" s="86" t="s">
        <v>263</v>
      </c>
      <c r="F24" s="86" t="s">
        <v>264</v>
      </c>
      <c r="G24" s="86" t="s">
        <v>265</v>
      </c>
      <c r="H24" s="86" t="s">
        <v>266</v>
      </c>
      <c r="I24" s="87" t="s">
        <v>267</v>
      </c>
      <c r="J24" s="198" t="s">
        <v>32</v>
      </c>
      <c r="K24"/>
    </row>
    <row r="25" spans="1:11" x14ac:dyDescent="0.2">
      <c r="A25" s="92" t="s">
        <v>3</v>
      </c>
      <c r="B25" s="398">
        <v>1184985</v>
      </c>
      <c r="C25" s="398">
        <v>177846</v>
      </c>
      <c r="D25" s="399">
        <v>78515</v>
      </c>
      <c r="E25" s="398">
        <v>268875</v>
      </c>
      <c r="F25" s="398">
        <v>122740</v>
      </c>
      <c r="G25" s="398">
        <v>202167</v>
      </c>
      <c r="H25" s="399">
        <v>141983</v>
      </c>
      <c r="I25" s="343">
        <v>172142</v>
      </c>
      <c r="J25" s="400">
        <v>20717</v>
      </c>
      <c r="K25"/>
    </row>
    <row r="26" spans="1:11" x14ac:dyDescent="0.2">
      <c r="A26" s="92" t="s">
        <v>4</v>
      </c>
      <c r="B26" s="398">
        <v>1183959</v>
      </c>
      <c r="C26" s="398">
        <v>177846</v>
      </c>
      <c r="D26" s="399">
        <v>78515</v>
      </c>
      <c r="E26" s="398">
        <v>268875</v>
      </c>
      <c r="F26" s="398">
        <v>122740</v>
      </c>
      <c r="G26" s="398">
        <v>202167</v>
      </c>
      <c r="H26" s="399">
        <v>141983</v>
      </c>
      <c r="I26" s="343">
        <v>172142</v>
      </c>
      <c r="J26" s="400">
        <v>19691</v>
      </c>
      <c r="K26"/>
    </row>
    <row r="27" spans="1:11" x14ac:dyDescent="0.2">
      <c r="A27" s="92" t="s">
        <v>5</v>
      </c>
      <c r="B27" s="398"/>
      <c r="C27" s="398"/>
      <c r="D27" s="399"/>
      <c r="E27" s="398"/>
      <c r="F27" s="398"/>
      <c r="G27" s="398"/>
      <c r="H27" s="399"/>
      <c r="I27" s="343"/>
      <c r="J27" s="400"/>
      <c r="K27"/>
    </row>
    <row r="28" spans="1:11" x14ac:dyDescent="0.2">
      <c r="A28" s="92" t="s">
        <v>6</v>
      </c>
      <c r="B28" s="398"/>
      <c r="C28" s="398"/>
      <c r="D28" s="399"/>
      <c r="E28" s="398"/>
      <c r="F28" s="398"/>
      <c r="G28" s="398"/>
      <c r="H28" s="399"/>
      <c r="I28" s="343"/>
      <c r="J28" s="400"/>
      <c r="K28"/>
    </row>
    <row r="29" spans="1:11" x14ac:dyDescent="0.2">
      <c r="A29" s="92" t="s">
        <v>7</v>
      </c>
      <c r="B29" s="398"/>
      <c r="C29" s="398"/>
      <c r="D29" s="399"/>
      <c r="E29" s="398"/>
      <c r="F29" s="398"/>
      <c r="G29" s="398"/>
      <c r="H29" s="399"/>
      <c r="I29" s="343"/>
      <c r="J29" s="400"/>
      <c r="K29"/>
    </row>
    <row r="30" spans="1:11" x14ac:dyDescent="0.2">
      <c r="A30" s="92" t="s">
        <v>8</v>
      </c>
      <c r="B30" s="398"/>
      <c r="C30" s="398"/>
      <c r="D30" s="399"/>
      <c r="E30" s="398"/>
      <c r="F30" s="398"/>
      <c r="G30" s="398"/>
      <c r="H30" s="399"/>
      <c r="I30" s="343"/>
      <c r="J30" s="400"/>
      <c r="K30"/>
    </row>
    <row r="31" spans="1:11" x14ac:dyDescent="0.2">
      <c r="A31" s="92" t="s">
        <v>9</v>
      </c>
      <c r="B31" s="398"/>
      <c r="C31" s="398"/>
      <c r="D31" s="399"/>
      <c r="E31" s="398"/>
      <c r="F31" s="398"/>
      <c r="G31" s="398"/>
      <c r="H31" s="399"/>
      <c r="I31" s="343"/>
      <c r="J31" s="400"/>
      <c r="K31"/>
    </row>
    <row r="32" spans="1:11" x14ac:dyDescent="0.2">
      <c r="A32" s="92" t="s">
        <v>10</v>
      </c>
      <c r="B32" s="398"/>
      <c r="C32" s="398"/>
      <c r="D32" s="399"/>
      <c r="E32" s="398"/>
      <c r="F32" s="398"/>
      <c r="G32" s="398"/>
      <c r="H32" s="399"/>
      <c r="I32" s="343"/>
      <c r="J32" s="400"/>
      <c r="K32"/>
    </row>
    <row r="33" spans="1:11" x14ac:dyDescent="0.2">
      <c r="A33" s="92" t="s">
        <v>11</v>
      </c>
      <c r="B33" s="398"/>
      <c r="C33" s="398"/>
      <c r="D33" s="399"/>
      <c r="E33" s="398"/>
      <c r="F33" s="398"/>
      <c r="G33" s="398"/>
      <c r="H33" s="399"/>
      <c r="I33" s="343"/>
      <c r="J33" s="400"/>
      <c r="K33"/>
    </row>
    <row r="34" spans="1:11" x14ac:dyDescent="0.2">
      <c r="A34" s="92" t="s">
        <v>12</v>
      </c>
      <c r="B34" s="398"/>
      <c r="C34" s="398"/>
      <c r="D34" s="399"/>
      <c r="E34" s="398"/>
      <c r="F34" s="398"/>
      <c r="G34" s="398"/>
      <c r="H34" s="399"/>
      <c r="I34" s="343"/>
      <c r="J34" s="400"/>
      <c r="K34"/>
    </row>
    <row r="35" spans="1:11" x14ac:dyDescent="0.2">
      <c r="A35" s="92" t="s">
        <v>13</v>
      </c>
      <c r="B35" s="398"/>
      <c r="C35" s="398"/>
      <c r="D35" s="399"/>
      <c r="E35" s="398"/>
      <c r="F35" s="398"/>
      <c r="G35" s="398"/>
      <c r="H35" s="399"/>
      <c r="I35" s="343"/>
      <c r="J35" s="400"/>
      <c r="K35"/>
    </row>
    <row r="36" spans="1:11" x14ac:dyDescent="0.2">
      <c r="A36" s="93" t="s">
        <v>23</v>
      </c>
      <c r="B36" s="401"/>
      <c r="C36" s="401"/>
      <c r="D36" s="401"/>
      <c r="E36" s="401"/>
      <c r="F36" s="401"/>
      <c r="G36" s="401"/>
      <c r="H36" s="402"/>
      <c r="I36" s="403"/>
      <c r="J36" s="404"/>
      <c r="K36"/>
    </row>
    <row r="37" spans="1:11" x14ac:dyDescent="0.2">
      <c r="A37" s="83" t="s">
        <v>33</v>
      </c>
      <c r="B37" s="405">
        <v>1184472</v>
      </c>
      <c r="C37" s="406">
        <v>177846</v>
      </c>
      <c r="D37" s="406">
        <v>78515</v>
      </c>
      <c r="E37" s="406">
        <v>268875</v>
      </c>
      <c r="F37" s="406">
        <v>122740</v>
      </c>
      <c r="G37" s="406">
        <v>202167</v>
      </c>
      <c r="H37" s="406">
        <v>141983</v>
      </c>
      <c r="I37" s="407">
        <v>172142</v>
      </c>
      <c r="J37" s="408">
        <v>20204</v>
      </c>
      <c r="K37"/>
    </row>
    <row r="38" spans="1:11" ht="16.5" thickBot="1" x14ac:dyDescent="0.3">
      <c r="A38" s="84" t="s">
        <v>30</v>
      </c>
      <c r="B38" s="409">
        <v>1253704</v>
      </c>
      <c r="C38" s="580"/>
      <c r="D38" s="580"/>
      <c r="E38" s="580"/>
      <c r="F38" s="580"/>
      <c r="G38" s="580"/>
      <c r="H38" s="580"/>
      <c r="I38" s="580"/>
      <c r="J38" s="581"/>
      <c r="K38"/>
    </row>
    <row r="39" spans="1:11" ht="12.75" x14ac:dyDescent="0.2">
      <c r="A39" s="562" t="s">
        <v>22</v>
      </c>
      <c r="B39" s="563"/>
      <c r="C39" s="563"/>
      <c r="D39" s="563"/>
      <c r="E39" s="563"/>
      <c r="F39" s="563"/>
      <c r="G39" s="563"/>
      <c r="H39" s="563"/>
      <c r="I39" s="563"/>
      <c r="J39" s="564"/>
      <c r="K39"/>
    </row>
    <row r="40" spans="1:11" ht="15.75" customHeight="1" x14ac:dyDescent="0.2">
      <c r="A40" s="542" t="s">
        <v>328</v>
      </c>
      <c r="B40" s="543"/>
      <c r="C40" s="543"/>
      <c r="D40" s="543"/>
      <c r="E40" s="543"/>
      <c r="F40" s="543"/>
      <c r="G40" s="543"/>
      <c r="H40" s="543"/>
      <c r="I40" s="543"/>
      <c r="J40" s="544"/>
      <c r="K40"/>
    </row>
    <row r="41" spans="1:11" ht="25.5" customHeight="1" x14ac:dyDescent="0.2">
      <c r="A41" s="542" t="s">
        <v>329</v>
      </c>
      <c r="B41" s="543"/>
      <c r="C41" s="543"/>
      <c r="D41" s="543"/>
      <c r="E41" s="543"/>
      <c r="F41" s="543"/>
      <c r="G41" s="543"/>
      <c r="H41" s="543"/>
      <c r="I41" s="543"/>
      <c r="J41" s="544"/>
      <c r="K41"/>
    </row>
    <row r="42" spans="1:11" ht="25.5" customHeight="1" thickBot="1" x14ac:dyDescent="0.25">
      <c r="A42" s="530" t="s">
        <v>330</v>
      </c>
      <c r="B42" s="531"/>
      <c r="C42" s="531"/>
      <c r="D42" s="531"/>
      <c r="E42" s="531"/>
      <c r="F42" s="531"/>
      <c r="G42" s="531"/>
      <c r="H42" s="531"/>
      <c r="I42" s="531"/>
      <c r="J42" s="532"/>
      <c r="K42"/>
    </row>
    <row r="43" spans="1:11" ht="25.5" x14ac:dyDescent="0.2">
      <c r="K43" s="263" t="s">
        <v>244</v>
      </c>
    </row>
    <row r="44" spans="1:11" ht="14.25" customHeight="1" x14ac:dyDescent="0.2">
      <c r="K44" s="55"/>
    </row>
    <row r="61" ht="37.5" customHeight="1" x14ac:dyDescent="0.25"/>
  </sheetData>
  <mergeCells count="13">
    <mergeCell ref="A21:G21"/>
    <mergeCell ref="A20:G20"/>
    <mergeCell ref="A1:I1"/>
    <mergeCell ref="C16:J17"/>
    <mergeCell ref="A19:J19"/>
    <mergeCell ref="A18:J18"/>
    <mergeCell ref="A41:J41"/>
    <mergeCell ref="A42:J42"/>
    <mergeCell ref="A22:J22"/>
    <mergeCell ref="A23:J23"/>
    <mergeCell ref="C38:J38"/>
    <mergeCell ref="A39:J39"/>
    <mergeCell ref="A40:J40"/>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2"/>
  <sheetViews>
    <sheetView view="pageBreakPreview" zoomScale="110" zoomScaleNormal="100" zoomScaleSheetLayoutView="110" workbookViewId="0">
      <selection activeCell="A20" sqref="A20:E20"/>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594" t="s">
        <v>331</v>
      </c>
      <c r="B1" s="595"/>
      <c r="C1" s="595"/>
      <c r="D1" s="595"/>
      <c r="E1" s="596"/>
    </row>
    <row r="2" spans="1:5" customFormat="1" ht="32.25" customHeight="1" x14ac:dyDescent="0.2">
      <c r="A2" s="94"/>
      <c r="B2" s="250" t="s">
        <v>65</v>
      </c>
      <c r="C2" s="251" t="s">
        <v>89</v>
      </c>
      <c r="D2" s="252" t="s">
        <v>20</v>
      </c>
      <c r="E2" s="253" t="s">
        <v>90</v>
      </c>
    </row>
    <row r="3" spans="1:5" customFormat="1" x14ac:dyDescent="0.25">
      <c r="A3" s="92" t="s">
        <v>3</v>
      </c>
      <c r="B3" s="299">
        <v>15828531.519999998</v>
      </c>
      <c r="C3" s="299">
        <v>13637660.77</v>
      </c>
      <c r="D3" s="299">
        <v>1566281.72</v>
      </c>
      <c r="E3" s="410">
        <v>913418.33000000007</v>
      </c>
    </row>
    <row r="4" spans="1:5" customFormat="1" x14ac:dyDescent="0.25">
      <c r="A4" s="92" t="s">
        <v>4</v>
      </c>
      <c r="B4" s="299">
        <v>15424497.539999999</v>
      </c>
      <c r="C4" s="299">
        <v>13234197.170000011</v>
      </c>
      <c r="D4" s="299">
        <v>1371619.3899999994</v>
      </c>
      <c r="E4" s="410">
        <v>919887.9499999996</v>
      </c>
    </row>
    <row r="5" spans="1:5" customFormat="1" x14ac:dyDescent="0.25">
      <c r="A5" s="92" t="s">
        <v>5</v>
      </c>
      <c r="B5" s="299"/>
      <c r="C5" s="299"/>
      <c r="D5" s="299"/>
      <c r="E5" s="410"/>
    </row>
    <row r="6" spans="1:5" customFormat="1" x14ac:dyDescent="0.25">
      <c r="A6" s="92" t="s">
        <v>6</v>
      </c>
      <c r="B6" s="299"/>
      <c r="C6" s="299"/>
      <c r="D6" s="299"/>
      <c r="E6" s="410"/>
    </row>
    <row r="7" spans="1:5" customFormat="1" x14ac:dyDescent="0.25">
      <c r="A7" s="92" t="s">
        <v>7</v>
      </c>
      <c r="B7" s="299"/>
      <c r="C7" s="299"/>
      <c r="D7" s="299"/>
      <c r="E7" s="410"/>
    </row>
    <row r="8" spans="1:5" customFormat="1" x14ac:dyDescent="0.25">
      <c r="A8" s="92" t="s">
        <v>8</v>
      </c>
      <c r="B8" s="299"/>
      <c r="C8" s="299"/>
      <c r="D8" s="299"/>
      <c r="E8" s="410"/>
    </row>
    <row r="9" spans="1:5" customFormat="1" x14ac:dyDescent="0.25">
      <c r="A9" s="92" t="s">
        <v>9</v>
      </c>
      <c r="B9" s="299"/>
      <c r="C9" s="299"/>
      <c r="D9" s="299"/>
      <c r="E9" s="410"/>
    </row>
    <row r="10" spans="1:5" customFormat="1" x14ac:dyDescent="0.25">
      <c r="A10" s="92" t="s">
        <v>10</v>
      </c>
      <c r="B10" s="299"/>
      <c r="C10" s="299"/>
      <c r="D10" s="299"/>
      <c r="E10" s="410"/>
    </row>
    <row r="11" spans="1:5" customFormat="1" x14ac:dyDescent="0.25">
      <c r="A11" s="92" t="s">
        <v>11</v>
      </c>
      <c r="B11" s="299"/>
      <c r="C11" s="299"/>
      <c r="D11" s="299"/>
      <c r="E11" s="410"/>
    </row>
    <row r="12" spans="1:5" customFormat="1" x14ac:dyDescent="0.25">
      <c r="A12" s="92" t="s">
        <v>12</v>
      </c>
      <c r="B12" s="299"/>
      <c r="C12" s="299"/>
      <c r="D12" s="299"/>
      <c r="E12" s="410"/>
    </row>
    <row r="13" spans="1:5" customFormat="1" x14ac:dyDescent="0.25">
      <c r="A13" s="92" t="s">
        <v>13</v>
      </c>
      <c r="B13" s="299"/>
      <c r="C13" s="299"/>
      <c r="D13" s="299"/>
      <c r="E13" s="410"/>
    </row>
    <row r="14" spans="1:5" customFormat="1" x14ac:dyDescent="0.25">
      <c r="A14" s="93" t="s">
        <v>23</v>
      </c>
      <c r="B14" s="411"/>
      <c r="C14" s="412"/>
      <c r="D14" s="412"/>
      <c r="E14" s="413"/>
    </row>
    <row r="15" spans="1:5" customFormat="1" x14ac:dyDescent="0.25">
      <c r="A15" s="96" t="s">
        <v>29</v>
      </c>
      <c r="B15" s="384">
        <v>31253029</v>
      </c>
      <c r="C15" s="384">
        <v>26871857.940000013</v>
      </c>
      <c r="D15" s="384">
        <v>2937901.1099999994</v>
      </c>
      <c r="E15" s="414">
        <v>1833306.2799999998</v>
      </c>
    </row>
    <row r="16" spans="1:5" customFormat="1" x14ac:dyDescent="0.25">
      <c r="A16" s="84" t="s">
        <v>30</v>
      </c>
      <c r="B16" s="299">
        <v>209101718</v>
      </c>
      <c r="C16" s="299">
        <v>177996818</v>
      </c>
      <c r="D16" s="299">
        <v>18723103</v>
      </c>
      <c r="E16" s="410">
        <v>12381797</v>
      </c>
    </row>
    <row r="17" spans="1:8" customFormat="1" ht="16.5" thickBot="1" x14ac:dyDescent="0.3">
      <c r="A17" s="97" t="s">
        <v>21</v>
      </c>
      <c r="B17" s="415">
        <v>177848689</v>
      </c>
      <c r="C17" s="416">
        <v>0</v>
      </c>
      <c r="D17" s="416">
        <v>0</v>
      </c>
      <c r="E17" s="310">
        <v>0</v>
      </c>
    </row>
    <row r="18" spans="1:8" customFormat="1" ht="12.75" customHeight="1" x14ac:dyDescent="0.2">
      <c r="A18" s="597" t="s">
        <v>22</v>
      </c>
      <c r="B18" s="598"/>
      <c r="C18" s="598"/>
      <c r="D18" s="598"/>
      <c r="E18" s="599"/>
    </row>
    <row r="19" spans="1:8" ht="15.75" customHeight="1" x14ac:dyDescent="0.25">
      <c r="A19" s="542" t="s">
        <v>332</v>
      </c>
      <c r="B19" s="543"/>
      <c r="C19" s="543"/>
      <c r="D19" s="543"/>
      <c r="E19" s="544"/>
      <c r="F19"/>
      <c r="G19"/>
      <c r="H19" s="264" t="s">
        <v>249</v>
      </c>
    </row>
    <row r="20" spans="1:8" s="54" customFormat="1" ht="39.75" customHeight="1" thickBot="1" x14ac:dyDescent="0.3">
      <c r="A20" s="530" t="s">
        <v>333</v>
      </c>
      <c r="B20" s="531"/>
      <c r="C20" s="531"/>
      <c r="D20" s="531"/>
      <c r="E20" s="532"/>
      <c r="F20"/>
      <c r="G20"/>
      <c r="H20" s="264" t="s">
        <v>247</v>
      </c>
    </row>
    <row r="21" spans="1:8" ht="26.25" x14ac:dyDescent="0.25">
      <c r="F21" s="264" t="s">
        <v>244</v>
      </c>
    </row>
    <row r="22" spans="1:8" customFormat="1" ht="12.75" x14ac:dyDescent="0.2"/>
    <row r="23" spans="1:8" ht="27" customHeight="1" x14ac:dyDescent="0.25">
      <c r="F23" s="264" t="s">
        <v>244</v>
      </c>
    </row>
    <row r="62"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2019-09-12T21:43:34Z</cp:lastPrinted>
  <dcterms:created xsi:type="dcterms:W3CDTF">2003-06-04T15:46:14Z</dcterms:created>
  <dcterms:modified xsi:type="dcterms:W3CDTF">2019-09-12T21:46:24Z</dcterms:modified>
</cp:coreProperties>
</file>