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drawings/drawing1.xml" ContentType="application/vnd.openxmlformats-officedocument.drawing+xml"/>
  <Override PartName="/xl/printerSettings/printerSettings13.bin" ContentType="application/vnd.openxmlformats-officedocument.spreadsheetml.printerSettings"/>
  <Override PartName="/xl/printerSettings/printerSettings14.bin" ContentType="application/vnd.openxmlformats-officedocument.spreadsheetml.printerSettings"/>
  <Override PartName="/xl/printerSettings/printerSettings15.bin" ContentType="application/vnd.openxmlformats-officedocument.spreadsheetml.printerSettings"/>
  <Override PartName="/xl/printerSettings/printerSettings16.bin" ContentType="application/vnd.openxmlformats-officedocument.spreadsheetml.printerSettings"/>
  <Override PartName="/xl/drawings/drawing2.xml" ContentType="application/vnd.openxmlformats-officedocument.drawing+xml"/>
  <Override PartName="/xl/printerSettings/printerSettings17.bin" ContentType="application/vnd.openxmlformats-officedocument.spreadsheetml.printerSettings"/>
  <Override PartName="/xl/printerSettings/printerSettings18.bin" ContentType="application/vnd.openxmlformats-officedocument.spreadsheetml.printerSettings"/>
  <Override PartName="/xl/printerSettings/printerSettings19.bin" ContentType="application/vnd.openxmlformats-officedocument.spreadsheetml.printerSettings"/>
  <Override PartName="/xl/printerSettings/printerSettings20.bin" ContentType="application/vnd.openxmlformats-officedocument.spreadsheetml.printerSettings"/>
  <Override PartName="/xl/printerSettings/printerSettings21.bin" ContentType="application/vnd.openxmlformats-officedocument.spreadsheetml.printerSettings"/>
  <Override PartName="/xl/printerSettings/printerSettings22.bin" ContentType="application/vnd.openxmlformats-officedocument.spreadsheetml.printerSettings"/>
  <Override PartName="/xl/drawings/drawing3.xml" ContentType="application/vnd.openxmlformats-officedocument.drawing+xml"/>
  <Override PartName="/xl/comments1.xml" ContentType="application/vnd.openxmlformats-officedocument.spreadsheetml.comments+xml"/>
  <Override PartName="/xl/printerSettings/printerSettings23.bin" ContentType="application/vnd.openxmlformats-officedocument.spreadsheetml.printerSettings"/>
  <Override PartName="/xl/printerSettings/printerSettings24.bin" ContentType="application/vnd.openxmlformats-officedocument.spreadsheetml.printerSettings"/>
  <Override PartName="/xl/printerSettings/printerSettings25.bin" ContentType="application/vnd.openxmlformats-officedocument.spreadsheetml.printerSettings"/>
  <Override PartName="/xl/drawings/drawing4.xml" ContentType="application/vnd.openxmlformats-officedocument.drawing+xml"/>
  <Override PartName="/xl/comments2.xml" ContentType="application/vnd.openxmlformats-officedocument.spreadsheetml.comments+xml"/>
  <Override PartName="/xl/printerSettings/printerSettings26.bin" ContentType="application/vnd.openxmlformats-officedocument.spreadsheetml.printerSettings"/>
  <Override PartName="/xl/printerSettings/printerSettings27.bin" ContentType="application/vnd.openxmlformats-officedocument.spreadsheetml.printerSettings"/>
  <Override PartName="/xl/printerSettings/printerSettings28.bin" ContentType="application/vnd.openxmlformats-officedocument.spreadsheetml.printerSettings"/>
  <Override PartName="/xl/drawings/drawing5.xml" ContentType="application/vnd.openxmlformats-officedocument.drawing+xml"/>
  <Override PartName="/xl/printerSettings/printerSettings29.bin" ContentType="application/vnd.openxmlformats-officedocument.spreadsheetml.printerSettings"/>
  <Override PartName="/xl/printerSettings/printerSettings30.bin" ContentType="application/vnd.openxmlformats-officedocument.spreadsheetml.printerSettings"/>
  <Override PartName="/xl/printerSettings/printerSettings31.bin" ContentType="application/vnd.openxmlformats-officedocument.spreadsheetml.printerSettings"/>
  <Override PartName="/xl/printerSettings/printerSettings32.bin" ContentType="application/vnd.openxmlformats-officedocument.spreadsheetml.printerSettings"/>
  <Override PartName="/xl/printerSettings/printerSettings33.bin" ContentType="application/vnd.openxmlformats-officedocument.spreadsheetml.printerSettings"/>
  <Override PartName="/xl/printerSettings/printerSettings34.bin" ContentType="application/vnd.openxmlformats-officedocument.spreadsheetml.printerSettings"/>
  <Override PartName="/xl/printerSettings/printerSettings35.bin" ContentType="application/vnd.openxmlformats-officedocument.spreadsheetml.printerSettings"/>
  <Override PartName="/xl/printerSettings/printerSettings36.bin" ContentType="application/vnd.openxmlformats-officedocument.spreadsheetml.printerSettings"/>
  <Override PartName="/xl/printerSettings/printerSettings37.bin" ContentType="application/vnd.openxmlformats-officedocument.spreadsheetml.printerSettings"/>
  <Override PartName="/xl/drawings/drawing6.xml" ContentType="application/vnd.openxmlformats-officedocument.drawing+xml"/>
  <Override PartName="/xl/printerSettings/printerSettings38.bin" ContentType="application/vnd.openxmlformats-officedocument.spreadsheetml.printerSettings"/>
  <Override PartName="/xl/printerSettings/printerSettings39.bin" ContentType="application/vnd.openxmlformats-officedocument.spreadsheetml.printerSettings"/>
  <Override PartName="/xl/printerSettings/printerSettings40.bin" ContentType="application/vnd.openxmlformats-officedocument.spreadsheetml.printerSettings"/>
  <Override PartName="/xl/printerSettings/printerSettings41.bin" ContentType="application/vnd.openxmlformats-officedocument.spreadsheetml.printerSettings"/>
  <Override PartName="/xl/printerSettings/printerSettings42.bin" ContentType="application/vnd.openxmlformats-officedocument.spreadsheetml.printerSettings"/>
  <Override PartName="/xl/printerSettings/printerSettings43.bin" ContentType="application/vnd.openxmlformats-officedocument.spreadsheetml.printerSettings"/>
  <Override PartName="/xl/printerSettings/printerSettings44.bin" ContentType="application/vnd.openxmlformats-officedocument.spreadsheetml.printerSettings"/>
  <Override PartName="/xl/printerSettings/printerSettings45.bin" ContentType="application/vnd.openxmlformats-officedocument.spreadsheetml.printerSettings"/>
  <Override PartName="/xl/printerSettings/printerSettings46.bin" ContentType="application/vnd.openxmlformats-officedocument.spreadsheetml.printerSettings"/>
  <Override PartName="/xl/printerSettings/printerSettings47.bin" ContentType="application/vnd.openxmlformats-officedocument.spreadsheetml.printerSettings"/>
  <Override PartName="/xl/printerSettings/printerSettings48.bin" ContentType="application/vnd.openxmlformats-officedocument.spreadsheetml.printerSettings"/>
  <Override PartName="/xl/printerSettings/printerSettings49.bin" ContentType="application/vnd.openxmlformats-officedocument.spreadsheetml.printerSettings"/>
  <Override PartName="/xl/printerSettings/printerSettings50.bin" ContentType="application/vnd.openxmlformats-officedocument.spreadsheetml.printerSettings"/>
  <Override PartName="/xl/printerSettings/printerSettings51.bin" ContentType="application/vnd.openxmlformats-officedocument.spreadsheetml.printerSettings"/>
  <Override PartName="/xl/printerSettings/printerSettings52.bin" ContentType="application/vnd.openxmlformats-officedocument.spreadsheetml.printerSettings"/>
  <Override PartName="/xl/drawings/drawing7.xml" ContentType="application/vnd.openxmlformats-officedocument.drawing+xml"/>
  <Override PartName="/xl/printerSettings/printerSettings53.bin" ContentType="application/vnd.openxmlformats-officedocument.spreadsheetml.printerSettings"/>
  <Override PartName="/xl/printerSettings/printerSettings54.bin" ContentType="application/vnd.openxmlformats-officedocument.spreadsheetml.printerSettings"/>
  <Override PartName="/xl/printerSettings/printerSettings55.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Restricted_Access\Colorado Data Aggregation Project 5101\Portal Tool SFY 2025\2d_Statewide - HT\0405-02 HT Survey Template\3_Upload to Portal v2024.5.1\"/>
    </mc:Choice>
  </mc:AlternateContent>
  <workbookProtection workbookAlgorithmName="SHA-512" workbookHashValue="Ga097+RriiX2J/9+bYc3WMOv8K3pBRSz0pZCO3ftpVzrdtkMi20WCubXdoYMkj5fZSivqRzoxFWVP5SjPE8lOA==" workbookSaltValue="DKarnuUbkwROuhqt+nUfoA==" workbookSpinCount="100000" lockStructure="1"/>
  <bookViews>
    <workbookView xWindow="-120" yWindow="-120" windowWidth="28920" windowHeight="12885" tabRatio="769" firstSheet="4" activeTab="4"/>
  </bookViews>
  <sheets>
    <sheet name="‡‡MappingWorksheet‡‡" sheetId="1" state="hidden" r:id="rId1"/>
    <sheet name="‡‡MappingControlWorksheet‡‡" sheetId="2" state="hidden" r:id="rId2"/>
    <sheet name="‡‡MappingConfig‡‡" sheetId="3" state="hidden" r:id="rId3"/>
    <sheet name="‡‡Categories‡‡" sheetId="4" state="hidden" r:id="rId4"/>
    <sheet name="Version Info." sheetId="6" r:id="rId5"/>
    <sheet name="Data Gap" sheetId="7" r:id="rId6"/>
    <sheet name="Notes and Instructions" sheetId="9" r:id="rId7"/>
    <sheet name="Cover Page" sheetId="8" r:id="rId8"/>
    <sheet name="Report Certification" sheetId="10" r:id="rId9"/>
    <sheet name="Checklist" sheetId="25" r:id="rId10"/>
    <sheet name="General Information" sheetId="11" r:id="rId11"/>
    <sheet name="Acquistions" sheetId="12" r:id="rId12"/>
    <sheet name="System Acquistions" sheetId="13" r:id="rId13"/>
    <sheet name="Compensation" sheetId="14" r:id="rId14"/>
    <sheet name="Staffing" sheetId="15" r:id="rId15"/>
    <sheet name="Utilization" sheetId="16" r:id="rId16"/>
    <sheet name="Charges &amp; Revenue" sheetId="17" r:id="rId17"/>
    <sheet name="Expenses &amp; Net Income" sheetId="18" r:id="rId18"/>
    <sheet name="Balance Sheet" sheetId="19" r:id="rId19"/>
    <sheet name="Transfers to Other Entities" sheetId="28" r:id="rId20"/>
    <sheet name="Service Line Changes" sheetId="27" r:id="rId21"/>
    <sheet name="Major Projects Narrative Report" sheetId="26" r:id="rId22"/>
    <sheet name="Bad Debt &amp; Charity Care" sheetId="20" r:id="rId23"/>
    <sheet name="Ratio Analysis" sheetId="21" r:id="rId24"/>
    <sheet name="Notes from Hospital" sheetId="22" r:id="rId25"/>
    <sheet name="Data Validation List" sheetId="23" state="hidden" r:id="rId26"/>
    <sheet name="Workbook Config" sheetId="30" state="veryHidden" r:id="rId27"/>
  </sheets>
  <externalReferences>
    <externalReference r:id="rId28"/>
    <externalReference r:id="rId29"/>
  </externalReferences>
  <definedNames>
    <definedName name="_C000011">'Cover Page'!$C$7:$C$9</definedName>
    <definedName name="_C000013">'General Information'!$B$1:$B$20</definedName>
    <definedName name="_C000020">'General Information'!$A$1:$A$20</definedName>
    <definedName name="_C000030">Acquistions!$A$11:$J$62</definedName>
    <definedName name="_C000490">'System Acquistions'!$A$12:$J$64</definedName>
    <definedName name="_C001116">Staffing!$B$1:$B$15</definedName>
    <definedName name="_C001127">Utilization!$A$1:$J$27</definedName>
    <definedName name="_C001336">'Charges &amp; Revenue'!$A$1:$I$39</definedName>
    <definedName name="_C001618">'Notes from Hospital'!$A$1:$A$54</definedName>
    <definedName name="_C001671">'Bad Debt &amp; Charity Care'!$A$1:$I$12</definedName>
    <definedName name="_C001691">'Balance Sheet'!$A$1:$G$52</definedName>
    <definedName name="_C001779">'Expenses &amp; Net Income'!$A$1:$G$53</definedName>
    <definedName name="_C002001">'Cover Page'!$C$6:$C$9</definedName>
    <definedName name="_C002017">'Report Certification'!$C$9:$C$15</definedName>
    <definedName name="_C002024">'Ratio Analysis'!$C$2:$C$8</definedName>
    <definedName name="_C002032">'Ratio Analysis'!$C$10:$C$15</definedName>
    <definedName name="_C002037">'Ratio Analysis'!$C$17:$C$22</definedName>
    <definedName name="_C002043">'Ratio Analysis'!$C$24:$C$29</definedName>
    <definedName name="_C002051">'Ratio Analysis'!$C$31:$C$36</definedName>
    <definedName name="_C002052">'Ratio Analysis'!$C$38:$C$46</definedName>
    <definedName name="_C002064">'Major Projects Narrative Report'!$B$1:$B$5</definedName>
    <definedName name="_C002068">'Service Line Changes'!$D$1:$F$27</definedName>
    <definedName name="_C002147">'Transfers to Other Entities'!$B$1:$H$77</definedName>
    <definedName name="_C002599">Checklist!$C$1:$C$10</definedName>
    <definedName name="_C002609">'Service Line Changes'!$B$1:$C$27</definedName>
    <definedName name="_C002640">Compensation!$A$1:$J$17</definedName>
    <definedName name="_C002697">'Data Gap'!$A$4:$F$31</definedName>
    <definedName name="_D_CCR_Ca1_R1">'Ratio Analysis'!$C$5</definedName>
    <definedName name="_D_CCR_Ca1_R2">'Ratio Analysis'!$C$6</definedName>
    <definedName name="_D_CCR_Ca1_R3" localSheetId="9">'[1]Ratio Analysis'!$C$7</definedName>
    <definedName name="_D_CCR_Ca1_R3" localSheetId="21">'[1]Ratio Analysis'!$C$7</definedName>
    <definedName name="_D_CCR_Ca1_R3" localSheetId="20">'[1]Ratio Analysis'!$C$7</definedName>
    <definedName name="_D_CCR_Ca1_R3" localSheetId="19">'[1]Ratio Analysis'!$C$7</definedName>
    <definedName name="_D_CCR_Ca1_R3">'Ratio Analysis'!$C$7</definedName>
    <definedName name="_D_CCR_Ca1_R4">'Ratio Analysis'!$C$8</definedName>
    <definedName name="_D_COM_C1_R2">Compensation!$A$4</definedName>
    <definedName name="_D_COM_C1_R3">Compensation!$A$5</definedName>
    <definedName name="_D_COM_C1_R4">Compensation!$A$6</definedName>
    <definedName name="_D_COM_C1_R5">Compensation!$A$7</definedName>
    <definedName name="_D_COM_C12_R1">Compensation!$J$3</definedName>
    <definedName name="_D_COM_C12_R10">Compensation!$J$12</definedName>
    <definedName name="_D_COM_C12_R11">Compensation!$J$13</definedName>
    <definedName name="_D_COM_C12_R12">Compensation!$J$14</definedName>
    <definedName name="_D_COM_C12_R13">Compensation!$J$15</definedName>
    <definedName name="_D_COM_C12_R14">Compensation!$J$16</definedName>
    <definedName name="_D_COM_C12_R2">Compensation!$J$4</definedName>
    <definedName name="_D_COM_C12_R3">Compensation!$J$5</definedName>
    <definedName name="_D_COM_C12_R4">Compensation!$J$6</definedName>
    <definedName name="_D_COM_C12_R5">Compensation!$J$7</definedName>
    <definedName name="_D_COM_C12_R6">Compensation!$J$8</definedName>
    <definedName name="_D_COM_C12_R7">Compensation!$J$9</definedName>
    <definedName name="_D_COM_C12_R8">Compensation!$J$10</definedName>
    <definedName name="_D_COM_C12_R9">Compensation!$J$11</definedName>
    <definedName name="_D_COM_C2_R1">Compensation!$B$3</definedName>
    <definedName name="_D_COM_C2_R2">Compensation!$B$4</definedName>
    <definedName name="_D_COM_C2_R3">Compensation!$B$5</definedName>
    <definedName name="_D_COM_C2_R4">Compensation!$B$6</definedName>
    <definedName name="_D_COM_C2_R5">Compensation!$B$7</definedName>
    <definedName name="_D_COM_C3_R1">Compensation!$C$3</definedName>
    <definedName name="_D_COM_C3_R2">Compensation!$C$4</definedName>
    <definedName name="_D_COM_C3_R3">Compensation!$C$5</definedName>
    <definedName name="_D_COM_C3_R4">Compensation!$C$6</definedName>
    <definedName name="_D_COM_C3_R5">Compensation!$C$7</definedName>
    <definedName name="_D_COM_C4_R1">Compensation!$D$3</definedName>
    <definedName name="_D_COM_C4_R2">Compensation!$D$4</definedName>
    <definedName name="_D_COM_C4_R3">Compensation!$D$5</definedName>
    <definedName name="_D_COM_C4_R4">Compensation!$D$6</definedName>
    <definedName name="_D_COM_C4_R5">Compensation!$D$7</definedName>
    <definedName name="_D_COM_C5_R1">Compensation!$E$3</definedName>
    <definedName name="_D_COM_C5_R2">Compensation!$E$4</definedName>
    <definedName name="_D_COM_C5_R3">Compensation!$E$5</definedName>
    <definedName name="_D_COM_C5_R4">Compensation!$E$6</definedName>
    <definedName name="_D_COM_C5_R5">Compensation!$E$7</definedName>
    <definedName name="_D_COM_C6_R1">Compensation!$F$3</definedName>
    <definedName name="_D_COM_C6_R2">Compensation!$F$4</definedName>
    <definedName name="_D_COM_C6_R3">Compensation!$F$5</definedName>
    <definedName name="_D_COM_C6_R4">Compensation!$F$6</definedName>
    <definedName name="_D_COM_C6_R5">Compensation!$F$7</definedName>
    <definedName name="_D_COM_C9_R1">Compensation!$G$3</definedName>
    <definedName name="_D_COM_C9_R2">Compensation!$G$4</definedName>
    <definedName name="_D_COM_C9_R3">Compensation!$G$5</definedName>
    <definedName name="_D_COM_C9_R4">Compensation!$G$6</definedName>
    <definedName name="_D_COM_C9_R5">Compensation!$G$7</definedName>
    <definedName name="_D_OPM_Ce1_Re1">'Ratio Analysis'!$C$34</definedName>
    <definedName name="_D_OPM_Ce1_Re3">'Ratio Analysis'!$C$35</definedName>
    <definedName name="_D_OPM_Ce1_Re4">'Ratio Analysis'!$C$36</definedName>
    <definedName name="_D_PNI_Cc1_Rc1" localSheetId="9">'[1]Ratio Analysis'!$C$20</definedName>
    <definedName name="_D_PNI_Cc1_Rc1" localSheetId="21">'[1]Ratio Analysis'!$C$20</definedName>
    <definedName name="_D_PNI_Cc1_Rc1" localSheetId="20">'[1]Ratio Analysis'!$C$20</definedName>
    <definedName name="_D_PNI_Cc1_Rc1" localSheetId="19">'[1]Ratio Analysis'!$C$20</definedName>
    <definedName name="_D_PNI_Cc1_Rc1">'Ratio Analysis'!$C$20</definedName>
    <definedName name="_D_PNI_Cc1_Rc2">'Ratio Analysis'!$C$21</definedName>
    <definedName name="_D_PNI_Cc1_Rc3" localSheetId="9">'[1]Ratio Analysis'!$C$22</definedName>
    <definedName name="_D_PNI_Cc1_Rc3" localSheetId="21">'[1]Ratio Analysis'!$C$22</definedName>
    <definedName name="_D_PNI_Cc1_Rc3" localSheetId="20">'[1]Ratio Analysis'!$C$22</definedName>
    <definedName name="_D_PNI_Cc1_Rc3" localSheetId="19">'[1]Ratio Analysis'!$C$22</definedName>
    <definedName name="_D_PNI_Cc1_Rc3">'Ratio Analysis'!$C$22</definedName>
    <definedName name="_D_PRJ_C1_R1">'Major Projects Narrative Report'!$B$5</definedName>
    <definedName name="_D_PSC_Cb2_R5">'Ratio Analysis'!$C$13</definedName>
    <definedName name="_D_PSC_Cb2_R6">'Ratio Analysis'!$C$14</definedName>
    <definedName name="_D_PSC_Cb2_R7" localSheetId="9">'[1]Ratio Analysis'!$C$15</definedName>
    <definedName name="_D_PSC_Cb2_R7" localSheetId="21">'[1]Ratio Analysis'!$C$15</definedName>
    <definedName name="_D_PSC_Cb2_R7" localSheetId="20">'[1]Ratio Analysis'!$C$15</definedName>
    <definedName name="_D_PSC_Cb2_R7" localSheetId="19">'[1]Ratio Analysis'!$C$15</definedName>
    <definedName name="_D_PSC_Cb2_R7">'Ratio Analysis'!$C$15</definedName>
    <definedName name="_D_RC_C1_R1" localSheetId="9">'[1]Report Certification'!$C$11</definedName>
    <definedName name="_D_RC_C1_R1" localSheetId="21">'[1]Report Certification'!$C$11</definedName>
    <definedName name="_D_RC_C1_R1" localSheetId="20">'[1]Report Certification'!$C$11</definedName>
    <definedName name="_D_RC_C1_R1" localSheetId="19">'[1]Report Certification'!$C$11</definedName>
    <definedName name="_D_RC_C1_R1">'Report Certification'!$C$11</definedName>
    <definedName name="_D_RC_C1_R2" localSheetId="9">'[1]Report Certification'!$C$12</definedName>
    <definedName name="_D_RC_C1_R2" localSheetId="21">'[1]Report Certification'!$C$12</definedName>
    <definedName name="_D_RC_C1_R2" localSheetId="20">'[1]Report Certification'!$C$12</definedName>
    <definedName name="_D_RC_C1_R2" localSheetId="19">'[1]Report Certification'!$C$12</definedName>
    <definedName name="_D_RC_C1_R2">'Report Certification'!$C$12</definedName>
    <definedName name="_D_RC_C1_R3" localSheetId="9">'[1]Report Certification'!$C$13</definedName>
    <definedName name="_D_RC_C1_R3" localSheetId="21">'[1]Report Certification'!$C$13</definedName>
    <definedName name="_D_RC_C1_R3" localSheetId="20">'[1]Report Certification'!$C$13</definedName>
    <definedName name="_D_RC_C1_R3" localSheetId="19">'[1]Report Certification'!$C$13</definedName>
    <definedName name="_D_RC_C1_R3">'Report Certification'!$C$13</definedName>
    <definedName name="_D_RC_C1_R4" localSheetId="9">'[1]Report Certification'!$C$14</definedName>
    <definedName name="_D_RC_C1_R4" localSheetId="21">'[1]Report Certification'!$C$14</definedName>
    <definedName name="_D_RC_C1_R4" localSheetId="20">'[1]Report Certification'!$C$14</definedName>
    <definedName name="_D_RC_C1_R4" localSheetId="19">'[1]Report Certification'!$C$14</definedName>
    <definedName name="_D_RC_C1_R4">'Report Certification'!$C$14</definedName>
    <definedName name="_D_RC_C1_R5" localSheetId="9">'[1]Report Certification'!$C$15</definedName>
    <definedName name="_D_RC_C1_R5" localSheetId="21">'[1]Report Certification'!$C$15</definedName>
    <definedName name="_D_RC_C1_R5" localSheetId="20">'[1]Report Certification'!$C$15</definedName>
    <definedName name="_D_RC_C1_R5" localSheetId="19">'[1]Report Certification'!$C$15</definedName>
    <definedName name="_D_RC_C1_R5">'Report Certification'!$C$15</definedName>
    <definedName name="_D_SPM_Cd1_Rd1">'Ratio Analysis'!$C$27</definedName>
    <definedName name="_D_SPM_Cd1_Rd2">'Ratio Analysis'!$C$28</definedName>
    <definedName name="_D_SPM_Cd1_Rd3">'Ratio Analysis'!$C$29</definedName>
    <definedName name="_D_STA_C2_R10">Staffing!$B$13</definedName>
    <definedName name="_D_STA_C2_R11">Staffing!$B$14</definedName>
    <definedName name="_D_SVC_C3_R1">'Service Line Changes'!$D$3</definedName>
    <definedName name="_D_SVC_C4_R1">'Service Line Changes'!$E$3</definedName>
    <definedName name="_D_SVC_C5_R1">'Service Line Changes'!$F$3</definedName>
    <definedName name="_D_TPM_Cf1_Rf1">'Ratio Analysis'!$C$41</definedName>
    <definedName name="_D_TPM_Cf1_Rf2">'Ratio Analysis'!$C$42</definedName>
    <definedName name="_D_TPM_Cf1_Rf3">'Ratio Analysis'!$C$43</definedName>
    <definedName name="_D_TPM_Cf1_Rf4">'Ratio Analysis'!$C$44</definedName>
    <definedName name="_D_TPM_Cf1_Rf5">'Ratio Analysis'!$C$45</definedName>
    <definedName name="_D_TPM_Cf1_Rf6">'Ratio Analysis'!$C$46</definedName>
    <definedName name="_D000014">'General Information'!$B$3</definedName>
    <definedName name="_D000015">'General Information'!$B$4</definedName>
    <definedName name="_D000016">'General Information'!$B$5</definedName>
    <definedName name="_D000017">'General Information'!$B$6</definedName>
    <definedName name="_D000018">'General Information'!$B$7</definedName>
    <definedName name="_D000019">'General Information'!$B$8</definedName>
    <definedName name="_D000024">'General Information'!$B$10</definedName>
    <definedName name="_D000025">'General Information'!$B$11</definedName>
    <definedName name="_D000026">'General Information'!$B$12</definedName>
    <definedName name="_D000027">'General Information'!$B$14</definedName>
    <definedName name="_D000082">'General Information'!$B$15</definedName>
    <definedName name="_D000083">'General Information'!$B$16</definedName>
    <definedName name="_D000084">'General Information'!$B$17</definedName>
    <definedName name="_D000085">'General Information'!$B$18</definedName>
    <definedName name="_D000086">'General Information'!$B$19</definedName>
    <definedName name="_D000087">'General Information'!$B$20</definedName>
    <definedName name="_D000088">Acquistions!$C$13</definedName>
    <definedName name="_D000089">Acquistions!$C$14</definedName>
    <definedName name="_D000090">Acquistions!$C$15</definedName>
    <definedName name="_D000091">Acquistions!$C$16</definedName>
    <definedName name="_D000092">Acquistions!$C$17</definedName>
    <definedName name="_D000093">Acquistions!$C$18</definedName>
    <definedName name="_D000094">Acquistions!$C$19</definedName>
    <definedName name="_D000095">Acquistions!$C$20</definedName>
    <definedName name="_D000096">Acquistions!$C$21</definedName>
    <definedName name="_D000097">Acquistions!$C$22</definedName>
    <definedName name="_D000098">Acquistions!$C$23</definedName>
    <definedName name="_D000099">Acquistions!$C$24</definedName>
    <definedName name="_D000100">Acquistions!$C$25</definedName>
    <definedName name="_D000101">Acquistions!$C$26</definedName>
    <definedName name="_D000102">Acquistions!$C$27</definedName>
    <definedName name="_D000103">Acquistions!$C$28</definedName>
    <definedName name="_D000104">Acquistions!$C$29</definedName>
    <definedName name="_D000105">Acquistions!$C$30</definedName>
    <definedName name="_D000106">Acquistions!$C$31</definedName>
    <definedName name="_D000107">Acquistions!$C$32</definedName>
    <definedName name="_D000108">Acquistions!$C$33</definedName>
    <definedName name="_D000109">Acquistions!$C$34</definedName>
    <definedName name="_D000110">Acquistions!$C$35</definedName>
    <definedName name="_D000111">Acquistions!$C$36</definedName>
    <definedName name="_D000112">Acquistions!$C$37</definedName>
    <definedName name="_D000113">Acquistions!$C$38</definedName>
    <definedName name="_D000114">Acquistions!$C$39</definedName>
    <definedName name="_D000115">Acquistions!$C$40</definedName>
    <definedName name="_D000116">Acquistions!$C$41</definedName>
    <definedName name="_D000117">Acquistions!$C$42</definedName>
    <definedName name="_D000118">Acquistions!$C$43</definedName>
    <definedName name="_D000119">Acquistions!$C$44</definedName>
    <definedName name="_D000120">Acquistions!$C$45</definedName>
    <definedName name="_D000121">Acquistions!$C$46</definedName>
    <definedName name="_D000122">Acquistions!$C$47</definedName>
    <definedName name="_D000123">Acquistions!$C$48</definedName>
    <definedName name="_D000124">Acquistions!$C$49</definedName>
    <definedName name="_D000125">Acquistions!$C$50</definedName>
    <definedName name="_D000126">Acquistions!$C$51</definedName>
    <definedName name="_D000127">Acquistions!$C$52</definedName>
    <definedName name="_D000128">Acquistions!$C$53</definedName>
    <definedName name="_D000129">Acquistions!$C$54</definedName>
    <definedName name="_D000130">Acquistions!$C$55</definedName>
    <definedName name="_D000131">Acquistions!$C$56</definedName>
    <definedName name="_D000132">Acquistions!$C$57</definedName>
    <definedName name="_D000133">Acquistions!$C$58</definedName>
    <definedName name="_D000134">Acquistions!$C$59</definedName>
    <definedName name="_D000135">Acquistions!$C$60</definedName>
    <definedName name="_D000136">Acquistions!$C$61</definedName>
    <definedName name="_D000137">Acquistions!$C$62</definedName>
    <definedName name="_D000138">Acquistions!$D$13</definedName>
    <definedName name="_D000139">Acquistions!$E$13</definedName>
    <definedName name="_D000140">Acquistions!$F$13</definedName>
    <definedName name="_D000141">Acquistions!$G$13</definedName>
    <definedName name="_D000142">Acquistions!$H$13</definedName>
    <definedName name="_D000143">Acquistions!$I$13</definedName>
    <definedName name="_D000144">Acquistions!$D$14</definedName>
    <definedName name="_D000145">Acquistions!$E$14</definedName>
    <definedName name="_D000146">Acquistions!$F$14</definedName>
    <definedName name="_D000147">Acquistions!$G$14</definedName>
    <definedName name="_D000148">Acquistions!$H$14</definedName>
    <definedName name="_D000149">Acquistions!$I$14</definedName>
    <definedName name="_D000150">Acquistions!$D$15</definedName>
    <definedName name="_D000151">Acquistions!$E$15</definedName>
    <definedName name="_D000152">Acquistions!$F$15</definedName>
    <definedName name="_D000153">Acquistions!$G$15</definedName>
    <definedName name="_D000154">Acquistions!$H$15</definedName>
    <definedName name="_D000155">Acquistions!$I$15</definedName>
    <definedName name="_D000156">Acquistions!$D$16</definedName>
    <definedName name="_D000157">Acquistions!$E$16</definedName>
    <definedName name="_D000158">Acquistions!$F$16</definedName>
    <definedName name="_D000159">Acquistions!$G$16</definedName>
    <definedName name="_D000160">Acquistions!$H$16</definedName>
    <definedName name="_D000161">Acquistions!$I$16</definedName>
    <definedName name="_D000162">Acquistions!$D$17</definedName>
    <definedName name="_D000163">Acquistions!$E$17</definedName>
    <definedName name="_D000164">Acquistions!$F$17</definedName>
    <definedName name="_D000165">Acquistions!$G$17</definedName>
    <definedName name="_D000166">Acquistions!$H$17</definedName>
    <definedName name="_D000167">Acquistions!$I$17</definedName>
    <definedName name="_D000168">Acquistions!$D$18</definedName>
    <definedName name="_D000169">Acquistions!$E$18</definedName>
    <definedName name="_D000170">Acquistions!$F$18</definedName>
    <definedName name="_D000171">Acquistions!$G$18</definedName>
    <definedName name="_D000172">Acquistions!$H$18</definedName>
    <definedName name="_D000173">Acquistions!$I$18</definedName>
    <definedName name="_D000174">Acquistions!$D$19</definedName>
    <definedName name="_D000175">Acquistions!$E$19</definedName>
    <definedName name="_D000176">Acquistions!$F$19</definedName>
    <definedName name="_D000177">Acquistions!$G$19</definedName>
    <definedName name="_D000178">Acquistions!$H$19</definedName>
    <definedName name="_D000179">Acquistions!$I$19</definedName>
    <definedName name="_D000180">Acquistions!$D$20</definedName>
    <definedName name="_D000181">Acquistions!$E$20</definedName>
    <definedName name="_D000182">Acquistions!$F$20</definedName>
    <definedName name="_D000183">Acquistions!$G$20</definedName>
    <definedName name="_D000184">Acquistions!$H$20</definedName>
    <definedName name="_D000185">Acquistions!$I$20</definedName>
    <definedName name="_D000186">Acquistions!$D$21</definedName>
    <definedName name="_D000187">Acquistions!$E$21</definedName>
    <definedName name="_D000188">Acquistions!$F$21</definedName>
    <definedName name="_D000189">Acquistions!$G$21</definedName>
    <definedName name="_D000190">Acquistions!$H$21</definedName>
    <definedName name="_D000191">Acquistions!$I$21</definedName>
    <definedName name="_D000192">Acquistions!$D$22</definedName>
    <definedName name="_D000193">Acquistions!$E$22</definedName>
    <definedName name="_D000194">Acquistions!$F$22</definedName>
    <definedName name="_D000195">Acquistions!$G$22</definedName>
    <definedName name="_D000196">Acquistions!$H$22</definedName>
    <definedName name="_D000197">Acquistions!$I$22</definedName>
    <definedName name="_D000198">Acquistions!$D$23</definedName>
    <definedName name="_D000199">Acquistions!$E$23</definedName>
    <definedName name="_D000200">Acquistions!$F$23</definedName>
    <definedName name="_D000201">Acquistions!$G$23</definedName>
    <definedName name="_D000202">Acquistions!$H$23</definedName>
    <definedName name="_D000203">Acquistions!$I$23</definedName>
    <definedName name="_D000204">Acquistions!$D$24</definedName>
    <definedName name="_D000205">Acquistions!$E$24</definedName>
    <definedName name="_D000206">Acquistions!$F$24</definedName>
    <definedName name="_D000207">Acquistions!$G$24</definedName>
    <definedName name="_D000208">Acquistions!$H$24</definedName>
    <definedName name="_D000209">Acquistions!$I$24</definedName>
    <definedName name="_D000210">Acquistions!$D$25</definedName>
    <definedName name="_D000211">Acquistions!$E$25</definedName>
    <definedName name="_D000212">Acquistions!$F$25</definedName>
    <definedName name="_D000213">Acquistions!$G$25</definedName>
    <definedName name="_D000214">Acquistions!$H$25</definedName>
    <definedName name="_D000215">Acquistions!$I$25</definedName>
    <definedName name="_D000216">Acquistions!$D$26</definedName>
    <definedName name="_D000217">Acquistions!$E$26</definedName>
    <definedName name="_D000218">Acquistions!$F$26</definedName>
    <definedName name="_D000219">Acquistions!$G$26</definedName>
    <definedName name="_D000220">Acquistions!$H$26</definedName>
    <definedName name="_D000221">Acquistions!$I$26</definedName>
    <definedName name="_D000222">Acquistions!$D$27</definedName>
    <definedName name="_D000223">Acquistions!$E$27</definedName>
    <definedName name="_D000224">Acquistions!$F$27</definedName>
    <definedName name="_D000225">Acquistions!$G$27</definedName>
    <definedName name="_D000226">Acquistions!$H$27</definedName>
    <definedName name="_D000227">Acquistions!$I$27</definedName>
    <definedName name="_D000228">Acquistions!$D$28</definedName>
    <definedName name="_D000229">Acquistions!$E$28</definedName>
    <definedName name="_D000230">Acquistions!$F$28</definedName>
    <definedName name="_D000231">Acquistions!$G$28</definedName>
    <definedName name="_D000232">Acquistions!$H$28</definedName>
    <definedName name="_D000233">Acquistions!$I$28</definedName>
    <definedName name="_D000234">Acquistions!$D$29</definedName>
    <definedName name="_D000235">Acquistions!$E$29</definedName>
    <definedName name="_D000236">Acquistions!$F$29</definedName>
    <definedName name="_D000237">Acquistions!$G$29</definedName>
    <definedName name="_D000238">Acquistions!$H$29</definedName>
    <definedName name="_D000239">Acquistions!$I$29</definedName>
    <definedName name="_D000240">Acquistions!$D$30</definedName>
    <definedName name="_D000241">Acquistions!$E$30</definedName>
    <definedName name="_D000242">Acquistions!$F$30</definedName>
    <definedName name="_D000243">Acquistions!$G$30</definedName>
    <definedName name="_D000244">Acquistions!$H$30</definedName>
    <definedName name="_D000245">Acquistions!$I$30</definedName>
    <definedName name="_D000246">Acquistions!$D$31</definedName>
    <definedName name="_D000247">Acquistions!$E$31</definedName>
    <definedName name="_D000248">Acquistions!$F$31</definedName>
    <definedName name="_D000249">Acquistions!$G$31</definedName>
    <definedName name="_D000250">Acquistions!$H$31</definedName>
    <definedName name="_D000251">Acquistions!$I$31</definedName>
    <definedName name="_D000252">Acquistions!$D$32</definedName>
    <definedName name="_D000253">Acquistions!$E$32</definedName>
    <definedName name="_D000254">Acquistions!$F$32</definedName>
    <definedName name="_D000255">Acquistions!$G$32</definedName>
    <definedName name="_D000256">Acquistions!$H$32</definedName>
    <definedName name="_D000257">Acquistions!$I$32</definedName>
    <definedName name="_D000258">Acquistions!$D$33</definedName>
    <definedName name="_D000259">Acquistions!$E$33</definedName>
    <definedName name="_D000260">Acquistions!$F$33</definedName>
    <definedName name="_D000261">Acquistions!$G$33</definedName>
    <definedName name="_D000262">Acquistions!$H$33</definedName>
    <definedName name="_D000263">Acquistions!$I$33</definedName>
    <definedName name="_D000264">Acquistions!$D$34</definedName>
    <definedName name="_D000265">Acquistions!$E$34</definedName>
    <definedName name="_D000266">Acquistions!$F$34</definedName>
    <definedName name="_D000267">Acquistions!$G$34</definedName>
    <definedName name="_D000268">Acquistions!$H$34</definedName>
    <definedName name="_D000269">Acquistions!$I$34</definedName>
    <definedName name="_D000270">Acquistions!$D$35</definedName>
    <definedName name="_D000271">Acquistions!$E$35</definedName>
    <definedName name="_D000272">Acquistions!$F$35</definedName>
    <definedName name="_D000273">Acquistions!$G$35</definedName>
    <definedName name="_D000274">Acquistions!$H$35</definedName>
    <definedName name="_D000275">Acquistions!$I$35</definedName>
    <definedName name="_D000276">Acquistions!$D$36</definedName>
    <definedName name="_D000277">Acquistions!$E$36</definedName>
    <definedName name="_D000278">Acquistions!$F$36</definedName>
    <definedName name="_D000279">Acquistions!$G$36</definedName>
    <definedName name="_D000280">Acquistions!$H$36</definedName>
    <definedName name="_D000281">Acquistions!$I$36</definedName>
    <definedName name="_D000282">Acquistions!$D$37</definedName>
    <definedName name="_D000283">Acquistions!$E$37</definedName>
    <definedName name="_D000284">Acquistions!$F$37</definedName>
    <definedName name="_D000285">Acquistions!$G$37</definedName>
    <definedName name="_D000286">Acquistions!$H$37</definedName>
    <definedName name="_D000287">Acquistions!$I$37</definedName>
    <definedName name="_D000288">Acquistions!$D$38</definedName>
    <definedName name="_D000289">Acquistions!$E$38</definedName>
    <definedName name="_D000290">Acquistions!$F$38</definedName>
    <definedName name="_D000291">Acquistions!$G$38</definedName>
    <definedName name="_D000292">Acquistions!$H$38</definedName>
    <definedName name="_D000293">Acquistions!$I$38</definedName>
    <definedName name="_D000294">Acquistions!$D$39</definedName>
    <definedName name="_D000295">Acquistions!$E$39</definedName>
    <definedName name="_D000296">Acquistions!$F$39</definedName>
    <definedName name="_D000297">Acquistions!$G$39</definedName>
    <definedName name="_D000298">Acquistions!$H$39</definedName>
    <definedName name="_D000299">Acquistions!$I$39</definedName>
    <definedName name="_D000300">Acquistions!$D$40</definedName>
    <definedName name="_D000301">Acquistions!$E$40</definedName>
    <definedName name="_D000302">Acquistions!$F$40</definedName>
    <definedName name="_D000303">Acquistions!$G$40</definedName>
    <definedName name="_D000304">Acquistions!$H$40</definedName>
    <definedName name="_D000305">Acquistions!$I$40</definedName>
    <definedName name="_D000306">Acquistions!$D$41</definedName>
    <definedName name="_D000307">Acquistions!$E$41</definedName>
    <definedName name="_D000308">Acquistions!$F$41</definedName>
    <definedName name="_D000309">Acquistions!$G$41</definedName>
    <definedName name="_D000310">Acquistions!$H$41</definedName>
    <definedName name="_D000311">Acquistions!$I$41</definedName>
    <definedName name="_D000312">Acquistions!$D$42</definedName>
    <definedName name="_D000313">Acquistions!$E$42</definedName>
    <definedName name="_D000314">Acquistions!$F$42</definedName>
    <definedName name="_D000315">Acquistions!$G$42</definedName>
    <definedName name="_D000316">Acquistions!$H$42</definedName>
    <definedName name="_D000317">Acquistions!$I$42</definedName>
    <definedName name="_D000318">Acquistions!$D$43</definedName>
    <definedName name="_D000319">Acquistions!$E$43</definedName>
    <definedName name="_D000320">Acquistions!$F$43</definedName>
    <definedName name="_D000321">Acquistions!$G$43</definedName>
    <definedName name="_D000322">Acquistions!$H$43</definedName>
    <definedName name="_D000323">Acquistions!$I$43</definedName>
    <definedName name="_D000324">Acquistions!$D$44</definedName>
    <definedName name="_D000325">Acquistions!$E$44</definedName>
    <definedName name="_D000326">Acquistions!$F$44</definedName>
    <definedName name="_D000327">Acquistions!$G$44</definedName>
    <definedName name="_D000328">Acquistions!$H$44</definedName>
    <definedName name="_D000329">Acquistions!$I$44</definedName>
    <definedName name="_D000330">Acquistions!$D$45</definedName>
    <definedName name="_D000331">Acquistions!$E$45</definedName>
    <definedName name="_D000332">Acquistions!$F$45</definedName>
    <definedName name="_D000333">Acquistions!$G$45</definedName>
    <definedName name="_D000334">Acquistions!$H$45</definedName>
    <definedName name="_D000335">Acquistions!$I$45</definedName>
    <definedName name="_D000336">Acquistions!$D$46</definedName>
    <definedName name="_D000337">Acquistions!$E$46</definedName>
    <definedName name="_D000338">Acquistions!$F$46</definedName>
    <definedName name="_D000339">Acquistions!$G$46</definedName>
    <definedName name="_D000340">Acquistions!$H$46</definedName>
    <definedName name="_D000341">Acquistions!$I$46</definedName>
    <definedName name="_D000342">Acquistions!$D$47</definedName>
    <definedName name="_D000343">Acquistions!$E$47</definedName>
    <definedName name="_D000344">Acquistions!$F$47</definedName>
    <definedName name="_D000345">Acquistions!$G$47</definedName>
    <definedName name="_D000346">Acquistions!$H$47</definedName>
    <definedName name="_D000347">Acquistions!$I$47</definedName>
    <definedName name="_D000348">Acquistions!$D$48</definedName>
    <definedName name="_D000349">Acquistions!$E$48</definedName>
    <definedName name="_D000350">Acquistions!$F$48</definedName>
    <definedName name="_D000351">Acquistions!$G$48</definedName>
    <definedName name="_D000352">Acquistions!$H$48</definedName>
    <definedName name="_D000353">Acquistions!$I$48</definedName>
    <definedName name="_D000354">Acquistions!$D$49</definedName>
    <definedName name="_D000355">Acquistions!$E$49</definedName>
    <definedName name="_D000356">Acquistions!$F$49</definedName>
    <definedName name="_D000357">Acquistions!$G$49</definedName>
    <definedName name="_D000358">Acquistions!$H$49</definedName>
    <definedName name="_D000359">Acquistions!$I$49</definedName>
    <definedName name="_D000360">Acquistions!$D$50</definedName>
    <definedName name="_D000361">Acquistions!$E$50</definedName>
    <definedName name="_D000362">Acquistions!$F$50</definedName>
    <definedName name="_D000363">Acquistions!$G$50</definedName>
    <definedName name="_D000364">Acquistions!$H$50</definedName>
    <definedName name="_D000365">Acquistions!$I$50</definedName>
    <definedName name="_D000366">Acquistions!$D$51</definedName>
    <definedName name="_D000367">Acquistions!$E$51</definedName>
    <definedName name="_D000368">Acquistions!$F$51</definedName>
    <definedName name="_D000369">Acquistions!$G$51</definedName>
    <definedName name="_D000370">Acquistions!$H$51</definedName>
    <definedName name="_D000371">Acquistions!$I$51</definedName>
    <definedName name="_D000372">Acquistions!$D$52</definedName>
    <definedName name="_D000373">Acquistions!$E$52</definedName>
    <definedName name="_D000374">Acquistions!$F$52</definedName>
    <definedName name="_D000375">Acquistions!$G$52</definedName>
    <definedName name="_D000376">Acquistions!$H$52</definedName>
    <definedName name="_D000377">Acquistions!$I$52</definedName>
    <definedName name="_D000378">Acquistions!$D$53</definedName>
    <definedName name="_D000379">Acquistions!$E$53</definedName>
    <definedName name="_D000380">Acquistions!$F$53</definedName>
    <definedName name="_D000381">Acquistions!$G$53</definedName>
    <definedName name="_D000382">Acquistions!$H$53</definedName>
    <definedName name="_D000383">Acquistions!$I$53</definedName>
    <definedName name="_D000384">Acquistions!$D$54</definedName>
    <definedName name="_D000385">Acquistions!$E$54</definedName>
    <definedName name="_D000386">Acquistions!$F$54</definedName>
    <definedName name="_D000387">Acquistions!$G$54</definedName>
    <definedName name="_D000388">Acquistions!$H$54</definedName>
    <definedName name="_D000389">Acquistions!$I$54</definedName>
    <definedName name="_D000390">Acquistions!$D$55</definedName>
    <definedName name="_D000391">Acquistions!$E$55</definedName>
    <definedName name="_D000392">Acquistions!$F$55</definedName>
    <definedName name="_D000393">Acquistions!$G$55</definedName>
    <definedName name="_D000394">Acquistions!$H$55</definedName>
    <definedName name="_D000395">Acquistions!$I$55</definedName>
    <definedName name="_D000396">Acquistions!$D$56</definedName>
    <definedName name="_D000397">Acquistions!$E$56</definedName>
    <definedName name="_D000398">Acquistions!$F$56</definedName>
    <definedName name="_D000399">Acquistions!$G$56</definedName>
    <definedName name="_D000400">Acquistions!$H$56</definedName>
    <definedName name="_D000401">Acquistions!$I$56</definedName>
    <definedName name="_D000402">Acquistions!$D$57</definedName>
    <definedName name="_D000403">Acquistions!$E$57</definedName>
    <definedName name="_D000404">Acquistions!$F$57</definedName>
    <definedName name="_D000405">Acquistions!$G$57</definedName>
    <definedName name="_D000406">Acquistions!$H$57</definedName>
    <definedName name="_D000407">Acquistions!$I$57</definedName>
    <definedName name="_D000408">Acquistions!$D$58</definedName>
    <definedName name="_D000409">Acquistions!$E$58</definedName>
    <definedName name="_D000410">Acquistions!$F$58</definedName>
    <definedName name="_D000411">Acquistions!$G$58</definedName>
    <definedName name="_D000412">Acquistions!$H$58</definedName>
    <definedName name="_D000413">Acquistions!$I$58</definedName>
    <definedName name="_D000414">Acquistions!$D$59</definedName>
    <definedName name="_D000415">Acquistions!$E$59</definedName>
    <definedName name="_D000416">Acquistions!$F$59</definedName>
    <definedName name="_D000417">Acquistions!$G$59</definedName>
    <definedName name="_D000418">Acquistions!$H$59</definedName>
    <definedName name="_D000419">Acquistions!$I$59</definedName>
    <definedName name="_D000420">Acquistions!$D$60</definedName>
    <definedName name="_D000421">Acquistions!$E$60</definedName>
    <definedName name="_D000422">Acquistions!$F$60</definedName>
    <definedName name="_D000423">Acquistions!$G$60</definedName>
    <definedName name="_D000424">Acquistions!$H$60</definedName>
    <definedName name="_D000425">Acquistions!$I$60</definedName>
    <definedName name="_D000426">Acquistions!$D$61</definedName>
    <definedName name="_D000427">Acquistions!$E$61</definedName>
    <definedName name="_D000428">Acquistions!$F$61</definedName>
    <definedName name="_D000429">Acquistions!$G$61</definedName>
    <definedName name="_D000430">Acquistions!$H$61</definedName>
    <definedName name="_D000431">Acquistions!$I$61</definedName>
    <definedName name="_D000432">Acquistions!$D$62</definedName>
    <definedName name="_D000433">Acquistions!$E$62</definedName>
    <definedName name="_D000434">Acquistions!$F$62</definedName>
    <definedName name="_D000435">Acquistions!$G$62</definedName>
    <definedName name="_D000436">Acquistions!$H$62</definedName>
    <definedName name="_D000437">Acquistions!$I$62</definedName>
    <definedName name="_D000438">Acquistions!$J$13</definedName>
    <definedName name="_D000439">Acquistions!$J$14</definedName>
    <definedName name="_D000440">Acquistions!$J$15</definedName>
    <definedName name="_D000441">Acquistions!$J$16</definedName>
    <definedName name="_D000442">Acquistions!$J$17</definedName>
    <definedName name="_D000443">Acquistions!$J$18</definedName>
    <definedName name="_D000444">Acquistions!$J$19</definedName>
    <definedName name="_D000445">Acquistions!$J$20</definedName>
    <definedName name="_D000446">Acquistions!$J$21</definedName>
    <definedName name="_D000447">Acquistions!$J$22</definedName>
    <definedName name="_D000448">Acquistions!$J$23</definedName>
    <definedName name="_D000449">Acquistions!$J$24</definedName>
    <definedName name="_D000450">Acquistions!$J$25</definedName>
    <definedName name="_D000451">Acquistions!$J$26</definedName>
    <definedName name="_D000452">Acquistions!$J$27</definedName>
    <definedName name="_D000453">Acquistions!$J$28</definedName>
    <definedName name="_D000454">Acquistions!$J$29</definedName>
    <definedName name="_D000455">Acquistions!$J$30</definedName>
    <definedName name="_D000456">Acquistions!$J$31</definedName>
    <definedName name="_D000457">Acquistions!$J$32</definedName>
    <definedName name="_D000458">Acquistions!$J$33</definedName>
    <definedName name="_D000459">Acquistions!$J$34</definedName>
    <definedName name="_D000460">Acquistions!$J$35</definedName>
    <definedName name="_D000461">Acquistions!$J$36</definedName>
    <definedName name="_D000462">Acquistions!$J$37</definedName>
    <definedName name="_D000463">Acquistions!$J$38</definedName>
    <definedName name="_D000464">Acquistions!$J$39</definedName>
    <definedName name="_D000465">Acquistions!$J$40</definedName>
    <definedName name="_D000466">Acquistions!$J$41</definedName>
    <definedName name="_D000467">Acquistions!$J$42</definedName>
    <definedName name="_D000468">Acquistions!$J$43</definedName>
    <definedName name="_D000469">Acquistions!$J$44</definedName>
    <definedName name="_D000470">Acquistions!$J$45</definedName>
    <definedName name="_D000471">Acquistions!$J$46</definedName>
    <definedName name="_D000472">Acquistions!$J$47</definedName>
    <definedName name="_D000473">Acquistions!$J$48</definedName>
    <definedName name="_D000474">Acquistions!$J$49</definedName>
    <definedName name="_D000475">Acquistions!$J$50</definedName>
    <definedName name="_D000476">Acquistions!$J$51</definedName>
    <definedName name="_D000477">Acquistions!$J$52</definedName>
    <definedName name="_D000478">Acquistions!$J$53</definedName>
    <definedName name="_D000479">Acquistions!$J$54</definedName>
    <definedName name="_D000480">Acquistions!$J$55</definedName>
    <definedName name="_D000481">Acquistions!$J$56</definedName>
    <definedName name="_D000482">Acquistions!$J$57</definedName>
    <definedName name="_D000483">Acquistions!$J$58</definedName>
    <definedName name="_D000484">Acquistions!$J$59</definedName>
    <definedName name="_D000485">Acquistions!$J$60</definedName>
    <definedName name="_D000486">Acquistions!$J$61</definedName>
    <definedName name="_D000487">Acquistions!$J$62</definedName>
    <definedName name="_D000491">'System Acquistions'!$B$15</definedName>
    <definedName name="_D000492">'System Acquistions'!$B$16</definedName>
    <definedName name="_D000493">'System Acquistions'!$B$17</definedName>
    <definedName name="_D000494">'System Acquistions'!$B$18</definedName>
    <definedName name="_D000495">'System Acquistions'!$B$19</definedName>
    <definedName name="_D000496">'System Acquistions'!$B$20</definedName>
    <definedName name="_D000497">'System Acquistions'!$B$21</definedName>
    <definedName name="_D000498">'System Acquistions'!$B$22</definedName>
    <definedName name="_D000499">'System Acquistions'!$B$23</definedName>
    <definedName name="_D000500">'System Acquistions'!$B$24</definedName>
    <definedName name="_D000501">'System Acquistions'!$B$25</definedName>
    <definedName name="_D000502">'System Acquistions'!$B$26</definedName>
    <definedName name="_D000503">'System Acquistions'!$B$27</definedName>
    <definedName name="_D000504">'System Acquistions'!$B$28</definedName>
    <definedName name="_D000505">'System Acquistions'!$B$29</definedName>
    <definedName name="_D000506">'System Acquistions'!$B$30</definedName>
    <definedName name="_D000507">'System Acquistions'!$B$31</definedName>
    <definedName name="_D000508">'System Acquistions'!$B$32</definedName>
    <definedName name="_D000509">'System Acquistions'!$B$33</definedName>
    <definedName name="_D000510">'System Acquistions'!$B$34</definedName>
    <definedName name="_D000511">'System Acquistions'!$B$35</definedName>
    <definedName name="_D000512">'System Acquistions'!$B$36</definedName>
    <definedName name="_D000513">'System Acquistions'!$B$37</definedName>
    <definedName name="_D000514">'System Acquistions'!$B$38</definedName>
    <definedName name="_D000515">'System Acquistions'!$B$39</definedName>
    <definedName name="_D000516">'System Acquistions'!$B$40</definedName>
    <definedName name="_D000517">'System Acquistions'!$B$41</definedName>
    <definedName name="_D000518">'System Acquistions'!$B$42</definedName>
    <definedName name="_D000519">'System Acquistions'!$B$43</definedName>
    <definedName name="_D000520">'System Acquistions'!$B$44</definedName>
    <definedName name="_D000521">'System Acquistions'!$B$45</definedName>
    <definedName name="_D000522">'System Acquistions'!$B$46</definedName>
    <definedName name="_D000523">'System Acquistions'!$B$47</definedName>
    <definedName name="_D000524">'System Acquistions'!$B$48</definedName>
    <definedName name="_D000525">'System Acquistions'!$B$49</definedName>
    <definedName name="_D000526">'System Acquistions'!$B$50</definedName>
    <definedName name="_D000527">'System Acquistions'!$B$51</definedName>
    <definedName name="_D000528">'System Acquistions'!$B$52</definedName>
    <definedName name="_D000529">'System Acquistions'!$B$53</definedName>
    <definedName name="_D000530">'System Acquistions'!$B$54</definedName>
    <definedName name="_D000531">'System Acquistions'!$B$55</definedName>
    <definedName name="_D000532">'System Acquistions'!$B$56</definedName>
    <definedName name="_D000533">'System Acquistions'!$B$57</definedName>
    <definedName name="_D000534">'System Acquistions'!$B$58</definedName>
    <definedName name="_D000535">'System Acquistions'!$B$59</definedName>
    <definedName name="_D000536">'System Acquistions'!$B$60</definedName>
    <definedName name="_D000537">'System Acquistions'!$B$61</definedName>
    <definedName name="_D000538">'System Acquistions'!$B$62</definedName>
    <definedName name="_D000539">'System Acquistions'!$B$63</definedName>
    <definedName name="_D000540">'System Acquistions'!$B$64</definedName>
    <definedName name="_D000541">'System Acquistions'!$C$15</definedName>
    <definedName name="_D000542">'System Acquistions'!$C$16</definedName>
    <definedName name="_D000543">'System Acquistions'!$C$17</definedName>
    <definedName name="_D000544">'System Acquistions'!$C$18</definedName>
    <definedName name="_D000545">'System Acquistions'!$C$19</definedName>
    <definedName name="_D000546">'System Acquistions'!$C$20</definedName>
    <definedName name="_D000547">'System Acquistions'!$C$21</definedName>
    <definedName name="_D000548">'System Acquistions'!$C$22</definedName>
    <definedName name="_D000549">'System Acquistions'!$C$23</definedName>
    <definedName name="_D000550">'System Acquistions'!$C$24</definedName>
    <definedName name="_D000551">'System Acquistions'!$C$25</definedName>
    <definedName name="_D000552">'System Acquistions'!$C$26</definedName>
    <definedName name="_D000553">'System Acquistions'!$C$27</definedName>
    <definedName name="_D000554">'System Acquistions'!$C$28</definedName>
    <definedName name="_D000555">'System Acquistions'!$C$29</definedName>
    <definedName name="_D000556">'System Acquistions'!$C$30</definedName>
    <definedName name="_D000557">'System Acquistions'!$C$31</definedName>
    <definedName name="_D000558">'System Acquistions'!$C$32</definedName>
    <definedName name="_D000559">'System Acquistions'!$C$33</definedName>
    <definedName name="_D000560">'System Acquistions'!$C$34</definedName>
    <definedName name="_D000561">'System Acquistions'!$C$35</definedName>
    <definedName name="_D000562">'System Acquistions'!$C$36</definedName>
    <definedName name="_D000563">'System Acquistions'!$C$37</definedName>
    <definedName name="_D000564">'System Acquistions'!$C$38</definedName>
    <definedName name="_D000565">'System Acquistions'!$C$39</definedName>
    <definedName name="_D000566">'System Acquistions'!$C$40</definedName>
    <definedName name="_D000567">'System Acquistions'!$C$41</definedName>
    <definedName name="_D000568">'System Acquistions'!$C$42</definedName>
    <definedName name="_D000569">'System Acquistions'!$C$43</definedName>
    <definedName name="_D000570">'System Acquistions'!$C$44</definedName>
    <definedName name="_D000571">'System Acquistions'!$C$45</definedName>
    <definedName name="_D000572">'System Acquistions'!$C$46</definedName>
    <definedName name="_D000573">'System Acquistions'!$C$47</definedName>
    <definedName name="_D000574">'System Acquistions'!$C$48</definedName>
    <definedName name="_D000575">'System Acquistions'!$C$49</definedName>
    <definedName name="_D000576">'System Acquistions'!$C$50</definedName>
    <definedName name="_D000577">'System Acquistions'!$C$51</definedName>
    <definedName name="_D000578">'System Acquistions'!$C$52</definedName>
    <definedName name="_D000579">'System Acquistions'!$C$53</definedName>
    <definedName name="_D000580">'System Acquistions'!$C$54</definedName>
    <definedName name="_D000581">'System Acquistions'!$C$55</definedName>
    <definedName name="_D000582">'System Acquistions'!$C$56</definedName>
    <definedName name="_D000583">'System Acquistions'!$C$57</definedName>
    <definedName name="_D000584">'System Acquistions'!$C$58</definedName>
    <definedName name="_D000585">'System Acquistions'!$C$59</definedName>
    <definedName name="_D000586">'System Acquistions'!$C$60</definedName>
    <definedName name="_D000587">'System Acquistions'!$C$61</definedName>
    <definedName name="_D000588">'System Acquistions'!$C$62</definedName>
    <definedName name="_D000589">'System Acquistions'!$C$63</definedName>
    <definedName name="_D000590">'System Acquistions'!$C$64</definedName>
    <definedName name="_D000591">'System Acquistions'!$D$15</definedName>
    <definedName name="_D000592">'System Acquistions'!$E$15</definedName>
    <definedName name="_D000593">'System Acquistions'!$F$15</definedName>
    <definedName name="_D000594">'System Acquistions'!$G$15</definedName>
    <definedName name="_D000595">'System Acquistions'!$H$15</definedName>
    <definedName name="_D000596">'System Acquistions'!$I$15</definedName>
    <definedName name="_D000597">'System Acquistions'!$D$16</definedName>
    <definedName name="_D000598">'System Acquistions'!$E$16</definedName>
    <definedName name="_D000599">'System Acquistions'!$F$16</definedName>
    <definedName name="_D000600">'System Acquistions'!$G$16</definedName>
    <definedName name="_D000601">'System Acquistions'!$H$16</definedName>
    <definedName name="_D000602">'System Acquistions'!$I$16</definedName>
    <definedName name="_D000603">'System Acquistions'!$D$17</definedName>
    <definedName name="_D000604">'System Acquistions'!$E$17</definedName>
    <definedName name="_D000605">'System Acquistions'!$F$17</definedName>
    <definedName name="_D000606">'System Acquistions'!$G$17</definedName>
    <definedName name="_D000607">'System Acquistions'!$H$17</definedName>
    <definedName name="_D000608">'System Acquistions'!$I$17</definedName>
    <definedName name="_D000609">'System Acquistions'!$D$18</definedName>
    <definedName name="_D000610">'System Acquistions'!$E$18</definedName>
    <definedName name="_D000611">'System Acquistions'!$F$18</definedName>
    <definedName name="_D000612">'System Acquistions'!$G$18</definedName>
    <definedName name="_D000613">'System Acquistions'!$H$18</definedName>
    <definedName name="_D000614">'System Acquistions'!$I$18</definedName>
    <definedName name="_D000615">'System Acquistions'!$D$19</definedName>
    <definedName name="_D000616">'System Acquistions'!$E$19</definedName>
    <definedName name="_D000617">'System Acquistions'!$F$19</definedName>
    <definedName name="_D000618">'System Acquistions'!$G$19</definedName>
    <definedName name="_D000619">'System Acquistions'!$H$19</definedName>
    <definedName name="_D000620">'System Acquistions'!$I$19</definedName>
    <definedName name="_D000621">'System Acquistions'!$D$20</definedName>
    <definedName name="_D000622">'System Acquistions'!$E$20</definedName>
    <definedName name="_D000623">'System Acquistions'!$F$20</definedName>
    <definedName name="_D000624">'System Acquistions'!$G$20</definedName>
    <definedName name="_D000625">'System Acquistions'!$H$20</definedName>
    <definedName name="_D000626">'System Acquistions'!$I$20</definedName>
    <definedName name="_D000627">'System Acquistions'!$D$21</definedName>
    <definedName name="_D000628">'System Acquistions'!$E$21</definedName>
    <definedName name="_D000629">'System Acquistions'!$F$21</definedName>
    <definedName name="_D000630">'System Acquistions'!$G$21</definedName>
    <definedName name="_D000631">'System Acquistions'!$H$21</definedName>
    <definedName name="_D000632">'System Acquistions'!$I$21</definedName>
    <definedName name="_D000633">'System Acquistions'!$D$22</definedName>
    <definedName name="_D000634">'System Acquistions'!$E$22</definedName>
    <definedName name="_D000635">'System Acquistions'!$F$22</definedName>
    <definedName name="_D000636">'System Acquistions'!$G$22</definedName>
    <definedName name="_D000637">'System Acquistions'!$H$22</definedName>
    <definedName name="_D000638">'System Acquistions'!$I$22</definedName>
    <definedName name="_D000639">'System Acquistions'!$D$23</definedName>
    <definedName name="_D000640">'System Acquistions'!$E$23</definedName>
    <definedName name="_D000641">'System Acquistions'!$F$23</definedName>
    <definedName name="_D000642">'System Acquistions'!$G$23</definedName>
    <definedName name="_D000643">'System Acquistions'!$H$23</definedName>
    <definedName name="_D000644">'System Acquistions'!$I$23</definedName>
    <definedName name="_D000645">'System Acquistions'!$D$24</definedName>
    <definedName name="_D000646">'System Acquistions'!$E$24</definedName>
    <definedName name="_D000647">'System Acquistions'!$F$24</definedName>
    <definedName name="_D000648">'System Acquistions'!$G$24</definedName>
    <definedName name="_D000649">'System Acquistions'!$H$24</definedName>
    <definedName name="_D000650">'System Acquistions'!$I$24</definedName>
    <definedName name="_D000651">'System Acquistions'!$D$25</definedName>
    <definedName name="_D000652">'System Acquistions'!$E$25</definedName>
    <definedName name="_D000653">'System Acquistions'!$F$25</definedName>
    <definedName name="_D000654">'System Acquistions'!$G$25</definedName>
    <definedName name="_D000655">'System Acquistions'!$H$25</definedName>
    <definedName name="_D000656">'System Acquistions'!$I$25</definedName>
    <definedName name="_D000657">'System Acquistions'!$D$26</definedName>
    <definedName name="_D000658">'System Acquistions'!$E$26</definedName>
    <definedName name="_D000659">'System Acquistions'!$F$26</definedName>
    <definedName name="_D000660">'System Acquistions'!$G$26</definedName>
    <definedName name="_D000661">'System Acquistions'!$H$26</definedName>
    <definedName name="_D000662">'System Acquistions'!$I$26</definedName>
    <definedName name="_D000663">'System Acquistions'!$D$27</definedName>
    <definedName name="_D000664">'System Acquistions'!$E$27</definedName>
    <definedName name="_D000665">'System Acquistions'!$F$27</definedName>
    <definedName name="_D000666">'System Acquistions'!$G$27</definedName>
    <definedName name="_D000667">'System Acquistions'!$H$27</definedName>
    <definedName name="_D000668">'System Acquistions'!$I$27</definedName>
    <definedName name="_D000669">'System Acquistions'!$D$28</definedName>
    <definedName name="_D000670">'System Acquistions'!$E$28</definedName>
    <definedName name="_D000671">'System Acquistions'!$F$28</definedName>
    <definedName name="_D000672">'System Acquistions'!$G$28</definedName>
    <definedName name="_D000673">'System Acquistions'!$H$28</definedName>
    <definedName name="_D000674">'System Acquistions'!$I$28</definedName>
    <definedName name="_D000675">'System Acquistions'!$D$29</definedName>
    <definedName name="_D000676">'System Acquistions'!$E$29</definedName>
    <definedName name="_D000677">'System Acquistions'!$F$29</definedName>
    <definedName name="_D000678">'System Acquistions'!$G$29</definedName>
    <definedName name="_D000679">'System Acquistions'!$H$29</definedName>
    <definedName name="_D000680">'System Acquistions'!$I$29</definedName>
    <definedName name="_D000681">'System Acquistions'!$D$30</definedName>
    <definedName name="_D000682">'System Acquistions'!$E$30</definedName>
    <definedName name="_D000683">'System Acquistions'!$F$30</definedName>
    <definedName name="_D000684">'System Acquistions'!$G$30</definedName>
    <definedName name="_D000685">'System Acquistions'!$H$30</definedName>
    <definedName name="_D000686">'System Acquistions'!$I$30</definedName>
    <definedName name="_D000687">'System Acquistions'!$D$31</definedName>
    <definedName name="_D000688">'System Acquistions'!$E$31</definedName>
    <definedName name="_D000689">'System Acquistions'!$F$31</definedName>
    <definedName name="_D000690">'System Acquistions'!$G$31</definedName>
    <definedName name="_D000691">'System Acquistions'!$H$31</definedName>
    <definedName name="_D000692">'System Acquistions'!$I$31</definedName>
    <definedName name="_D000693">'System Acquistions'!$D$32</definedName>
    <definedName name="_D000694">'System Acquistions'!$E$32</definedName>
    <definedName name="_D000695">'System Acquistions'!$F$32</definedName>
    <definedName name="_D000696">'System Acquistions'!$G$32</definedName>
    <definedName name="_D000697">'System Acquistions'!$H$32</definedName>
    <definedName name="_D000698">'System Acquistions'!$I$32</definedName>
    <definedName name="_D000699">'System Acquistions'!$D$33</definedName>
    <definedName name="_D000700">'System Acquistions'!$E$33</definedName>
    <definedName name="_D000701">'System Acquistions'!$F$33</definedName>
    <definedName name="_D000702">'System Acquistions'!$G$33</definedName>
    <definedName name="_D000703">'System Acquistions'!$H$33</definedName>
    <definedName name="_D000704">'System Acquistions'!$I$33</definedName>
    <definedName name="_D000705">'System Acquistions'!$D$34</definedName>
    <definedName name="_D000706">'System Acquistions'!$E$34</definedName>
    <definedName name="_D000707">'System Acquistions'!$F$34</definedName>
    <definedName name="_D000708">'System Acquistions'!$G$34</definedName>
    <definedName name="_D000709">'System Acquistions'!$H$34</definedName>
    <definedName name="_D000710">'System Acquistions'!$I$34</definedName>
    <definedName name="_D000711">'System Acquistions'!$D$35</definedName>
    <definedName name="_D000712">'System Acquistions'!$E$35</definedName>
    <definedName name="_D000713">'System Acquistions'!$F$35</definedName>
    <definedName name="_D000714">'System Acquistions'!$G$35</definedName>
    <definedName name="_D000715">'System Acquistions'!$H$35</definedName>
    <definedName name="_D000716">'System Acquistions'!$I$35</definedName>
    <definedName name="_D000717">'System Acquistions'!$D$36</definedName>
    <definedName name="_D000718">'System Acquistions'!$E$36</definedName>
    <definedName name="_D000719">'System Acquistions'!$F$36</definedName>
    <definedName name="_D000720">'System Acquistions'!$G$36</definedName>
    <definedName name="_D000721">'System Acquistions'!$H$36</definedName>
    <definedName name="_D000722">'System Acquistions'!$I$36</definedName>
    <definedName name="_D000723">'System Acquistions'!$D$37</definedName>
    <definedName name="_D000724">'System Acquistions'!$E$37</definedName>
    <definedName name="_D000725">'System Acquistions'!$F$37</definedName>
    <definedName name="_D000726">'System Acquistions'!$G$37</definedName>
    <definedName name="_D000727">'System Acquistions'!$H$37</definedName>
    <definedName name="_D000728">'System Acquistions'!$I$37</definedName>
    <definedName name="_D000729">'System Acquistions'!$D$38</definedName>
    <definedName name="_D000730">'System Acquistions'!$E$38</definedName>
    <definedName name="_D000731">'System Acquistions'!$F$38</definedName>
    <definedName name="_D000732">'System Acquistions'!$G$38</definedName>
    <definedName name="_D000733">'System Acquistions'!$H$38</definedName>
    <definedName name="_D000734">'System Acquistions'!$I$38</definedName>
    <definedName name="_D000735">'System Acquistions'!$D$39</definedName>
    <definedName name="_D000736">'System Acquistions'!$E$39</definedName>
    <definedName name="_D000737">'System Acquistions'!$F$39</definedName>
    <definedName name="_D000738">'System Acquistions'!$G$39</definedName>
    <definedName name="_D000739">'System Acquistions'!$H$39</definedName>
    <definedName name="_D000740">'System Acquistions'!$I$39</definedName>
    <definedName name="_D000741">'System Acquistions'!$D$40</definedName>
    <definedName name="_D000742">'System Acquistions'!$E$40</definedName>
    <definedName name="_D000743">'System Acquistions'!$F$40</definedName>
    <definedName name="_D000744">'System Acquistions'!$G$40</definedName>
    <definedName name="_D000745">'System Acquistions'!$H$40</definedName>
    <definedName name="_D000746">'System Acquistions'!$I$40</definedName>
    <definedName name="_D000747">'System Acquistions'!$D$41</definedName>
    <definedName name="_D000748">'System Acquistions'!$E$41</definedName>
    <definedName name="_D000749">'System Acquistions'!$F$41</definedName>
    <definedName name="_D000750">'System Acquistions'!$G$41</definedName>
    <definedName name="_D000751">'System Acquistions'!$H$41</definedName>
    <definedName name="_D000752">'System Acquistions'!$I$41</definedName>
    <definedName name="_D000753">'System Acquistions'!$D$42</definedName>
    <definedName name="_D000754">'System Acquistions'!$E$42</definedName>
    <definedName name="_D000755">'System Acquistions'!$F$42</definedName>
    <definedName name="_D000756">'System Acquistions'!$G$42</definedName>
    <definedName name="_D000757">'System Acquistions'!$H$42</definedName>
    <definedName name="_D000758">'System Acquistions'!$I$42</definedName>
    <definedName name="_D000759">'System Acquistions'!$D$43</definedName>
    <definedName name="_D000760">'System Acquistions'!$E$43</definedName>
    <definedName name="_D000761">'System Acquistions'!$F$43</definedName>
    <definedName name="_D000762">'System Acquistions'!$G$43</definedName>
    <definedName name="_D000763">'System Acquistions'!$H$43</definedName>
    <definedName name="_D000764">'System Acquistions'!$I$43</definedName>
    <definedName name="_D000765">'System Acquistions'!$D$44</definedName>
    <definedName name="_D000766">'System Acquistions'!$E$44</definedName>
    <definedName name="_D000767">'System Acquistions'!$F$44</definedName>
    <definedName name="_D000768">'System Acquistions'!$G$44</definedName>
    <definedName name="_D000769">'System Acquistions'!$H$44</definedName>
    <definedName name="_D000770">'System Acquistions'!$I$44</definedName>
    <definedName name="_D000771">'System Acquistions'!$D$45</definedName>
    <definedName name="_D000772">'System Acquistions'!$E$45</definedName>
    <definedName name="_D000773">'System Acquistions'!$F$45</definedName>
    <definedName name="_D000774">'System Acquistions'!$G$45</definedName>
    <definedName name="_D000775">'System Acquistions'!$H$45</definedName>
    <definedName name="_D000776">'System Acquistions'!$I$45</definedName>
    <definedName name="_D000777">'System Acquistions'!$D$46</definedName>
    <definedName name="_D000778">'System Acquistions'!$E$46</definedName>
    <definedName name="_D000779">'System Acquistions'!$F$46</definedName>
    <definedName name="_D000780">'System Acquistions'!$G$46</definedName>
    <definedName name="_D000781">'System Acquistions'!$H$46</definedName>
    <definedName name="_D000782">'System Acquistions'!$I$46</definedName>
    <definedName name="_D000783">'System Acquistions'!$D$47</definedName>
    <definedName name="_D000784">'System Acquistions'!$E$47</definedName>
    <definedName name="_D000785">'System Acquistions'!$F$47</definedName>
    <definedName name="_D000786">'System Acquistions'!$G$47</definedName>
    <definedName name="_D000787">'System Acquistions'!$H$47</definedName>
    <definedName name="_D000788">'System Acquistions'!$I$47</definedName>
    <definedName name="_D000789">'System Acquistions'!$D$48</definedName>
    <definedName name="_D000790">'System Acquistions'!$E$48</definedName>
    <definedName name="_D000791">'System Acquistions'!$F$48</definedName>
    <definedName name="_D000792">'System Acquistions'!$G$48</definedName>
    <definedName name="_D000793">'System Acquistions'!$H$48</definedName>
    <definedName name="_D000794">'System Acquistions'!$I$48</definedName>
    <definedName name="_D000795">'System Acquistions'!$D$49</definedName>
    <definedName name="_D000796">'System Acquistions'!$E$49</definedName>
    <definedName name="_D000797">'System Acquistions'!$F$49</definedName>
    <definedName name="_D000798">'System Acquistions'!$G$49</definedName>
    <definedName name="_D000799">'System Acquistions'!$H$49</definedName>
    <definedName name="_D000800">'System Acquistions'!$I$49</definedName>
    <definedName name="_D000801">'System Acquistions'!$D$50</definedName>
    <definedName name="_D000802">'System Acquistions'!$E$50</definedName>
    <definedName name="_D000803">'System Acquistions'!$F$50</definedName>
    <definedName name="_D000804">'System Acquistions'!$G$50</definedName>
    <definedName name="_D000805">'System Acquistions'!$H$50</definedName>
    <definedName name="_D000806">'System Acquistions'!$I$50</definedName>
    <definedName name="_D000807">'System Acquistions'!$D$51</definedName>
    <definedName name="_D000808">'System Acquistions'!$E$51</definedName>
    <definedName name="_D000809">'System Acquistions'!$F$51</definedName>
    <definedName name="_D000810">'System Acquistions'!$G$51</definedName>
    <definedName name="_D000811">'System Acquistions'!$H$51</definedName>
    <definedName name="_D000812">'System Acquistions'!$I$51</definedName>
    <definedName name="_D000813">'System Acquistions'!$D$52</definedName>
    <definedName name="_D000814">'System Acquistions'!$E$52</definedName>
    <definedName name="_D000815">'System Acquistions'!$F$52</definedName>
    <definedName name="_D000816">'System Acquistions'!$G$52</definedName>
    <definedName name="_D000817">'System Acquistions'!$H$52</definedName>
    <definedName name="_D000818">'System Acquistions'!$I$52</definedName>
    <definedName name="_D000819">'System Acquistions'!$D$53</definedName>
    <definedName name="_D000820">'System Acquistions'!$E$53</definedName>
    <definedName name="_D000821">'System Acquistions'!$F$53</definedName>
    <definedName name="_D000822">'System Acquistions'!$G$53</definedName>
    <definedName name="_D000823">'System Acquistions'!$H$53</definedName>
    <definedName name="_D000824">'System Acquistions'!$I$53</definedName>
    <definedName name="_D000825">'System Acquistions'!$D$54</definedName>
    <definedName name="_D000826">'System Acquistions'!$E$54</definedName>
    <definedName name="_D000827">'System Acquistions'!$F$54</definedName>
    <definedName name="_D000828">'System Acquistions'!$G$54</definedName>
    <definedName name="_D000829">'System Acquistions'!$H$54</definedName>
    <definedName name="_D000830">'System Acquistions'!$I$54</definedName>
    <definedName name="_D000831">'System Acquistions'!$D$55</definedName>
    <definedName name="_D000832">'System Acquistions'!$E$55</definedName>
    <definedName name="_D000833">'System Acquistions'!$F$55</definedName>
    <definedName name="_D000834">'System Acquistions'!$G$55</definedName>
    <definedName name="_D000835">'System Acquistions'!$H$55</definedName>
    <definedName name="_D000836">'System Acquistions'!$I$55</definedName>
    <definedName name="_D000837">'System Acquistions'!$D$56</definedName>
    <definedName name="_D000838">'System Acquistions'!$E$56</definedName>
    <definedName name="_D000839">'System Acquistions'!$F$56</definedName>
    <definedName name="_D000840">'System Acquistions'!$G$56</definedName>
    <definedName name="_D000841">'System Acquistions'!$H$56</definedName>
    <definedName name="_D000842">'System Acquistions'!$I$56</definedName>
    <definedName name="_D000843">'System Acquistions'!$D$57</definedName>
    <definedName name="_D000844">'System Acquistions'!$E$57</definedName>
    <definedName name="_D000845">'System Acquistions'!$F$57</definedName>
    <definedName name="_D000846">'System Acquistions'!$G$57</definedName>
    <definedName name="_D000847">'System Acquistions'!$H$57</definedName>
    <definedName name="_D000848">'System Acquistions'!$I$57</definedName>
    <definedName name="_D000849">'System Acquistions'!$D$58</definedName>
    <definedName name="_D000850">'System Acquistions'!$E$58</definedName>
    <definedName name="_D000851">'System Acquistions'!$F$58</definedName>
    <definedName name="_D000852">'System Acquistions'!$G$58</definedName>
    <definedName name="_D000853">'System Acquistions'!$H$58</definedName>
    <definedName name="_D000854">'System Acquistions'!$I$58</definedName>
    <definedName name="_D000855">'System Acquistions'!$D$59</definedName>
    <definedName name="_D000856">'System Acquistions'!$E$59</definedName>
    <definedName name="_D000857">'System Acquistions'!$F$59</definedName>
    <definedName name="_D000858">'System Acquistions'!$G$59</definedName>
    <definedName name="_D000859">'System Acquistions'!$H$59</definedName>
    <definedName name="_D000860">'System Acquistions'!$I$59</definedName>
    <definedName name="_D000861">'System Acquistions'!$D$60</definedName>
    <definedName name="_D000862">'System Acquistions'!$E$60</definedName>
    <definedName name="_D000863">'System Acquistions'!$F$60</definedName>
    <definedName name="_D000864">'System Acquistions'!$G$60</definedName>
    <definedName name="_D000865">'System Acquistions'!$H$60</definedName>
    <definedName name="_D000866">'System Acquistions'!$I$60</definedName>
    <definedName name="_D000867">'System Acquistions'!$D$61</definedName>
    <definedName name="_D000868">'System Acquistions'!$E$61</definedName>
    <definedName name="_D000869">'System Acquistions'!$F$61</definedName>
    <definedName name="_D000870">'System Acquistions'!$G$61</definedName>
    <definedName name="_D000871">'System Acquistions'!$H$61</definedName>
    <definedName name="_D000872">'System Acquistions'!$I$61</definedName>
    <definedName name="_D000873">'System Acquistions'!$D$62</definedName>
    <definedName name="_D000874">'System Acquistions'!$E$62</definedName>
    <definedName name="_D000875">'System Acquistions'!$F$62</definedName>
    <definedName name="_D000876">'System Acquistions'!$G$62</definedName>
    <definedName name="_D000877">'System Acquistions'!$H$62</definedName>
    <definedName name="_D000878">'System Acquistions'!$I$62</definedName>
    <definedName name="_D000879">'System Acquistions'!$D$63</definedName>
    <definedName name="_D000880">'System Acquistions'!$E$63</definedName>
    <definedName name="_D000881">'System Acquistions'!$F$63</definedName>
    <definedName name="_D000882">'System Acquistions'!$G$63</definedName>
    <definedName name="_D000883">'System Acquistions'!$H$63</definedName>
    <definedName name="_D000884">'System Acquistions'!$I$63</definedName>
    <definedName name="_D000885">'System Acquistions'!$D$64</definedName>
    <definedName name="_D000886">'System Acquistions'!$E$64</definedName>
    <definedName name="_D000887">'System Acquistions'!$F$64</definedName>
    <definedName name="_D000888">'System Acquistions'!$G$64</definedName>
    <definedName name="_D000889">'System Acquistions'!$H$64</definedName>
    <definedName name="_D000890">'System Acquistions'!$I$64</definedName>
    <definedName name="_D000891">'System Acquistions'!$J$15</definedName>
    <definedName name="_D000892">'System Acquistions'!$J$16</definedName>
    <definedName name="_D000893">'System Acquistions'!$J$17</definedName>
    <definedName name="_D000894">'System Acquistions'!$J$18</definedName>
    <definedName name="_D000895">'System Acquistions'!$J$19</definedName>
    <definedName name="_D000896">'System Acquistions'!$J$20</definedName>
    <definedName name="_D000897">'System Acquistions'!$J$21</definedName>
    <definedName name="_D000898">'System Acquistions'!$J$22</definedName>
    <definedName name="_D000899">'System Acquistions'!$J$23</definedName>
    <definedName name="_D000900">'System Acquistions'!$J$24</definedName>
    <definedName name="_D000901">'System Acquistions'!$J$25</definedName>
    <definedName name="_D000902">'System Acquistions'!$J$26</definedName>
    <definedName name="_D000903">'System Acquistions'!$J$27</definedName>
    <definedName name="_D000904">'System Acquistions'!$J$28</definedName>
    <definedName name="_D000905">'System Acquistions'!$J$29</definedName>
    <definedName name="_D000906">'System Acquistions'!$J$30</definedName>
    <definedName name="_D000907">'System Acquistions'!$J$31</definedName>
    <definedName name="_D000908">'System Acquistions'!$J$32</definedName>
    <definedName name="_D000909">'System Acquistions'!$J$33</definedName>
    <definedName name="_D000910">'System Acquistions'!$J$34</definedName>
    <definedName name="_D000911">'System Acquistions'!$J$35</definedName>
    <definedName name="_D000912">'System Acquistions'!$J$36</definedName>
    <definedName name="_D000913">'System Acquistions'!$J$37</definedName>
    <definedName name="_D000914">'System Acquistions'!$J$38</definedName>
    <definedName name="_D000915">'System Acquistions'!$J$39</definedName>
    <definedName name="_D000916">'System Acquistions'!$J$40</definedName>
    <definedName name="_D000917">'System Acquistions'!$J$41</definedName>
    <definedName name="_D000918">'System Acquistions'!$J$42</definedName>
    <definedName name="_D000919">'System Acquistions'!$J$43</definedName>
    <definedName name="_D000920">'System Acquistions'!$J$44</definedName>
    <definedName name="_D000921">'System Acquistions'!$J$45</definedName>
    <definedName name="_D000922">'System Acquistions'!$J$46</definedName>
    <definedName name="_D000923">'System Acquistions'!$J$47</definedName>
    <definedName name="_D000924">'System Acquistions'!$J$48</definedName>
    <definedName name="_D000925">'System Acquistions'!$J$49</definedName>
    <definedName name="_D000926">'System Acquistions'!$J$50</definedName>
    <definedName name="_D000927">'System Acquistions'!$J$51</definedName>
    <definedName name="_D000928">'System Acquistions'!$J$52</definedName>
    <definedName name="_D000929">'System Acquistions'!$J$53</definedName>
    <definedName name="_D000930">'System Acquistions'!$J$54</definedName>
    <definedName name="_D000931">'System Acquistions'!$J$55</definedName>
    <definedName name="_D000932">'System Acquistions'!$J$56</definedName>
    <definedName name="_D000933">'System Acquistions'!$J$57</definedName>
    <definedName name="_D000934">'System Acquistions'!$J$58</definedName>
    <definedName name="_D000935">'System Acquistions'!$J$59</definedName>
    <definedName name="_D000936">'System Acquistions'!$J$60</definedName>
    <definedName name="_D000937">'System Acquistions'!$J$61</definedName>
    <definedName name="_D000938">'System Acquistions'!$J$62</definedName>
    <definedName name="_D000939">'System Acquistions'!$J$63</definedName>
    <definedName name="_D000940">'System Acquistions'!$J$64</definedName>
    <definedName name="_D001117">Staffing!$B$3</definedName>
    <definedName name="_D001118">Staffing!$B$4</definedName>
    <definedName name="_D001119">Staffing!$B$5</definedName>
    <definedName name="_D001120">Staffing!$B$6</definedName>
    <definedName name="_D001121">Staffing!$B$7</definedName>
    <definedName name="_D001122">Staffing!$B$8</definedName>
    <definedName name="_D001123">Staffing!$B$9</definedName>
    <definedName name="_D001124">Staffing!$B$10</definedName>
    <definedName name="_D001125">Staffing!$B$11</definedName>
    <definedName name="_D001133">Utilization!$B$3</definedName>
    <definedName name="_D001134">Utilization!$B$4</definedName>
    <definedName name="_D001135">Utilization!$B$5</definedName>
    <definedName name="_D001136">Utilization!$B$6</definedName>
    <definedName name="_D001137">Utilization!$B$7</definedName>
    <definedName name="_D001143">Utilization!$C$7</definedName>
    <definedName name="_D001144">Utilization!$D$7</definedName>
    <definedName name="_D001145">Utilization!$E$7</definedName>
    <definedName name="_D001146">Utilization!$F$7</definedName>
    <definedName name="_D001147">Utilization!$G$7</definedName>
    <definedName name="_D001148">Utilization!$H$7</definedName>
    <definedName name="_D001149">Utilization!$I$7</definedName>
    <definedName name="_D001178">Utilization!$C$3</definedName>
    <definedName name="_D001179">Utilization!$D$3</definedName>
    <definedName name="_D001180">Utilization!$E$3</definedName>
    <definedName name="_D001181">Utilization!$F$3</definedName>
    <definedName name="_D001182">Utilization!$G$3</definedName>
    <definedName name="_D001183">Utilization!$H$3</definedName>
    <definedName name="_D001184">Utilization!$I$3</definedName>
    <definedName name="_D001185">Utilization!$C$4</definedName>
    <definedName name="_D001186">Utilization!$D$4</definedName>
    <definedName name="_D001187">Utilization!$E$4</definedName>
    <definedName name="_D001188">Utilization!$F$4</definedName>
    <definedName name="_D001189">Utilization!$G$4</definedName>
    <definedName name="_D001190">Utilization!$H$4</definedName>
    <definedName name="_D001191">Utilization!$I$4</definedName>
    <definedName name="_D001192">Utilization!$C$5</definedName>
    <definedName name="_D001193">Utilization!$D$5</definedName>
    <definedName name="_D001194">Utilization!$E$5</definedName>
    <definedName name="_D001195">Utilization!$F$5</definedName>
    <definedName name="_D001196">Utilization!$G$5</definedName>
    <definedName name="_D001197">Utilization!$H$5</definedName>
    <definedName name="_D001198">Utilization!$I$5</definedName>
    <definedName name="_D001199">Utilization!$C$6</definedName>
    <definedName name="_D001200">Utilization!$D$6</definedName>
    <definedName name="_D001201">Utilization!$E$6</definedName>
    <definedName name="_D001202">Utilization!$F$6</definedName>
    <definedName name="_D001203">Utilization!$G$6</definedName>
    <definedName name="_D001204">Utilization!$H$6</definedName>
    <definedName name="_D001205">Utilization!$I$6</definedName>
    <definedName name="_D001231">Utilization!$J$3</definedName>
    <definedName name="_D001232">Utilization!$J$4</definedName>
    <definedName name="_D001233">Utilization!$J$5</definedName>
    <definedName name="_D001234">Utilization!$J$6</definedName>
    <definedName name="_D001235">Utilization!$B$9</definedName>
    <definedName name="_D001236">Utilization!$B$10</definedName>
    <definedName name="_D001237">Utilization!$B$11</definedName>
    <definedName name="_D001238">Utilization!$B$12</definedName>
    <definedName name="_D001239">Utilization!$B$13</definedName>
    <definedName name="_D001240">Utilization!$C$13</definedName>
    <definedName name="_D001241">Utilization!$D$13</definedName>
    <definedName name="_D001242">Utilization!$E$13</definedName>
    <definedName name="_D001243">Utilization!$F$13</definedName>
    <definedName name="_D001244">Utilization!$G$13</definedName>
    <definedName name="_D001245">Utilization!$H$13</definedName>
    <definedName name="_D001246">Utilization!$I$13</definedName>
    <definedName name="_D001275">Utilization!$C$9</definedName>
    <definedName name="_D001276">Utilization!$D$9</definedName>
    <definedName name="_D001277">Utilization!$E$9</definedName>
    <definedName name="_D001278">Utilization!$F$9</definedName>
    <definedName name="_D001279">Utilization!$G$9</definedName>
    <definedName name="_D001280">Utilization!$H$9</definedName>
    <definedName name="_D001281">Utilization!$I$9</definedName>
    <definedName name="_D001282">Utilization!$C$10</definedName>
    <definedName name="_D001283">Utilization!$D$10</definedName>
    <definedName name="_D001284">Utilization!$E$10</definedName>
    <definedName name="_D001285">Utilization!$F$10</definedName>
    <definedName name="_D001286">Utilization!$G$10</definedName>
    <definedName name="_D001287">Utilization!$H$10</definedName>
    <definedName name="_D001288">Utilization!$I$10</definedName>
    <definedName name="_D001289">Utilization!$C$11</definedName>
    <definedName name="_D001290">Utilization!$D$11</definedName>
    <definedName name="_D001291">Utilization!$E$11</definedName>
    <definedName name="_D001292">Utilization!$F$11</definedName>
    <definedName name="_D001293">Utilization!$G$11</definedName>
    <definedName name="_D001294">Utilization!$H$11</definedName>
    <definedName name="_D001295">Utilization!$I$11</definedName>
    <definedName name="_D001296">Utilization!$C$12</definedName>
    <definedName name="_D001297">Utilization!$D$12</definedName>
    <definedName name="_D001298">Utilization!$E$12</definedName>
    <definedName name="_D001299">Utilization!$F$12</definedName>
    <definedName name="_D001300">Utilization!$G$12</definedName>
    <definedName name="_D001301">Utilization!$H$12</definedName>
    <definedName name="_D001302">Utilization!$I$12</definedName>
    <definedName name="_D001303">Utilization!$J$9</definedName>
    <definedName name="_D001304">Utilization!$J$10</definedName>
    <definedName name="_D001305">Utilization!$J$11</definedName>
    <definedName name="_D001306">Utilization!$J$12</definedName>
    <definedName name="_D001307">Utilization!$J$13</definedName>
    <definedName name="_D001308">Utilization!$B$15</definedName>
    <definedName name="_D001309">Utilization!$B$16</definedName>
    <definedName name="_D001310">Utilization!$B$17</definedName>
    <definedName name="_D001311">Utilization!$B$19</definedName>
    <definedName name="_D001312">Utilization!$B$20</definedName>
    <definedName name="_D001313">Utilization!$B$22</definedName>
    <definedName name="_D001314">Utilization!$B$23</definedName>
    <definedName name="_D001315">Utilization!$B$24</definedName>
    <definedName name="_D001316">Utilization!$B$25</definedName>
    <definedName name="_D001317">Utilization!$B$26</definedName>
    <definedName name="_D001318">Utilization!$B$27</definedName>
    <definedName name="_D001319">Utilization!$J$22</definedName>
    <definedName name="_D001320">Utilization!$J$23</definedName>
    <definedName name="_D001321">Utilization!$J$24</definedName>
    <definedName name="_D001322">Utilization!$J$25</definedName>
    <definedName name="_D001323">Utilization!$J$26</definedName>
    <definedName name="_D001324">Utilization!$J$27</definedName>
    <definedName name="_D001325">Utilization!$J$19</definedName>
    <definedName name="_D001326">Utilization!$J$20</definedName>
    <definedName name="_D001327">Utilization!$J$15</definedName>
    <definedName name="_D001328">Utilization!$J$16</definedName>
    <definedName name="_D001329">Utilization!$J$17</definedName>
    <definedName name="_D001337">'Charges &amp; Revenue'!$B$3</definedName>
    <definedName name="_D001338">'Charges &amp; Revenue'!$B$4</definedName>
    <definedName name="_D001339">'Charges &amp; Revenue'!$B$5</definedName>
    <definedName name="_D001340">'Charges &amp; Revenue'!$B$6</definedName>
    <definedName name="_D001341">'Charges &amp; Revenue'!$B$7</definedName>
    <definedName name="_D001342">'Charges &amp; Revenue'!$B$8</definedName>
    <definedName name="_D001343" localSheetId="9">'[1]Charges &amp; Revenue'!$B$9</definedName>
    <definedName name="_D001343" localSheetId="7">'[2]Charges &amp; Revenue'!$B$9</definedName>
    <definedName name="_D001343" localSheetId="21">'[1]Charges &amp; Revenue'!$B$9</definedName>
    <definedName name="_D001343" localSheetId="20">'[1]Charges &amp; Revenue'!$B$9</definedName>
    <definedName name="_D001343" localSheetId="19">'[1]Charges &amp; Revenue'!$B$9</definedName>
    <definedName name="_D001343">'Charges &amp; Revenue'!$B$9</definedName>
    <definedName name="_D001344">'Charges &amp; Revenue'!$C$9</definedName>
    <definedName name="_D001345">'Charges &amp; Revenue'!$D$9</definedName>
    <definedName name="_D001346">'Charges &amp; Revenue'!$E$9</definedName>
    <definedName name="_D001347">'Charges &amp; Revenue'!$F$9</definedName>
    <definedName name="_D001348">'Charges &amp; Revenue'!$G$9</definedName>
    <definedName name="_D001349">'Charges &amp; Revenue'!$H$9</definedName>
    <definedName name="_D001350">'Charges &amp; Revenue'!$I$9</definedName>
    <definedName name="_D001351">'Charges &amp; Revenue'!$B$10</definedName>
    <definedName name="_D001352">'Charges &amp; Revenue'!$C$3</definedName>
    <definedName name="_D001353">'Charges &amp; Revenue'!$D$3</definedName>
    <definedName name="_D001354">'Charges &amp; Revenue'!$E$3</definedName>
    <definedName name="_D001355">'Charges &amp; Revenue'!$F$3</definedName>
    <definedName name="_D001356">'Charges &amp; Revenue'!$G$3</definedName>
    <definedName name="_D001357">'Charges &amp; Revenue'!$H$3</definedName>
    <definedName name="_D001358">'Charges &amp; Revenue'!$C$4</definedName>
    <definedName name="_D001359">'Charges &amp; Revenue'!$D$4</definedName>
    <definedName name="_D001360">'Charges &amp; Revenue'!$E$4</definedName>
    <definedName name="_D001361">'Charges &amp; Revenue'!$F$4</definedName>
    <definedName name="_D001362">'Charges &amp; Revenue'!$G$4</definedName>
    <definedName name="_D001363">'Charges &amp; Revenue'!$H$4</definedName>
    <definedName name="_D001364">'Charges &amp; Revenue'!$C$5</definedName>
    <definedName name="_D001365">'Charges &amp; Revenue'!$D$5</definedName>
    <definedName name="_D001366">'Charges &amp; Revenue'!$E$5</definedName>
    <definedName name="_D001367">'Charges &amp; Revenue'!$F$5</definedName>
    <definedName name="_D001368">'Charges &amp; Revenue'!$G$5</definedName>
    <definedName name="_D001369">'Charges &amp; Revenue'!$H$5</definedName>
    <definedName name="_D001370">'Charges &amp; Revenue'!$C$6</definedName>
    <definedName name="_D001371">'Charges &amp; Revenue'!$D$6</definedName>
    <definedName name="_D001372">'Charges &amp; Revenue'!$E$6</definedName>
    <definedName name="_D001373">'Charges &amp; Revenue'!$F$6</definedName>
    <definedName name="_D001374">'Charges &amp; Revenue'!$G$6</definedName>
    <definedName name="_D001375">'Charges &amp; Revenue'!$H$6</definedName>
    <definedName name="_D001376">'Charges &amp; Revenue'!$C$7</definedName>
    <definedName name="_D001377">'Charges &amp; Revenue'!$D$7</definedName>
    <definedName name="_D001378">'Charges &amp; Revenue'!$E$7</definedName>
    <definedName name="_D001379">'Charges &amp; Revenue'!$F$7</definedName>
    <definedName name="_D001380">'Charges &amp; Revenue'!$G$7</definedName>
    <definedName name="_D001381">'Charges &amp; Revenue'!$H$7</definedName>
    <definedName name="_D001382">'Charges &amp; Revenue'!$C$8</definedName>
    <definedName name="_D001383">'Charges &amp; Revenue'!$D$8</definedName>
    <definedName name="_D001384">'Charges &amp; Revenue'!$E$8</definedName>
    <definedName name="_D001385">'Charges &amp; Revenue'!$F$8</definedName>
    <definedName name="_D001386">'Charges &amp; Revenue'!$G$8</definedName>
    <definedName name="_D001387">'Charges &amp; Revenue'!$H$8</definedName>
    <definedName name="_D001388">'Charges &amp; Revenue'!$B$12</definedName>
    <definedName name="_D001389">'Charges &amp; Revenue'!$B$13</definedName>
    <definedName name="_D001390">'Charges &amp; Revenue'!$B$14</definedName>
    <definedName name="_D001391">'Charges &amp; Revenue'!$B$15</definedName>
    <definedName name="_D001392">'Charges &amp; Revenue'!$C$15</definedName>
    <definedName name="_D001393">'Charges &amp; Revenue'!$D$15</definedName>
    <definedName name="_D001394">'Charges &amp; Revenue'!$E$15</definedName>
    <definedName name="_D001395">'Charges &amp; Revenue'!$F$15</definedName>
    <definedName name="_D001396">'Charges &amp; Revenue'!$G$15</definedName>
    <definedName name="_D001397">'Charges &amp; Revenue'!$H$15</definedName>
    <definedName name="_D001398">'Charges &amp; Revenue'!$I$15</definedName>
    <definedName name="_D001420">'Charges &amp; Revenue'!$C$12</definedName>
    <definedName name="_D001421">'Charges &amp; Revenue'!$D$12</definedName>
    <definedName name="_D001422">'Charges &amp; Revenue'!$E$12</definedName>
    <definedName name="_D001423">'Charges &amp; Revenue'!$F$12</definedName>
    <definedName name="_D001424">'Charges &amp; Revenue'!$G$12</definedName>
    <definedName name="_D001425">'Charges &amp; Revenue'!$H$12</definedName>
    <definedName name="_D001426">'Charges &amp; Revenue'!$I$12</definedName>
    <definedName name="_D001427">'Charges &amp; Revenue'!$C$13</definedName>
    <definedName name="_D001428">'Charges &amp; Revenue'!$D$13</definedName>
    <definedName name="_D001429">'Charges &amp; Revenue'!$E$13</definedName>
    <definedName name="_D001430">'Charges &amp; Revenue'!$F$13</definedName>
    <definedName name="_D001431">'Charges &amp; Revenue'!$G$13</definedName>
    <definedName name="_D001432">'Charges &amp; Revenue'!$H$13</definedName>
    <definedName name="_D001433">'Charges &amp; Revenue'!$I$13</definedName>
    <definedName name="_D001434">'Charges &amp; Revenue'!$C$14</definedName>
    <definedName name="_D001435">'Charges &amp; Revenue'!$D$14</definedName>
    <definedName name="_D001436">'Charges &amp; Revenue'!$E$14</definedName>
    <definedName name="_D001437">'Charges &amp; Revenue'!$F$14</definedName>
    <definedName name="_D001438">'Charges &amp; Revenue'!$G$14</definedName>
    <definedName name="_D001439">'Charges &amp; Revenue'!$H$14</definedName>
    <definedName name="_D001440">'Charges &amp; Revenue'!$I$14</definedName>
    <definedName name="_D001477">Acquistions!$B$13</definedName>
    <definedName name="_D001478">Acquistions!$B$14</definedName>
    <definedName name="_D001479">Acquistions!$B$15</definedName>
    <definedName name="_D001480">Acquistions!$B$16</definedName>
    <definedName name="_D001481">Acquistions!$B$17</definedName>
    <definedName name="_D001482">Acquistions!$B$18</definedName>
    <definedName name="_D001483">Acquistions!$B$19</definedName>
    <definedName name="_D001484">Acquistions!$B$20</definedName>
    <definedName name="_D001485">Acquistions!$B$21</definedName>
    <definedName name="_D001486">Acquistions!$B$22</definedName>
    <definedName name="_D001487">Acquistions!$B$23</definedName>
    <definedName name="_D001488">Acquistions!$B$24</definedName>
    <definedName name="_D001489">Acquistions!$B$25</definedName>
    <definedName name="_D001490">Acquistions!$B$26</definedName>
    <definedName name="_D001491">Acquistions!$B$27</definedName>
    <definedName name="_D001492">Acquistions!$B$28</definedName>
    <definedName name="_D001493">Acquistions!$B$29</definedName>
    <definedName name="_D001494">Acquistions!$B$30</definedName>
    <definedName name="_D001495">Acquistions!$B$31</definedName>
    <definedName name="_D001496">Acquistions!$B$32</definedName>
    <definedName name="_D001497">Acquistions!$B$33</definedName>
    <definedName name="_D001498">Acquistions!$B$34</definedName>
    <definedName name="_D001499">Acquistions!$B$35</definedName>
    <definedName name="_D001500">Acquistions!$B$36</definedName>
    <definedName name="_D001501">Acquistions!$B$37</definedName>
    <definedName name="_D001502">Acquistions!$B$38</definedName>
    <definedName name="_D001503">Acquistions!$B$39</definedName>
    <definedName name="_D001504">Acquistions!$B$40</definedName>
    <definedName name="_D001505">Acquistions!$B$41</definedName>
    <definedName name="_D001506">Acquistions!$B$42</definedName>
    <definedName name="_D001507">Acquistions!$B$43</definedName>
    <definedName name="_D001508">Acquistions!$B$44</definedName>
    <definedName name="_D001509">Acquistions!$B$45</definedName>
    <definedName name="_D001510">Acquistions!$B$46</definedName>
    <definedName name="_D001511">Acquistions!$B$47</definedName>
    <definedName name="_D001512">Acquistions!$B$48</definedName>
    <definedName name="_D001513">Acquistions!$B$49</definedName>
    <definedName name="_D001514">Acquistions!$B$50</definedName>
    <definedName name="_D001515">Acquistions!$B$51</definedName>
    <definedName name="_D001516">Acquistions!$B$52</definedName>
    <definedName name="_D001517">Acquistions!$B$53</definedName>
    <definedName name="_D001518">Acquistions!$B$54</definedName>
    <definedName name="_D001519">Acquistions!$B$55</definedName>
    <definedName name="_D001520">Acquistions!$B$56</definedName>
    <definedName name="_D001521">Acquistions!$B$57</definedName>
    <definedName name="_D001522">Acquistions!$B$58</definedName>
    <definedName name="_D001523">Acquistions!$B$59</definedName>
    <definedName name="_D001524">Acquistions!$B$60</definedName>
    <definedName name="_D001525">Acquistions!$B$61</definedName>
    <definedName name="_D001526">Acquistions!$B$62</definedName>
    <definedName name="_D001527">Utilization!$J$7</definedName>
    <definedName name="_D001529">'Charges &amp; Revenue'!$B$17</definedName>
    <definedName name="_D001530">'Charges &amp; Revenue'!$B$16</definedName>
    <definedName name="_D001531">'Charges &amp; Revenue'!$C$17</definedName>
    <definedName name="_D001532">'Charges &amp; Revenue'!$D$17</definedName>
    <definedName name="_D001533">'Charges &amp; Revenue'!$E$17</definedName>
    <definedName name="_D001534">'Charges &amp; Revenue'!$F$17</definedName>
    <definedName name="_D001535">'Charges &amp; Revenue'!$G$17</definedName>
    <definedName name="_D001536">'Charges &amp; Revenue'!$H$17</definedName>
    <definedName name="_D001537">'Charges &amp; Revenue'!$I$17</definedName>
    <definedName name="_D001538">'Charges &amp; Revenue'!$B$18</definedName>
    <definedName name="_D001539">'Charges &amp; Revenue'!$C$18</definedName>
    <definedName name="_D001540">'Charges &amp; Revenue'!$D$18</definedName>
    <definedName name="_D001541">'Charges &amp; Revenue'!$E$18</definedName>
    <definedName name="_D001542">'Charges &amp; Revenue'!$F$18</definedName>
    <definedName name="_D001543">'Charges &amp; Revenue'!$G$18</definedName>
    <definedName name="_D001544">'Charges &amp; Revenue'!$H$18</definedName>
    <definedName name="_D001545">'Charges &amp; Revenue'!$I$18</definedName>
    <definedName name="_D001546">'Charges &amp; Revenue'!$B$20</definedName>
    <definedName name="_D001547">'Charges &amp; Revenue'!$B$21</definedName>
    <definedName name="_D001548">'Charges &amp; Revenue'!$B$22</definedName>
    <definedName name="_D001549">'Charges &amp; Revenue'!$B$23</definedName>
    <definedName name="_D001550">'Charges &amp; Revenue'!$C$23</definedName>
    <definedName name="_D001551">'Charges &amp; Revenue'!$D$23</definedName>
    <definedName name="_D001552">'Charges &amp; Revenue'!$E$23</definedName>
    <definedName name="_D001553">'Charges &amp; Revenue'!$F$23</definedName>
    <definedName name="_D001554">'Charges &amp; Revenue'!$G$23</definedName>
    <definedName name="_D001555">'Charges &amp; Revenue'!$H$23</definedName>
    <definedName name="_D001556">'Charges &amp; Revenue'!$I$23</definedName>
    <definedName name="_D001557" localSheetId="9">'[1]Charges &amp; Revenue'!$B$25</definedName>
    <definedName name="_D001557" localSheetId="7">'[2]Charges &amp; Revenue'!$B$25</definedName>
    <definedName name="_D001557" localSheetId="21">'[1]Charges &amp; Revenue'!$B$25</definedName>
    <definedName name="_D001557" localSheetId="20">'[1]Charges &amp; Revenue'!$B$25</definedName>
    <definedName name="_D001557" localSheetId="19">'[1]Charges &amp; Revenue'!$B$25</definedName>
    <definedName name="_D001557">'Charges &amp; Revenue'!$B$25</definedName>
    <definedName name="_D001558">'Charges &amp; Revenue'!$C$25</definedName>
    <definedName name="_D001559">'Charges &amp; Revenue'!$D$25</definedName>
    <definedName name="_D001560">'Charges &amp; Revenue'!$E$25</definedName>
    <definedName name="_D001561">'Charges &amp; Revenue'!$F$25</definedName>
    <definedName name="_D001562">'Charges &amp; Revenue'!$G$25</definedName>
    <definedName name="_D001563">'Charges &amp; Revenue'!$H$25</definedName>
    <definedName name="_D001564">'Charges &amp; Revenue'!$I$25</definedName>
    <definedName name="_D001565">'Charges &amp; Revenue'!$A$27</definedName>
    <definedName name="_D001566">'Charges &amp; Revenue'!$A$28</definedName>
    <definedName name="_D001567">'Charges &amp; Revenue'!$A$29</definedName>
    <definedName name="_D001568">'Charges &amp; Revenue'!$A$30</definedName>
    <definedName name="_D001569">'Charges &amp; Revenue'!$A$31</definedName>
    <definedName name="_D001570">'Charges &amp; Revenue'!$A$32</definedName>
    <definedName name="_D001571">'Charges &amp; Revenue'!$A$33</definedName>
    <definedName name="_D001572">'Charges &amp; Revenue'!$A$34</definedName>
    <definedName name="_D001573">'Charges &amp; Revenue'!$A$35</definedName>
    <definedName name="_D001574">'Charges &amp; Revenue'!$A$36</definedName>
    <definedName name="_D001576">'Charges &amp; Revenue'!$B$27</definedName>
    <definedName name="_D001577">'Charges &amp; Revenue'!$B$28</definedName>
    <definedName name="_D001578">'Charges &amp; Revenue'!$B$29</definedName>
    <definedName name="_D001579">'Charges &amp; Revenue'!$B$30</definedName>
    <definedName name="_D001580">'Charges &amp; Revenue'!$B$31</definedName>
    <definedName name="_D001581">'Charges &amp; Revenue'!$B$32</definedName>
    <definedName name="_D001582">'Charges &amp; Revenue'!$B$33</definedName>
    <definedName name="_D001583">'Charges &amp; Revenue'!$B$34</definedName>
    <definedName name="_D001584">'Charges &amp; Revenue'!$B$35</definedName>
    <definedName name="_D001585">'Charges &amp; Revenue'!$B$36</definedName>
    <definedName name="_D001586">'Charges &amp; Revenue'!$B$37</definedName>
    <definedName name="_D001587" localSheetId="9">'[1]Charges &amp; Revenue'!$B$38</definedName>
    <definedName name="_D001587" localSheetId="7">'[2]Charges &amp; Revenue'!$B$38</definedName>
    <definedName name="_D001587" localSheetId="21">'[1]Charges &amp; Revenue'!$B$38</definedName>
    <definedName name="_D001587" localSheetId="20">'[1]Charges &amp; Revenue'!$B$38</definedName>
    <definedName name="_D001587" localSheetId="19">'[1]Charges &amp; Revenue'!$B$38</definedName>
    <definedName name="_D001587">'Charges &amp; Revenue'!$B$38</definedName>
    <definedName name="_D001588" localSheetId="7">'[2]Charges &amp; Revenue'!$B$39</definedName>
    <definedName name="_D001588">'Charges &amp; Revenue'!$B$39</definedName>
    <definedName name="_D001589">'Charges &amp; Revenue'!$C$20</definedName>
    <definedName name="_D001590">'Charges &amp; Revenue'!$D$20</definedName>
    <definedName name="_D001591">'Charges &amp; Revenue'!$E$20</definedName>
    <definedName name="_D001592">'Charges &amp; Revenue'!$F$20</definedName>
    <definedName name="_D001593">'Charges &amp; Revenue'!$G$20</definedName>
    <definedName name="_D001594">'Charges &amp; Revenue'!$H$20</definedName>
    <definedName name="_D001595">'Charges &amp; Revenue'!$I$20</definedName>
    <definedName name="_D001596">'Charges &amp; Revenue'!$C$21</definedName>
    <definedName name="_D001597">'Charges &amp; Revenue'!$D$21</definedName>
    <definedName name="_D001598">'Charges &amp; Revenue'!$E$21</definedName>
    <definedName name="_D001599">'Charges &amp; Revenue'!$F$21</definedName>
    <definedName name="_D001600">'Charges &amp; Revenue'!$G$21</definedName>
    <definedName name="_D001601">'Charges &amp; Revenue'!$H$21</definedName>
    <definedName name="_D001602">'Charges &amp; Revenue'!$I$21</definedName>
    <definedName name="_D001603">'Charges &amp; Revenue'!$C$22</definedName>
    <definedName name="_D001604">'Charges &amp; Revenue'!$D$22</definedName>
    <definedName name="_D001605">'Charges &amp; Revenue'!$E$22</definedName>
    <definedName name="_D001606">'Charges &amp; Revenue'!$F$22</definedName>
    <definedName name="_D001607">'Charges &amp; Revenue'!$G$22</definedName>
    <definedName name="_D001608">'Charges &amp; Revenue'!$H$22</definedName>
    <definedName name="_D001609">'Charges &amp; Revenue'!$I$22</definedName>
    <definedName name="_D001610">'Charges &amp; Revenue'!$I$3</definedName>
    <definedName name="_D001611">'Charges &amp; Revenue'!$I$4</definedName>
    <definedName name="_D001612">'Charges &amp; Revenue'!$I$5</definedName>
    <definedName name="_D001613">'Charges &amp; Revenue'!$I$6</definedName>
    <definedName name="_D001614">'Charges &amp; Revenue'!$I$7</definedName>
    <definedName name="_D001615">'Charges &amp; Revenue'!$I$8</definedName>
    <definedName name="_D001619">'Notes from Hospital'!$A$5</definedName>
    <definedName name="_D001620">'Notes from Hospital'!$A$6</definedName>
    <definedName name="_D001621">'Notes from Hospital'!$A$7</definedName>
    <definedName name="_D001622">'Notes from Hospital'!$A$8</definedName>
    <definedName name="_D001623">'Notes from Hospital'!$A$9</definedName>
    <definedName name="_D001624">'Notes from Hospital'!$A$10</definedName>
    <definedName name="_D001625">'Notes from Hospital'!$A$11</definedName>
    <definedName name="_D001626">'Notes from Hospital'!$A$12</definedName>
    <definedName name="_D001627">'Notes from Hospital'!$A$13</definedName>
    <definedName name="_D001628">'Notes from Hospital'!$A$14</definedName>
    <definedName name="_D001629">'Notes from Hospital'!$A$15</definedName>
    <definedName name="_D001630">'Notes from Hospital'!$A$16</definedName>
    <definedName name="_D001631">'Notes from Hospital'!$A$17</definedName>
    <definedName name="_D001632">'Notes from Hospital'!$A$18</definedName>
    <definedName name="_D001633">'Notes from Hospital'!$A$19</definedName>
    <definedName name="_D001634">'Notes from Hospital'!$A$20</definedName>
    <definedName name="_D001635">'Notes from Hospital'!$A$21</definedName>
    <definedName name="_D001636">'Notes from Hospital'!$A$22</definedName>
    <definedName name="_D001637">'Notes from Hospital'!$A$23</definedName>
    <definedName name="_D001638">'Notes from Hospital'!$A$24</definedName>
    <definedName name="_D001639">'Notes from Hospital'!$A$25</definedName>
    <definedName name="_D001640">'Notes from Hospital'!$A$26</definedName>
    <definedName name="_D001641">'Notes from Hospital'!$A$27</definedName>
    <definedName name="_D001642">'Notes from Hospital'!$A$28</definedName>
    <definedName name="_D001643">'Notes from Hospital'!$A$29</definedName>
    <definedName name="_D001644">'Notes from Hospital'!$A$30</definedName>
    <definedName name="_D001645">'Notes from Hospital'!$A$31</definedName>
    <definedName name="_D001646">'Notes from Hospital'!$A$32</definedName>
    <definedName name="_D001647">'Notes from Hospital'!$A$33</definedName>
    <definedName name="_D001648">'Notes from Hospital'!$A$34</definedName>
    <definedName name="_D001649">'Notes from Hospital'!$A$35</definedName>
    <definedName name="_D001650">'Notes from Hospital'!$A$36</definedName>
    <definedName name="_D001651">'Notes from Hospital'!$A$37</definedName>
    <definedName name="_D001652">'Notes from Hospital'!$A$38</definedName>
    <definedName name="_D001653">'Notes from Hospital'!$A$39</definedName>
    <definedName name="_D001654">'Notes from Hospital'!$A$40</definedName>
    <definedName name="_D001655">'Notes from Hospital'!$A$41</definedName>
    <definedName name="_D001656">'Notes from Hospital'!$A$42</definedName>
    <definedName name="_D001657">'Notes from Hospital'!$A$43</definedName>
    <definedName name="_D001658">'Notes from Hospital'!$A$44</definedName>
    <definedName name="_D001659">'Notes from Hospital'!$A$45</definedName>
    <definedName name="_D001660">'Notes from Hospital'!$A$46</definedName>
    <definedName name="_D001661">'Notes from Hospital'!$A$47</definedName>
    <definedName name="_D001662">'Notes from Hospital'!$A$48</definedName>
    <definedName name="_D001663">'Notes from Hospital'!$A$49</definedName>
    <definedName name="_D001664">'Notes from Hospital'!$A$50</definedName>
    <definedName name="_D001665">'Notes from Hospital'!$A$51</definedName>
    <definedName name="_D001666">'Notes from Hospital'!$A$52</definedName>
    <definedName name="_D001667">'Notes from Hospital'!$A$53</definedName>
    <definedName name="_D001668">'Notes from Hospital'!$A$54</definedName>
    <definedName name="_D001672">'Bad Debt &amp; Charity Care'!$A$8</definedName>
    <definedName name="_D001673">'Bad Debt &amp; Charity Care'!$B$4</definedName>
    <definedName name="_D001674">'Bad Debt &amp; Charity Care'!$B$5</definedName>
    <definedName name="_D001675">'Bad Debt &amp; Charity Care'!$C$4</definedName>
    <definedName name="_D001676">'Bad Debt &amp; Charity Care'!$D$4</definedName>
    <definedName name="_D001677">'Bad Debt &amp; Charity Care'!$E$4</definedName>
    <definedName name="_D001678">'Bad Debt &amp; Charity Care'!$F$4</definedName>
    <definedName name="_D001679">'Bad Debt &amp; Charity Care'!$G$4</definedName>
    <definedName name="_D001680">'Bad Debt &amp; Charity Care'!$H$4</definedName>
    <definedName name="_D001681">'Bad Debt &amp; Charity Care'!$I$4</definedName>
    <definedName name="_D001682">'Bad Debt &amp; Charity Care'!$C$5</definedName>
    <definedName name="_D001683">'Bad Debt &amp; Charity Care'!$D$5</definedName>
    <definedName name="_D001684">'Bad Debt &amp; Charity Care'!$E$5</definedName>
    <definedName name="_D001685">'Bad Debt &amp; Charity Care'!$F$5</definedName>
    <definedName name="_D001686">'Bad Debt &amp; Charity Care'!$G$5</definedName>
    <definedName name="_D001687">'Bad Debt &amp; Charity Care'!$H$5</definedName>
    <definedName name="_D001688">'Bad Debt &amp; Charity Care'!$I$5</definedName>
    <definedName name="_D001692">'Balance Sheet'!$B$4</definedName>
    <definedName name="_D001693">'Balance Sheet'!$B$5</definedName>
    <definedName name="_D001694">'Balance Sheet'!$B$6</definedName>
    <definedName name="_D001695">'Balance Sheet'!$B$7</definedName>
    <definedName name="_D001696">'Balance Sheet'!$B$8</definedName>
    <definedName name="_D001697">'Balance Sheet'!$B$9</definedName>
    <definedName name="_D001698">'Balance Sheet'!$B$10</definedName>
    <definedName name="_D001699">'Balance Sheet'!$B$11</definedName>
    <definedName name="_D001700">'Balance Sheet'!$B$12</definedName>
    <definedName name="_D001701">'Balance Sheet'!$B$14</definedName>
    <definedName name="_D001702">'Balance Sheet'!$B$15</definedName>
    <definedName name="_D001703">'Balance Sheet'!$B$16</definedName>
    <definedName name="_D001704">'Balance Sheet'!$B$17</definedName>
    <definedName name="_D001705">'Balance Sheet'!$B$18</definedName>
    <definedName name="_D001706">'Balance Sheet'!$B$19</definedName>
    <definedName name="_D001707">'Balance Sheet'!$B$20</definedName>
    <definedName name="_D001708">'Balance Sheet'!$B$21</definedName>
    <definedName name="_D001709">'Balance Sheet'!$B$22</definedName>
    <definedName name="_D001710">'Balance Sheet'!$B$23</definedName>
    <definedName name="_D001711">'Balance Sheet'!$B$24</definedName>
    <definedName name="_D001712">'Balance Sheet'!$B$25</definedName>
    <definedName name="_D001713">'Balance Sheet'!$B$27</definedName>
    <definedName name="_D001714">'Balance Sheet'!$B$28</definedName>
    <definedName name="_D001715">'Balance Sheet'!$B$29</definedName>
    <definedName name="_D001716">'Balance Sheet'!$B$30</definedName>
    <definedName name="_D001717">'Balance Sheet'!$B$31</definedName>
    <definedName name="_D001718">'Balance Sheet'!$B$32</definedName>
    <definedName name="_D001719">'Balance Sheet'!$B$33</definedName>
    <definedName name="_D001720">'Balance Sheet'!$B$34</definedName>
    <definedName name="_D001721">'Balance Sheet'!$B$35</definedName>
    <definedName name="_D001722">'Balance Sheet'!$B$36</definedName>
    <definedName name="_D001723">'Balance Sheet'!$B$37</definedName>
    <definedName name="_D001724">'Balance Sheet'!$B$39</definedName>
    <definedName name="_D001725">'Balance Sheet'!$B$40</definedName>
    <definedName name="_D001726">'Balance Sheet'!$B$41</definedName>
    <definedName name="_D001727">'Balance Sheet'!$B$42</definedName>
    <definedName name="_D001728">'Balance Sheet'!$B$44</definedName>
    <definedName name="_D001729">'Balance Sheet'!$C$44</definedName>
    <definedName name="_D001731">'Balance Sheet'!$E$44</definedName>
    <definedName name="_D001732">'Balance Sheet'!$F$44</definedName>
    <definedName name="_D001733">'Balance Sheet'!$G$44</definedName>
    <definedName name="_D001734">'Balance Sheet'!$B$45</definedName>
    <definedName name="_D001735">'Balance Sheet'!$C$45</definedName>
    <definedName name="_D001737">'Balance Sheet'!$E$45</definedName>
    <definedName name="_D001738">'Balance Sheet'!$F$45</definedName>
    <definedName name="_D001739">'Balance Sheet'!$G$45</definedName>
    <definedName name="_D001740">'Balance Sheet'!$B$46</definedName>
    <definedName name="_D001741">'Balance Sheet'!$C$46</definedName>
    <definedName name="_D001743">'Balance Sheet'!$E$46</definedName>
    <definedName name="_D001744">'Balance Sheet'!$F$46</definedName>
    <definedName name="_D001745">'Balance Sheet'!$G$46</definedName>
    <definedName name="_D001746">'Balance Sheet'!$B$47</definedName>
    <definedName name="_D001747">'Balance Sheet'!$C$47</definedName>
    <definedName name="_D001749">'Balance Sheet'!$E$47</definedName>
    <definedName name="_D001750">'Balance Sheet'!$F$47</definedName>
    <definedName name="_D001751">'Balance Sheet'!$G$47</definedName>
    <definedName name="_D001752">'Balance Sheet'!$B$48</definedName>
    <definedName name="_D001753">'Balance Sheet'!$C$48</definedName>
    <definedName name="_D001755">'Balance Sheet'!$E$48</definedName>
    <definedName name="_D001756">'Balance Sheet'!$F$48</definedName>
    <definedName name="_D001757">'Balance Sheet'!$G$48</definedName>
    <definedName name="_D001758">'Balance Sheet'!$B$49</definedName>
    <definedName name="_D001759">'Balance Sheet'!$C$49</definedName>
    <definedName name="_D001760">'Balance Sheet'!$D$49</definedName>
    <definedName name="_D001761">'Balance Sheet'!$E$49</definedName>
    <definedName name="_D001762">'Balance Sheet'!$F$49</definedName>
    <definedName name="_D001763">'Balance Sheet'!$G$49</definedName>
    <definedName name="_D001764">'Balance Sheet'!$B$50</definedName>
    <definedName name="_D001765">'Balance Sheet'!$C$50</definedName>
    <definedName name="_D001767">'Balance Sheet'!$E$50</definedName>
    <definedName name="_D001768">'Balance Sheet'!$F$50</definedName>
    <definedName name="_D001769">'Balance Sheet'!$G$50</definedName>
    <definedName name="_D001770">'Balance Sheet'!$B$51</definedName>
    <definedName name="_D001771">'Balance Sheet'!$C$51</definedName>
    <definedName name="_D001772">'Balance Sheet'!$D$51</definedName>
    <definedName name="_D001773">'Balance Sheet'!$E$51</definedName>
    <definedName name="_D001774">'Balance Sheet'!$F$51</definedName>
    <definedName name="_D001775">'Balance Sheet'!$G$51</definedName>
    <definedName name="_D001776">'Balance Sheet'!$B$52</definedName>
    <definedName name="_D001780">'Expenses &amp; Net Income'!$B$3</definedName>
    <definedName name="_D001781">'Expenses &amp; Net Income'!$B$4</definedName>
    <definedName name="_D001782">'Expenses &amp; Net Income'!$B$5</definedName>
    <definedName name="_D001783">'Expenses &amp; Net Income'!$B$6</definedName>
    <definedName name="_D001784">'Expenses &amp; Net Income'!$B$7</definedName>
    <definedName name="_D001785">'Expenses &amp; Net Income'!$B$8</definedName>
    <definedName name="_D001786">'Expenses &amp; Net Income'!$C$5</definedName>
    <definedName name="_D001787">'Expenses &amp; Net Income'!$D$5</definedName>
    <definedName name="_D001788">'Expenses &amp; Net Income'!$E$5</definedName>
    <definedName name="_D001789">'Expenses &amp; Net Income'!$F$5</definedName>
    <definedName name="_D001790">'Expenses &amp; Net Income'!$C$8</definedName>
    <definedName name="_D001791">'Expenses &amp; Net Income'!$D$8</definedName>
    <definedName name="_D001792">'Expenses &amp; Net Income'!$E$8</definedName>
    <definedName name="_D001793">'Expenses &amp; Net Income'!$F$8</definedName>
    <definedName name="_D001794">'Expenses &amp; Net Income'!$C$3</definedName>
    <definedName name="_D001795">'Expenses &amp; Net Income'!$D$3</definedName>
    <definedName name="_D001796">'Expenses &amp; Net Income'!$E$3</definedName>
    <definedName name="_D001797">'Expenses &amp; Net Income'!$F$3</definedName>
    <definedName name="_D001798">'Expenses &amp; Net Income'!$C$4</definedName>
    <definedName name="_D001799">'Expenses &amp; Net Income'!$D$4</definedName>
    <definedName name="_D001800">'Expenses &amp; Net Income'!$E$4</definedName>
    <definedName name="_D001801">'Expenses &amp; Net Income'!$F$4</definedName>
    <definedName name="_D001802">'Expenses &amp; Net Income'!$C$6</definedName>
    <definedName name="_D001803">'Expenses &amp; Net Income'!$D$6</definedName>
    <definedName name="_D001804">'Expenses &amp; Net Income'!$E$6</definedName>
    <definedName name="_D001805">'Expenses &amp; Net Income'!$F$6</definedName>
    <definedName name="_D001806">'Expenses &amp; Net Income'!$C$7</definedName>
    <definedName name="_D001807">'Expenses &amp; Net Income'!$D$7</definedName>
    <definedName name="_D001808">'Expenses &amp; Net Income'!$E$7</definedName>
    <definedName name="_D001809">'Expenses &amp; Net Income'!$F$7</definedName>
    <definedName name="_D001810">'Expenses &amp; Net Income'!$G$3</definedName>
    <definedName name="_D001811">'Expenses &amp; Net Income'!$G$4</definedName>
    <definedName name="_D001812">'Expenses &amp; Net Income'!$G$5</definedName>
    <definedName name="_D001813">'Expenses &amp; Net Income'!$G$6</definedName>
    <definedName name="_D001814">'Expenses &amp; Net Income'!$G$7</definedName>
    <definedName name="_D001815">'Expenses &amp; Net Income'!$G$8</definedName>
    <definedName name="_D001816">'Expenses &amp; Net Income'!$B$10</definedName>
    <definedName name="_D001817">'Expenses &amp; Net Income'!$B$11</definedName>
    <definedName name="_D001818">'Expenses &amp; Net Income'!$B$12</definedName>
    <definedName name="_D001819">'Expenses &amp; Net Income'!$B$13</definedName>
    <definedName name="_D001820">'Expenses &amp; Net Income'!$B$14</definedName>
    <definedName name="_D001821">'Expenses &amp; Net Income'!$C$14</definedName>
    <definedName name="_D001822">'Expenses &amp; Net Income'!$D$14</definedName>
    <definedName name="_D001823">'Expenses &amp; Net Income'!$E$14</definedName>
    <definedName name="_D001824">'Expenses &amp; Net Income'!$F$14</definedName>
    <definedName name="_D001825">'Expenses &amp; Net Income'!$C$10</definedName>
    <definedName name="_D001826">'Expenses &amp; Net Income'!$D$10</definedName>
    <definedName name="_D001827">'Expenses &amp; Net Income'!$E$10</definedName>
    <definedName name="_D001828">'Expenses &amp; Net Income'!$F$10</definedName>
    <definedName name="_D001829">'Expenses &amp; Net Income'!$C$11</definedName>
    <definedName name="_D001830">'Expenses &amp; Net Income'!$D$11</definedName>
    <definedName name="_D001831">'Expenses &amp; Net Income'!$E$11</definedName>
    <definedName name="_D001832">'Expenses &amp; Net Income'!$F$11</definedName>
    <definedName name="_D001833">'Expenses &amp; Net Income'!$C$12</definedName>
    <definedName name="_D001834">'Expenses &amp; Net Income'!$D$12</definedName>
    <definedName name="_D001835">'Expenses &amp; Net Income'!$E$12</definedName>
    <definedName name="_D001836">'Expenses &amp; Net Income'!$F$12</definedName>
    <definedName name="_D001837">'Expenses &amp; Net Income'!$C$13</definedName>
    <definedName name="_D001838">'Expenses &amp; Net Income'!$D$13</definedName>
    <definedName name="_D001839">'Expenses &amp; Net Income'!$E$13</definedName>
    <definedName name="_D001840">'Expenses &amp; Net Income'!$F$13</definedName>
    <definedName name="_D001844">'Expenses &amp; Net Income'!$G$10</definedName>
    <definedName name="_D001845">'Expenses &amp; Net Income'!$G$11</definedName>
    <definedName name="_D001846">'Expenses &amp; Net Income'!$G$12</definedName>
    <definedName name="_D001847">'Expenses &amp; Net Income'!$G$13</definedName>
    <definedName name="_D001848">'Expenses &amp; Net Income'!$G$14</definedName>
    <definedName name="_D001863">'Expenses &amp; Net Income'!$G$16</definedName>
    <definedName name="_D001864">'Expenses &amp; Net Income'!$G$17</definedName>
    <definedName name="_D001865">'Expenses &amp; Net Income'!$G$18</definedName>
    <definedName name="_D001866">'Expenses &amp; Net Income'!$G$19</definedName>
    <definedName name="_D001867">'Expenses &amp; Net Income'!$G$20</definedName>
    <definedName name="_D001868">'Expenses &amp; Net Income'!$G$21</definedName>
    <definedName name="_D001869">'Expenses &amp; Net Income'!$G$22</definedName>
    <definedName name="_D001870">'Expenses &amp; Net Income'!$G$23</definedName>
    <definedName name="_D001871">'Expenses &amp; Net Income'!$G$24</definedName>
    <definedName name="_D001872">'Expenses &amp; Net Income'!$G$25</definedName>
    <definedName name="_D001873">'Expenses &amp; Net Income'!$G$26</definedName>
    <definedName name="_D001874">'Expenses &amp; Net Income'!$G$27</definedName>
    <definedName name="_D001875">'Expenses &amp; Net Income'!$G$28</definedName>
    <definedName name="_D001876">'Expenses &amp; Net Income'!$G$29</definedName>
    <definedName name="_D001877">'Expenses &amp; Net Income'!$G$31</definedName>
    <definedName name="_D001878">'Expenses &amp; Net Income'!$G$32</definedName>
    <definedName name="_D001879">'Expenses &amp; Net Income'!$G$33</definedName>
    <definedName name="_D001880">'Expenses &amp; Net Income'!$G$34</definedName>
    <definedName name="_D001881">'Expenses &amp; Net Income'!$G$35</definedName>
    <definedName name="_D001882">'Expenses &amp; Net Income'!$B$16</definedName>
    <definedName name="_D001883">'Expenses &amp; Net Income'!$B$17</definedName>
    <definedName name="_D001884">'Expenses &amp; Net Income'!$B$18</definedName>
    <definedName name="_D001885">'Expenses &amp; Net Income'!$B$19</definedName>
    <definedName name="_D001886">'Expenses &amp; Net Income'!$B$20</definedName>
    <definedName name="_D001887">'Expenses &amp; Net Income'!$B$21</definedName>
    <definedName name="_D001888">'Expenses &amp; Net Income'!$B$22</definedName>
    <definedName name="_D001889">'Expenses &amp; Net Income'!$B$23</definedName>
    <definedName name="_D001890">'Expenses &amp; Net Income'!$B$24</definedName>
    <definedName name="_D001891">'Expenses &amp; Net Income'!$B$25</definedName>
    <definedName name="_D001892">'Expenses &amp; Net Income'!$B$26</definedName>
    <definedName name="_D001893">'Expenses &amp; Net Income'!$B$27</definedName>
    <definedName name="_D001894">'Expenses &amp; Net Income'!$B$28</definedName>
    <definedName name="_D001895">'Expenses &amp; Net Income'!$B$29</definedName>
    <definedName name="_D001896">'Expenses &amp; Net Income'!$C$16</definedName>
    <definedName name="_D001897">'Expenses &amp; Net Income'!$D$16</definedName>
    <definedName name="_D001898">'Expenses &amp; Net Income'!$E$16</definedName>
    <definedName name="_D001899">'Expenses &amp; Net Income'!$F$16</definedName>
    <definedName name="_D001900">'Expenses &amp; Net Income'!$C$17</definedName>
    <definedName name="_D001901">'Expenses &amp; Net Income'!$D$17</definedName>
    <definedName name="_D001902">'Expenses &amp; Net Income'!$E$17</definedName>
    <definedName name="_D001903">'Expenses &amp; Net Income'!$F$17</definedName>
    <definedName name="_D001904">'Expenses &amp; Net Income'!$C$18</definedName>
    <definedName name="_D001905">'Expenses &amp; Net Income'!$D$18</definedName>
    <definedName name="_D001906">'Expenses &amp; Net Income'!$E$18</definedName>
    <definedName name="_D001907">'Expenses &amp; Net Income'!$F$18</definedName>
    <definedName name="_D001908">'Expenses &amp; Net Income'!$C$19</definedName>
    <definedName name="_D001909">'Expenses &amp; Net Income'!$D$19</definedName>
    <definedName name="_D001910">'Expenses &amp; Net Income'!$E$19</definedName>
    <definedName name="_D001911">'Expenses &amp; Net Income'!$F$19</definedName>
    <definedName name="_D001912">'Expenses &amp; Net Income'!$C$20</definedName>
    <definedName name="_D001913">'Expenses &amp; Net Income'!$D$20</definedName>
    <definedName name="_D001914">'Expenses &amp; Net Income'!$E$20</definedName>
    <definedName name="_D001915">'Expenses &amp; Net Income'!$F$20</definedName>
    <definedName name="_D001916">'Expenses &amp; Net Income'!$C$21</definedName>
    <definedName name="_D001917">'Expenses &amp; Net Income'!$D$21</definedName>
    <definedName name="_D001918">'Expenses &amp; Net Income'!$E$21</definedName>
    <definedName name="_D001919">'Expenses &amp; Net Income'!$F$21</definedName>
    <definedName name="_D001920">'Expenses &amp; Net Income'!$C$22</definedName>
    <definedName name="_D001921">'Expenses &amp; Net Income'!$D$22</definedName>
    <definedName name="_D001922">'Expenses &amp; Net Income'!$E$22</definedName>
    <definedName name="_D001923">'Expenses &amp; Net Income'!$F$22</definedName>
    <definedName name="_D001924">'Expenses &amp; Net Income'!$C$23</definedName>
    <definedName name="_D001925">'Expenses &amp; Net Income'!$D$23</definedName>
    <definedName name="_D001926">'Expenses &amp; Net Income'!$E$23</definedName>
    <definedName name="_D001927">'Expenses &amp; Net Income'!$F$23</definedName>
    <definedName name="_D001928">'Expenses &amp; Net Income'!$C$24</definedName>
    <definedName name="_D001929">'Expenses &amp; Net Income'!$D$24</definedName>
    <definedName name="_D001930">'Expenses &amp; Net Income'!$E$24</definedName>
    <definedName name="_D001931">'Expenses &amp; Net Income'!$F$24</definedName>
    <definedName name="_D001932">'Expenses &amp; Net Income'!$C$25</definedName>
    <definedName name="_D001933">'Expenses &amp; Net Income'!$D$25</definedName>
    <definedName name="_D001934">'Expenses &amp; Net Income'!$E$25</definedName>
    <definedName name="_D001935">'Expenses &amp; Net Income'!$F$25</definedName>
    <definedName name="_D001936">'Expenses &amp; Net Income'!$C$26</definedName>
    <definedName name="_D001937">'Expenses &amp; Net Income'!$D$26</definedName>
    <definedName name="_D001938">'Expenses &amp; Net Income'!$E$26</definedName>
    <definedName name="_D001939">'Expenses &amp; Net Income'!$F$26</definedName>
    <definedName name="_D001940">'Expenses &amp; Net Income'!$C$27</definedName>
    <definedName name="_D001941">'Expenses &amp; Net Income'!$D$27</definedName>
    <definedName name="_D001942">'Expenses &amp; Net Income'!$E$27</definedName>
    <definedName name="_D001943">'Expenses &amp; Net Income'!$F$27</definedName>
    <definedName name="_D001944">'Expenses &amp; Net Income'!$C$28</definedName>
    <definedName name="_D001945">'Expenses &amp; Net Income'!$D$28</definedName>
    <definedName name="_D001946">'Expenses &amp; Net Income'!$E$28</definedName>
    <definedName name="_D001947">'Expenses &amp; Net Income'!$F$28</definedName>
    <definedName name="_D001948">'Expenses &amp; Net Income'!$C$29</definedName>
    <definedName name="_D001949">'Expenses &amp; Net Income'!$D$29</definedName>
    <definedName name="_D001950">'Expenses &amp; Net Income'!$E$29</definedName>
    <definedName name="_D001951">'Expenses &amp; Net Income'!$F$29</definedName>
    <definedName name="_D001952">'Expenses &amp; Net Income'!$B$31</definedName>
    <definedName name="_D001953">'Expenses &amp; Net Income'!$B$32</definedName>
    <definedName name="_D001954">'Expenses &amp; Net Income'!$B$33</definedName>
    <definedName name="_D001955">'Expenses &amp; Net Income'!$B$34</definedName>
    <definedName name="_D001956">'Expenses &amp; Net Income'!$B$35</definedName>
    <definedName name="_D001957" localSheetId="9">'[1]Expenses &amp; Net Income'!$B$36</definedName>
    <definedName name="_D001957" localSheetId="7">'[2]Expenses &amp; Net Income'!$B$36</definedName>
    <definedName name="_D001957" localSheetId="21">'[1]Expenses &amp; Net Income'!$B$36</definedName>
    <definedName name="_D001957" localSheetId="20">'[1]Expenses &amp; Net Income'!$B$36</definedName>
    <definedName name="_D001957" localSheetId="19">'[1]Expenses &amp; Net Income'!$B$36</definedName>
    <definedName name="_D001957">'Expenses &amp; Net Income'!$B$36</definedName>
    <definedName name="_D001958" localSheetId="7">'[2]Expenses &amp; Net Income'!$B$37</definedName>
    <definedName name="_D001958">'Expenses &amp; Net Income'!$B$37</definedName>
    <definedName name="_D001959">'Expenses &amp; Net Income'!$A$31</definedName>
    <definedName name="_D001960">'Expenses &amp; Net Income'!$A$32</definedName>
    <definedName name="_D001961">'Expenses &amp; Net Income'!$A$33</definedName>
    <definedName name="_D001962">'Expenses &amp; Net Income'!$C$34</definedName>
    <definedName name="_D001963">'Expenses &amp; Net Income'!$D$34</definedName>
    <definedName name="_D001964">'Expenses &amp; Net Income'!$E$34</definedName>
    <definedName name="_D001965">'Expenses &amp; Net Income'!$F$34</definedName>
    <definedName name="_D001966">'Expenses &amp; Net Income'!$C$31</definedName>
    <definedName name="_D001967">'Expenses &amp; Net Income'!$D$31</definedName>
    <definedName name="_D001968">'Expenses &amp; Net Income'!$E$31</definedName>
    <definedName name="_D001969">'Expenses &amp; Net Income'!$F$31</definedName>
    <definedName name="_D001970">'Expenses &amp; Net Income'!$C$32</definedName>
    <definedName name="_D001971">'Expenses &amp; Net Income'!$D$32</definedName>
    <definedName name="_D001972">'Expenses &amp; Net Income'!$E$32</definedName>
    <definedName name="_D001973">'Expenses &amp; Net Income'!$F$32</definedName>
    <definedName name="_D001974">'Expenses &amp; Net Income'!$C$33</definedName>
    <definedName name="_D001975">'Expenses &amp; Net Income'!$D$33</definedName>
    <definedName name="_D001976">'Expenses &amp; Net Income'!$E$33</definedName>
    <definedName name="_D001977">'Expenses &amp; Net Income'!$F$33</definedName>
    <definedName name="_D001978">'Expenses &amp; Net Income'!$C$35</definedName>
    <definedName name="_D001979">'Expenses &amp; Net Income'!$D$35</definedName>
    <definedName name="_D001980">'Expenses &amp; Net Income'!$E$35</definedName>
    <definedName name="_D001981">'Expenses &amp; Net Income'!$F$35</definedName>
    <definedName name="_D001982" localSheetId="9">'[1]Expenses &amp; Net Income'!$B$38</definedName>
    <definedName name="_D001982" localSheetId="7">'[2]Expenses &amp; Net Income'!$B$38</definedName>
    <definedName name="_D001982" localSheetId="21">'[1]Expenses &amp; Net Income'!$B$38</definedName>
    <definedName name="_D001982" localSheetId="20">'[1]Expenses &amp; Net Income'!$B$38</definedName>
    <definedName name="_D001982" localSheetId="19">'[1]Expenses &amp; Net Income'!$B$38</definedName>
    <definedName name="_D001982">'Expenses &amp; Net Income'!$B$38</definedName>
    <definedName name="_D001983">'Expenses &amp; Net Income'!$B$40</definedName>
    <definedName name="_D001984">'Expenses &amp; Net Income'!$B$41</definedName>
    <definedName name="_D001985">'Expenses &amp; Net Income'!$B$42</definedName>
    <definedName name="_D001986">'Expenses &amp; Net Income'!$B$43</definedName>
    <definedName name="_D001987">'Expenses &amp; Net Income'!$B$44</definedName>
    <definedName name="_D001988" localSheetId="9">'[1]Expenses &amp; Net Income'!$B$45</definedName>
    <definedName name="_D001988" localSheetId="7">'[2]Expenses &amp; Net Income'!$B$45</definedName>
    <definedName name="_D001988" localSheetId="21">'[1]Expenses &amp; Net Income'!$B$45</definedName>
    <definedName name="_D001988" localSheetId="20">'[1]Expenses &amp; Net Income'!$B$45</definedName>
    <definedName name="_D001988" localSheetId="19">'[1]Expenses &amp; Net Income'!$B$45</definedName>
    <definedName name="_D001988">'Expenses &amp; Net Income'!$B$45</definedName>
    <definedName name="_D001989">'Expenses &amp; Net Income'!$B$47</definedName>
    <definedName name="_D001990">'Expenses &amp; Net Income'!$B$48</definedName>
    <definedName name="_D001991">'Expenses &amp; Net Income'!$B$49</definedName>
    <definedName name="_D001992">'Expenses &amp; Net Income'!$B$50</definedName>
    <definedName name="_D001993">'Expenses &amp; Net Income'!$B$51</definedName>
    <definedName name="_D001994">'Expenses &amp; Net Income'!$B$52</definedName>
    <definedName name="_D001995" localSheetId="9">'[1]Expenses &amp; Net Income'!$B$53</definedName>
    <definedName name="_D001995" localSheetId="7">'[2]Expenses &amp; Net Income'!$B$53</definedName>
    <definedName name="_D001995" localSheetId="21">'[1]Expenses &amp; Net Income'!$B$53</definedName>
    <definedName name="_D001995" localSheetId="20">'[1]Expenses &amp; Net Income'!$B$53</definedName>
    <definedName name="_D001995" localSheetId="19">'[1]Expenses &amp; Net Income'!$B$53</definedName>
    <definedName name="_D001995">'Expenses &amp; Net Income'!$B$53</definedName>
    <definedName name="_D002071">'Service Line Changes'!$D$4</definedName>
    <definedName name="_D002072">'Service Line Changes'!$D$5</definedName>
    <definedName name="_D002073">'Service Line Changes'!$D$6</definedName>
    <definedName name="_D002074">'Service Line Changes'!$D$7</definedName>
    <definedName name="_D002075">'Service Line Changes'!$D$8</definedName>
    <definedName name="_D002076">'Service Line Changes'!$D$9</definedName>
    <definedName name="_D002077">'Service Line Changes'!$D$10</definedName>
    <definedName name="_D002078">'Service Line Changes'!$D$11</definedName>
    <definedName name="_D002079">'Service Line Changes'!$D$12</definedName>
    <definedName name="_D002080">'Service Line Changes'!$D$13</definedName>
    <definedName name="_D002081">'Service Line Changes'!$D$14</definedName>
    <definedName name="_D002082">'Service Line Changes'!$D$15</definedName>
    <definedName name="_D002083">'Service Line Changes'!$D$16</definedName>
    <definedName name="_D002084">'Service Line Changes'!$D$17</definedName>
    <definedName name="_D002085">'Service Line Changes'!$D$18</definedName>
    <definedName name="_D002086">'Service Line Changes'!$D$19</definedName>
    <definedName name="_D002087">'Service Line Changes'!$D$20</definedName>
    <definedName name="_D002088">'Service Line Changes'!$D$21</definedName>
    <definedName name="_D002089">'Service Line Changes'!$D$22</definedName>
    <definedName name="_D002090">'Service Line Changes'!$D$23</definedName>
    <definedName name="_D002091">'Service Line Changes'!$D$24</definedName>
    <definedName name="_D002092">'Service Line Changes'!$D$25</definedName>
    <definedName name="_D002093">'Service Line Changes'!$D$26</definedName>
    <definedName name="_D002094">'Service Line Changes'!$D$27</definedName>
    <definedName name="_D002096">'Service Line Changes'!$E$4</definedName>
    <definedName name="_D002097">'Service Line Changes'!$E$5</definedName>
    <definedName name="_D002098">'Service Line Changes'!$E$6</definedName>
    <definedName name="_D002099">'Service Line Changes'!$E$7</definedName>
    <definedName name="_D002100">'Service Line Changes'!$E$8</definedName>
    <definedName name="_D002101">'Service Line Changes'!$E$9</definedName>
    <definedName name="_D002102">'Service Line Changes'!$E$10</definedName>
    <definedName name="_D002103">'Service Line Changes'!$E$11</definedName>
    <definedName name="_D002104">'Service Line Changes'!$E$12</definedName>
    <definedName name="_D002105">'Service Line Changes'!$E$13</definedName>
    <definedName name="_D002106">'Service Line Changes'!$E$14</definedName>
    <definedName name="_D002107">'Service Line Changes'!$E$15</definedName>
    <definedName name="_D002108">'Service Line Changes'!$E$16</definedName>
    <definedName name="_D002109">'Service Line Changes'!$E$17</definedName>
    <definedName name="_D002110">'Service Line Changes'!$E$18</definedName>
    <definedName name="_D002111">'Service Line Changes'!$E$19</definedName>
    <definedName name="_D002112">'Service Line Changes'!$E$20</definedName>
    <definedName name="_D002113">'Service Line Changes'!$E$21</definedName>
    <definedName name="_D002114">'Service Line Changes'!$E$22</definedName>
    <definedName name="_D002115">'Service Line Changes'!$E$23</definedName>
    <definedName name="_D002116">'Service Line Changes'!$E$24</definedName>
    <definedName name="_D002117">'Service Line Changes'!$E$25</definedName>
    <definedName name="_D002118">'Service Line Changes'!$E$26</definedName>
    <definedName name="_D002119">'Service Line Changes'!$E$27</definedName>
    <definedName name="_D002121">'Service Line Changes'!$F$4</definedName>
    <definedName name="_D002122">'Service Line Changes'!$F$5</definedName>
    <definedName name="_D002123">'Service Line Changes'!$F$6</definedName>
    <definedName name="_D002124">'Service Line Changes'!$F$7</definedName>
    <definedName name="_D002125">'Service Line Changes'!$F$8</definedName>
    <definedName name="_D002126">'Service Line Changes'!$F$9</definedName>
    <definedName name="_D002127">'Service Line Changes'!$F$10</definedName>
    <definedName name="_D002128">'Service Line Changes'!$F$11</definedName>
    <definedName name="_D002129">'Service Line Changes'!$F$12</definedName>
    <definedName name="_D002130">'Service Line Changes'!$F$13</definedName>
    <definedName name="_D002131">'Service Line Changes'!$F$14</definedName>
    <definedName name="_D002132">'Service Line Changes'!$F$15</definedName>
    <definedName name="_D002133">'Service Line Changes'!$F$16</definedName>
    <definedName name="_D002134">'Service Line Changes'!$F$17</definedName>
    <definedName name="_D002135">'Service Line Changes'!$F$18</definedName>
    <definedName name="_D002136">'Service Line Changes'!$F$19</definedName>
    <definedName name="_D002137">'Service Line Changes'!$F$20</definedName>
    <definedName name="_D002138">'Service Line Changes'!$F$21</definedName>
    <definedName name="_D002139">'Service Line Changes'!$F$22</definedName>
    <definedName name="_D002140">'Service Line Changes'!$F$23</definedName>
    <definedName name="_D002141">'Service Line Changes'!$F$24</definedName>
    <definedName name="_D002142">'Service Line Changes'!$F$25</definedName>
    <definedName name="_D002143">'Service Line Changes'!$F$26</definedName>
    <definedName name="_D002144">'Service Line Changes'!$F$27</definedName>
    <definedName name="_D002148">'Transfers to Other Entities'!$C$3</definedName>
    <definedName name="_D002149">'Transfers to Other Entities'!$C$4</definedName>
    <definedName name="_D002150">'Transfers to Other Entities'!$C$5</definedName>
    <definedName name="_D002151">'Transfers to Other Entities'!$C$6</definedName>
    <definedName name="_D002152">'Transfers to Other Entities'!$C$7</definedName>
    <definedName name="_D002153">'Transfers to Other Entities'!$C$8</definedName>
    <definedName name="_D002154">'Transfers to Other Entities'!$C$9</definedName>
    <definedName name="_D002155">'Transfers to Other Entities'!$C$10</definedName>
    <definedName name="_D002156">'Transfers to Other Entities'!$C$11</definedName>
    <definedName name="_D002157">'Transfers to Other Entities'!$C$12</definedName>
    <definedName name="_D002158">'Transfers to Other Entities'!$C$13</definedName>
    <definedName name="_D002159">'Transfers to Other Entities'!$C$14</definedName>
    <definedName name="_D002160">'Transfers to Other Entities'!$C$15</definedName>
    <definedName name="_D002161">'Transfers to Other Entities'!$C$16</definedName>
    <definedName name="_D002162">'Transfers to Other Entities'!$C$17</definedName>
    <definedName name="_D002163">'Transfers to Other Entities'!$C$18</definedName>
    <definedName name="_D002164">'Transfers to Other Entities'!$C$19</definedName>
    <definedName name="_D002165">'Transfers to Other Entities'!$C$20</definedName>
    <definedName name="_D002166">'Transfers to Other Entities'!$C$21</definedName>
    <definedName name="_D002167">'Transfers to Other Entities'!$C$22</definedName>
    <definedName name="_D002168">'Transfers to Other Entities'!$C$23</definedName>
    <definedName name="_D002169">'Transfers to Other Entities'!$C$24</definedName>
    <definedName name="_D002170">'Transfers to Other Entities'!$C$25</definedName>
    <definedName name="_D002171">'Transfers to Other Entities'!$C$26</definedName>
    <definedName name="_D002172">'Transfers to Other Entities'!$C$27</definedName>
    <definedName name="_D002173">'Transfers to Other Entities'!$C$28</definedName>
    <definedName name="_D002174">'Transfers to Other Entities'!$C$29</definedName>
    <definedName name="_D002175">'Transfers to Other Entities'!$C$30</definedName>
    <definedName name="_D002176">'Transfers to Other Entities'!$C$31</definedName>
    <definedName name="_D002177">'Transfers to Other Entities'!$C$32</definedName>
    <definedName name="_D002178">'Transfers to Other Entities'!$C$33</definedName>
    <definedName name="_D002179">'Transfers to Other Entities'!$C$34</definedName>
    <definedName name="_D002180">'Transfers to Other Entities'!$C$35</definedName>
    <definedName name="_D002181">'Transfers to Other Entities'!$C$36</definedName>
    <definedName name="_D002182">'Transfers to Other Entities'!$C$37</definedName>
    <definedName name="_D002183">'Transfers to Other Entities'!$C$38</definedName>
    <definedName name="_D002184">'Transfers to Other Entities'!$C$39</definedName>
    <definedName name="_D002185">'Transfers to Other Entities'!$C$40</definedName>
    <definedName name="_D002186">'Transfers to Other Entities'!$C$41</definedName>
    <definedName name="_D002187">'Transfers to Other Entities'!$C$42</definedName>
    <definedName name="_D002188">'Transfers to Other Entities'!$C$43</definedName>
    <definedName name="_D002189">'Transfers to Other Entities'!$C$44</definedName>
    <definedName name="_D002190">'Transfers to Other Entities'!$C$45</definedName>
    <definedName name="_D002191">'Transfers to Other Entities'!$C$46</definedName>
    <definedName name="_D002192">'Transfers to Other Entities'!$C$47</definedName>
    <definedName name="_D002193">'Transfers to Other Entities'!$C$48</definedName>
    <definedName name="_D002194">'Transfers to Other Entities'!$C$49</definedName>
    <definedName name="_D002195">'Transfers to Other Entities'!$C$50</definedName>
    <definedName name="_D002196">'Transfers to Other Entities'!$C$51</definedName>
    <definedName name="_D002197">'Transfers to Other Entities'!$C$52</definedName>
    <definedName name="_D002198">'Transfers to Other Entities'!$C$53</definedName>
    <definedName name="_D002199">'Transfers to Other Entities'!$C$54</definedName>
    <definedName name="_D002200">'Transfers to Other Entities'!$C$55</definedName>
    <definedName name="_D002201">'Transfers to Other Entities'!$C$56</definedName>
    <definedName name="_D002202">'Transfers to Other Entities'!$C$57</definedName>
    <definedName name="_D002203">'Transfers to Other Entities'!$C$58</definedName>
    <definedName name="_D002204">'Transfers to Other Entities'!$C$59</definedName>
    <definedName name="_D002205">'Transfers to Other Entities'!$C$60</definedName>
    <definedName name="_D002206">'Transfers to Other Entities'!$C$61</definedName>
    <definedName name="_D002207">'Transfers to Other Entities'!$C$62</definedName>
    <definedName name="_D002208">'Transfers to Other Entities'!$C$63</definedName>
    <definedName name="_D002209">'Transfers to Other Entities'!$C$64</definedName>
    <definedName name="_D002210">'Transfers to Other Entities'!$C$65</definedName>
    <definedName name="_D002211">'Transfers to Other Entities'!$C$66</definedName>
    <definedName name="_D002212">'Transfers to Other Entities'!$C$67</definedName>
    <definedName name="_D002213">'Transfers to Other Entities'!$C$68</definedName>
    <definedName name="_D002214">'Transfers to Other Entities'!$C$69</definedName>
    <definedName name="_D002215">'Transfers to Other Entities'!$C$70</definedName>
    <definedName name="_D002216">'Transfers to Other Entities'!$C$71</definedName>
    <definedName name="_D002217">'Transfers to Other Entities'!$C$72</definedName>
    <definedName name="_D002218">'Transfers to Other Entities'!$C$73</definedName>
    <definedName name="_D002219">'Transfers to Other Entities'!$C$74</definedName>
    <definedName name="_D002220">'Transfers to Other Entities'!$C$75</definedName>
    <definedName name="_D002221">'Transfers to Other Entities'!$C$76</definedName>
    <definedName name="_D002222">'Transfers to Other Entities'!$C$77</definedName>
    <definedName name="_D002223">'Transfers to Other Entities'!$D$3</definedName>
    <definedName name="_D002224">'Transfers to Other Entities'!$D$4</definedName>
    <definedName name="_D002225">'Transfers to Other Entities'!$D$5</definedName>
    <definedName name="_D002226">'Transfers to Other Entities'!$D$6</definedName>
    <definedName name="_D002227">'Transfers to Other Entities'!$D$7</definedName>
    <definedName name="_D002228">'Transfers to Other Entities'!$D$8</definedName>
    <definedName name="_D002229">'Transfers to Other Entities'!$D$9</definedName>
    <definedName name="_D002230">'Transfers to Other Entities'!$D$10</definedName>
    <definedName name="_D002231">'Transfers to Other Entities'!$D$11</definedName>
    <definedName name="_D002232">'Transfers to Other Entities'!$D$12</definedName>
    <definedName name="_D002233">'Transfers to Other Entities'!$D$13</definedName>
    <definedName name="_D002234">'Transfers to Other Entities'!$D$14</definedName>
    <definedName name="_D002235">'Transfers to Other Entities'!$D$15</definedName>
    <definedName name="_D002236">'Transfers to Other Entities'!$D$16</definedName>
    <definedName name="_D002237">'Transfers to Other Entities'!$D$17</definedName>
    <definedName name="_D002238">'Transfers to Other Entities'!$D$18</definedName>
    <definedName name="_D002239">'Transfers to Other Entities'!$D$19</definedName>
    <definedName name="_D002240">'Transfers to Other Entities'!$D$20</definedName>
    <definedName name="_D002241">'Transfers to Other Entities'!$D$21</definedName>
    <definedName name="_D002242">'Transfers to Other Entities'!$D$22</definedName>
    <definedName name="_D002243">'Transfers to Other Entities'!$D$23</definedName>
    <definedName name="_D002244">'Transfers to Other Entities'!$D$24</definedName>
    <definedName name="_D002245">'Transfers to Other Entities'!$D$25</definedName>
    <definedName name="_D002246">'Transfers to Other Entities'!$D$26</definedName>
    <definedName name="_D002247">'Transfers to Other Entities'!$D$27</definedName>
    <definedName name="_D002248">'Transfers to Other Entities'!$D$28</definedName>
    <definedName name="_D002249">'Transfers to Other Entities'!$D$29</definedName>
    <definedName name="_D002250">'Transfers to Other Entities'!$D$30</definedName>
    <definedName name="_D002251">'Transfers to Other Entities'!$D$31</definedName>
    <definedName name="_D002252">'Transfers to Other Entities'!$D$32</definedName>
    <definedName name="_D002253">'Transfers to Other Entities'!$D$33</definedName>
    <definedName name="_D002254">'Transfers to Other Entities'!$D$34</definedName>
    <definedName name="_D002255">'Transfers to Other Entities'!$D$35</definedName>
    <definedName name="_D002256">'Transfers to Other Entities'!$D$36</definedName>
    <definedName name="_D002257">'Transfers to Other Entities'!$D$37</definedName>
    <definedName name="_D002258">'Transfers to Other Entities'!$D$38</definedName>
    <definedName name="_D002259">'Transfers to Other Entities'!$D$39</definedName>
    <definedName name="_D002260">'Transfers to Other Entities'!$D$40</definedName>
    <definedName name="_D002261">'Transfers to Other Entities'!$D$41</definedName>
    <definedName name="_D002262">'Transfers to Other Entities'!$D$42</definedName>
    <definedName name="_D002263">'Transfers to Other Entities'!$D$43</definedName>
    <definedName name="_D002264">'Transfers to Other Entities'!$D$44</definedName>
    <definedName name="_D002265">'Transfers to Other Entities'!$D$45</definedName>
    <definedName name="_D002266">'Transfers to Other Entities'!$D$46</definedName>
    <definedName name="_D002267">'Transfers to Other Entities'!$D$47</definedName>
    <definedName name="_D002268">'Transfers to Other Entities'!$D$48</definedName>
    <definedName name="_D002269">'Transfers to Other Entities'!$D$49</definedName>
    <definedName name="_D002270">'Transfers to Other Entities'!$D$50</definedName>
    <definedName name="_D002271">'Transfers to Other Entities'!$D$51</definedName>
    <definedName name="_D002272">'Transfers to Other Entities'!$D$52</definedName>
    <definedName name="_D002273">'Transfers to Other Entities'!$D$53</definedName>
    <definedName name="_D002274">'Transfers to Other Entities'!$D$54</definedName>
    <definedName name="_D002275">'Transfers to Other Entities'!$D$55</definedName>
    <definedName name="_D002276">'Transfers to Other Entities'!$D$56</definedName>
    <definedName name="_D002277">'Transfers to Other Entities'!$D$57</definedName>
    <definedName name="_D002278">'Transfers to Other Entities'!$D$58</definedName>
    <definedName name="_D002279">'Transfers to Other Entities'!$D$59</definedName>
    <definedName name="_D002280">'Transfers to Other Entities'!$D$60</definedName>
    <definedName name="_D002281">'Transfers to Other Entities'!$D$61</definedName>
    <definedName name="_D002282">'Transfers to Other Entities'!$D$62</definedName>
    <definedName name="_D002283">'Transfers to Other Entities'!$D$63</definedName>
    <definedName name="_D002284">'Transfers to Other Entities'!$D$64</definedName>
    <definedName name="_D002285">'Transfers to Other Entities'!$D$65</definedName>
    <definedName name="_D002286">'Transfers to Other Entities'!$D$66</definedName>
    <definedName name="_D002287">'Transfers to Other Entities'!$D$67</definedName>
    <definedName name="_D002288">'Transfers to Other Entities'!$D$68</definedName>
    <definedName name="_D002289">'Transfers to Other Entities'!$D$69</definedName>
    <definedName name="_D002290">'Transfers to Other Entities'!$D$70</definedName>
    <definedName name="_D002291">'Transfers to Other Entities'!$D$71</definedName>
    <definedName name="_D002292">'Transfers to Other Entities'!$D$72</definedName>
    <definedName name="_D002293">'Transfers to Other Entities'!$D$73</definedName>
    <definedName name="_D002294">'Transfers to Other Entities'!$D$74</definedName>
    <definedName name="_D002295">'Transfers to Other Entities'!$D$75</definedName>
    <definedName name="_D002296">'Transfers to Other Entities'!$D$76</definedName>
    <definedName name="_D002297">'Transfers to Other Entities'!$D$77</definedName>
    <definedName name="_D002298">'Transfers to Other Entities'!$E$3</definedName>
    <definedName name="_D002299">'Transfers to Other Entities'!$E$4</definedName>
    <definedName name="_D002300">'Transfers to Other Entities'!$E$5</definedName>
    <definedName name="_D002301">'Transfers to Other Entities'!$E$6</definedName>
    <definedName name="_D002302">'Transfers to Other Entities'!$E$7</definedName>
    <definedName name="_D002303">'Transfers to Other Entities'!$E$8</definedName>
    <definedName name="_D002304">'Transfers to Other Entities'!$E$9</definedName>
    <definedName name="_D002305">'Transfers to Other Entities'!$E$10</definedName>
    <definedName name="_D002306">'Transfers to Other Entities'!$E$11</definedName>
    <definedName name="_D002307">'Transfers to Other Entities'!$E$12</definedName>
    <definedName name="_D002308">'Transfers to Other Entities'!$E$13</definedName>
    <definedName name="_D002309">'Transfers to Other Entities'!$E$14</definedName>
    <definedName name="_D002310">'Transfers to Other Entities'!$E$15</definedName>
    <definedName name="_D002311">'Transfers to Other Entities'!$E$16</definedName>
    <definedName name="_D002312">'Transfers to Other Entities'!$E$17</definedName>
    <definedName name="_D002313">'Transfers to Other Entities'!$E$18</definedName>
    <definedName name="_D002314">'Transfers to Other Entities'!$E$19</definedName>
    <definedName name="_D002315">'Transfers to Other Entities'!$E$20</definedName>
    <definedName name="_D002316">'Transfers to Other Entities'!$E$21</definedName>
    <definedName name="_D002317">'Transfers to Other Entities'!$E$22</definedName>
    <definedName name="_D002318">'Transfers to Other Entities'!$E$23</definedName>
    <definedName name="_D002319">'Transfers to Other Entities'!$E$24</definedName>
    <definedName name="_D002320">'Transfers to Other Entities'!$E$25</definedName>
    <definedName name="_D002321">'Transfers to Other Entities'!$E$26</definedName>
    <definedName name="_D002322">'Transfers to Other Entities'!$E$27</definedName>
    <definedName name="_D002323">'Transfers to Other Entities'!$E$28</definedName>
    <definedName name="_D002324">'Transfers to Other Entities'!$E$29</definedName>
    <definedName name="_D002325">'Transfers to Other Entities'!$E$30</definedName>
    <definedName name="_D002326">'Transfers to Other Entities'!$E$31</definedName>
    <definedName name="_D002327">'Transfers to Other Entities'!$E$32</definedName>
    <definedName name="_D002328">'Transfers to Other Entities'!$E$33</definedName>
    <definedName name="_D002329">'Transfers to Other Entities'!$E$34</definedName>
    <definedName name="_D002330">'Transfers to Other Entities'!$E$35</definedName>
    <definedName name="_D002331">'Transfers to Other Entities'!$E$36</definedName>
    <definedName name="_D002332">'Transfers to Other Entities'!$E$37</definedName>
    <definedName name="_D002333">'Transfers to Other Entities'!$E$38</definedName>
    <definedName name="_D002334">'Transfers to Other Entities'!$E$39</definedName>
    <definedName name="_D002335">'Transfers to Other Entities'!$E$40</definedName>
    <definedName name="_D002336">'Transfers to Other Entities'!$E$41</definedName>
    <definedName name="_D002337">'Transfers to Other Entities'!$E$42</definedName>
    <definedName name="_D002338">'Transfers to Other Entities'!$E$43</definedName>
    <definedName name="_D002339">'Transfers to Other Entities'!$E$44</definedName>
    <definedName name="_D002340">'Transfers to Other Entities'!$E$45</definedName>
    <definedName name="_D002341">'Transfers to Other Entities'!$E$46</definedName>
    <definedName name="_D002342">'Transfers to Other Entities'!$E$47</definedName>
    <definedName name="_D002343">'Transfers to Other Entities'!$E$48</definedName>
    <definedName name="_D002344">'Transfers to Other Entities'!$E$49</definedName>
    <definedName name="_D002345">'Transfers to Other Entities'!$E$50</definedName>
    <definedName name="_D002346">'Transfers to Other Entities'!$E$51</definedName>
    <definedName name="_D002347">'Transfers to Other Entities'!$E$52</definedName>
    <definedName name="_D002348">'Transfers to Other Entities'!$E$53</definedName>
    <definedName name="_D002349">'Transfers to Other Entities'!$E$54</definedName>
    <definedName name="_D002350">'Transfers to Other Entities'!$E$55</definedName>
    <definedName name="_D002351">'Transfers to Other Entities'!$E$56</definedName>
    <definedName name="_D002352">'Transfers to Other Entities'!$E$57</definedName>
    <definedName name="_D002353">'Transfers to Other Entities'!$E$58</definedName>
    <definedName name="_D002354">'Transfers to Other Entities'!$E$59</definedName>
    <definedName name="_D002355">'Transfers to Other Entities'!$E$60</definedName>
    <definedName name="_D002356">'Transfers to Other Entities'!$E$61</definedName>
    <definedName name="_D002357">'Transfers to Other Entities'!$E$62</definedName>
    <definedName name="_D002358">'Transfers to Other Entities'!$E$63</definedName>
    <definedName name="_D002359">'Transfers to Other Entities'!$E$64</definedName>
    <definedName name="_D002360">'Transfers to Other Entities'!$E$65</definedName>
    <definedName name="_D002361">'Transfers to Other Entities'!$E$66</definedName>
    <definedName name="_D002362">'Transfers to Other Entities'!$E$67</definedName>
    <definedName name="_D002363">'Transfers to Other Entities'!$E$68</definedName>
    <definedName name="_D002364">'Transfers to Other Entities'!$E$69</definedName>
    <definedName name="_D002365">'Transfers to Other Entities'!$E$70</definedName>
    <definedName name="_D002366">'Transfers to Other Entities'!$E$71</definedName>
    <definedName name="_D002367">'Transfers to Other Entities'!$E$72</definedName>
    <definedName name="_D002368">'Transfers to Other Entities'!$E$73</definedName>
    <definedName name="_D002369">'Transfers to Other Entities'!$E$74</definedName>
    <definedName name="_D002370">'Transfers to Other Entities'!$E$75</definedName>
    <definedName name="_D002371">'Transfers to Other Entities'!$E$76</definedName>
    <definedName name="_D002372">'Transfers to Other Entities'!$E$77</definedName>
    <definedName name="_D002373">'Transfers to Other Entities'!$F$3</definedName>
    <definedName name="_D002374">'Transfers to Other Entities'!$F$4</definedName>
    <definedName name="_D002375">'Transfers to Other Entities'!$F$5</definedName>
    <definedName name="_D002376">'Transfers to Other Entities'!$F$6</definedName>
    <definedName name="_D002377">'Transfers to Other Entities'!$F$7</definedName>
    <definedName name="_D002378">'Transfers to Other Entities'!$F$8</definedName>
    <definedName name="_D002379">'Transfers to Other Entities'!$F$9</definedName>
    <definedName name="_D002380">'Transfers to Other Entities'!$F$10</definedName>
    <definedName name="_D002381">'Transfers to Other Entities'!$F$11</definedName>
    <definedName name="_D002382">'Transfers to Other Entities'!$F$12</definedName>
    <definedName name="_D002383">'Transfers to Other Entities'!$F$13</definedName>
    <definedName name="_D002384">'Transfers to Other Entities'!$F$14</definedName>
    <definedName name="_D002385">'Transfers to Other Entities'!$F$15</definedName>
    <definedName name="_D002386">'Transfers to Other Entities'!$F$16</definedName>
    <definedName name="_D002387">'Transfers to Other Entities'!$F$17</definedName>
    <definedName name="_D002388">'Transfers to Other Entities'!$F$18</definedName>
    <definedName name="_D002389">'Transfers to Other Entities'!$F$19</definedName>
    <definedName name="_D002390">'Transfers to Other Entities'!$F$20</definedName>
    <definedName name="_D002391">'Transfers to Other Entities'!$F$21</definedName>
    <definedName name="_D002392">'Transfers to Other Entities'!$F$22</definedName>
    <definedName name="_D002393">'Transfers to Other Entities'!$F$23</definedName>
    <definedName name="_D002394">'Transfers to Other Entities'!$F$24</definedName>
    <definedName name="_D002395">'Transfers to Other Entities'!$F$25</definedName>
    <definedName name="_D002396">'Transfers to Other Entities'!$F$26</definedName>
    <definedName name="_D002397">'Transfers to Other Entities'!$F$27</definedName>
    <definedName name="_D002398">'Transfers to Other Entities'!$F$28</definedName>
    <definedName name="_D002399">'Transfers to Other Entities'!$F$29</definedName>
    <definedName name="_D002400">'Transfers to Other Entities'!$F$30</definedName>
    <definedName name="_D002401">'Transfers to Other Entities'!$F$31</definedName>
    <definedName name="_D002402">'Transfers to Other Entities'!$F$32</definedName>
    <definedName name="_D002403">'Transfers to Other Entities'!$F$33</definedName>
    <definedName name="_D002404">'Transfers to Other Entities'!$F$34</definedName>
    <definedName name="_D002405">'Transfers to Other Entities'!$F$35</definedName>
    <definedName name="_D002406">'Transfers to Other Entities'!$F$36</definedName>
    <definedName name="_D002407">'Transfers to Other Entities'!$F$37</definedName>
    <definedName name="_D002408">'Transfers to Other Entities'!$F$38</definedName>
    <definedName name="_D002409">'Transfers to Other Entities'!$F$39</definedName>
    <definedName name="_D002410">'Transfers to Other Entities'!$F$40</definedName>
    <definedName name="_D002411">'Transfers to Other Entities'!$F$41</definedName>
    <definedName name="_D002412">'Transfers to Other Entities'!$F$42</definedName>
    <definedName name="_D002413">'Transfers to Other Entities'!$F$43</definedName>
    <definedName name="_D002414">'Transfers to Other Entities'!$F$44</definedName>
    <definedName name="_D002415">'Transfers to Other Entities'!$F$45</definedName>
    <definedName name="_D002416">'Transfers to Other Entities'!$F$46</definedName>
    <definedName name="_D002417">'Transfers to Other Entities'!$F$47</definedName>
    <definedName name="_D002418">'Transfers to Other Entities'!$F$48</definedName>
    <definedName name="_D002419">'Transfers to Other Entities'!$F$49</definedName>
    <definedName name="_D002420">'Transfers to Other Entities'!$F$50</definedName>
    <definedName name="_D002421">'Transfers to Other Entities'!$F$51</definedName>
    <definedName name="_D002422">'Transfers to Other Entities'!$F$52</definedName>
    <definedName name="_D002423">'Transfers to Other Entities'!$F$53</definedName>
    <definedName name="_D002424">'Transfers to Other Entities'!$F$54</definedName>
    <definedName name="_D002425">'Transfers to Other Entities'!$F$55</definedName>
    <definedName name="_D002426">'Transfers to Other Entities'!$F$56</definedName>
    <definedName name="_D002427">'Transfers to Other Entities'!$F$57</definedName>
    <definedName name="_D002428">'Transfers to Other Entities'!$F$58</definedName>
    <definedName name="_D002429">'Transfers to Other Entities'!$F$59</definedName>
    <definedName name="_D002430">'Transfers to Other Entities'!$F$60</definedName>
    <definedName name="_D002431">'Transfers to Other Entities'!$F$61</definedName>
    <definedName name="_D002432">'Transfers to Other Entities'!$F$62</definedName>
    <definedName name="_D002433">'Transfers to Other Entities'!$F$63</definedName>
    <definedName name="_D002434">'Transfers to Other Entities'!$F$64</definedName>
    <definedName name="_D002435">'Transfers to Other Entities'!$F$65</definedName>
    <definedName name="_D002436">'Transfers to Other Entities'!$F$66</definedName>
    <definedName name="_D002437">'Transfers to Other Entities'!$F$67</definedName>
    <definedName name="_D002438">'Transfers to Other Entities'!$F$68</definedName>
    <definedName name="_D002439">'Transfers to Other Entities'!$F$69</definedName>
    <definedName name="_D002440">'Transfers to Other Entities'!$F$70</definedName>
    <definedName name="_D002441">'Transfers to Other Entities'!$F$71</definedName>
    <definedName name="_D002442">'Transfers to Other Entities'!$F$72</definedName>
    <definedName name="_D002443">'Transfers to Other Entities'!$F$73</definedName>
    <definedName name="_D002444">'Transfers to Other Entities'!$F$74</definedName>
    <definedName name="_D002445">'Transfers to Other Entities'!$F$75</definedName>
    <definedName name="_D002446">'Transfers to Other Entities'!$F$76</definedName>
    <definedName name="_D002447">'Transfers to Other Entities'!$F$77</definedName>
    <definedName name="_D002448">'Transfers to Other Entities'!$G$3</definedName>
    <definedName name="_D002449">'Transfers to Other Entities'!$G$4</definedName>
    <definedName name="_D002450">'Transfers to Other Entities'!$G$5</definedName>
    <definedName name="_D002451">'Transfers to Other Entities'!$G$6</definedName>
    <definedName name="_D002452">'Transfers to Other Entities'!$G$7</definedName>
    <definedName name="_D002453">'Transfers to Other Entities'!$G$8</definedName>
    <definedName name="_D002454">'Transfers to Other Entities'!$G$9</definedName>
    <definedName name="_D002455">'Transfers to Other Entities'!$G$10</definedName>
    <definedName name="_D002456">'Transfers to Other Entities'!$G$11</definedName>
    <definedName name="_D002457">'Transfers to Other Entities'!$G$12</definedName>
    <definedName name="_D002458">'Transfers to Other Entities'!$G$13</definedName>
    <definedName name="_D002459">'Transfers to Other Entities'!$G$14</definedName>
    <definedName name="_D002460">'Transfers to Other Entities'!$G$15</definedName>
    <definedName name="_D002461">'Transfers to Other Entities'!$G$16</definedName>
    <definedName name="_D002462">'Transfers to Other Entities'!$G$17</definedName>
    <definedName name="_D002463">'Transfers to Other Entities'!$G$18</definedName>
    <definedName name="_D002464">'Transfers to Other Entities'!$G$19</definedName>
    <definedName name="_D002465">'Transfers to Other Entities'!$G$20</definedName>
    <definedName name="_D002466">'Transfers to Other Entities'!$G$21</definedName>
    <definedName name="_D002467">'Transfers to Other Entities'!$G$22</definedName>
    <definedName name="_D002468">'Transfers to Other Entities'!$G$23</definedName>
    <definedName name="_D002469">'Transfers to Other Entities'!$G$24</definedName>
    <definedName name="_D002470">'Transfers to Other Entities'!$G$25</definedName>
    <definedName name="_D002471">'Transfers to Other Entities'!$G$26</definedName>
    <definedName name="_D002472">'Transfers to Other Entities'!$G$27</definedName>
    <definedName name="_D002473">'Transfers to Other Entities'!$G$28</definedName>
    <definedName name="_D002474">'Transfers to Other Entities'!$G$29</definedName>
    <definedName name="_D002475">'Transfers to Other Entities'!$G$30</definedName>
    <definedName name="_D002476">'Transfers to Other Entities'!$G$31</definedName>
    <definedName name="_D002477">'Transfers to Other Entities'!$G$32</definedName>
    <definedName name="_D002478">'Transfers to Other Entities'!$G$33</definedName>
    <definedName name="_D002479">'Transfers to Other Entities'!$G$34</definedName>
    <definedName name="_D002480">'Transfers to Other Entities'!$G$35</definedName>
    <definedName name="_D002481">'Transfers to Other Entities'!$G$36</definedName>
    <definedName name="_D002482">'Transfers to Other Entities'!$G$37</definedName>
    <definedName name="_D002483">'Transfers to Other Entities'!$G$38</definedName>
    <definedName name="_D002484">'Transfers to Other Entities'!$G$39</definedName>
    <definedName name="_D002485">'Transfers to Other Entities'!$G$40</definedName>
    <definedName name="_D002486">'Transfers to Other Entities'!$G$41</definedName>
    <definedName name="_D002487">'Transfers to Other Entities'!$G$42</definedName>
    <definedName name="_D002488">'Transfers to Other Entities'!$G$43</definedName>
    <definedName name="_D002489">'Transfers to Other Entities'!$G$44</definedName>
    <definedName name="_D002490">'Transfers to Other Entities'!$G$45</definedName>
    <definedName name="_D002491">'Transfers to Other Entities'!$G$46</definedName>
    <definedName name="_D002492">'Transfers to Other Entities'!$G$47</definedName>
    <definedName name="_D002493">'Transfers to Other Entities'!$G$48</definedName>
    <definedName name="_D002494">'Transfers to Other Entities'!$G$49</definedName>
    <definedName name="_D002495">'Transfers to Other Entities'!$G$50</definedName>
    <definedName name="_D002496">'Transfers to Other Entities'!$G$51</definedName>
    <definedName name="_D002497">'Transfers to Other Entities'!$G$52</definedName>
    <definedName name="_D002498">'Transfers to Other Entities'!$G$53</definedName>
    <definedName name="_D002499">'Transfers to Other Entities'!$G$54</definedName>
    <definedName name="_D002500">'Transfers to Other Entities'!$G$55</definedName>
    <definedName name="_D002501">'Transfers to Other Entities'!$G$56</definedName>
    <definedName name="_D002502">'Transfers to Other Entities'!$G$57</definedName>
    <definedName name="_D002503">'Transfers to Other Entities'!$G$58</definedName>
    <definedName name="_D002504">'Transfers to Other Entities'!$G$59</definedName>
    <definedName name="_D002505">'Transfers to Other Entities'!$G$60</definedName>
    <definedName name="_D002506">'Transfers to Other Entities'!$G$61</definedName>
    <definedName name="_D002507">'Transfers to Other Entities'!$G$62</definedName>
    <definedName name="_D002508">'Transfers to Other Entities'!$G$63</definedName>
    <definedName name="_D002509">'Transfers to Other Entities'!$G$64</definedName>
    <definedName name="_D002510">'Transfers to Other Entities'!$G$65</definedName>
    <definedName name="_D002511">'Transfers to Other Entities'!$G$66</definedName>
    <definedName name="_D002512">'Transfers to Other Entities'!$G$67</definedName>
    <definedName name="_D002513">'Transfers to Other Entities'!$G$68</definedName>
    <definedName name="_D002514">'Transfers to Other Entities'!$G$69</definedName>
    <definedName name="_D002515">'Transfers to Other Entities'!$G$70</definedName>
    <definedName name="_D002516">'Transfers to Other Entities'!$G$71</definedName>
    <definedName name="_D002517">'Transfers to Other Entities'!$G$72</definedName>
    <definedName name="_D002518">'Transfers to Other Entities'!$G$73</definedName>
    <definedName name="_D002519">'Transfers to Other Entities'!$G$74</definedName>
    <definedName name="_D002520">'Transfers to Other Entities'!$G$75</definedName>
    <definedName name="_D002521">'Transfers to Other Entities'!$G$76</definedName>
    <definedName name="_D002522">'Transfers to Other Entities'!$G$77</definedName>
    <definedName name="_D002523">'Transfers to Other Entities'!$H$3</definedName>
    <definedName name="_D002524">'Transfers to Other Entities'!$H$4</definedName>
    <definedName name="_D002525">'Transfers to Other Entities'!$H$5</definedName>
    <definedName name="_D002526">'Transfers to Other Entities'!$H$6</definedName>
    <definedName name="_D002527">'Transfers to Other Entities'!$H$7</definedName>
    <definedName name="_D002528">'Transfers to Other Entities'!$H$8</definedName>
    <definedName name="_D002529">'Transfers to Other Entities'!$H$9</definedName>
    <definedName name="_D002530">'Transfers to Other Entities'!$H$10</definedName>
    <definedName name="_D002531">'Transfers to Other Entities'!$H$11</definedName>
    <definedName name="_D002532">'Transfers to Other Entities'!$H$12</definedName>
    <definedName name="_D002533">'Transfers to Other Entities'!$H$13</definedName>
    <definedName name="_D002534">'Transfers to Other Entities'!$H$14</definedName>
    <definedName name="_D002535">'Transfers to Other Entities'!$H$15</definedName>
    <definedName name="_D002536">'Transfers to Other Entities'!$H$16</definedName>
    <definedName name="_D002537">'Transfers to Other Entities'!$H$17</definedName>
    <definedName name="_D002538">'Transfers to Other Entities'!$H$18</definedName>
    <definedName name="_D002539">'Transfers to Other Entities'!$H$19</definedName>
    <definedName name="_D002540">'Transfers to Other Entities'!$H$20</definedName>
    <definedName name="_D002541">'Transfers to Other Entities'!$H$21</definedName>
    <definedName name="_D002542">'Transfers to Other Entities'!$H$22</definedName>
    <definedName name="_D002543">'Transfers to Other Entities'!$H$23</definedName>
    <definedName name="_D002544">'Transfers to Other Entities'!$H$24</definedName>
    <definedName name="_D002545">'Transfers to Other Entities'!$H$25</definedName>
    <definedName name="_D002546">'Transfers to Other Entities'!$H$26</definedName>
    <definedName name="_D002547">'Transfers to Other Entities'!$H$27</definedName>
    <definedName name="_D002548">'Transfers to Other Entities'!$H$28</definedName>
    <definedName name="_D002549">'Transfers to Other Entities'!$H$29</definedName>
    <definedName name="_D002550">'Transfers to Other Entities'!$H$30</definedName>
    <definedName name="_D002551">'Transfers to Other Entities'!$H$31</definedName>
    <definedName name="_D002552">'Transfers to Other Entities'!$H$32</definedName>
    <definedName name="_D002553">'Transfers to Other Entities'!$H$33</definedName>
    <definedName name="_D002554">'Transfers to Other Entities'!$H$34</definedName>
    <definedName name="_D002555">'Transfers to Other Entities'!$H$35</definedName>
    <definedName name="_D002556">'Transfers to Other Entities'!$H$36</definedName>
    <definedName name="_D002557">'Transfers to Other Entities'!$H$37</definedName>
    <definedName name="_D002558">'Transfers to Other Entities'!$H$38</definedName>
    <definedName name="_D002559">'Transfers to Other Entities'!$H$39</definedName>
    <definedName name="_D002560">'Transfers to Other Entities'!$H$40</definedName>
    <definedName name="_D002561">'Transfers to Other Entities'!$H$41</definedName>
    <definedName name="_D002562">'Transfers to Other Entities'!$H$42</definedName>
    <definedName name="_D002563">'Transfers to Other Entities'!$H$43</definedName>
    <definedName name="_D002564">'Transfers to Other Entities'!$H$44</definedName>
    <definedName name="_D002565">'Transfers to Other Entities'!$H$45</definedName>
    <definedName name="_D002566">'Transfers to Other Entities'!$H$46</definedName>
    <definedName name="_D002567">'Transfers to Other Entities'!$H$47</definedName>
    <definedName name="_D002568">'Transfers to Other Entities'!$H$48</definedName>
    <definedName name="_D002569">'Transfers to Other Entities'!$H$49</definedName>
    <definedName name="_D002570">'Transfers to Other Entities'!$H$50</definedName>
    <definedName name="_D002571">'Transfers to Other Entities'!$H$51</definedName>
    <definedName name="_D002572">'Transfers to Other Entities'!$H$52</definedName>
    <definedName name="_D002573">'Transfers to Other Entities'!$H$53</definedName>
    <definedName name="_D002574">'Transfers to Other Entities'!$H$54</definedName>
    <definedName name="_D002575">'Transfers to Other Entities'!$H$55</definedName>
    <definedName name="_D002576">'Transfers to Other Entities'!$H$56</definedName>
    <definedName name="_D002577">'Transfers to Other Entities'!$H$57</definedName>
    <definedName name="_D002578">'Transfers to Other Entities'!$H$58</definedName>
    <definedName name="_D002579">'Transfers to Other Entities'!$H$59</definedName>
    <definedName name="_D002580">'Transfers to Other Entities'!$H$60</definedName>
    <definedName name="_D002581">'Transfers to Other Entities'!$H$61</definedName>
    <definedName name="_D002582">'Transfers to Other Entities'!$H$62</definedName>
    <definedName name="_D002583">'Transfers to Other Entities'!$H$63</definedName>
    <definedName name="_D002584">'Transfers to Other Entities'!$H$64</definedName>
    <definedName name="_D002585">'Transfers to Other Entities'!$H$65</definedName>
    <definedName name="_D002586">'Transfers to Other Entities'!$H$66</definedName>
    <definedName name="_D002587">'Transfers to Other Entities'!$H$67</definedName>
    <definedName name="_D002588">'Transfers to Other Entities'!$H$68</definedName>
    <definedName name="_D002589">'Transfers to Other Entities'!$H$69</definedName>
    <definedName name="_D002590">'Transfers to Other Entities'!$H$70</definedName>
    <definedName name="_D002591">'Transfers to Other Entities'!$H$71</definedName>
    <definedName name="_D002592">'Transfers to Other Entities'!$H$72</definedName>
    <definedName name="_D002593">'Transfers to Other Entities'!$H$73</definedName>
    <definedName name="_D002594">'Transfers to Other Entities'!$H$74</definedName>
    <definedName name="_D002595">'Transfers to Other Entities'!$H$75</definedName>
    <definedName name="_D002596">'Transfers to Other Entities'!$H$76</definedName>
    <definedName name="_D002597">'Transfers to Other Entities'!$H$77</definedName>
    <definedName name="_D002601">Checklist!$C$6</definedName>
    <definedName name="_D002602">Checklist!$C$3</definedName>
    <definedName name="_D002603">Checklist!$C$4</definedName>
    <definedName name="_D002604">Checklist!$C$5</definedName>
    <definedName name="_D002605">Checklist!$C$7</definedName>
    <definedName name="_D002606">Checklist!$C$8</definedName>
    <definedName name="_D002607">Checklist!$C$9</definedName>
    <definedName name="_D002608">Checklist!$C$10</definedName>
    <definedName name="_D002610">'Service Line Changes'!$C$3</definedName>
    <definedName name="_D002611">'Service Line Changes'!$C$4</definedName>
    <definedName name="_D002612">'Service Line Changes'!$C$5</definedName>
    <definedName name="_D002613">'Service Line Changes'!$C$6</definedName>
    <definedName name="_D002614">'Service Line Changes'!$C$7</definedName>
    <definedName name="_D002615">'Service Line Changes'!$C$8</definedName>
    <definedName name="_D002616">'Service Line Changes'!$C$9</definedName>
    <definedName name="_D002617">'Service Line Changes'!$C$10</definedName>
    <definedName name="_D002618">'Service Line Changes'!$C$11</definedName>
    <definedName name="_D002619">'Service Line Changes'!$C$12</definedName>
    <definedName name="_D002620">'Service Line Changes'!$C$13</definedName>
    <definedName name="_D002621">'Service Line Changes'!$C$14</definedName>
    <definedName name="_D002622">'Service Line Changes'!$C$15</definedName>
    <definedName name="_D002623">'Service Line Changes'!$C$16</definedName>
    <definedName name="_D002624">'Service Line Changes'!$C$17</definedName>
    <definedName name="_D002625">'Service Line Changes'!$C$18</definedName>
    <definedName name="_D002626">'Service Line Changes'!$C$19</definedName>
    <definedName name="_D002627">'Service Line Changes'!$C$20</definedName>
    <definedName name="_D002628">'Service Line Changes'!$C$21</definedName>
    <definedName name="_D002629">'Service Line Changes'!$C$22</definedName>
    <definedName name="_D002630">'Service Line Changes'!$C$23</definedName>
    <definedName name="_D002631">'Service Line Changes'!$C$24</definedName>
    <definedName name="_D002632">'Service Line Changes'!$C$25</definedName>
    <definedName name="_D002633">'Service Line Changes'!$C$26</definedName>
    <definedName name="_D002634">'Service Line Changes'!$C$27</definedName>
    <definedName name="_D002699">'Data Gap'!$B$11</definedName>
    <definedName name="_D002700">'Data Gap'!$C$11</definedName>
    <definedName name="_D002701">'Data Gap'!$B$12</definedName>
    <definedName name="_D002702">'Data Gap'!$C$12</definedName>
    <definedName name="_D002703">'Data Gap'!$B$13</definedName>
    <definedName name="_D002704">'Data Gap'!$C$13</definedName>
    <definedName name="_D002705">'Data Gap'!$B$14</definedName>
    <definedName name="_D002706">'Data Gap'!$C$14</definedName>
    <definedName name="_D002708">'Data Gap'!$C$15</definedName>
    <definedName name="_D002709">'Data Gap'!$B$16</definedName>
    <definedName name="_D002710">'Data Gap'!$C$16</definedName>
    <definedName name="_D002711">'Data Gap'!$B$17</definedName>
    <definedName name="_D002712">'Data Gap'!$C$17</definedName>
    <definedName name="_D002713">'Data Gap'!$B$18</definedName>
    <definedName name="_D002714">'Data Gap'!$C$18</definedName>
    <definedName name="_D002716">'Data Gap'!$C$19</definedName>
    <definedName name="_D002718">'Data Gap'!$C$20</definedName>
    <definedName name="_D002720">'Data Gap'!$C$21</definedName>
    <definedName name="_D002722">'Data Gap'!$C$22</definedName>
    <definedName name="_D002724">'Data Gap'!$C$23</definedName>
    <definedName name="_D002725">'Data Gap'!$B$24</definedName>
    <definedName name="_D002726">'Data Gap'!$C$24</definedName>
    <definedName name="_D002727">'Data Gap'!$B$25</definedName>
    <definedName name="_D002728">'Data Gap'!$C$25</definedName>
    <definedName name="_D002729">'Data Gap'!$B$26</definedName>
    <definedName name="_D002730">'Data Gap'!$C$26</definedName>
    <definedName name="_D002731">'Data Gap'!$B$27</definedName>
    <definedName name="_D002732">'Data Gap'!$C$27</definedName>
    <definedName name="_D002733">'Data Gap'!$B$28</definedName>
    <definedName name="_D002734">'Data Gap'!$C$28</definedName>
    <definedName name="_D002735">'Data Gap'!$B$29</definedName>
    <definedName name="_D002736">'Data Gap'!$C$29</definedName>
    <definedName name="_D002738">'Data Gap'!$C$30</definedName>
    <definedName name="_xlnm._FilterDatabase" localSheetId="0" hidden="1">‡‡MappingWorksheet‡‡!$A$1:$AC$2311</definedName>
    <definedName name="_xlnm._FilterDatabase" localSheetId="25" hidden="1">'Data Validation List'!$A$1:$A$87</definedName>
    <definedName name="_R000003">'Data Gap'!$A$13:$F$29</definedName>
    <definedName name="_R000012" localSheetId="7">'Cover Page'!$A$8:$C$9</definedName>
    <definedName name="_R000012">'General Information'!$A$3:$D$20</definedName>
    <definedName name="_R000031">Acquistions!$A$13:$P$62</definedName>
    <definedName name="_R000489">'System Acquistions'!$A$15:$R$64</definedName>
    <definedName name="_R000943">Compensation!$A$3:$L$7</definedName>
    <definedName name="_R001115">Staffing!$A$3:$D$15</definedName>
    <definedName name="_R001128">Utilization!$A$3:$M$7</definedName>
    <definedName name="_R001129">Utilization!$A$9:$M$13</definedName>
    <definedName name="_R001130">Utilization!$A$15:$M$17</definedName>
    <definedName name="_R001131">Utilization!$A$19:$M$20</definedName>
    <definedName name="_R001132">Utilization!$A$22:$M$27</definedName>
    <definedName name="_R001331">'Charges &amp; Revenue'!$A$3:$L$10</definedName>
    <definedName name="_R001332">'Charges &amp; Revenue'!$A$12:$L$18</definedName>
    <definedName name="_R001333">'Charges &amp; Revenue'!$A$20:$L$23</definedName>
    <definedName name="_R001334">'Charges &amp; Revenue'!$A$25:$L$25</definedName>
    <definedName name="_R001335">'Charges &amp; Revenue'!$A$27:$L$39</definedName>
    <definedName name="_R001617">'Notes from Hospital'!$A$5:$D$54</definedName>
    <definedName name="_R001670">'Bad Debt &amp; Charity Care'!$A$4:$K$12</definedName>
    <definedName name="_R001690">'Balance Sheet'!$A$4:$I$52</definedName>
    <definedName name="_R001778">'Expenses &amp; Net Income'!$A$3:$J$53</definedName>
    <definedName name="_R002000">'Cover Page'!$B$8:$G$9</definedName>
    <definedName name="_R002004">'Data Gap'!$A$11:$F$12</definedName>
    <definedName name="_R002016">'Report Certification'!$A$11:$C$15</definedName>
    <definedName name="_R002025">'Ratio Analysis'!$A$5:$C$8</definedName>
    <definedName name="_R002031">'Ratio Analysis'!$A$13:$C$15</definedName>
    <definedName name="_R002038">'Ratio Analysis'!$A$20:$C$22</definedName>
    <definedName name="_R002044">'Ratio Analysis'!$A$27:$C$29</definedName>
    <definedName name="_R002050">'Ratio Analysis'!$A$34:$C$36</definedName>
    <definedName name="_R002053">'Ratio Analysis'!$A$41:$C$46</definedName>
    <definedName name="_R002065">'Major Projects Narrative Report'!$A$5:$B$5</definedName>
    <definedName name="_R002069">'Service Line Changes'!$A$3:$F$27</definedName>
    <definedName name="_R002146">'Transfers to Other Entities'!$A$3:$H$77</definedName>
    <definedName name="_R002600">Checklist!$A$3:$D$10</definedName>
    <definedName name="_R002641">Compensation!$A$3:$L$17</definedName>
    <definedName name="_R002698">'Data Gap'!$A$11:$F$31</definedName>
    <definedName name="_S000010">'Cover Page'!$A$7:$C$9</definedName>
    <definedName name="_S000011">'General Information'!$A$1:$D$20</definedName>
    <definedName name="_S000029">Acquistions!$A$11:$P$62</definedName>
    <definedName name="_S000488">'System Acquistions'!$A$12:$R$64</definedName>
    <definedName name="_S000941">Compensation!$A$1:$L$7</definedName>
    <definedName name="_S001114">Staffing!$A$1:$D$15</definedName>
    <definedName name="_S001126">Utilization!$A$1:$M$27</definedName>
    <definedName name="_S001330">'Charges &amp; Revenue'!$A$1:$L$39</definedName>
    <definedName name="_S001616">'Notes from Hospital'!$A$1:$D$54</definedName>
    <definedName name="_S001669">'Bad Debt &amp; Charity Care'!$A$1:$K$12</definedName>
    <definedName name="_S001689">'Balance Sheet'!$A$1:$I$52</definedName>
    <definedName name="_S001777">'Expenses &amp; Net Income'!$A$1:$J$53</definedName>
    <definedName name="_S001999">'Cover Page'!$B$7:$G$9</definedName>
    <definedName name="_S002015">'Report Certification'!$A$9:$C$15</definedName>
    <definedName name="_S002023">'Ratio Analysis'!$A$2:$C$8</definedName>
    <definedName name="_S002030">'Ratio Analysis'!$A$10:$C$15</definedName>
    <definedName name="_S002036">'Ratio Analysis'!$A$17:$C$22</definedName>
    <definedName name="_S002042">'Ratio Analysis'!$A$24:$C$29</definedName>
    <definedName name="_S002048">'Ratio Analysis'!$A$31:$C$36</definedName>
    <definedName name="_S002049">'Ratio Analysis'!$A$38:$C$46</definedName>
    <definedName name="_S002063">'Major Projects Narrative Report'!$A$1:$C$5</definedName>
    <definedName name="_S002067">'Service Line Changes'!$A$1:$G$28</definedName>
    <definedName name="_S002145">'Transfers to Other Entities'!$A$1:$I$78</definedName>
    <definedName name="_S002598">Checklist!$A$1:$D$10</definedName>
    <definedName name="_S002639">Compensation!$A$1:$L$17</definedName>
    <definedName name="_S002696">'Data Gap'!$A$4:$G$32</definedName>
    <definedName name="‡">Compensation!$A$3</definedName>
    <definedName name="BS_Gaps">'Data Gap'!$B$23</definedName>
    <definedName name="CodeName" localSheetId="26" hidden="1">'Workbook Config'!$I$4</definedName>
    <definedName name="CR_Gaps">'Data Gap'!$B$21</definedName>
    <definedName name="Date">'Cover Page'!$C$9</definedName>
    <definedName name="ENI_Gaps">'Data Gap'!$B$22</definedName>
    <definedName name="FormulaBar" localSheetId="26" hidden="1">'Workbook Config'!$F$4</definedName>
    <definedName name="GI_Gaps">'Data Gap'!$B$15</definedName>
    <definedName name="Gridlines" localSheetId="26" hidden="1">'Workbook Config'!$G$4</definedName>
    <definedName name="Headings" localSheetId="26" hidden="1">'Workbook Config'!$H$4</definedName>
    <definedName name="HiddenColumns" localSheetId="26" hidden="1">'Workbook Config'!$N$4</definedName>
    <definedName name="HiddenRows" localSheetId="26" hidden="1">'Workbook Config'!$M$4</definedName>
    <definedName name="Hosp_Name">'Cover Page'!$C$8</definedName>
    <definedName name="LastRangeID">‡‡MappingConfig‡‡!$B$5</definedName>
    <definedName name="ObjectName" localSheetId="26" hidden="1">'Workbook Config'!$B$4</definedName>
    <definedName name="ObjectType" localSheetId="26" hidden="1">'Workbook Config'!$A$4</definedName>
    <definedName name="Password" localSheetId="26" hidden="1">'Workbook Config'!$D$4</definedName>
    <definedName name="_xlnm.Print_Area" localSheetId="11">Acquistions!$A$12:$O$62</definedName>
    <definedName name="_xlnm.Print_Area" localSheetId="22">'Bad Debt &amp; Charity Care'!$A$2:$I$12</definedName>
    <definedName name="_xlnm.Print_Area" localSheetId="18">'Balance Sheet'!$A$2:$G$51</definedName>
    <definedName name="_xlnm.Print_Area" localSheetId="16">'Charges &amp; Revenue'!$A$2:$J$50</definedName>
    <definedName name="_xlnm.Print_Area" localSheetId="13">Compensation!$A$2:$K$27</definedName>
    <definedName name="_xlnm.Print_Area" localSheetId="7">'Cover Page'!$B$1:$E$27</definedName>
    <definedName name="_xlnm.Print_Area" localSheetId="5">'Data Gap'!$A$1:$D$29</definedName>
    <definedName name="_xlnm.Print_Area" localSheetId="17">'Expenses &amp; Net Income'!$A$2:$G$53</definedName>
    <definedName name="_xlnm.Print_Area" localSheetId="10">'General Information'!$A$2:$B$20</definedName>
    <definedName name="_xlnm.Print_Area" localSheetId="21">'Major Projects Narrative Report'!$B$2:$B$5</definedName>
    <definedName name="_xlnm.Print_Area" localSheetId="6">'Notes and Instructions'!$A$1:$C$41</definedName>
    <definedName name="_xlnm.Print_Area" localSheetId="24">'Notes from Hospital'!$A$2:$A$54</definedName>
    <definedName name="_xlnm.Print_Area" localSheetId="23">'Ratio Analysis'!$B$3:$P$46</definedName>
    <definedName name="_xlnm.Print_Area" localSheetId="8">'Report Certification'!$B$1:$D$15</definedName>
    <definedName name="_xlnm.Print_Area" localSheetId="14">Staffing!$A$2:$B$15</definedName>
    <definedName name="_xlnm.Print_Area" localSheetId="12">'System Acquistions'!$A$13:$Q$64</definedName>
    <definedName name="_xlnm.Print_Area" localSheetId="15">Utilization!$A$2:$J$27</definedName>
    <definedName name="Protection" localSheetId="26" hidden="1">'Workbook Config'!$C$4</definedName>
    <definedName name="Protections" localSheetId="26" hidden="1">'Workbook Config'!$O$4</definedName>
    <definedName name="ReferenceStyle" localSheetId="26" hidden="1">'Workbook Config'!$L$4</definedName>
    <definedName name="SelectedCell" localSheetId="26" hidden="1">'Workbook Config'!$K$4</definedName>
    <definedName name="SelectedSheet" localSheetId="26" hidden="1">'Workbook Config'!$J$4</definedName>
    <definedName name="ST_Gaps">'Data Gap'!$B$19</definedName>
    <definedName name="TemplateKey" localSheetId="7">[2]‡‡MappingConfig‡‡!$B$2</definedName>
    <definedName name="TemplateKey">‡‡MappingConfig‡‡!$B$2</definedName>
    <definedName name="TotalDataGaps">'Data Gap'!$B$30</definedName>
    <definedName name="UT_Gaps">'Data Gap'!$B$20</definedName>
    <definedName name="Version_Name" localSheetId="7">[2]‡‡MappingConfig‡‡!$B$3</definedName>
    <definedName name="Version_Name">‡‡MappingConfig‡‡!$B$3</definedName>
    <definedName name="Version_Stamp" localSheetId="7">[2]‡‡MappingConfig‡‡!$B$4</definedName>
    <definedName name="Version_Stamp">‡‡MappingConfig‡‡!$B$4</definedName>
    <definedName name="Visibility" localSheetId="26" hidden="1">'Workbook Config'!$E$4</definedName>
    <definedName name="Z_28AEA750_C54C_42D1_88CB_93F4F736EA11_.wvu.FilterData" localSheetId="0" hidden="1">‡‡MappingWorksheet‡‡!$A$1:$AC$1594</definedName>
    <definedName name="Z_28AEA750_C54C_42D1_88CB_93F4F736EA11_.wvu.FilterData" localSheetId="25" hidden="1">'Data Validation List'!$A$1:$A$87</definedName>
    <definedName name="Z_28AEA750_C54C_42D1_88CB_93F4F736EA11_.wvu.PrintArea" localSheetId="11" hidden="1">Acquistions!$A$12:$O$62</definedName>
    <definedName name="Z_28AEA750_C54C_42D1_88CB_93F4F736EA11_.wvu.PrintArea" localSheetId="22" hidden="1">'Bad Debt &amp; Charity Care'!$A$2:$I$12</definedName>
    <definedName name="Z_28AEA750_C54C_42D1_88CB_93F4F736EA11_.wvu.PrintArea" localSheetId="18" hidden="1">'Balance Sheet'!$A$2:$G$51</definedName>
    <definedName name="Z_28AEA750_C54C_42D1_88CB_93F4F736EA11_.wvu.PrintArea" localSheetId="16" hidden="1">'Charges &amp; Revenue'!$A$2:$J$50</definedName>
    <definedName name="Z_28AEA750_C54C_42D1_88CB_93F4F736EA11_.wvu.PrintArea" localSheetId="13" hidden="1">Compensation!$A$2:$G$7</definedName>
    <definedName name="Z_28AEA750_C54C_42D1_88CB_93F4F736EA11_.wvu.PrintArea" localSheetId="7" hidden="1">'Cover Page'!$B$1:$E$25</definedName>
    <definedName name="Z_28AEA750_C54C_42D1_88CB_93F4F736EA11_.wvu.PrintArea" localSheetId="5" hidden="1">'Data Gap'!$A$1:$D$29</definedName>
    <definedName name="Z_28AEA750_C54C_42D1_88CB_93F4F736EA11_.wvu.PrintArea" localSheetId="17" hidden="1">'Expenses &amp; Net Income'!$A$2:$G$53</definedName>
    <definedName name="Z_28AEA750_C54C_42D1_88CB_93F4F736EA11_.wvu.PrintArea" localSheetId="10" hidden="1">'General Information'!$A$2:$B$20</definedName>
    <definedName name="Z_28AEA750_C54C_42D1_88CB_93F4F736EA11_.wvu.PrintArea" localSheetId="6" hidden="1">'Notes and Instructions'!$A$1:$C$41</definedName>
    <definedName name="Z_28AEA750_C54C_42D1_88CB_93F4F736EA11_.wvu.PrintArea" localSheetId="24" hidden="1">'Notes from Hospital'!$A$2:$A$54</definedName>
    <definedName name="Z_28AEA750_C54C_42D1_88CB_93F4F736EA11_.wvu.PrintArea" localSheetId="23" hidden="1">'Ratio Analysis'!$B$3:$P$46</definedName>
    <definedName name="Z_28AEA750_C54C_42D1_88CB_93F4F736EA11_.wvu.PrintArea" localSheetId="8" hidden="1">'Report Certification'!$B$1:$D$15</definedName>
    <definedName name="Z_28AEA750_C54C_42D1_88CB_93F4F736EA11_.wvu.PrintArea" localSheetId="14" hidden="1">Staffing!$A$2:$B$15</definedName>
    <definedName name="Z_28AEA750_C54C_42D1_88CB_93F4F736EA11_.wvu.PrintArea" localSheetId="12" hidden="1">'System Acquistions'!$A$13:$Q$64</definedName>
    <definedName name="Z_28AEA750_C54C_42D1_88CB_93F4F736EA11_.wvu.PrintArea" localSheetId="15" hidden="1">Utilization!$A$2:$J$27</definedName>
    <definedName name="Z_E32B2AD9_E93B_47B2_A401_1E32445A77A6_.wvu.FilterData" localSheetId="0" hidden="1">‡‡MappingWorksheet‡‡!$A$1:$AC$1594</definedName>
    <definedName name="Z_E32B2AD9_E93B_47B2_A401_1E32445A77A6_.wvu.FilterData" localSheetId="25" hidden="1">'Data Validation List'!$A$1:$A$87</definedName>
    <definedName name="Z_E32B2AD9_E93B_47B2_A401_1E32445A77A6_.wvu.PrintArea" localSheetId="11" hidden="1">Acquistions!$A$12:$O$62</definedName>
    <definedName name="Z_E32B2AD9_E93B_47B2_A401_1E32445A77A6_.wvu.PrintArea" localSheetId="22" hidden="1">'Bad Debt &amp; Charity Care'!$A$2:$I$12</definedName>
    <definedName name="Z_E32B2AD9_E93B_47B2_A401_1E32445A77A6_.wvu.PrintArea" localSheetId="18" hidden="1">'Balance Sheet'!$A$2:$G$51</definedName>
    <definedName name="Z_E32B2AD9_E93B_47B2_A401_1E32445A77A6_.wvu.PrintArea" localSheetId="16" hidden="1">'Charges &amp; Revenue'!$A$2:$J$50</definedName>
    <definedName name="Z_E32B2AD9_E93B_47B2_A401_1E32445A77A6_.wvu.PrintArea" localSheetId="13" hidden="1">Compensation!$A$2:$G$7</definedName>
    <definedName name="Z_E32B2AD9_E93B_47B2_A401_1E32445A77A6_.wvu.PrintArea" localSheetId="7" hidden="1">'Cover Page'!$B$1:$E$25</definedName>
    <definedName name="Z_E32B2AD9_E93B_47B2_A401_1E32445A77A6_.wvu.PrintArea" localSheetId="5" hidden="1">'Data Gap'!$A$1:$D$29</definedName>
    <definedName name="Z_E32B2AD9_E93B_47B2_A401_1E32445A77A6_.wvu.PrintArea" localSheetId="17" hidden="1">'Expenses &amp; Net Income'!$A$2:$G$53</definedName>
    <definedName name="Z_E32B2AD9_E93B_47B2_A401_1E32445A77A6_.wvu.PrintArea" localSheetId="10" hidden="1">'General Information'!$A$2:$B$20</definedName>
    <definedName name="Z_E32B2AD9_E93B_47B2_A401_1E32445A77A6_.wvu.PrintArea" localSheetId="6" hidden="1">'Notes and Instructions'!$A$1:$C$41</definedName>
    <definedName name="Z_E32B2AD9_E93B_47B2_A401_1E32445A77A6_.wvu.PrintArea" localSheetId="24" hidden="1">'Notes from Hospital'!$A$2:$A$54</definedName>
    <definedName name="Z_E32B2AD9_E93B_47B2_A401_1E32445A77A6_.wvu.PrintArea" localSheetId="23" hidden="1">'Ratio Analysis'!$B$3:$P$46</definedName>
    <definedName name="Z_E32B2AD9_E93B_47B2_A401_1E32445A77A6_.wvu.PrintArea" localSheetId="8" hidden="1">'Report Certification'!$B$1:$D$15</definedName>
    <definedName name="Z_E32B2AD9_E93B_47B2_A401_1E32445A77A6_.wvu.PrintArea" localSheetId="14" hidden="1">Staffing!$A$2:$B$15</definedName>
    <definedName name="Z_E32B2AD9_E93B_47B2_A401_1E32445A77A6_.wvu.PrintArea" localSheetId="12" hidden="1">'System Acquistions'!$A$13:$Q$64</definedName>
    <definedName name="Z_E32B2AD9_E93B_47B2_A401_1E32445A77A6_.wvu.PrintArea" localSheetId="15" hidden="1">Utilization!$A$2:$J$27</definedName>
  </definedNames>
  <calcPr calcId="162913"/>
  <customWorkbookViews>
    <customWorkbookView name="Kyle Jefferson - Personal View" guid="{28AEA750-C54C-42D1-88CB-93F4F736EA11}" mergeInterval="0" personalView="1" maximized="1" xWindow="2391" yWindow="-9" windowWidth="2418" windowHeight="1318" tabRatio="769" activeSheetId="13"/>
    <customWorkbookView name="Tamara Barnes - Personal View" guid="{E32B2AD9-E93B-47B2-A401-1E32445A77A6}" mergeInterval="0" personalView="1" xWindow="-1" yWindow="-1" windowWidth="960" windowHeight="1022" tabRatio="769" activeSheetId="8"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17" l="1"/>
  <c r="D25" i="17"/>
  <c r="E25" i="17"/>
  <c r="F25" i="17"/>
  <c r="G25" i="17"/>
  <c r="H25" i="17"/>
  <c r="I25" i="17"/>
  <c r="B25" i="17" l="1"/>
  <c r="C13" i="21" l="1"/>
  <c r="J4" i="28"/>
  <c r="J5" i="28"/>
  <c r="J6" i="28"/>
  <c r="J7" i="28"/>
  <c r="J8" i="28"/>
  <c r="J9" i="28"/>
  <c r="J10" i="28"/>
  <c r="J11" i="28"/>
  <c r="J12" i="28"/>
  <c r="J13" i="28"/>
  <c r="J14" i="28"/>
  <c r="J15" i="28"/>
  <c r="J16" i="28"/>
  <c r="J17" i="28"/>
  <c r="J18" i="28"/>
  <c r="J19" i="28"/>
  <c r="J20" i="28"/>
  <c r="J21" i="28"/>
  <c r="J22" i="28"/>
  <c r="J23" i="28"/>
  <c r="J24" i="28"/>
  <c r="J25" i="28"/>
  <c r="J26" i="28"/>
  <c r="J27" i="28"/>
  <c r="J28" i="28"/>
  <c r="J29" i="28"/>
  <c r="J30" i="28"/>
  <c r="J31" i="28"/>
  <c r="J32" i="28"/>
  <c r="J33" i="28"/>
  <c r="J34" i="28"/>
  <c r="J35" i="28"/>
  <c r="J36" i="28"/>
  <c r="J37" i="28"/>
  <c r="J38" i="28"/>
  <c r="J39" i="28"/>
  <c r="J40" i="28"/>
  <c r="J41" i="28"/>
  <c r="J42" i="28"/>
  <c r="J43" i="28"/>
  <c r="J44" i="28"/>
  <c r="J45" i="28"/>
  <c r="J46" i="28"/>
  <c r="J47" i="28"/>
  <c r="J48" i="28"/>
  <c r="J49" i="28"/>
  <c r="J50" i="28"/>
  <c r="J51" i="28"/>
  <c r="J52" i="28"/>
  <c r="J53" i="28"/>
  <c r="J54" i="28"/>
  <c r="J55" i="28"/>
  <c r="J56" i="28"/>
  <c r="J57" i="28"/>
  <c r="J58" i="28"/>
  <c r="J59" i="28"/>
  <c r="J60" i="28"/>
  <c r="J61" i="28"/>
  <c r="J62" i="28"/>
  <c r="J63" i="28"/>
  <c r="J64" i="28"/>
  <c r="J65" i="28"/>
  <c r="J66" i="28"/>
  <c r="J67" i="28"/>
  <c r="J68" i="28"/>
  <c r="J69" i="28"/>
  <c r="J70" i="28"/>
  <c r="J71" i="28"/>
  <c r="J72" i="28"/>
  <c r="J73" i="28"/>
  <c r="J74" i="28"/>
  <c r="J75" i="28"/>
  <c r="J76" i="28"/>
  <c r="J77" i="28"/>
  <c r="J78" i="28"/>
  <c r="J79" i="28"/>
  <c r="J3" i="28"/>
  <c r="C5" i="26"/>
  <c r="G4" i="27"/>
  <c r="G5" i="27"/>
  <c r="G6" i="27"/>
  <c r="G7" i="27"/>
  <c r="G8" i="27"/>
  <c r="G9" i="27"/>
  <c r="G10" i="27"/>
  <c r="G11" i="27"/>
  <c r="G12" i="27"/>
  <c r="G13" i="27"/>
  <c r="G14" i="27"/>
  <c r="G15" i="27"/>
  <c r="G16" i="27"/>
  <c r="G17" i="27"/>
  <c r="G18" i="27"/>
  <c r="G19" i="27"/>
  <c r="G20" i="27"/>
  <c r="G21" i="27"/>
  <c r="G22" i="27"/>
  <c r="G23" i="27"/>
  <c r="G24" i="27"/>
  <c r="G25" i="27"/>
  <c r="G26" i="27"/>
  <c r="G27" i="27"/>
  <c r="G3" i="27"/>
  <c r="D6" i="26"/>
  <c r="E14" i="15"/>
  <c r="E13" i="15"/>
  <c r="M3" i="14"/>
  <c r="H3" i="14"/>
  <c r="M4" i="14"/>
  <c r="H4" i="14"/>
  <c r="A2" i="7"/>
  <c r="A1" i="7"/>
  <c r="A1" i="9"/>
  <c r="C6" i="8"/>
  <c r="M5" i="14"/>
  <c r="H5" i="14"/>
  <c r="I79" i="28"/>
  <c r="H4" i="27"/>
  <c r="H5" i="27"/>
  <c r="H6" i="27"/>
  <c r="H7" i="27"/>
  <c r="H8" i="27"/>
  <c r="H9" i="27"/>
  <c r="H10" i="27"/>
  <c r="H11" i="27"/>
  <c r="H12" i="27"/>
  <c r="H13" i="27"/>
  <c r="H14" i="27"/>
  <c r="H15" i="27"/>
  <c r="H16" i="27"/>
  <c r="H17" i="27"/>
  <c r="H18" i="27"/>
  <c r="H19" i="27"/>
  <c r="H20" i="27"/>
  <c r="H21" i="27"/>
  <c r="H22" i="27"/>
  <c r="H23" i="27"/>
  <c r="H24" i="27"/>
  <c r="H25" i="27"/>
  <c r="H26" i="27"/>
  <c r="H27" i="27"/>
  <c r="H3" i="27"/>
  <c r="I3" i="28"/>
  <c r="I4" i="28"/>
  <c r="I5" i="28"/>
  <c r="I6" i="28"/>
  <c r="I7" i="28"/>
  <c r="I8" i="28"/>
  <c r="I9" i="28"/>
  <c r="I10" i="28"/>
  <c r="I11" i="28"/>
  <c r="I12" i="28"/>
  <c r="I13" i="28"/>
  <c r="I14" i="28"/>
  <c r="I15" i="28"/>
  <c r="I16" i="28"/>
  <c r="I17" i="28"/>
  <c r="I18" i="28"/>
  <c r="I19" i="28"/>
  <c r="I20" i="28"/>
  <c r="I21" i="28"/>
  <c r="I22" i="28"/>
  <c r="I23" i="28"/>
  <c r="I24" i="28"/>
  <c r="I25" i="28"/>
  <c r="I26" i="28"/>
  <c r="I27" i="28"/>
  <c r="I28" i="28"/>
  <c r="I29" i="28"/>
  <c r="I30" i="28"/>
  <c r="I31" i="28"/>
  <c r="I32" i="28"/>
  <c r="I33" i="28"/>
  <c r="I34" i="28"/>
  <c r="I35" i="28"/>
  <c r="I36" i="28"/>
  <c r="I37" i="28"/>
  <c r="I38" i="28"/>
  <c r="I39" i="28"/>
  <c r="I40" i="28"/>
  <c r="I41" i="28"/>
  <c r="I42" i="28"/>
  <c r="I43" i="28"/>
  <c r="I44" i="28"/>
  <c r="I45" i="28"/>
  <c r="I46" i="28"/>
  <c r="I47" i="28"/>
  <c r="I48" i="28"/>
  <c r="I49" i="28"/>
  <c r="I50" i="28"/>
  <c r="I51" i="28"/>
  <c r="I52" i="28"/>
  <c r="I53" i="28"/>
  <c r="I54" i="28"/>
  <c r="I55" i="28"/>
  <c r="I56" i="28"/>
  <c r="I57" i="28"/>
  <c r="I58" i="28"/>
  <c r="I59" i="28"/>
  <c r="I60" i="28"/>
  <c r="I61" i="28"/>
  <c r="I62" i="28"/>
  <c r="I63" i="28"/>
  <c r="I64" i="28"/>
  <c r="I65" i="28"/>
  <c r="I66" i="28"/>
  <c r="I67" i="28"/>
  <c r="I68" i="28"/>
  <c r="I69" i="28"/>
  <c r="I70" i="28"/>
  <c r="I71" i="28"/>
  <c r="I72" i="28"/>
  <c r="I73" i="28"/>
  <c r="I74" i="28"/>
  <c r="I75" i="28"/>
  <c r="I76" i="28"/>
  <c r="I77" i="28"/>
  <c r="H28" i="27"/>
  <c r="B25" i="7"/>
  <c r="B24" i="7"/>
  <c r="N4" i="14"/>
  <c r="K4" i="14"/>
  <c r="N5" i="14"/>
  <c r="K5" i="14"/>
  <c r="N6" i="14"/>
  <c r="K6" i="14"/>
  <c r="N7" i="14"/>
  <c r="K7" i="14"/>
  <c r="N8" i="14"/>
  <c r="K8" i="14"/>
  <c r="N9" i="14"/>
  <c r="K9" i="14"/>
  <c r="N10" i="14"/>
  <c r="K10" i="14"/>
  <c r="N11" i="14"/>
  <c r="K11" i="14"/>
  <c r="N3" i="14"/>
  <c r="K3" i="14"/>
  <c r="M7" i="14"/>
  <c r="H7" i="14"/>
  <c r="M6" i="14"/>
  <c r="H6" i="14"/>
  <c r="E3" i="11"/>
  <c r="N17" i="14"/>
  <c r="M17" i="14"/>
  <c r="M18" i="14"/>
  <c r="B18" i="7"/>
  <c r="B26" i="7"/>
  <c r="D5" i="26"/>
  <c r="J4" i="19"/>
  <c r="F15" i="15"/>
  <c r="C14" i="15"/>
  <c r="C13" i="15"/>
  <c r="B7" i="19"/>
  <c r="K7" i="19"/>
  <c r="C7" i="19"/>
  <c r="B12" i="19"/>
  <c r="G50" i="19"/>
  <c r="B41" i="19"/>
  <c r="K41" i="19"/>
  <c r="C41" i="19"/>
  <c r="B33" i="19"/>
  <c r="K33" i="19"/>
  <c r="C33" i="19"/>
  <c r="B36" i="19"/>
  <c r="B21" i="19"/>
  <c r="K21" i="19"/>
  <c r="C21" i="19"/>
  <c r="J9" i="19"/>
  <c r="C9" i="19"/>
  <c r="J6" i="19"/>
  <c r="C6" i="19"/>
  <c r="F15" i="10"/>
  <c r="F14" i="10"/>
  <c r="F13" i="10"/>
  <c r="F12" i="10"/>
  <c r="C45" i="21"/>
  <c r="D12" i="10"/>
  <c r="D13" i="10"/>
  <c r="D14" i="10"/>
  <c r="D15" i="10"/>
  <c r="F11" i="10"/>
  <c r="D11" i="10"/>
  <c r="F17" i="10"/>
  <c r="B13" i="7"/>
  <c r="H9" i="8"/>
  <c r="E9" i="8"/>
  <c r="H8" i="8"/>
  <c r="H10" i="8"/>
  <c r="E8" i="8"/>
  <c r="B11" i="7"/>
  <c r="B8" i="6"/>
  <c r="B7" i="6"/>
  <c r="B6" i="6"/>
  <c r="C13" i="16"/>
  <c r="F22" i="11"/>
  <c r="O29" i="16"/>
  <c r="C20" i="7"/>
  <c r="B38" i="17"/>
  <c r="C7" i="21"/>
  <c r="B16" i="18"/>
  <c r="L16" i="18"/>
  <c r="B17" i="18"/>
  <c r="L17" i="18"/>
  <c r="B18" i="18"/>
  <c r="L18" i="18"/>
  <c r="B19" i="18"/>
  <c r="L19" i="18"/>
  <c r="B20" i="18"/>
  <c r="L20" i="18"/>
  <c r="B21" i="18"/>
  <c r="L21" i="18"/>
  <c r="B22" i="18"/>
  <c r="L22" i="18"/>
  <c r="B23" i="18"/>
  <c r="L23" i="18"/>
  <c r="B24" i="18"/>
  <c r="L24" i="18"/>
  <c r="B25" i="18"/>
  <c r="L25" i="18"/>
  <c r="B26" i="18"/>
  <c r="L26" i="18"/>
  <c r="B27" i="18"/>
  <c r="L27" i="18"/>
  <c r="B28" i="18"/>
  <c r="L28" i="18"/>
  <c r="B29" i="18"/>
  <c r="L29" i="18"/>
  <c r="C34" i="18"/>
  <c r="D34" i="18"/>
  <c r="E34" i="18"/>
  <c r="F34" i="18"/>
  <c r="B35" i="18"/>
  <c r="L35" i="18"/>
  <c r="H35" i="18"/>
  <c r="B52" i="18"/>
  <c r="L52" i="18"/>
  <c r="H52" i="18"/>
  <c r="B51" i="19"/>
  <c r="G44" i="19"/>
  <c r="G45" i="19"/>
  <c r="G46" i="19"/>
  <c r="G47" i="19"/>
  <c r="G48" i="19"/>
  <c r="G49" i="19"/>
  <c r="G51" i="19"/>
  <c r="C7" i="16"/>
  <c r="D7" i="16"/>
  <c r="E7" i="16"/>
  <c r="F7" i="16"/>
  <c r="G7" i="16"/>
  <c r="H7" i="16"/>
  <c r="I7" i="16"/>
  <c r="D13" i="16"/>
  <c r="E13" i="16"/>
  <c r="F13" i="16"/>
  <c r="G13" i="16"/>
  <c r="H13" i="16"/>
  <c r="I13" i="16"/>
  <c r="N15" i="16"/>
  <c r="K15" i="16"/>
  <c r="N16" i="16"/>
  <c r="K16" i="16"/>
  <c r="N17" i="16"/>
  <c r="K17" i="16"/>
  <c r="N19" i="16"/>
  <c r="K19" i="16"/>
  <c r="N20" i="16"/>
  <c r="K20" i="16"/>
  <c r="N22" i="16"/>
  <c r="K22" i="16"/>
  <c r="N23" i="16"/>
  <c r="K23" i="16"/>
  <c r="N24" i="16"/>
  <c r="K24" i="16"/>
  <c r="N25" i="16"/>
  <c r="K25" i="16"/>
  <c r="N26" i="16"/>
  <c r="K26" i="16"/>
  <c r="C3" i="11"/>
  <c r="E5" i="11"/>
  <c r="C5" i="11"/>
  <c r="E6" i="11"/>
  <c r="C6" i="11"/>
  <c r="E7" i="11"/>
  <c r="C7" i="11"/>
  <c r="E8" i="11"/>
  <c r="C8" i="11"/>
  <c r="E14" i="11"/>
  <c r="C14" i="11"/>
  <c r="E15" i="11"/>
  <c r="C15" i="11"/>
  <c r="E16" i="11"/>
  <c r="C16" i="11"/>
  <c r="E17" i="11"/>
  <c r="C17" i="11"/>
  <c r="E18" i="11"/>
  <c r="C18" i="11"/>
  <c r="E19" i="11"/>
  <c r="C19" i="11"/>
  <c r="E20" i="11"/>
  <c r="C20" i="11"/>
  <c r="E9" i="15"/>
  <c r="C9" i="15"/>
  <c r="B5" i="15"/>
  <c r="B10" i="15"/>
  <c r="E10" i="15"/>
  <c r="C10" i="15"/>
  <c r="C9" i="17"/>
  <c r="D9" i="17"/>
  <c r="E9" i="17"/>
  <c r="F9" i="17"/>
  <c r="G9" i="17"/>
  <c r="H9" i="17"/>
  <c r="I9" i="17"/>
  <c r="M10" i="17"/>
  <c r="J10" i="17"/>
  <c r="M16" i="17"/>
  <c r="J16" i="17"/>
  <c r="C15" i="17"/>
  <c r="D15" i="17"/>
  <c r="D18" i="17"/>
  <c r="E15" i="17"/>
  <c r="E18" i="17"/>
  <c r="F15" i="17"/>
  <c r="F18" i="17"/>
  <c r="G15" i="17"/>
  <c r="G18" i="17"/>
  <c r="H15" i="17"/>
  <c r="I15" i="17"/>
  <c r="I18" i="17"/>
  <c r="B17" i="17"/>
  <c r="C23" i="17"/>
  <c r="D23" i="17"/>
  <c r="E23" i="17"/>
  <c r="F23" i="17"/>
  <c r="G23" i="17"/>
  <c r="H23" i="17"/>
  <c r="I23" i="17"/>
  <c r="C5" i="18"/>
  <c r="C8" i="18"/>
  <c r="B8" i="18" s="1"/>
  <c r="D5" i="18"/>
  <c r="D8" i="18"/>
  <c r="E5" i="18"/>
  <c r="E8" i="18"/>
  <c r="F5" i="18"/>
  <c r="C14" i="18"/>
  <c r="D14" i="18"/>
  <c r="E14" i="18"/>
  <c r="F14" i="18"/>
  <c r="B45" i="18"/>
  <c r="C44" i="21"/>
  <c r="C4" i="19"/>
  <c r="J5" i="19"/>
  <c r="C5" i="19"/>
  <c r="J10" i="19"/>
  <c r="C10" i="19"/>
  <c r="J11" i="19"/>
  <c r="C11" i="19"/>
  <c r="J14" i="19"/>
  <c r="C14" i="19"/>
  <c r="J15" i="19"/>
  <c r="C15" i="19"/>
  <c r="J16" i="19"/>
  <c r="C16" i="19"/>
  <c r="J17" i="19"/>
  <c r="C17" i="19"/>
  <c r="J18" i="19"/>
  <c r="C18" i="19"/>
  <c r="J19" i="19"/>
  <c r="C19" i="19"/>
  <c r="J20" i="19"/>
  <c r="C20" i="19"/>
  <c r="J22" i="19"/>
  <c r="C22" i="19"/>
  <c r="J23" i="19"/>
  <c r="C23" i="19"/>
  <c r="J34" i="19"/>
  <c r="C34" i="19"/>
  <c r="J35" i="19"/>
  <c r="C35" i="19"/>
  <c r="J39" i="19"/>
  <c r="C39" i="19"/>
  <c r="J40" i="19"/>
  <c r="C40" i="19"/>
  <c r="J44" i="19"/>
  <c r="H44" i="19"/>
  <c r="J45" i="19"/>
  <c r="H45" i="19"/>
  <c r="J46" i="19"/>
  <c r="H46" i="19"/>
  <c r="J47" i="19"/>
  <c r="H47" i="19"/>
  <c r="J48" i="19"/>
  <c r="H48" i="19"/>
  <c r="J49" i="19"/>
  <c r="H49" i="19"/>
  <c r="J50" i="19"/>
  <c r="H50" i="19"/>
  <c r="B24" i="19"/>
  <c r="K24" i="19"/>
  <c r="C24" i="19"/>
  <c r="C18" i="17"/>
  <c r="B20" i="17"/>
  <c r="B3" i="18"/>
  <c r="B12" i="18"/>
  <c r="D51" i="19"/>
  <c r="B13" i="18"/>
  <c r="B31" i="18"/>
  <c r="B32" i="18"/>
  <c r="B33" i="18"/>
  <c r="B27" i="16"/>
  <c r="B12" i="16"/>
  <c r="B11" i="16"/>
  <c r="B10" i="16"/>
  <c r="B9" i="16"/>
  <c r="B6" i="16"/>
  <c r="B5" i="16"/>
  <c r="B4" i="16"/>
  <c r="B3" i="16"/>
  <c r="B21" i="17"/>
  <c r="B22" i="17"/>
  <c r="B13" i="17"/>
  <c r="B14" i="17"/>
  <c r="B12" i="17"/>
  <c r="B4" i="17"/>
  <c r="B5" i="17"/>
  <c r="B6" i="17"/>
  <c r="B7" i="17"/>
  <c r="B8" i="17"/>
  <c r="B3" i="17"/>
  <c r="B11" i="18"/>
  <c r="B10" i="18"/>
  <c r="B4" i="18"/>
  <c r="B6" i="18"/>
  <c r="B7" i="18"/>
  <c r="H18" i="17"/>
  <c r="F43" i="19"/>
  <c r="G43" i="19"/>
  <c r="E43" i="19"/>
  <c r="D43" i="19"/>
  <c r="C43" i="19"/>
  <c r="B43" i="19"/>
  <c r="B26" i="19"/>
  <c r="B3" i="19"/>
  <c r="F51" i="19"/>
  <c r="E51" i="19"/>
  <c r="C51" i="19"/>
  <c r="B5" i="20"/>
  <c r="B4" i="20"/>
  <c r="K12" i="19"/>
  <c r="C12" i="19"/>
  <c r="B5" i="18"/>
  <c r="K5" i="18"/>
  <c r="H5" i="18" s="1"/>
  <c r="N38" i="17"/>
  <c r="C43" i="21"/>
  <c r="B37" i="19"/>
  <c r="B7" i="16"/>
  <c r="N7" i="16"/>
  <c r="K7" i="16"/>
  <c r="B25" i="19"/>
  <c r="K25" i="19"/>
  <c r="C25" i="19"/>
  <c r="E22" i="11"/>
  <c r="B15" i="7"/>
  <c r="B15" i="17"/>
  <c r="B18" i="17"/>
  <c r="B13" i="16"/>
  <c r="N13" i="16"/>
  <c r="B52" i="19"/>
  <c r="J52" i="19"/>
  <c r="B14" i="18"/>
  <c r="K14" i="18"/>
  <c r="H14" i="18"/>
  <c r="F8" i="18"/>
  <c r="B23" i="17"/>
  <c r="B34" i="18"/>
  <c r="L34" i="18"/>
  <c r="B9" i="17"/>
  <c r="C6" i="21"/>
  <c r="B8" i="15"/>
  <c r="B11" i="15"/>
  <c r="E11" i="15"/>
  <c r="C11" i="15"/>
  <c r="E15" i="15"/>
  <c r="B19" i="7"/>
  <c r="N29" i="16"/>
  <c r="B20" i="7"/>
  <c r="K13" i="16"/>
  <c r="K37" i="19"/>
  <c r="C37" i="19"/>
  <c r="B42" i="19"/>
  <c r="K42" i="19"/>
  <c r="J54" i="19"/>
  <c r="B23" i="7"/>
  <c r="H52" i="19"/>
  <c r="L55" i="18"/>
  <c r="C22" i="7"/>
  <c r="H34" i="18"/>
  <c r="M9" i="17"/>
  <c r="J9" i="17"/>
  <c r="N41" i="17"/>
  <c r="C21" i="7"/>
  <c r="J38" i="17"/>
  <c r="K51" i="19"/>
  <c r="M25" i="17"/>
  <c r="J25" i="17" s="1"/>
  <c r="C28" i="21"/>
  <c r="C20" i="21"/>
  <c r="B39" i="17"/>
  <c r="C35" i="21" s="1"/>
  <c r="K54" i="19"/>
  <c r="C23" i="7"/>
  <c r="C30" i="7"/>
  <c r="H51" i="19"/>
  <c r="M39" i="17"/>
  <c r="J39" i="17" s="1"/>
  <c r="C42" i="21"/>
  <c r="M41" i="17" l="1"/>
  <c r="B21" i="7" s="1"/>
  <c r="B36" i="18"/>
  <c r="K8" i="18"/>
  <c r="H8" i="18" s="1"/>
  <c r="B37" i="18" l="1"/>
  <c r="K36" i="18"/>
  <c r="C5" i="21"/>
  <c r="C8" i="21" s="1"/>
  <c r="C14" i="21" s="1"/>
  <c r="C15" i="21" s="1"/>
  <c r="C21" i="21" s="1"/>
  <c r="C22" i="21" s="1"/>
  <c r="C27" i="21" s="1"/>
  <c r="C29" i="21" s="1"/>
  <c r="H36" i="18" l="1"/>
  <c r="K37" i="18"/>
  <c r="H37" i="18" s="1"/>
  <c r="C34" i="21"/>
  <c r="C36" i="21" s="1"/>
  <c r="B53" i="18"/>
  <c r="K53" i="18" l="1"/>
  <c r="H53" i="18" s="1"/>
  <c r="C41" i="21"/>
  <c r="C46" i="21" s="1"/>
  <c r="K55" i="18"/>
  <c r="B22" i="7" s="1"/>
  <c r="B30" i="7" s="1"/>
</calcChain>
</file>

<file path=xl/comments1.xml><?xml version="1.0" encoding="utf-8"?>
<comments xmlns="http://schemas.openxmlformats.org/spreadsheetml/2006/main">
  <authors>
    <author>Tamara Barnes</author>
  </authors>
  <commentList>
    <comment ref="P11" authorId="0" shapeId="0">
      <text>
        <r>
          <rPr>
            <b/>
            <sz val="9"/>
            <color indexed="81"/>
            <rFont val="Tahoma"/>
            <family val="2"/>
          </rPr>
          <t>Tamara Barnes:</t>
        </r>
        <r>
          <rPr>
            <sz val="9"/>
            <color indexed="81"/>
            <rFont val="Tahoma"/>
            <family val="2"/>
          </rPr>
          <t xml:space="preserve">
No validation checks necessary per client.</t>
        </r>
      </text>
    </comment>
  </commentList>
</comments>
</file>

<file path=xl/comments2.xml><?xml version="1.0" encoding="utf-8"?>
<comments xmlns="http://schemas.openxmlformats.org/spreadsheetml/2006/main">
  <authors>
    <author>Tamara Barnes</author>
  </authors>
  <commentList>
    <comment ref="R12" authorId="0" shapeId="0">
      <text>
        <r>
          <rPr>
            <b/>
            <sz val="9"/>
            <color indexed="81"/>
            <rFont val="Tahoma"/>
            <family val="2"/>
          </rPr>
          <t>Tamara Barnes:</t>
        </r>
        <r>
          <rPr>
            <sz val="9"/>
            <color indexed="81"/>
            <rFont val="Tahoma"/>
            <family val="2"/>
          </rPr>
          <t xml:space="preserve">
No validation checks needed per client.</t>
        </r>
      </text>
    </comment>
  </commentList>
</comments>
</file>

<file path=xl/sharedStrings.xml><?xml version="1.0" encoding="utf-8"?>
<sst xmlns="http://schemas.openxmlformats.org/spreadsheetml/2006/main" count="16042" uniqueCount="4019">
  <si>
    <t>An accompanying document with definitions and descriptions is available at this site.</t>
  </si>
  <si>
    <t>Contact:</t>
  </si>
  <si>
    <t xml:space="preserve">If you are having any questions on how to use this workbook, please contact the Colorado Department of Health Care Policy &amp; Financing at: </t>
  </si>
  <si>
    <t>hcpf_hospitaltransparency@state.co.us</t>
  </si>
  <si>
    <t>General Instructions:</t>
  </si>
  <si>
    <t>1. Read through all the Notes and Instructions first to avoid confusion in the inputting process.</t>
  </si>
  <si>
    <t xml:space="preserve">2. Complete each form by filling in values into the cells. </t>
  </si>
  <si>
    <t xml:space="preserve">3. Where applicable utilize the drop-down feature to fill fields. </t>
  </si>
  <si>
    <t xml:space="preserve">a. When using the drop-down feature and a field does not apply to the hospital named within this form please select the "N/A" option. Do not leave the field incomplete. </t>
  </si>
  <si>
    <t>4. Making notes for non-conforming inputs are recommended, here are some inputs where notes are highly recommended:</t>
  </si>
  <si>
    <t>a. For any input that was manually entered where an auto-population would occur please note the line item in the Notes from Hospital tab.</t>
  </si>
  <si>
    <t>b. Any additional notes that the individual completing the form feels is necessary can be placed in the Notes from Hospital tab.</t>
  </si>
  <si>
    <t>Specific Instructions:</t>
  </si>
  <si>
    <t>Notes:</t>
  </si>
  <si>
    <t>1. Fields marked with the asterisk symbol (*) are required fields.</t>
  </si>
  <si>
    <t xml:space="preserve">a. Please note that in a few instances fields marked with both the dagger symbol (†) and the asterisk symbol (*) auto-populate from non-required fields. Should those non-required fields remain blank, please input the necessary information in the auto-populated field to complete the form as the field is still required.   </t>
  </si>
  <si>
    <t>3. Do not insert or delete either Rows or Columns unless absolutely necessary. If you do, let the Department know either through email or in the Notes from Hospital tab</t>
  </si>
  <si>
    <t>4. The template has built in instructions and entry checks.</t>
  </si>
  <si>
    <t xml:space="preserve">b. cells will highlight with red if the total values do not match the component parts, additionally, some cells will highlight green if they match other similar cells throughout the document. </t>
  </si>
  <si>
    <t xml:space="preserve">The table below is a reference to the validation criteria. </t>
  </si>
  <si>
    <t>Input field</t>
  </si>
  <si>
    <t>Limitation</t>
  </si>
  <si>
    <t>Text entry</t>
  </si>
  <si>
    <t xml:space="preserve">limited to two-hundred (200) characters. </t>
  </si>
  <si>
    <t>Employees</t>
  </si>
  <si>
    <t>less than or equal to one-million (1,000,000).</t>
  </si>
  <si>
    <t>Discharges/Days/Hours</t>
  </si>
  <si>
    <t>less than or equal to ten-million (10,000,000).</t>
  </si>
  <si>
    <t>Financial inputs</t>
  </si>
  <si>
    <t>less than or equal to fifty-billion  dollars ($50,000,000,000).</t>
  </si>
  <si>
    <t>General Information</t>
  </si>
  <si>
    <t>Value</t>
  </si>
  <si>
    <t>Licensed Hospital Name*</t>
  </si>
  <si>
    <t>Preferred Hospital Name</t>
  </si>
  <si>
    <t>Fiscal Year Begin Date*</t>
  </si>
  <si>
    <t>Fiscal Year End Date*</t>
  </si>
  <si>
    <t>(please see the line above)</t>
  </si>
  <si>
    <t>At this time, was the hospital:</t>
  </si>
  <si>
    <t>If so, what health system managed the hospital?</t>
  </si>
  <si>
    <t>If so, what health system owned the hospital?</t>
  </si>
  <si>
    <t>Field</t>
  </si>
  <si>
    <t>Number of employees at fiscal year begin date</t>
  </si>
  <si>
    <t>Number of employees at fiscal year end date</t>
  </si>
  <si>
    <t>Employees in the period†</t>
  </si>
  <si>
    <t>Employee Departures</t>
  </si>
  <si>
    <t>Average number of annual job vacancies</t>
  </si>
  <si>
    <t>Average number of jobs at organization†</t>
  </si>
  <si>
    <t>Full-time Equivalent Employees*</t>
  </si>
  <si>
    <t>Staff turnover*†</t>
  </si>
  <si>
    <t>Staff vacancy rate*†</t>
  </si>
  <si>
    <t>Inpatient Discharges</t>
  </si>
  <si>
    <t>Total</t>
  </si>
  <si>
    <t>Medicare</t>
  </si>
  <si>
    <t>Medicaid</t>
  </si>
  <si>
    <t>Self Pay</t>
  </si>
  <si>
    <t>Commercial</t>
  </si>
  <si>
    <t>CICP</t>
  </si>
  <si>
    <t>Champus/ Tricare</t>
  </si>
  <si>
    <t>Other</t>
  </si>
  <si>
    <t>Acute Care Discharges*</t>
  </si>
  <si>
    <t>Swing Bed Discharges*</t>
  </si>
  <si>
    <t>Subacute/LTC Discharges*</t>
  </si>
  <si>
    <t>DPU Discharges*</t>
  </si>
  <si>
    <t>Inpatient Days</t>
  </si>
  <si>
    <t>Acute Care Patient Days*</t>
  </si>
  <si>
    <t>Swing Bed Patient Days*</t>
  </si>
  <si>
    <t>Subacute/LTC Patient Days*</t>
  </si>
  <si>
    <t>DPU Patient Days*</t>
  </si>
  <si>
    <t>Inpatient volume</t>
  </si>
  <si>
    <t>Number of Inpatient Surgeries*</t>
  </si>
  <si>
    <t>Number of Births*</t>
  </si>
  <si>
    <t>Number of Newborn Patient Days*</t>
  </si>
  <si>
    <t>Admission Source</t>
  </si>
  <si>
    <t>Hospital-based Emergency Department Admissions*</t>
  </si>
  <si>
    <t>Free-standing Emergency Departments Admissions*</t>
  </si>
  <si>
    <t>Outpatient Visits</t>
  </si>
  <si>
    <t>Emergency Department Visits*</t>
  </si>
  <si>
    <t>Ambulatory Surgery Visits*</t>
  </si>
  <si>
    <t>Observation Visits*</t>
  </si>
  <si>
    <t>Home Health Visits*</t>
  </si>
  <si>
    <t>All Other Visits*</t>
  </si>
  <si>
    <t>Gross Charges</t>
  </si>
  <si>
    <t>Inpatient - Acute Gross Charges*</t>
  </si>
  <si>
    <t>Outpatient - Acute Gross Charges*</t>
  </si>
  <si>
    <t>Swing Bed Gross Charges*</t>
  </si>
  <si>
    <t>Subacute/LTC Gross Charges*</t>
  </si>
  <si>
    <t>DPU Gross Charges*</t>
  </si>
  <si>
    <t>Home Health Gross Charges*</t>
  </si>
  <si>
    <t>Total Gross Charges*†</t>
  </si>
  <si>
    <t>Contractual Allowances &amp; Supplemental Payments</t>
  </si>
  <si>
    <t>Acute Care Contractual Allowances - Inpatient*</t>
  </si>
  <si>
    <t>Acute Care Contractual Allowances - Outpatient*</t>
  </si>
  <si>
    <t>Other Contractual Allowances*</t>
  </si>
  <si>
    <t>Supplemental Payments (whether included or not included in contractual allowances)*</t>
  </si>
  <si>
    <t>Write-Offs/ Provisions</t>
  </si>
  <si>
    <t>Bad Debt Write-Offs/Provisions*</t>
  </si>
  <si>
    <t>Charity Write-Offs/Provisions*</t>
  </si>
  <si>
    <t>Administrative &amp; Other Write-Offs/Provisions</t>
  </si>
  <si>
    <t>Net Patient Revenue</t>
  </si>
  <si>
    <t>Total Net Patient Revenue</t>
  </si>
  <si>
    <t>Total Operating Revenue†</t>
  </si>
  <si>
    <t>Salaries, Wages, &amp; Benefits</t>
  </si>
  <si>
    <t>Direct Patient Expense</t>
  </si>
  <si>
    <t>Other Patient Expense</t>
  </si>
  <si>
    <t>General/ Administrative</t>
  </si>
  <si>
    <t>Notes</t>
  </si>
  <si>
    <t>Contracted Labor Expense*</t>
  </si>
  <si>
    <t>Benefit Expense*</t>
  </si>
  <si>
    <t>Supply Expenses</t>
  </si>
  <si>
    <t>Medical Supplies</t>
  </si>
  <si>
    <t>Medical Drugs</t>
  </si>
  <si>
    <t>Minor Equipment</t>
  </si>
  <si>
    <t xml:space="preserve">Other Supplies </t>
  </si>
  <si>
    <t>Other Operating Expenses</t>
  </si>
  <si>
    <t>Business Development Expense</t>
  </si>
  <si>
    <t>Contract Services</t>
  </si>
  <si>
    <t>Dues, Fee, Licenses, and Subscriptions</t>
  </si>
  <si>
    <t>Insurance Expense</t>
  </si>
  <si>
    <t>Purchased Services</t>
  </si>
  <si>
    <t>Provider Fee Expense*</t>
  </si>
  <si>
    <t>Marketing &amp; Advertising Expense*</t>
  </si>
  <si>
    <t>Management Fee</t>
  </si>
  <si>
    <t>Physician remuneration</t>
  </si>
  <si>
    <t>Interest Expense*</t>
  </si>
  <si>
    <t>Information Technology (IT) Expense</t>
  </si>
  <si>
    <t>Depreciation Expense*</t>
  </si>
  <si>
    <t>Maintenance &amp; Utilities Expense</t>
  </si>
  <si>
    <t>Leases &amp; Rental Expense</t>
  </si>
  <si>
    <t xml:space="preserve">Additional expense line category/classification for expenses not listed above. </t>
  </si>
  <si>
    <t>Sum of Optional Expenses†</t>
  </si>
  <si>
    <t>Other Operating Expenses*</t>
  </si>
  <si>
    <t>Non-operating Expense*</t>
  </si>
  <si>
    <t>Net Income</t>
  </si>
  <si>
    <t>Assets</t>
  </si>
  <si>
    <t>Cash &amp; Short-Term Investments*</t>
  </si>
  <si>
    <t>Patient Accounts Receivables*</t>
  </si>
  <si>
    <t>Allowance for Doubtful Accounts*</t>
  </si>
  <si>
    <t>Notes &amp; Other Receivables</t>
  </si>
  <si>
    <t>Inventory*</t>
  </si>
  <si>
    <t>Other Current Assets*</t>
  </si>
  <si>
    <t>Property, Plant, Equipment</t>
  </si>
  <si>
    <t>Land*</t>
  </si>
  <si>
    <t>Buildings*</t>
  </si>
  <si>
    <t>Buildings and Leasehold Improvements*</t>
  </si>
  <si>
    <t>Fixed Equipment*</t>
  </si>
  <si>
    <t>Other Equipment*</t>
  </si>
  <si>
    <t>Less: Accumulated Depreciation*</t>
  </si>
  <si>
    <t>Construction in Progress*</t>
  </si>
  <si>
    <t>Property, Plant, Equipment, Net*†</t>
  </si>
  <si>
    <t>Long-Term Investments*</t>
  </si>
  <si>
    <t>Other Non-Current Assets*</t>
  </si>
  <si>
    <t>Total Long-Term Assets*†</t>
  </si>
  <si>
    <t>Total Assets*†</t>
  </si>
  <si>
    <t>Liabilities &amp; Net Assets/Equity</t>
  </si>
  <si>
    <t>Accounts Payable</t>
  </si>
  <si>
    <t>Accrued Salaries</t>
  </si>
  <si>
    <t>Accrued Expenses</t>
  </si>
  <si>
    <t>Current Portion of Long-term Debt</t>
  </si>
  <si>
    <t>Other Current Liabilities</t>
  </si>
  <si>
    <t>Deferred revenue</t>
  </si>
  <si>
    <t>Total Current Liabilities*†</t>
  </si>
  <si>
    <t>Long-Term Debt*</t>
  </si>
  <si>
    <t>Other Long-term Liabilities*</t>
  </si>
  <si>
    <t>Total Long-term Liabilities*</t>
  </si>
  <si>
    <t>Total Liabilities*†</t>
  </si>
  <si>
    <t>Net Investment in Capital Assets</t>
  </si>
  <si>
    <t>Unrestricted Net Assets*</t>
  </si>
  <si>
    <t>Restricted Net Assets*</t>
  </si>
  <si>
    <t>Total Net Assets*†</t>
  </si>
  <si>
    <t>Total Liabilities and Net Assets*†</t>
  </si>
  <si>
    <t>Cell will highlight "green" when matches Total Assets</t>
  </si>
  <si>
    <t>Property, Plant &amp; Equipment Roll-Forward</t>
  </si>
  <si>
    <t>Do not fill in cell</t>
  </si>
  <si>
    <t>Does it equal line from the balance sheet?†</t>
  </si>
  <si>
    <t>If your hospital is unable to break out number values for Bad Debt and Charity Care Write Offs by Major Payor Groups please provide below estimated percentages that the Major Payor Groups account for:</t>
  </si>
  <si>
    <t>Bad Debt/ Charity Care Allocation</t>
  </si>
  <si>
    <t>Champus/Tricare</t>
  </si>
  <si>
    <t>Bad Debt</t>
  </si>
  <si>
    <t>Charity Care</t>
  </si>
  <si>
    <t>If estimates were provided, please provide a short explanation of the estimates in the cell below:</t>
  </si>
  <si>
    <t>Notes from the Hospital:</t>
  </si>
  <si>
    <t xml:space="preserve">Please fill out any notes from the hospital to the Department of Health Care Policy &amp; Financing in the below cells. </t>
  </si>
  <si>
    <t>Hospital Name</t>
  </si>
  <si>
    <t>Animas Surgical Hospital</t>
  </si>
  <si>
    <t>Arkansas Valley Regional Medical Center</t>
  </si>
  <si>
    <t>Aspen Valley Hospital</t>
  </si>
  <si>
    <t>Avista Adventist Hospital</t>
  </si>
  <si>
    <t>Banner Fort Collins Medical Center</t>
  </si>
  <si>
    <t>Boulder Community Health</t>
  </si>
  <si>
    <t>Broomfield Hospital</t>
  </si>
  <si>
    <t>Castle Rock Adventist Hospital</t>
  </si>
  <si>
    <t>Children's Hospital Colorado</t>
  </si>
  <si>
    <t>Children's Hospital CO Springs</t>
  </si>
  <si>
    <t>Colorado Canyons Hospital and Medical Center</t>
  </si>
  <si>
    <t>Community Hospital</t>
  </si>
  <si>
    <t>Delta County Memorial Hospital</t>
  </si>
  <si>
    <t>Denver Health Medical Center</t>
  </si>
  <si>
    <t>East Morgan County Hospital</t>
  </si>
  <si>
    <t>Eastern Rio Blanco County Health Service District</t>
  </si>
  <si>
    <t>Estes Park Health</t>
  </si>
  <si>
    <t>Good Samaritan Medical Center</t>
  </si>
  <si>
    <t>Grand River Hospital</t>
  </si>
  <si>
    <t>Grandview Hospital</t>
  </si>
  <si>
    <t>Greeley Hospital</t>
  </si>
  <si>
    <t>Gunnison Valley Health</t>
  </si>
  <si>
    <t>Haxtun Hospital</t>
  </si>
  <si>
    <t>Highlands Ranch Hospital</t>
  </si>
  <si>
    <t>Keefe Memorial Health Service</t>
  </si>
  <si>
    <t>Kit Carson County Health Service</t>
  </si>
  <si>
    <t>Lincoln Community Hospital</t>
  </si>
  <si>
    <t>Littleton Adventist Hospital</t>
  </si>
  <si>
    <t>Longmont United Hospital</t>
  </si>
  <si>
    <t>Longs Peak Hospital</t>
  </si>
  <si>
    <t>Lutheran Medical Center</t>
  </si>
  <si>
    <t>McKee Medical Center</t>
  </si>
  <si>
    <t>Medical Center of the Rockies</t>
  </si>
  <si>
    <t>Melissa Memorial Hospital</t>
  </si>
  <si>
    <t>Memorial Hospital</t>
  </si>
  <si>
    <t>Memorial Regional Health</t>
  </si>
  <si>
    <t>Mercy Regional Medical Center</t>
  </si>
  <si>
    <t>Middle Park Medical Center</t>
  </si>
  <si>
    <t>Montrose Memorial Hospital</t>
  </si>
  <si>
    <t>Mt. San Rafael Hospital</t>
  </si>
  <si>
    <t>National Jewish Health</t>
  </si>
  <si>
    <t>North Colorado Medical Center</t>
  </si>
  <si>
    <t>North Suburban Medical Center</t>
  </si>
  <si>
    <t>OrthoColorado Hospital</t>
  </si>
  <si>
    <t>Pagosa Springs Medical Center</t>
  </si>
  <si>
    <t>Parker Adventist Hospital</t>
  </si>
  <si>
    <t>Parkview Medical Center</t>
  </si>
  <si>
    <t>Penrose-St. Francis Health Services</t>
  </si>
  <si>
    <t>Pikes Peak Regional Hospital</t>
  </si>
  <si>
    <t>Pioneers Medical Center</t>
  </si>
  <si>
    <t>Platte Valley Medical Center</t>
  </si>
  <si>
    <t>Porter Adventist Hospital</t>
  </si>
  <si>
    <t>Poudre Valley Hospital</t>
  </si>
  <si>
    <t>Presbyterian-St. Luke's Medical Center</t>
  </si>
  <si>
    <t>Prowers Medical Center</t>
  </si>
  <si>
    <t>Rangely District Hospital</t>
  </si>
  <si>
    <t>Rio Grande Hospital</t>
  </si>
  <si>
    <t>Rose Medical Center</t>
  </si>
  <si>
    <t>San Luis Valley Health Conejos County Hospital</t>
  </si>
  <si>
    <t>San Luis Valley Health Regional Medical Center</t>
  </si>
  <si>
    <t>Sedgwick County Health Center</t>
  </si>
  <si>
    <t>Sky Ridge Medical Center</t>
  </si>
  <si>
    <t>Southeast Colorado Hospital</t>
  </si>
  <si>
    <t>Southwest Health System, Inc.</t>
  </si>
  <si>
    <t>Spanish Peaks Regional Health Center</t>
  </si>
  <si>
    <t>St. Anthony Hospital</t>
  </si>
  <si>
    <t>St. Anthony North Health Campus</t>
  </si>
  <si>
    <t>St. Anthony Summit Medical Center</t>
  </si>
  <si>
    <t>St. Joseph Hospital</t>
  </si>
  <si>
    <t>St. Mary-Corwin Medical Center</t>
  </si>
  <si>
    <t>St. Mary's Hospital &amp; Medical Center, Inc.</t>
  </si>
  <si>
    <t>St. Thomas More Hospital</t>
  </si>
  <si>
    <t>St. Vincent General Hospital</t>
  </si>
  <si>
    <t>Sterling Regional MedCenter</t>
  </si>
  <si>
    <t>Swedish Medical Center</t>
  </si>
  <si>
    <t>The Medical Center of Aurora</t>
  </si>
  <si>
    <t>University of Colorado Hospital</t>
  </si>
  <si>
    <t>Vail Health Hospital</t>
  </si>
  <si>
    <t>Valley View Hospital</t>
  </si>
  <si>
    <t>Weisbrod Memorial County Hospital</t>
  </si>
  <si>
    <t>Wray Community District Hospital</t>
  </si>
  <si>
    <t>Yampa Valley Medical Center</t>
  </si>
  <si>
    <t>Yuma District Hospital</t>
  </si>
  <si>
    <t>Other Operating Revenue</t>
  </si>
  <si>
    <t>Other Operating Revenue- Item 1</t>
  </si>
  <si>
    <t>Other Operating Revenue- Item 2</t>
  </si>
  <si>
    <t>Other Operating Revenue- Item 3</t>
  </si>
  <si>
    <t>Other Operating Revenue- Item 4</t>
  </si>
  <si>
    <t>Total Non-operating Revenue*</t>
  </si>
  <si>
    <t>Non-operating Expenses</t>
  </si>
  <si>
    <t>Non-operating Revenues</t>
  </si>
  <si>
    <t>Non-operating Revenue- Item 1</t>
  </si>
  <si>
    <t>Non-operating Revenue- Item 2</t>
  </si>
  <si>
    <t>Non-operating Revenue- Item 3</t>
  </si>
  <si>
    <t>Non-operating Revenue- Item 4</t>
  </si>
  <si>
    <t>Non-operating Expense- Item 1</t>
  </si>
  <si>
    <t>Non-operating Expense- Item 2</t>
  </si>
  <si>
    <t>Non-operating Expense- Item 3</t>
  </si>
  <si>
    <t>Non-operating Expense- Item 4</t>
  </si>
  <si>
    <t>Land Roll-forward*</t>
  </si>
  <si>
    <t>Buildings Roll-forward*</t>
  </si>
  <si>
    <t>Buildings and Leasehold Improvements Roll-forward*</t>
  </si>
  <si>
    <t>Fixed Equipment Roll-forward*</t>
  </si>
  <si>
    <t>Other Equipment Roll-forward*</t>
  </si>
  <si>
    <t>Accumulated Depreciation Roll-forward*</t>
  </si>
  <si>
    <t>Construction in Progress Roll-forward</t>
  </si>
  <si>
    <t>Property, Plant, Equipment, Net Roll-forward*†</t>
  </si>
  <si>
    <t>Names of physicians within practice</t>
  </si>
  <si>
    <t>NPI Type</t>
  </si>
  <si>
    <t>Primary Taxonomy</t>
  </si>
  <si>
    <t>#</t>
  </si>
  <si>
    <t>Primary address</t>
  </si>
  <si>
    <t>Primary Address</t>
  </si>
  <si>
    <t>Total Compensation</t>
  </si>
  <si>
    <t>All-Other Other Operating Revenue</t>
  </si>
  <si>
    <t>All-Other Non-operating Revenue</t>
  </si>
  <si>
    <t>All-Other Non-operating Expense</t>
  </si>
  <si>
    <t>Salida Hospital- Heart of the Rockies Regional Medical Center</t>
  </si>
  <si>
    <t>Physician Practice Name*</t>
  </si>
  <si>
    <t>Practice NPI*</t>
  </si>
  <si>
    <t>Year of purchase or affiliation*</t>
  </si>
  <si>
    <t>Purchased Price (if purchase)*</t>
  </si>
  <si>
    <t>Purchased price (if purchase)*</t>
  </si>
  <si>
    <t>Is this a purchase or affiliation*</t>
  </si>
  <si>
    <t>Was this a purchase or an affiliation*</t>
  </si>
  <si>
    <t>To complete this template, please fill in all fields at the hospital level only. If a hospital only breakout is not possible please indicate if the data include entities other than the hospital such as clinics, physician practices, long-term care services, free-standing ERs, foundations, etc. Please list below in column B or in the Notes from Hospital tab.</t>
  </si>
  <si>
    <t>1. When filling out the Acquisitions and System Acquisitions tabs please insert each unique individual physician or group practice into a new row and provide the provider identification information from each column.</t>
  </si>
  <si>
    <t>3. When filling out the Utilization and Charges &amp; Revenue tabs the Total columns will auto-populate from inputs in the Major Payer Group columns. It is required to fill out the Major Payer Group columns. Only filling out the Total column is insufficient to complete the form.</t>
  </si>
  <si>
    <t>4. The Expenses &amp; Net Income tab is structured to report expenses line item and functional category (direct patient care, other patient care, general/administrative, and other). The Total column will auto-populate from the inputs by functional category. There is a field to provide notes on how costs are split within that sheet.</t>
  </si>
  <si>
    <t>5. The Balance Sheet tab includes a rollforward schedule. It is not advisable to enter values into the shaded cells.</t>
  </si>
  <si>
    <t>6. The Bad Debt &amp; Charity Care tab is an alternative to reporting Bad Debt and Charity Care in the Charges &amp; Revenue tab. If your hospital is unable to allocate Bad Debt and Charity Care in dollar values, then this tab can be used to estimate proportional allocation that the Department can use.</t>
  </si>
  <si>
    <t>Tax subsides*</t>
  </si>
  <si>
    <t>Non-physician Payroll Expense*</t>
  </si>
  <si>
    <t>Physician Payroll Expense*</t>
  </si>
  <si>
    <t>Utilization</t>
  </si>
  <si>
    <t>Balance Sheet</t>
  </si>
  <si>
    <t>Notes from Hospital</t>
  </si>
  <si>
    <t>Worksheet</t>
  </si>
  <si>
    <t>Charges &amp; Revenues</t>
  </si>
  <si>
    <t>Expenses &amp; Net Income</t>
  </si>
  <si>
    <t>Bad Debt &amp; Charity Care</t>
  </si>
  <si>
    <t>Total Data Gaps</t>
  </si>
  <si>
    <t>C1</t>
  </si>
  <si>
    <t>C2</t>
  </si>
  <si>
    <t>Error Count</t>
  </si>
  <si>
    <t>R1</t>
  </si>
  <si>
    <t>R2</t>
  </si>
  <si>
    <t>R3</t>
  </si>
  <si>
    <t>R4</t>
  </si>
  <si>
    <t>R5</t>
  </si>
  <si>
    <t>R6</t>
  </si>
  <si>
    <t>R7</t>
  </si>
  <si>
    <t>R8</t>
  </si>
  <si>
    <t>R9</t>
  </si>
  <si>
    <t>R10</t>
  </si>
  <si>
    <t>R11</t>
  </si>
  <si>
    <t>R12</t>
  </si>
  <si>
    <t>Total Error Count</t>
  </si>
  <si>
    <t>R13</t>
  </si>
  <si>
    <t>R14</t>
  </si>
  <si>
    <t>R15</t>
  </si>
  <si>
    <t>R16</t>
  </si>
  <si>
    <t>R17</t>
  </si>
  <si>
    <t>R18</t>
  </si>
  <si>
    <t>R19</t>
  </si>
  <si>
    <t>R20</t>
  </si>
  <si>
    <t>R21</t>
  </si>
  <si>
    <t>R22</t>
  </si>
  <si>
    <t>R23</t>
  </si>
  <si>
    <t>R24</t>
  </si>
  <si>
    <t>R25</t>
  </si>
  <si>
    <t>R26</t>
  </si>
  <si>
    <t>C3</t>
  </si>
  <si>
    <t>C4</t>
  </si>
  <si>
    <t>C5</t>
  </si>
  <si>
    <t>C6</t>
  </si>
  <si>
    <t>C7</t>
  </si>
  <si>
    <t>C8</t>
  </si>
  <si>
    <t>C9</t>
  </si>
  <si>
    <t>C10</t>
  </si>
  <si>
    <t>Acquisitions</t>
  </si>
  <si>
    <t>System Acquisitions</t>
  </si>
  <si>
    <t>R27</t>
  </si>
  <si>
    <t>R28</t>
  </si>
  <si>
    <t>R29</t>
  </si>
  <si>
    <t>R30</t>
  </si>
  <si>
    <t>R31</t>
  </si>
  <si>
    <t>R32</t>
  </si>
  <si>
    <t>R33</t>
  </si>
  <si>
    <t>R34</t>
  </si>
  <si>
    <t>R35</t>
  </si>
  <si>
    <t>R36</t>
  </si>
  <si>
    <t>R37</t>
  </si>
  <si>
    <t>R38</t>
  </si>
  <si>
    <t>R39</t>
  </si>
  <si>
    <t>R40</t>
  </si>
  <si>
    <t>R41</t>
  </si>
  <si>
    <t>R42</t>
  </si>
  <si>
    <t>R43</t>
  </si>
  <si>
    <t>R44</t>
  </si>
  <si>
    <t>R45</t>
  </si>
  <si>
    <t>R46</t>
  </si>
  <si>
    <t>R47</t>
  </si>
  <si>
    <t>R48</t>
  </si>
  <si>
    <t>R49</t>
  </si>
  <si>
    <t>R50</t>
  </si>
  <si>
    <t>R51</t>
  </si>
  <si>
    <t>Staffing</t>
  </si>
  <si>
    <t>conditional formatting in G points to Col H-J</t>
  </si>
  <si>
    <t>if = 0</t>
  </si>
  <si>
    <t>auto calc</t>
  </si>
  <si>
    <t>required</t>
  </si>
  <si>
    <t>Auto Calc or Required</t>
  </si>
  <si>
    <t>If = 0</t>
  </si>
  <si>
    <t>Totals locked. Must enter amount by category above.</t>
  </si>
  <si>
    <t>Totals locked. Can be positive or negative.</t>
  </si>
  <si>
    <t>if &lt;= 0</t>
  </si>
  <si>
    <t>not required</t>
  </si>
  <si>
    <t>per Dept, field is required and should contain a value.</t>
  </si>
  <si>
    <t>if blank</t>
  </si>
  <si>
    <t>if blank when row above is True</t>
  </si>
  <si>
    <t>Required</t>
  </si>
  <si>
    <t>Can be reported in Total column</t>
  </si>
  <si>
    <t>total = 0</t>
  </si>
  <si>
    <t>if total = 0</t>
  </si>
  <si>
    <t>must enter by payer - lock totals.</t>
  </si>
  <si>
    <t>lock totals in col &amp; row</t>
  </si>
  <si>
    <t>lock totals in row</t>
  </si>
  <si>
    <t>lock totals in row; Totals for bad debt and charity required.</t>
  </si>
  <si>
    <t>lock total</t>
  </si>
  <si>
    <t>Calc</t>
  </si>
  <si>
    <t>calc</t>
  </si>
  <si>
    <t>Charges &amp; Revenue</t>
  </si>
  <si>
    <t>Other Operating Revenue- Item 5</t>
  </si>
  <si>
    <t>Other Operating Revenue- Item 6</t>
  </si>
  <si>
    <t>Other Operating Revenue- Item 7</t>
  </si>
  <si>
    <t>Other Operating Revenue- Item 8</t>
  </si>
  <si>
    <t>Other Operating Revenue- Item 9</t>
  </si>
  <si>
    <t>Other Operating Revenue- Item 10</t>
  </si>
  <si>
    <t>additional row added</t>
  </si>
  <si>
    <t>lock total - must enter above</t>
  </si>
  <si>
    <t>Providers must enter by payor and cannot enter totals per Dept.</t>
  </si>
  <si>
    <t>Values may equal zero.</t>
  </si>
  <si>
    <t xml:space="preserve">5. To ensure appropriate entry the following inputs have data validation criteria. If the amount is outside of the range please add a note to the Notes from Hospital Tab detailing the amount and corresponding line item. </t>
  </si>
  <si>
    <t xml:space="preserve">Rows 38 (tax subsidies) through 51 (Non-operating expense) are not required. </t>
  </si>
  <si>
    <t>Rows 38 (tax subsidies) through 51 (Non-operating expense) are not required. Locked due to formula.</t>
  </si>
  <si>
    <t>not required per Dept</t>
  </si>
  <si>
    <t>unable to create validation check if value can = 0</t>
  </si>
  <si>
    <t>All fields with * are required, and the roll-forward schedule must have beginning and ending balances filled out. Values may = zero.</t>
  </si>
  <si>
    <t>required; editable</t>
  </si>
  <si>
    <t>formula or user may enter value - no error check.</t>
  </si>
  <si>
    <t>must have beg and end bal; may enter in total; may equal zero</t>
  </si>
  <si>
    <t>lock formula</t>
  </si>
  <si>
    <t>if beg = "" or end = 0</t>
  </si>
  <si>
    <t>Data Validation Errors</t>
  </si>
  <si>
    <t>Potential Data Validation Errors</t>
  </si>
  <si>
    <t>Potential Data Validation Errors are provided for informational purposes only.</t>
  </si>
  <si>
    <t>Available beds*</t>
  </si>
  <si>
    <t>Licensed beds*</t>
  </si>
  <si>
    <t>Managed by a health system*</t>
  </si>
  <si>
    <t>Owned by a health system*</t>
  </si>
  <si>
    <t>Does this hospital participate in the Colorado Indigent Care Program (CICP)?*</t>
  </si>
  <si>
    <t>Is this hospital designated as a Critical Access Hospital (CAH)*</t>
  </si>
  <si>
    <t>Does the hospital have ownership interest in a health plan?*</t>
  </si>
  <si>
    <t>Are Supplemental Payments included (as an offset) in Contractual Allowances?*</t>
  </si>
  <si>
    <t>$F$35</t>
  </si>
  <si>
    <t>Data Gap</t>
  </si>
  <si>
    <t>$D$7</t>
  </si>
  <si>
    <t>Acquistions</t>
  </si>
  <si>
    <t>System Acquistions</t>
  </si>
  <si>
    <t>$E$9</t>
  </si>
  <si>
    <t>$D$4</t>
  </si>
  <si>
    <t>$C$6</t>
  </si>
  <si>
    <t>$J$53</t>
  </si>
  <si>
    <t>$J$52</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</si>
  <si>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</si>
  <si>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</si>
  <si>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</si>
  <si>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</si>
  <si>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</si>
  <si>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</si>
  <si>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</si>
  <si>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</si>
  <si>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</si>
  <si>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</si>
  <si>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</si>
  <si>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</si>
  <si>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</si>
  <si>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</si>
  <si>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</si>
  <si>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</si>
  <si>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</si>
  <si>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</si>
  <si>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</si>
  <si>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</si>
  <si>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</si>
  <si>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</si>
  <si>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</si>
  <si>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</si>
  <si>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</si>
  <si>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</si>
  <si>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</si>
  <si>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</si>
  <si>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</si>
  <si>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txtAcctNo</t>
  </si>
  <si>
    <t>Textbox - Account Number</t>
  </si>
  <si>
    <t>txtPhone</t>
  </si>
  <si>
    <t>Textbox - Phone</t>
  </si>
  <si>
    <t>txtcValue</t>
  </si>
  <si>
    <t>Textbox - Character</t>
  </si>
  <si>
    <t>txtdValue</t>
  </si>
  <si>
    <t>Textbox - Date</t>
  </si>
  <si>
    <t>txtnValue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</si>
  <si>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</si>
  <si>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</si>
  <si>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</si>
  <si>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</si>
  <si>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</si>
  <si>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</si>
  <si>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</si>
  <si>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</si>
  <si>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</si>
  <si>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</si>
  <si>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</si>
  <si>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</si>
  <si>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</si>
  <si>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</si>
  <si>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</si>
  <si>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</si>
  <si>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</si>
  <si>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</si>
  <si>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</si>
  <si>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</si>
  <si>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</si>
  <si>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</si>
  <si>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</si>
  <si>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</si>
  <si>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</si>
  <si>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</si>
  <si>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</si>
  <si>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</si>
  <si>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</si>
  <si>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</si>
  <si>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</si>
  <si>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</si>
  <si>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</si>
  <si>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</si>
  <si>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</si>
  <si>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</si>
  <si>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</si>
  <si>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Control Value</t>
  </si>
  <si>
    <t>Control Display</t>
  </si>
  <si>
    <t>AttributeName</t>
  </si>
  <si>
    <t>AttributeValue</t>
  </si>
  <si>
    <t>TemplateKey</t>
  </si>
  <si>
    <t>Version_Name</t>
  </si>
  <si>
    <t>Version_Stamp</t>
  </si>
  <si>
    <t>LastRangeID</t>
  </si>
  <si>
    <t>CO HT TEMPLATE</t>
  </si>
  <si>
    <t>Version Information:</t>
  </si>
  <si>
    <t>S</t>
  </si>
  <si>
    <t>DG</t>
  </si>
  <si>
    <t>C</t>
  </si>
  <si>
    <t>R</t>
  </si>
  <si>
    <t>D</t>
  </si>
  <si>
    <t>TotalDataGaps</t>
  </si>
  <si>
    <t>$B$19</t>
  </si>
  <si>
    <t>$B$8</t>
  </si>
  <si>
    <t>$B$12</t>
  </si>
  <si>
    <t>GI_Gaps</t>
  </si>
  <si>
    <t>ST_Gaps</t>
  </si>
  <si>
    <t>UT_Gaps</t>
  </si>
  <si>
    <t>$B$13</t>
  </si>
  <si>
    <t>CR_Gaps</t>
  </si>
  <si>
    <t>$B$14</t>
  </si>
  <si>
    <t>ENI_Gaps</t>
  </si>
  <si>
    <t>$B$15</t>
  </si>
  <si>
    <t>BS_Gaps</t>
  </si>
  <si>
    <t>$B$16</t>
  </si>
  <si>
    <t>_S000011</t>
  </si>
  <si>
    <t>GI</t>
  </si>
  <si>
    <t>$A$1:$D$20</t>
  </si>
  <si>
    <t>_R000012</t>
  </si>
  <si>
    <t>_C000013</t>
  </si>
  <si>
    <t>$B$1:$B$20</t>
  </si>
  <si>
    <t>_D000014</t>
  </si>
  <si>
    <t>$B$3</t>
  </si>
  <si>
    <t>_D000015</t>
  </si>
  <si>
    <t>$B$4</t>
  </si>
  <si>
    <t>_D000016</t>
  </si>
  <si>
    <t>$B$5</t>
  </si>
  <si>
    <t>_D000017</t>
  </si>
  <si>
    <t>$B$6</t>
  </si>
  <si>
    <t>_D000018</t>
  </si>
  <si>
    <t>$B$7</t>
  </si>
  <si>
    <t>_D000019</t>
  </si>
  <si>
    <t>_C000020</t>
  </si>
  <si>
    <t>$A$1:$A$20</t>
  </si>
  <si>
    <t>_D000024</t>
  </si>
  <si>
    <t>$B$10</t>
  </si>
  <si>
    <t>_D000025</t>
  </si>
  <si>
    <t>Entity2</t>
  </si>
  <si>
    <t>$B$11</t>
  </si>
  <si>
    <t>_D000026</t>
  </si>
  <si>
    <t>Entity3</t>
  </si>
  <si>
    <t>_D000027</t>
  </si>
  <si>
    <t>_S000029</t>
  </si>
  <si>
    <t>ACQ</t>
  </si>
  <si>
    <t>_C000030</t>
  </si>
  <si>
    <t>_R000031</t>
  </si>
  <si>
    <t>$B$9</t>
  </si>
  <si>
    <t>$B$17</t>
  </si>
  <si>
    <t>$B$18</t>
  </si>
  <si>
    <t>$B$20</t>
  </si>
  <si>
    <t>$B$21</t>
  </si>
  <si>
    <t>$B$22</t>
  </si>
  <si>
    <t>$B$23</t>
  </si>
  <si>
    <t>$B$24</t>
  </si>
  <si>
    <t>$B$25</t>
  </si>
  <si>
    <t>$B$26</t>
  </si>
  <si>
    <t>$B$27</t>
  </si>
  <si>
    <t>$B$28</t>
  </si>
  <si>
    <t>$B$29</t>
  </si>
  <si>
    <t>$B$30</t>
  </si>
  <si>
    <t>$B$31</t>
  </si>
  <si>
    <t>$B$32</t>
  </si>
  <si>
    <t>$B$33</t>
  </si>
  <si>
    <t>$B$34</t>
  </si>
  <si>
    <t>$B$35</t>
  </si>
  <si>
    <t>$B$36</t>
  </si>
  <si>
    <t>$B$37</t>
  </si>
  <si>
    <t>$B$38</t>
  </si>
  <si>
    <t>$B$39</t>
  </si>
  <si>
    <t>$B$40</t>
  </si>
  <si>
    <t>$B$41</t>
  </si>
  <si>
    <t>$B$42</t>
  </si>
  <si>
    <t>$B$43</t>
  </si>
  <si>
    <t>$B$44</t>
  </si>
  <si>
    <t>$B$45</t>
  </si>
  <si>
    <t>$B$46</t>
  </si>
  <si>
    <t>$B$47</t>
  </si>
  <si>
    <t>$B$48</t>
  </si>
  <si>
    <t>$B$49</t>
  </si>
  <si>
    <t>$B$50</t>
  </si>
  <si>
    <t>$B$51</t>
  </si>
  <si>
    <t>$B$52</t>
  </si>
  <si>
    <t>_D000082</t>
  </si>
  <si>
    <t>_D000083</t>
  </si>
  <si>
    <t>_D000084</t>
  </si>
  <si>
    <t>_D000085</t>
  </si>
  <si>
    <t>_D000086</t>
  </si>
  <si>
    <t>_D000087</t>
  </si>
  <si>
    <t>_D000088</t>
  </si>
  <si>
    <t>$C$3</t>
  </si>
  <si>
    <t>_D000089</t>
  </si>
  <si>
    <t>$C$4</t>
  </si>
  <si>
    <t>_D000090</t>
  </si>
  <si>
    <t>$C$5</t>
  </si>
  <si>
    <t>_D000091</t>
  </si>
  <si>
    <t>_D000092</t>
  </si>
  <si>
    <t>$C$7</t>
  </si>
  <si>
    <t>_D000093</t>
  </si>
  <si>
    <t>$C$8</t>
  </si>
  <si>
    <t>_D000094</t>
  </si>
  <si>
    <t>$C$9</t>
  </si>
  <si>
    <t>_D000095</t>
  </si>
  <si>
    <t>$C$10</t>
  </si>
  <si>
    <t>_D000096</t>
  </si>
  <si>
    <t>$C$11</t>
  </si>
  <si>
    <t>_D000097</t>
  </si>
  <si>
    <t>$C$12</t>
  </si>
  <si>
    <t>_D000098</t>
  </si>
  <si>
    <t>$C$13</t>
  </si>
  <si>
    <t>_D000099</t>
  </si>
  <si>
    <t>$C$14</t>
  </si>
  <si>
    <t>_D000100</t>
  </si>
  <si>
    <t>$C$15</t>
  </si>
  <si>
    <t>_D000101</t>
  </si>
  <si>
    <t>$C$16</t>
  </si>
  <si>
    <t>_D000102</t>
  </si>
  <si>
    <t>$C$17</t>
  </si>
  <si>
    <t>_D000103</t>
  </si>
  <si>
    <t>$C$18</t>
  </si>
  <si>
    <t>_D000104</t>
  </si>
  <si>
    <t>$C$19</t>
  </si>
  <si>
    <t>_D000105</t>
  </si>
  <si>
    <t>$C$20</t>
  </si>
  <si>
    <t>_D000106</t>
  </si>
  <si>
    <t>$C$21</t>
  </si>
  <si>
    <t>_D000107</t>
  </si>
  <si>
    <t>$C$22</t>
  </si>
  <si>
    <t>_D000108</t>
  </si>
  <si>
    <t>$C$23</t>
  </si>
  <si>
    <t>_D000109</t>
  </si>
  <si>
    <t>$C$24</t>
  </si>
  <si>
    <t>_D000110</t>
  </si>
  <si>
    <t>$C$25</t>
  </si>
  <si>
    <t>_D000111</t>
  </si>
  <si>
    <t>$C$26</t>
  </si>
  <si>
    <t>_D000112</t>
  </si>
  <si>
    <t>$C$27</t>
  </si>
  <si>
    <t>_D000113</t>
  </si>
  <si>
    <t>$C$28</t>
  </si>
  <si>
    <t>_D000114</t>
  </si>
  <si>
    <t>$C$29</t>
  </si>
  <si>
    <t>_D000115</t>
  </si>
  <si>
    <t>$C$30</t>
  </si>
  <si>
    <t>_D000116</t>
  </si>
  <si>
    <t>$C$31</t>
  </si>
  <si>
    <t>_D000117</t>
  </si>
  <si>
    <t>$C$32</t>
  </si>
  <si>
    <t>_D000118</t>
  </si>
  <si>
    <t>$C$33</t>
  </si>
  <si>
    <t>_D000119</t>
  </si>
  <si>
    <t>$C$34</t>
  </si>
  <si>
    <t>_D000120</t>
  </si>
  <si>
    <t>$C$35</t>
  </si>
  <si>
    <t>_D000121</t>
  </si>
  <si>
    <t>$C$36</t>
  </si>
  <si>
    <t>_D000122</t>
  </si>
  <si>
    <t>$C$37</t>
  </si>
  <si>
    <t>_D000123</t>
  </si>
  <si>
    <t>$C$38</t>
  </si>
  <si>
    <t>_D000124</t>
  </si>
  <si>
    <t>$C$39</t>
  </si>
  <si>
    <t>_D000125</t>
  </si>
  <si>
    <t>$C$40</t>
  </si>
  <si>
    <t>_D000126</t>
  </si>
  <si>
    <t>$C$41</t>
  </si>
  <si>
    <t>_D000127</t>
  </si>
  <si>
    <t>$C$42</t>
  </si>
  <si>
    <t>_D000128</t>
  </si>
  <si>
    <t>$C$43</t>
  </si>
  <si>
    <t>_D000129</t>
  </si>
  <si>
    <t>$C$44</t>
  </si>
  <si>
    <t>_D000130</t>
  </si>
  <si>
    <t>$C$45</t>
  </si>
  <si>
    <t>_D000131</t>
  </si>
  <si>
    <t>$C$46</t>
  </si>
  <si>
    <t>_D000132</t>
  </si>
  <si>
    <t>$C$47</t>
  </si>
  <si>
    <t>_D000133</t>
  </si>
  <si>
    <t>$C$48</t>
  </si>
  <si>
    <t>_D000134</t>
  </si>
  <si>
    <t>$C$49</t>
  </si>
  <si>
    <t>_D000135</t>
  </si>
  <si>
    <t>$C$50</t>
  </si>
  <si>
    <t>_D000136</t>
  </si>
  <si>
    <t>$C$51</t>
  </si>
  <si>
    <t>_D000137</t>
  </si>
  <si>
    <t>$C$52</t>
  </si>
  <si>
    <t>_D000138</t>
  </si>
  <si>
    <t>$D$3</t>
  </si>
  <si>
    <t>_D000139</t>
  </si>
  <si>
    <t>$E$3</t>
  </si>
  <si>
    <t>_D000140</t>
  </si>
  <si>
    <t>$F$3</t>
  </si>
  <si>
    <t>_D000141</t>
  </si>
  <si>
    <t>$G$3</t>
  </si>
  <si>
    <t>_D000142</t>
  </si>
  <si>
    <t>$H$3</t>
  </si>
  <si>
    <t>_D000143</t>
  </si>
  <si>
    <t>$I$3</t>
  </si>
  <si>
    <t>_D000144</t>
  </si>
  <si>
    <t>_D000145</t>
  </si>
  <si>
    <t>$E$4</t>
  </si>
  <si>
    <t>_D000146</t>
  </si>
  <si>
    <t>$F$4</t>
  </si>
  <si>
    <t>_D000147</t>
  </si>
  <si>
    <t>$G$4</t>
  </si>
  <si>
    <t>_D000148</t>
  </si>
  <si>
    <t>$H$4</t>
  </si>
  <si>
    <t>_D000149</t>
  </si>
  <si>
    <t>$I$4</t>
  </si>
  <si>
    <t>_D000150</t>
  </si>
  <si>
    <t>$D$5</t>
  </si>
  <si>
    <t>_D000151</t>
  </si>
  <si>
    <t>$E$5</t>
  </si>
  <si>
    <t>_D000152</t>
  </si>
  <si>
    <t>$F$5</t>
  </si>
  <si>
    <t>_D000153</t>
  </si>
  <si>
    <t>$G$5</t>
  </si>
  <si>
    <t>_D000154</t>
  </si>
  <si>
    <t>$H$5</t>
  </si>
  <si>
    <t>_D000155</t>
  </si>
  <si>
    <t>$I$5</t>
  </si>
  <si>
    <t>_D000156</t>
  </si>
  <si>
    <t>$D$6</t>
  </si>
  <si>
    <t>_D000157</t>
  </si>
  <si>
    <t>$E$6</t>
  </si>
  <si>
    <t>_D000158</t>
  </si>
  <si>
    <t>$F$6</t>
  </si>
  <si>
    <t>_D000159</t>
  </si>
  <si>
    <t>$G$6</t>
  </si>
  <si>
    <t>_D000160</t>
  </si>
  <si>
    <t>$H$6</t>
  </si>
  <si>
    <t>_D000161</t>
  </si>
  <si>
    <t>$I$6</t>
  </si>
  <si>
    <t>_D000162</t>
  </si>
  <si>
    <t>_D000163</t>
  </si>
  <si>
    <t>$E$7</t>
  </si>
  <si>
    <t>_D000164</t>
  </si>
  <si>
    <t>$F$7</t>
  </si>
  <si>
    <t>_D000165</t>
  </si>
  <si>
    <t>$G$7</t>
  </si>
  <si>
    <t>_D000166</t>
  </si>
  <si>
    <t>$H$7</t>
  </si>
  <si>
    <t>_D000167</t>
  </si>
  <si>
    <t>$I$7</t>
  </si>
  <si>
    <t>_D000168</t>
  </si>
  <si>
    <t>$D$8</t>
  </si>
  <si>
    <t>_D000169</t>
  </si>
  <si>
    <t>$E$8</t>
  </si>
  <si>
    <t>_D000170</t>
  </si>
  <si>
    <t>$F$8</t>
  </si>
  <si>
    <t>_D000171</t>
  </si>
  <si>
    <t>$G$8</t>
  </si>
  <si>
    <t>_D000172</t>
  </si>
  <si>
    <t>$H$8</t>
  </si>
  <si>
    <t>_D000173</t>
  </si>
  <si>
    <t>$I$8</t>
  </si>
  <si>
    <t>_D000174</t>
  </si>
  <si>
    <t>$D$9</t>
  </si>
  <si>
    <t>_D000175</t>
  </si>
  <si>
    <t>_D000176</t>
  </si>
  <si>
    <t>$F$9</t>
  </si>
  <si>
    <t>_D000177</t>
  </si>
  <si>
    <t>$G$9</t>
  </si>
  <si>
    <t>_D000178</t>
  </si>
  <si>
    <t>$H$9</t>
  </si>
  <si>
    <t>_D000179</t>
  </si>
  <si>
    <t>$I$9</t>
  </si>
  <si>
    <t>_D000180</t>
  </si>
  <si>
    <t>$D$10</t>
  </si>
  <si>
    <t>_D000181</t>
  </si>
  <si>
    <t>$E$10</t>
  </si>
  <si>
    <t>_D000182</t>
  </si>
  <si>
    <t>$F$10</t>
  </si>
  <si>
    <t>_D000183</t>
  </si>
  <si>
    <t>$G$10</t>
  </si>
  <si>
    <t>_D000184</t>
  </si>
  <si>
    <t>$H$10</t>
  </si>
  <si>
    <t>_D000185</t>
  </si>
  <si>
    <t>$I$10</t>
  </si>
  <si>
    <t>_D000186</t>
  </si>
  <si>
    <t>$D$11</t>
  </si>
  <si>
    <t>_D000187</t>
  </si>
  <si>
    <t>$E$11</t>
  </si>
  <si>
    <t>_D000188</t>
  </si>
  <si>
    <t>$F$11</t>
  </si>
  <si>
    <t>_D000189</t>
  </si>
  <si>
    <t>$G$11</t>
  </si>
  <si>
    <t>_D000190</t>
  </si>
  <si>
    <t>$H$11</t>
  </si>
  <si>
    <t>_D000191</t>
  </si>
  <si>
    <t>$I$11</t>
  </si>
  <si>
    <t>_D000192</t>
  </si>
  <si>
    <t>$D$12</t>
  </si>
  <si>
    <t>_D000193</t>
  </si>
  <si>
    <t>$E$12</t>
  </si>
  <si>
    <t>_D000194</t>
  </si>
  <si>
    <t>$F$12</t>
  </si>
  <si>
    <t>_D000195</t>
  </si>
  <si>
    <t>$G$12</t>
  </si>
  <si>
    <t>_D000196</t>
  </si>
  <si>
    <t>$H$12</t>
  </si>
  <si>
    <t>_D000197</t>
  </si>
  <si>
    <t>$I$12</t>
  </si>
  <si>
    <t>_D000198</t>
  </si>
  <si>
    <t>$D$13</t>
  </si>
  <si>
    <t>_D000199</t>
  </si>
  <si>
    <t>$E$13</t>
  </si>
  <si>
    <t>_D000200</t>
  </si>
  <si>
    <t>$F$13</t>
  </si>
  <si>
    <t>_D000201</t>
  </si>
  <si>
    <t>$G$13</t>
  </si>
  <si>
    <t>_D000202</t>
  </si>
  <si>
    <t>$H$13</t>
  </si>
  <si>
    <t>_D000203</t>
  </si>
  <si>
    <t>$I$13</t>
  </si>
  <si>
    <t>_D000204</t>
  </si>
  <si>
    <t>$D$14</t>
  </si>
  <si>
    <t>_D000205</t>
  </si>
  <si>
    <t>$E$14</t>
  </si>
  <si>
    <t>_D000206</t>
  </si>
  <si>
    <t>$F$14</t>
  </si>
  <si>
    <t>_D000207</t>
  </si>
  <si>
    <t>$G$14</t>
  </si>
  <si>
    <t>_D000208</t>
  </si>
  <si>
    <t>$H$14</t>
  </si>
  <si>
    <t>_D000209</t>
  </si>
  <si>
    <t>$I$14</t>
  </si>
  <si>
    <t>_D000210</t>
  </si>
  <si>
    <t>$D$15</t>
  </si>
  <si>
    <t>_D000211</t>
  </si>
  <si>
    <t>$E$15</t>
  </si>
  <si>
    <t>_D000212</t>
  </si>
  <si>
    <t>$F$15</t>
  </si>
  <si>
    <t>_D000213</t>
  </si>
  <si>
    <t>$G$15</t>
  </si>
  <si>
    <t>_D000214</t>
  </si>
  <si>
    <t>$H$15</t>
  </si>
  <si>
    <t>_D000215</t>
  </si>
  <si>
    <t>$I$15</t>
  </si>
  <si>
    <t>_D000216</t>
  </si>
  <si>
    <t>$D$16</t>
  </si>
  <si>
    <t>_D000217</t>
  </si>
  <si>
    <t>$E$16</t>
  </si>
  <si>
    <t>_D000218</t>
  </si>
  <si>
    <t>$F$16</t>
  </si>
  <si>
    <t>_D000219</t>
  </si>
  <si>
    <t>$G$16</t>
  </si>
  <si>
    <t>_D000220</t>
  </si>
  <si>
    <t>$H$16</t>
  </si>
  <si>
    <t>_D000221</t>
  </si>
  <si>
    <t>$I$16</t>
  </si>
  <si>
    <t>_D000222</t>
  </si>
  <si>
    <t>$D$17</t>
  </si>
  <si>
    <t>_D000223</t>
  </si>
  <si>
    <t>$E$17</t>
  </si>
  <si>
    <t>_D000224</t>
  </si>
  <si>
    <t>$F$17</t>
  </si>
  <si>
    <t>_D000225</t>
  </si>
  <si>
    <t>$G$17</t>
  </si>
  <si>
    <t>_D000226</t>
  </si>
  <si>
    <t>$H$17</t>
  </si>
  <si>
    <t>_D000227</t>
  </si>
  <si>
    <t>$I$17</t>
  </si>
  <si>
    <t>_D000228</t>
  </si>
  <si>
    <t>$D$18</t>
  </si>
  <si>
    <t>_D000229</t>
  </si>
  <si>
    <t>$E$18</t>
  </si>
  <si>
    <t>_D000230</t>
  </si>
  <si>
    <t>$F$18</t>
  </si>
  <si>
    <t>_D000231</t>
  </si>
  <si>
    <t>$G$18</t>
  </si>
  <si>
    <t>_D000232</t>
  </si>
  <si>
    <t>$H$18</t>
  </si>
  <si>
    <t>_D000233</t>
  </si>
  <si>
    <t>$I$18</t>
  </si>
  <si>
    <t>_D000234</t>
  </si>
  <si>
    <t>$D$19</t>
  </si>
  <si>
    <t>_D000235</t>
  </si>
  <si>
    <t>$E$19</t>
  </si>
  <si>
    <t>_D000236</t>
  </si>
  <si>
    <t>$F$19</t>
  </si>
  <si>
    <t>_D000237</t>
  </si>
  <si>
    <t>$G$19</t>
  </si>
  <si>
    <t>_D000238</t>
  </si>
  <si>
    <t>$H$19</t>
  </si>
  <si>
    <t>_D000239</t>
  </si>
  <si>
    <t>$I$19</t>
  </si>
  <si>
    <t>_D000240</t>
  </si>
  <si>
    <t>$D$20</t>
  </si>
  <si>
    <t>_D000241</t>
  </si>
  <si>
    <t>$E$20</t>
  </si>
  <si>
    <t>_D000242</t>
  </si>
  <si>
    <t>$F$20</t>
  </si>
  <si>
    <t>_D000243</t>
  </si>
  <si>
    <t>$G$20</t>
  </si>
  <si>
    <t>_D000244</t>
  </si>
  <si>
    <t>$H$20</t>
  </si>
  <si>
    <t>_D000245</t>
  </si>
  <si>
    <t>$I$20</t>
  </si>
  <si>
    <t>_D000246</t>
  </si>
  <si>
    <t>$D$21</t>
  </si>
  <si>
    <t>_D000247</t>
  </si>
  <si>
    <t>$E$21</t>
  </si>
  <si>
    <t>_D000248</t>
  </si>
  <si>
    <t>$F$21</t>
  </si>
  <si>
    <t>_D000249</t>
  </si>
  <si>
    <t>$G$21</t>
  </si>
  <si>
    <t>_D000250</t>
  </si>
  <si>
    <t>$H$21</t>
  </si>
  <si>
    <t>_D000251</t>
  </si>
  <si>
    <t>$I$21</t>
  </si>
  <si>
    <t>_D000252</t>
  </si>
  <si>
    <t>$D$22</t>
  </si>
  <si>
    <t>_D000253</t>
  </si>
  <si>
    <t>$E$22</t>
  </si>
  <si>
    <t>_D000254</t>
  </si>
  <si>
    <t>$F$22</t>
  </si>
  <si>
    <t>_D000255</t>
  </si>
  <si>
    <t>$G$22</t>
  </si>
  <si>
    <t>_D000256</t>
  </si>
  <si>
    <t>$H$22</t>
  </si>
  <si>
    <t>_D000257</t>
  </si>
  <si>
    <t>$I$22</t>
  </si>
  <si>
    <t>_D000258</t>
  </si>
  <si>
    <t>$D$23</t>
  </si>
  <si>
    <t>_D000259</t>
  </si>
  <si>
    <t>$E$23</t>
  </si>
  <si>
    <t>_D000260</t>
  </si>
  <si>
    <t>$F$23</t>
  </si>
  <si>
    <t>_D000261</t>
  </si>
  <si>
    <t>$G$23</t>
  </si>
  <si>
    <t>_D000262</t>
  </si>
  <si>
    <t>$H$23</t>
  </si>
  <si>
    <t>_D000263</t>
  </si>
  <si>
    <t>$I$23</t>
  </si>
  <si>
    <t>_D000264</t>
  </si>
  <si>
    <t>$D$24</t>
  </si>
  <si>
    <t>_D000265</t>
  </si>
  <si>
    <t>$E$24</t>
  </si>
  <si>
    <t>_D000266</t>
  </si>
  <si>
    <t>$F$24</t>
  </si>
  <si>
    <t>_D000267</t>
  </si>
  <si>
    <t>$G$24</t>
  </si>
  <si>
    <t>_D000268</t>
  </si>
  <si>
    <t>$H$24</t>
  </si>
  <si>
    <t>_D000269</t>
  </si>
  <si>
    <t>$I$24</t>
  </si>
  <si>
    <t>_D000270</t>
  </si>
  <si>
    <t>$D$25</t>
  </si>
  <si>
    <t>_D000271</t>
  </si>
  <si>
    <t>$E$25</t>
  </si>
  <si>
    <t>_D000272</t>
  </si>
  <si>
    <t>$F$25</t>
  </si>
  <si>
    <t>_D000273</t>
  </si>
  <si>
    <t>$G$25</t>
  </si>
  <si>
    <t>_D000274</t>
  </si>
  <si>
    <t>$H$25</t>
  </si>
  <si>
    <t>_D000275</t>
  </si>
  <si>
    <t>$I$25</t>
  </si>
  <si>
    <t>_D000276</t>
  </si>
  <si>
    <t>$D$26</t>
  </si>
  <si>
    <t>_D000277</t>
  </si>
  <si>
    <t>$E$26</t>
  </si>
  <si>
    <t>_D000278</t>
  </si>
  <si>
    <t>$F$26</t>
  </si>
  <si>
    <t>_D000279</t>
  </si>
  <si>
    <t>$G$26</t>
  </si>
  <si>
    <t>_D000280</t>
  </si>
  <si>
    <t>$H$26</t>
  </si>
  <si>
    <t>_D000281</t>
  </si>
  <si>
    <t>$I$26</t>
  </si>
  <si>
    <t>_D000282</t>
  </si>
  <si>
    <t>$D$27</t>
  </si>
  <si>
    <t>_D000283</t>
  </si>
  <si>
    <t>$E$27</t>
  </si>
  <si>
    <t>_D000284</t>
  </si>
  <si>
    <t>$F$27</t>
  </si>
  <si>
    <t>_D000285</t>
  </si>
  <si>
    <t>$G$27</t>
  </si>
  <si>
    <t>_D000286</t>
  </si>
  <si>
    <t>$H$27</t>
  </si>
  <si>
    <t>_D000287</t>
  </si>
  <si>
    <t>$I$27</t>
  </si>
  <si>
    <t>_D000288</t>
  </si>
  <si>
    <t>$D$28</t>
  </si>
  <si>
    <t>_D000289</t>
  </si>
  <si>
    <t>$E$28</t>
  </si>
  <si>
    <t>_D000290</t>
  </si>
  <si>
    <t>$F$28</t>
  </si>
  <si>
    <t>_D000291</t>
  </si>
  <si>
    <t>$G$28</t>
  </si>
  <si>
    <t>_D000292</t>
  </si>
  <si>
    <t>$H$28</t>
  </si>
  <si>
    <t>_D000293</t>
  </si>
  <si>
    <t>$I$28</t>
  </si>
  <si>
    <t>_D000294</t>
  </si>
  <si>
    <t>$D$29</t>
  </si>
  <si>
    <t>_D000295</t>
  </si>
  <si>
    <t>$E$29</t>
  </si>
  <si>
    <t>_D000296</t>
  </si>
  <si>
    <t>$F$29</t>
  </si>
  <si>
    <t>_D000297</t>
  </si>
  <si>
    <t>$G$29</t>
  </si>
  <si>
    <t>_D000298</t>
  </si>
  <si>
    <t>$H$29</t>
  </si>
  <si>
    <t>_D000299</t>
  </si>
  <si>
    <t>$I$29</t>
  </si>
  <si>
    <t>_D000300</t>
  </si>
  <si>
    <t>$D$30</t>
  </si>
  <si>
    <t>_D000301</t>
  </si>
  <si>
    <t>$E$30</t>
  </si>
  <si>
    <t>_D000302</t>
  </si>
  <si>
    <t>$F$30</t>
  </si>
  <si>
    <t>_D000303</t>
  </si>
  <si>
    <t>$G$30</t>
  </si>
  <si>
    <t>_D000304</t>
  </si>
  <si>
    <t>$H$30</t>
  </si>
  <si>
    <t>_D000305</t>
  </si>
  <si>
    <t>$I$30</t>
  </si>
  <si>
    <t>_D000306</t>
  </si>
  <si>
    <t>$D$31</t>
  </si>
  <si>
    <t>_D000307</t>
  </si>
  <si>
    <t>$E$31</t>
  </si>
  <si>
    <t>_D000308</t>
  </si>
  <si>
    <t>$F$31</t>
  </si>
  <si>
    <t>_D000309</t>
  </si>
  <si>
    <t>$G$31</t>
  </si>
  <si>
    <t>_D000310</t>
  </si>
  <si>
    <t>$H$31</t>
  </si>
  <si>
    <t>_D000311</t>
  </si>
  <si>
    <t>$I$31</t>
  </si>
  <si>
    <t>_D000312</t>
  </si>
  <si>
    <t>$D$32</t>
  </si>
  <si>
    <t>_D000313</t>
  </si>
  <si>
    <t>$E$32</t>
  </si>
  <si>
    <t>_D000314</t>
  </si>
  <si>
    <t>$F$32</t>
  </si>
  <si>
    <t>_D000315</t>
  </si>
  <si>
    <t>$G$32</t>
  </si>
  <si>
    <t>_D000316</t>
  </si>
  <si>
    <t>$H$32</t>
  </si>
  <si>
    <t>_D000317</t>
  </si>
  <si>
    <t>$I$32</t>
  </si>
  <si>
    <t>_D000318</t>
  </si>
  <si>
    <t>$D$33</t>
  </si>
  <si>
    <t>_D000319</t>
  </si>
  <si>
    <t>$E$33</t>
  </si>
  <si>
    <t>_D000320</t>
  </si>
  <si>
    <t>$F$33</t>
  </si>
  <si>
    <t>_D000321</t>
  </si>
  <si>
    <t>$G$33</t>
  </si>
  <si>
    <t>_D000322</t>
  </si>
  <si>
    <t>$H$33</t>
  </si>
  <si>
    <t>_D000323</t>
  </si>
  <si>
    <t>$I$33</t>
  </si>
  <si>
    <t>_D000324</t>
  </si>
  <si>
    <t>$D$34</t>
  </si>
  <si>
    <t>_D000325</t>
  </si>
  <si>
    <t>$E$34</t>
  </si>
  <si>
    <t>_D000326</t>
  </si>
  <si>
    <t>$F$34</t>
  </si>
  <si>
    <t>_D000327</t>
  </si>
  <si>
    <t>$G$34</t>
  </si>
  <si>
    <t>_D000328</t>
  </si>
  <si>
    <t>$H$34</t>
  </si>
  <si>
    <t>_D000329</t>
  </si>
  <si>
    <t>$I$34</t>
  </si>
  <si>
    <t>_D000330</t>
  </si>
  <si>
    <t>$D$35</t>
  </si>
  <si>
    <t>_D000331</t>
  </si>
  <si>
    <t>$E$35</t>
  </si>
  <si>
    <t>_D000332</t>
  </si>
  <si>
    <t>_D000333</t>
  </si>
  <si>
    <t>$G$35</t>
  </si>
  <si>
    <t>_D000334</t>
  </si>
  <si>
    <t>$H$35</t>
  </si>
  <si>
    <t>_D000335</t>
  </si>
  <si>
    <t>$I$35</t>
  </si>
  <si>
    <t>_D000336</t>
  </si>
  <si>
    <t>$D$36</t>
  </si>
  <si>
    <t>_D000337</t>
  </si>
  <si>
    <t>$E$36</t>
  </si>
  <si>
    <t>_D000338</t>
  </si>
  <si>
    <t>$F$36</t>
  </si>
  <si>
    <t>_D000339</t>
  </si>
  <si>
    <t>$G$36</t>
  </si>
  <si>
    <t>_D000340</t>
  </si>
  <si>
    <t>$H$36</t>
  </si>
  <si>
    <t>_D000341</t>
  </si>
  <si>
    <t>$I$36</t>
  </si>
  <si>
    <t>_D000342</t>
  </si>
  <si>
    <t>$D$37</t>
  </si>
  <si>
    <t>_D000343</t>
  </si>
  <si>
    <t>$E$37</t>
  </si>
  <si>
    <t>_D000344</t>
  </si>
  <si>
    <t>$F$37</t>
  </si>
  <si>
    <t>_D000345</t>
  </si>
  <si>
    <t>$G$37</t>
  </si>
  <si>
    <t>_D000346</t>
  </si>
  <si>
    <t>$H$37</t>
  </si>
  <si>
    <t>_D000347</t>
  </si>
  <si>
    <t>$I$37</t>
  </si>
  <si>
    <t>_D000348</t>
  </si>
  <si>
    <t>$D$38</t>
  </si>
  <si>
    <t>_D000349</t>
  </si>
  <si>
    <t>$E$38</t>
  </si>
  <si>
    <t>_D000350</t>
  </si>
  <si>
    <t>$F$38</t>
  </si>
  <si>
    <t>_D000351</t>
  </si>
  <si>
    <t>$G$38</t>
  </si>
  <si>
    <t>_D000352</t>
  </si>
  <si>
    <t>$H$38</t>
  </si>
  <si>
    <t>_D000353</t>
  </si>
  <si>
    <t>$I$38</t>
  </si>
  <si>
    <t>_D000354</t>
  </si>
  <si>
    <t>$D$39</t>
  </si>
  <si>
    <t>_D000355</t>
  </si>
  <si>
    <t>$E$39</t>
  </si>
  <si>
    <t>_D000356</t>
  </si>
  <si>
    <t>$F$39</t>
  </si>
  <si>
    <t>_D000357</t>
  </si>
  <si>
    <t>$G$39</t>
  </si>
  <si>
    <t>_D000358</t>
  </si>
  <si>
    <t>$H$39</t>
  </si>
  <si>
    <t>_D000359</t>
  </si>
  <si>
    <t>$I$39</t>
  </si>
  <si>
    <t>_D000360</t>
  </si>
  <si>
    <t>$D$40</t>
  </si>
  <si>
    <t>_D000361</t>
  </si>
  <si>
    <t>$E$40</t>
  </si>
  <si>
    <t>_D000362</t>
  </si>
  <si>
    <t>$F$40</t>
  </si>
  <si>
    <t>_D000363</t>
  </si>
  <si>
    <t>$G$40</t>
  </si>
  <si>
    <t>_D000364</t>
  </si>
  <si>
    <t>$H$40</t>
  </si>
  <si>
    <t>_D000365</t>
  </si>
  <si>
    <t>$I$40</t>
  </si>
  <si>
    <t>_D000366</t>
  </si>
  <si>
    <t>$D$41</t>
  </si>
  <si>
    <t>_D000367</t>
  </si>
  <si>
    <t>$E$41</t>
  </si>
  <si>
    <t>_D000368</t>
  </si>
  <si>
    <t>$F$41</t>
  </si>
  <si>
    <t>_D000369</t>
  </si>
  <si>
    <t>$G$41</t>
  </si>
  <si>
    <t>_D000370</t>
  </si>
  <si>
    <t>$H$41</t>
  </si>
  <si>
    <t>_D000371</t>
  </si>
  <si>
    <t>$I$41</t>
  </si>
  <si>
    <t>_D000372</t>
  </si>
  <si>
    <t>$D$42</t>
  </si>
  <si>
    <t>_D000373</t>
  </si>
  <si>
    <t>$E$42</t>
  </si>
  <si>
    <t>_D000374</t>
  </si>
  <si>
    <t>$F$42</t>
  </si>
  <si>
    <t>_D000375</t>
  </si>
  <si>
    <t>$G$42</t>
  </si>
  <si>
    <t>_D000376</t>
  </si>
  <si>
    <t>$H$42</t>
  </si>
  <si>
    <t>_D000377</t>
  </si>
  <si>
    <t>$I$42</t>
  </si>
  <si>
    <t>_D000378</t>
  </si>
  <si>
    <t>$D$43</t>
  </si>
  <si>
    <t>_D000379</t>
  </si>
  <si>
    <t>$E$43</t>
  </si>
  <si>
    <t>_D000380</t>
  </si>
  <si>
    <t>$F$43</t>
  </si>
  <si>
    <t>_D000381</t>
  </si>
  <si>
    <t>$G$43</t>
  </si>
  <si>
    <t>_D000382</t>
  </si>
  <si>
    <t>$H$43</t>
  </si>
  <si>
    <t>_D000383</t>
  </si>
  <si>
    <t>$I$43</t>
  </si>
  <si>
    <t>_D000384</t>
  </si>
  <si>
    <t>$D$44</t>
  </si>
  <si>
    <t>_D000385</t>
  </si>
  <si>
    <t>$E$44</t>
  </si>
  <si>
    <t>_D000386</t>
  </si>
  <si>
    <t>$F$44</t>
  </si>
  <si>
    <t>_D000387</t>
  </si>
  <si>
    <t>$G$44</t>
  </si>
  <si>
    <t>_D000388</t>
  </si>
  <si>
    <t>$H$44</t>
  </si>
  <si>
    <t>_D000389</t>
  </si>
  <si>
    <t>$I$44</t>
  </si>
  <si>
    <t>_D000390</t>
  </si>
  <si>
    <t>$D$45</t>
  </si>
  <si>
    <t>_D000391</t>
  </si>
  <si>
    <t>$E$45</t>
  </si>
  <si>
    <t>_D000392</t>
  </si>
  <si>
    <t>$F$45</t>
  </si>
  <si>
    <t>_D000393</t>
  </si>
  <si>
    <t>$G$45</t>
  </si>
  <si>
    <t>_D000394</t>
  </si>
  <si>
    <t>$H$45</t>
  </si>
  <si>
    <t>_D000395</t>
  </si>
  <si>
    <t>$I$45</t>
  </si>
  <si>
    <t>_D000396</t>
  </si>
  <si>
    <t>$D$46</t>
  </si>
  <si>
    <t>_D000397</t>
  </si>
  <si>
    <t>$E$46</t>
  </si>
  <si>
    <t>_D000398</t>
  </si>
  <si>
    <t>$F$46</t>
  </si>
  <si>
    <t>_D000399</t>
  </si>
  <si>
    <t>$G$46</t>
  </si>
  <si>
    <t>_D000400</t>
  </si>
  <si>
    <t>$H$46</t>
  </si>
  <si>
    <t>_D000401</t>
  </si>
  <si>
    <t>$I$46</t>
  </si>
  <si>
    <t>_D000402</t>
  </si>
  <si>
    <t>$D$47</t>
  </si>
  <si>
    <t>_D000403</t>
  </si>
  <si>
    <t>$E$47</t>
  </si>
  <si>
    <t>_D000404</t>
  </si>
  <si>
    <t>$F$47</t>
  </si>
  <si>
    <t>_D000405</t>
  </si>
  <si>
    <t>$G$47</t>
  </si>
  <si>
    <t>_D000406</t>
  </si>
  <si>
    <t>$H$47</t>
  </si>
  <si>
    <t>_D000407</t>
  </si>
  <si>
    <t>$I$47</t>
  </si>
  <si>
    <t>_D000408</t>
  </si>
  <si>
    <t>$D$48</t>
  </si>
  <si>
    <t>_D000409</t>
  </si>
  <si>
    <t>$E$48</t>
  </si>
  <si>
    <t>_D000410</t>
  </si>
  <si>
    <t>$F$48</t>
  </si>
  <si>
    <t>_D000411</t>
  </si>
  <si>
    <t>$G$48</t>
  </si>
  <si>
    <t>_D000412</t>
  </si>
  <si>
    <t>$H$48</t>
  </si>
  <si>
    <t>_D000413</t>
  </si>
  <si>
    <t>$I$48</t>
  </si>
  <si>
    <t>_D000414</t>
  </si>
  <si>
    <t>$D$49</t>
  </si>
  <si>
    <t>_D000415</t>
  </si>
  <si>
    <t>$E$49</t>
  </si>
  <si>
    <t>_D000416</t>
  </si>
  <si>
    <t>$F$49</t>
  </si>
  <si>
    <t>_D000417</t>
  </si>
  <si>
    <t>$G$49</t>
  </si>
  <si>
    <t>_D000418</t>
  </si>
  <si>
    <t>$H$49</t>
  </si>
  <si>
    <t>_D000419</t>
  </si>
  <si>
    <t>$I$49</t>
  </si>
  <si>
    <t>_D000420</t>
  </si>
  <si>
    <t>$D$50</t>
  </si>
  <si>
    <t>_D000421</t>
  </si>
  <si>
    <t>$E$50</t>
  </si>
  <si>
    <t>_D000422</t>
  </si>
  <si>
    <t>$F$50</t>
  </si>
  <si>
    <t>_D000423</t>
  </si>
  <si>
    <t>$G$50</t>
  </si>
  <si>
    <t>_D000424</t>
  </si>
  <si>
    <t>$H$50</t>
  </si>
  <si>
    <t>_D000425</t>
  </si>
  <si>
    <t>$I$50</t>
  </si>
  <si>
    <t>_D000426</t>
  </si>
  <si>
    <t>$D$51</t>
  </si>
  <si>
    <t>_D000427</t>
  </si>
  <si>
    <t>$E$51</t>
  </si>
  <si>
    <t>_D000428</t>
  </si>
  <si>
    <t>$F$51</t>
  </si>
  <si>
    <t>_D000429</t>
  </si>
  <si>
    <t>$G$51</t>
  </si>
  <si>
    <t>_D000430</t>
  </si>
  <si>
    <t>$H$51</t>
  </si>
  <si>
    <t>_D000431</t>
  </si>
  <si>
    <t>$I$51</t>
  </si>
  <si>
    <t>_D000432</t>
  </si>
  <si>
    <t>$D$52</t>
  </si>
  <si>
    <t>_D000433</t>
  </si>
  <si>
    <t>$E$52</t>
  </si>
  <si>
    <t>_D000434</t>
  </si>
  <si>
    <t>$F$52</t>
  </si>
  <si>
    <t>_D000435</t>
  </si>
  <si>
    <t>$G$52</t>
  </si>
  <si>
    <t>_D000436</t>
  </si>
  <si>
    <t>$H$52</t>
  </si>
  <si>
    <t>_D000437</t>
  </si>
  <si>
    <t>$I$52</t>
  </si>
  <si>
    <t>_D000438</t>
  </si>
  <si>
    <t>$J$3</t>
  </si>
  <si>
    <t>_D000439</t>
  </si>
  <si>
    <t>$J$4</t>
  </si>
  <si>
    <t>_D000440</t>
  </si>
  <si>
    <t>$J$5</t>
  </si>
  <si>
    <t>_D000441</t>
  </si>
  <si>
    <t>$J$6</t>
  </si>
  <si>
    <t>_D000442</t>
  </si>
  <si>
    <t>$J$7</t>
  </si>
  <si>
    <t>_D000443</t>
  </si>
  <si>
    <t>$J$8</t>
  </si>
  <si>
    <t>_D000444</t>
  </si>
  <si>
    <t>$J$9</t>
  </si>
  <si>
    <t>_D000445</t>
  </si>
  <si>
    <t>$J$10</t>
  </si>
  <si>
    <t>_D000446</t>
  </si>
  <si>
    <t>$J$11</t>
  </si>
  <si>
    <t>_D000447</t>
  </si>
  <si>
    <t>$J$12</t>
  </si>
  <si>
    <t>_D000448</t>
  </si>
  <si>
    <t>$J$13</t>
  </si>
  <si>
    <t>_D000449</t>
  </si>
  <si>
    <t>$J$14</t>
  </si>
  <si>
    <t>_D000450</t>
  </si>
  <si>
    <t>$J$15</t>
  </si>
  <si>
    <t>_D000451</t>
  </si>
  <si>
    <t>$J$16</t>
  </si>
  <si>
    <t>_D000452</t>
  </si>
  <si>
    <t>$J$17</t>
  </si>
  <si>
    <t>_D000453</t>
  </si>
  <si>
    <t>$J$18</t>
  </si>
  <si>
    <t>_D000454</t>
  </si>
  <si>
    <t>$J$19</t>
  </si>
  <si>
    <t>_D000455</t>
  </si>
  <si>
    <t>$J$20</t>
  </si>
  <si>
    <t>_D000456</t>
  </si>
  <si>
    <t>$J$21</t>
  </si>
  <si>
    <t>_D000457</t>
  </si>
  <si>
    <t>$J$22</t>
  </si>
  <si>
    <t>_D000458</t>
  </si>
  <si>
    <t>$J$23</t>
  </si>
  <si>
    <t>_D000459</t>
  </si>
  <si>
    <t>$J$24</t>
  </si>
  <si>
    <t>_D000460</t>
  </si>
  <si>
    <t>$J$25</t>
  </si>
  <si>
    <t>_D000461</t>
  </si>
  <si>
    <t>$J$26</t>
  </si>
  <si>
    <t>_D000462</t>
  </si>
  <si>
    <t>$J$27</t>
  </si>
  <si>
    <t>_D000463</t>
  </si>
  <si>
    <t>$J$28</t>
  </si>
  <si>
    <t>_D000464</t>
  </si>
  <si>
    <t>$J$29</t>
  </si>
  <si>
    <t>_D000465</t>
  </si>
  <si>
    <t>$J$30</t>
  </si>
  <si>
    <t>_D000466</t>
  </si>
  <si>
    <t>$J$31</t>
  </si>
  <si>
    <t>_D000467</t>
  </si>
  <si>
    <t>$J$32</t>
  </si>
  <si>
    <t>_D000468</t>
  </si>
  <si>
    <t>$J$33</t>
  </si>
  <si>
    <t>_D000469</t>
  </si>
  <si>
    <t>$J$34</t>
  </si>
  <si>
    <t>_D000470</t>
  </si>
  <si>
    <t>$J$35</t>
  </si>
  <si>
    <t>_D000471</t>
  </si>
  <si>
    <t>$J$36</t>
  </si>
  <si>
    <t>_D000472</t>
  </si>
  <si>
    <t>$J$37</t>
  </si>
  <si>
    <t>_D000473</t>
  </si>
  <si>
    <t>$J$38</t>
  </si>
  <si>
    <t>_D000474</t>
  </si>
  <si>
    <t>$J$39</t>
  </si>
  <si>
    <t>_D000475</t>
  </si>
  <si>
    <t>$J$40</t>
  </si>
  <si>
    <t>_D000476</t>
  </si>
  <si>
    <t>$J$41</t>
  </si>
  <si>
    <t>_D000477</t>
  </si>
  <si>
    <t>$J$42</t>
  </si>
  <si>
    <t>_D000478</t>
  </si>
  <si>
    <t>$J$43</t>
  </si>
  <si>
    <t>_D000479</t>
  </si>
  <si>
    <t>$J$44</t>
  </si>
  <si>
    <t>_D000480</t>
  </si>
  <si>
    <t>$J$45</t>
  </si>
  <si>
    <t>_D000481</t>
  </si>
  <si>
    <t>$J$46</t>
  </si>
  <si>
    <t>_D000482</t>
  </si>
  <si>
    <t>$J$47</t>
  </si>
  <si>
    <t>_D000483</t>
  </si>
  <si>
    <t>$J$48</t>
  </si>
  <si>
    <t>_D000484</t>
  </si>
  <si>
    <t>$J$49</t>
  </si>
  <si>
    <t>_D000485</t>
  </si>
  <si>
    <t>$J$50</t>
  </si>
  <si>
    <t>_D000486</t>
  </si>
  <si>
    <t>$J$51</t>
  </si>
  <si>
    <t>_D000487</t>
  </si>
  <si>
    <t>_S000488</t>
  </si>
  <si>
    <t>SA</t>
  </si>
  <si>
    <t>System_Acquisitions</t>
  </si>
  <si>
    <t>_R000489</t>
  </si>
  <si>
    <t>_C000490</t>
  </si>
  <si>
    <t>$A$1:$J$53</t>
  </si>
  <si>
    <t>_D000491</t>
  </si>
  <si>
    <t>_D000492</t>
  </si>
  <si>
    <t>_D000493</t>
  </si>
  <si>
    <t>_D000494</t>
  </si>
  <si>
    <t>_D000495</t>
  </si>
  <si>
    <t>_D000496</t>
  </si>
  <si>
    <t>_D000497</t>
  </si>
  <si>
    <t>_D000498</t>
  </si>
  <si>
    <t>_D000499</t>
  </si>
  <si>
    <t>_D000500</t>
  </si>
  <si>
    <t>_D000501</t>
  </si>
  <si>
    <t>_D000502</t>
  </si>
  <si>
    <t>_D000503</t>
  </si>
  <si>
    <t>_D000504</t>
  </si>
  <si>
    <t>_D000505</t>
  </si>
  <si>
    <t>_D000506</t>
  </si>
  <si>
    <t>_D000507</t>
  </si>
  <si>
    <t>_D000508</t>
  </si>
  <si>
    <t>_D000509</t>
  </si>
  <si>
    <t>_D000510</t>
  </si>
  <si>
    <t>_D000511</t>
  </si>
  <si>
    <t>_D000512</t>
  </si>
  <si>
    <t>_D000513</t>
  </si>
  <si>
    <t>_D000514</t>
  </si>
  <si>
    <t>_D000515</t>
  </si>
  <si>
    <t>_D000516</t>
  </si>
  <si>
    <t>_D000517</t>
  </si>
  <si>
    <t>_D000518</t>
  </si>
  <si>
    <t>_D000519</t>
  </si>
  <si>
    <t>_D000520</t>
  </si>
  <si>
    <t>_D000521</t>
  </si>
  <si>
    <t>_D000522</t>
  </si>
  <si>
    <t>_D000523</t>
  </si>
  <si>
    <t>_D000524</t>
  </si>
  <si>
    <t>_D000525</t>
  </si>
  <si>
    <t>_D000526</t>
  </si>
  <si>
    <t>_D000527</t>
  </si>
  <si>
    <t>_D000528</t>
  </si>
  <si>
    <t>_D000529</t>
  </si>
  <si>
    <t>_D000530</t>
  </si>
  <si>
    <t>_D000531</t>
  </si>
  <si>
    <t>_D000532</t>
  </si>
  <si>
    <t>_D000533</t>
  </si>
  <si>
    <t>_D000534</t>
  </si>
  <si>
    <t>_D000535</t>
  </si>
  <si>
    <t>_D000536</t>
  </si>
  <si>
    <t>_D000537</t>
  </si>
  <si>
    <t>_D000538</t>
  </si>
  <si>
    <t>_D000539</t>
  </si>
  <si>
    <t>_D000540</t>
  </si>
  <si>
    <t>$B$53</t>
  </si>
  <si>
    <t>_D000541</t>
  </si>
  <si>
    <t>_D000542</t>
  </si>
  <si>
    <t>_D000543</t>
  </si>
  <si>
    <t>_D000544</t>
  </si>
  <si>
    <t>_D000545</t>
  </si>
  <si>
    <t>_D000546</t>
  </si>
  <si>
    <t>_D000547</t>
  </si>
  <si>
    <t>_D000548</t>
  </si>
  <si>
    <t>_D000549</t>
  </si>
  <si>
    <t>_D000550</t>
  </si>
  <si>
    <t>_D000551</t>
  </si>
  <si>
    <t>_D000552</t>
  </si>
  <si>
    <t>_D000553</t>
  </si>
  <si>
    <t>_D000554</t>
  </si>
  <si>
    <t>_D000555</t>
  </si>
  <si>
    <t>_D000556</t>
  </si>
  <si>
    <t>_D000557</t>
  </si>
  <si>
    <t>_D000558</t>
  </si>
  <si>
    <t>_D000559</t>
  </si>
  <si>
    <t>_D000560</t>
  </si>
  <si>
    <t>_D000561</t>
  </si>
  <si>
    <t>_D000562</t>
  </si>
  <si>
    <t>_D000563</t>
  </si>
  <si>
    <t>_D000564</t>
  </si>
  <si>
    <t>_D000565</t>
  </si>
  <si>
    <t>_D000566</t>
  </si>
  <si>
    <t>_D000567</t>
  </si>
  <si>
    <t>_D000568</t>
  </si>
  <si>
    <t>_D000569</t>
  </si>
  <si>
    <t>_D000570</t>
  </si>
  <si>
    <t>_D000571</t>
  </si>
  <si>
    <t>_D000572</t>
  </si>
  <si>
    <t>_D000573</t>
  </si>
  <si>
    <t>_D000574</t>
  </si>
  <si>
    <t>_D000575</t>
  </si>
  <si>
    <t>_D000576</t>
  </si>
  <si>
    <t>_D000577</t>
  </si>
  <si>
    <t>_D000578</t>
  </si>
  <si>
    <t>_D000579</t>
  </si>
  <si>
    <t>_D000580</t>
  </si>
  <si>
    <t>_D000581</t>
  </si>
  <si>
    <t>_D000582</t>
  </si>
  <si>
    <t>_D000583</t>
  </si>
  <si>
    <t>_D000584</t>
  </si>
  <si>
    <t>_D000585</t>
  </si>
  <si>
    <t>_D000586</t>
  </si>
  <si>
    <t>_D000587</t>
  </si>
  <si>
    <t>_D000588</t>
  </si>
  <si>
    <t>_D000589</t>
  </si>
  <si>
    <t>_D000590</t>
  </si>
  <si>
    <t>$C$53</t>
  </si>
  <si>
    <t>_D000591</t>
  </si>
  <si>
    <t>_D000592</t>
  </si>
  <si>
    <t>_D000593</t>
  </si>
  <si>
    <t>_D000594</t>
  </si>
  <si>
    <t>_D000595</t>
  </si>
  <si>
    <t>_D000596</t>
  </si>
  <si>
    <t>_D000597</t>
  </si>
  <si>
    <t>_D000598</t>
  </si>
  <si>
    <t>_D000599</t>
  </si>
  <si>
    <t>_D000600</t>
  </si>
  <si>
    <t>_D000601</t>
  </si>
  <si>
    <t>_D000602</t>
  </si>
  <si>
    <t>_D000603</t>
  </si>
  <si>
    <t>_D000604</t>
  </si>
  <si>
    <t>_D000605</t>
  </si>
  <si>
    <t>_D000606</t>
  </si>
  <si>
    <t>_D000607</t>
  </si>
  <si>
    <t>_D000608</t>
  </si>
  <si>
    <t>_D000609</t>
  </si>
  <si>
    <t>_D000610</t>
  </si>
  <si>
    <t>_D000611</t>
  </si>
  <si>
    <t>_D000612</t>
  </si>
  <si>
    <t>_D000613</t>
  </si>
  <si>
    <t>_D000614</t>
  </si>
  <si>
    <t>_D000615</t>
  </si>
  <si>
    <t>_D000616</t>
  </si>
  <si>
    <t>_D000617</t>
  </si>
  <si>
    <t>_D000618</t>
  </si>
  <si>
    <t>_D000619</t>
  </si>
  <si>
    <t>_D000620</t>
  </si>
  <si>
    <t>_D000621</t>
  </si>
  <si>
    <t>_D000622</t>
  </si>
  <si>
    <t>_D000623</t>
  </si>
  <si>
    <t>_D000624</t>
  </si>
  <si>
    <t>_D000625</t>
  </si>
  <si>
    <t>_D000626</t>
  </si>
  <si>
    <t>_D000627</t>
  </si>
  <si>
    <t>_D000628</t>
  </si>
  <si>
    <t>_D000629</t>
  </si>
  <si>
    <t>_D000630</t>
  </si>
  <si>
    <t>_D000631</t>
  </si>
  <si>
    <t>_D000632</t>
  </si>
  <si>
    <t>_D000633</t>
  </si>
  <si>
    <t>_D000634</t>
  </si>
  <si>
    <t>_D000635</t>
  </si>
  <si>
    <t>_D000636</t>
  </si>
  <si>
    <t>_D000637</t>
  </si>
  <si>
    <t>_D000638</t>
  </si>
  <si>
    <t>_D000639</t>
  </si>
  <si>
    <t>_D000640</t>
  </si>
  <si>
    <t>_D000641</t>
  </si>
  <si>
    <t>_D000642</t>
  </si>
  <si>
    <t>_D000643</t>
  </si>
  <si>
    <t>_D000644</t>
  </si>
  <si>
    <t>_D000645</t>
  </si>
  <si>
    <t>_D000646</t>
  </si>
  <si>
    <t>_D000647</t>
  </si>
  <si>
    <t>_D000648</t>
  </si>
  <si>
    <t>_D000649</t>
  </si>
  <si>
    <t>_D000650</t>
  </si>
  <si>
    <t>_D000651</t>
  </si>
  <si>
    <t>_D000652</t>
  </si>
  <si>
    <t>_D000653</t>
  </si>
  <si>
    <t>_D000654</t>
  </si>
  <si>
    <t>_D000655</t>
  </si>
  <si>
    <t>_D000656</t>
  </si>
  <si>
    <t>_D000657</t>
  </si>
  <si>
    <t>_D000658</t>
  </si>
  <si>
    <t>_D000659</t>
  </si>
  <si>
    <t>_D000660</t>
  </si>
  <si>
    <t>_D000661</t>
  </si>
  <si>
    <t>_D000662</t>
  </si>
  <si>
    <t>_D000663</t>
  </si>
  <si>
    <t>_D000664</t>
  </si>
  <si>
    <t>_D000665</t>
  </si>
  <si>
    <t>_D000666</t>
  </si>
  <si>
    <t>_D000667</t>
  </si>
  <si>
    <t>_D000668</t>
  </si>
  <si>
    <t>_D000669</t>
  </si>
  <si>
    <t>_D000670</t>
  </si>
  <si>
    <t>_D000671</t>
  </si>
  <si>
    <t>_D000672</t>
  </si>
  <si>
    <t>_D000673</t>
  </si>
  <si>
    <t>_D000674</t>
  </si>
  <si>
    <t>_D000675</t>
  </si>
  <si>
    <t>_D000676</t>
  </si>
  <si>
    <t>_D000677</t>
  </si>
  <si>
    <t>_D000678</t>
  </si>
  <si>
    <t>_D000679</t>
  </si>
  <si>
    <t>_D000680</t>
  </si>
  <si>
    <t>_D000681</t>
  </si>
  <si>
    <t>_D000682</t>
  </si>
  <si>
    <t>_D000683</t>
  </si>
  <si>
    <t>_D000684</t>
  </si>
  <si>
    <t>_D000685</t>
  </si>
  <si>
    <t>_D000686</t>
  </si>
  <si>
    <t>_D000687</t>
  </si>
  <si>
    <t>_D000688</t>
  </si>
  <si>
    <t>_D000689</t>
  </si>
  <si>
    <t>_D000690</t>
  </si>
  <si>
    <t>_D000691</t>
  </si>
  <si>
    <t>_D000692</t>
  </si>
  <si>
    <t>_D000693</t>
  </si>
  <si>
    <t>_D000694</t>
  </si>
  <si>
    <t>_D000695</t>
  </si>
  <si>
    <t>_D000696</t>
  </si>
  <si>
    <t>_D000697</t>
  </si>
  <si>
    <t>_D000698</t>
  </si>
  <si>
    <t>_D000699</t>
  </si>
  <si>
    <t>_D000700</t>
  </si>
  <si>
    <t>_D000701</t>
  </si>
  <si>
    <t>_D000702</t>
  </si>
  <si>
    <t>_D000703</t>
  </si>
  <si>
    <t>_D000704</t>
  </si>
  <si>
    <t>_D000705</t>
  </si>
  <si>
    <t>_D000706</t>
  </si>
  <si>
    <t>_D000707</t>
  </si>
  <si>
    <t>_D000708</t>
  </si>
  <si>
    <t>_D000709</t>
  </si>
  <si>
    <t>_D000710</t>
  </si>
  <si>
    <t>_D000711</t>
  </si>
  <si>
    <t>_D000712</t>
  </si>
  <si>
    <t>_D000713</t>
  </si>
  <si>
    <t>_D000714</t>
  </si>
  <si>
    <t>_D000715</t>
  </si>
  <si>
    <t>_D000716</t>
  </si>
  <si>
    <t>_D000717</t>
  </si>
  <si>
    <t>_D000718</t>
  </si>
  <si>
    <t>_D000719</t>
  </si>
  <si>
    <t>_D000720</t>
  </si>
  <si>
    <t>_D000721</t>
  </si>
  <si>
    <t>_D000722</t>
  </si>
  <si>
    <t>_D000723</t>
  </si>
  <si>
    <t>_D000724</t>
  </si>
  <si>
    <t>_D000725</t>
  </si>
  <si>
    <t>_D000726</t>
  </si>
  <si>
    <t>_D000727</t>
  </si>
  <si>
    <t>_D000728</t>
  </si>
  <si>
    <t>_D000729</t>
  </si>
  <si>
    <t>_D000730</t>
  </si>
  <si>
    <t>_D000731</t>
  </si>
  <si>
    <t>_D000732</t>
  </si>
  <si>
    <t>_D000733</t>
  </si>
  <si>
    <t>_D000734</t>
  </si>
  <si>
    <t>_D000735</t>
  </si>
  <si>
    <t>_D000736</t>
  </si>
  <si>
    <t>_D000737</t>
  </si>
  <si>
    <t>_D000738</t>
  </si>
  <si>
    <t>_D000739</t>
  </si>
  <si>
    <t>_D000740</t>
  </si>
  <si>
    <t>_D000741</t>
  </si>
  <si>
    <t>_D000742</t>
  </si>
  <si>
    <t>_D000743</t>
  </si>
  <si>
    <t>_D000744</t>
  </si>
  <si>
    <t>_D000745</t>
  </si>
  <si>
    <t>_D000746</t>
  </si>
  <si>
    <t>_D000747</t>
  </si>
  <si>
    <t>_D000748</t>
  </si>
  <si>
    <t>_D000749</t>
  </si>
  <si>
    <t>_D000750</t>
  </si>
  <si>
    <t>_D000751</t>
  </si>
  <si>
    <t>_D000752</t>
  </si>
  <si>
    <t>_D000753</t>
  </si>
  <si>
    <t>_D000754</t>
  </si>
  <si>
    <t>_D000755</t>
  </si>
  <si>
    <t>_D000756</t>
  </si>
  <si>
    <t>_D000757</t>
  </si>
  <si>
    <t>_D000758</t>
  </si>
  <si>
    <t>_D000759</t>
  </si>
  <si>
    <t>_D000760</t>
  </si>
  <si>
    <t>_D000761</t>
  </si>
  <si>
    <t>_D000762</t>
  </si>
  <si>
    <t>_D000763</t>
  </si>
  <si>
    <t>_D000764</t>
  </si>
  <si>
    <t>_D000765</t>
  </si>
  <si>
    <t>_D000766</t>
  </si>
  <si>
    <t>_D000767</t>
  </si>
  <si>
    <t>_D000768</t>
  </si>
  <si>
    <t>_D000769</t>
  </si>
  <si>
    <t>_D000770</t>
  </si>
  <si>
    <t>_D000771</t>
  </si>
  <si>
    <t>_D000772</t>
  </si>
  <si>
    <t>_D000773</t>
  </si>
  <si>
    <t>_D000774</t>
  </si>
  <si>
    <t>_D000775</t>
  </si>
  <si>
    <t>_D000776</t>
  </si>
  <si>
    <t>_D000777</t>
  </si>
  <si>
    <t>_D000778</t>
  </si>
  <si>
    <t>_D000779</t>
  </si>
  <si>
    <t>_D000780</t>
  </si>
  <si>
    <t>_D000781</t>
  </si>
  <si>
    <t>_D000782</t>
  </si>
  <si>
    <t>_D000783</t>
  </si>
  <si>
    <t>_D000784</t>
  </si>
  <si>
    <t>_D000785</t>
  </si>
  <si>
    <t>_D000786</t>
  </si>
  <si>
    <t>_D000787</t>
  </si>
  <si>
    <t>_D000788</t>
  </si>
  <si>
    <t>_D000789</t>
  </si>
  <si>
    <t>_D000790</t>
  </si>
  <si>
    <t>_D000791</t>
  </si>
  <si>
    <t>_D000792</t>
  </si>
  <si>
    <t>_D000793</t>
  </si>
  <si>
    <t>_D000794</t>
  </si>
  <si>
    <t>_D000795</t>
  </si>
  <si>
    <t>_D000796</t>
  </si>
  <si>
    <t>_D000797</t>
  </si>
  <si>
    <t>_D000798</t>
  </si>
  <si>
    <t>_D000799</t>
  </si>
  <si>
    <t>_D000800</t>
  </si>
  <si>
    <t>_D000801</t>
  </si>
  <si>
    <t>_D000802</t>
  </si>
  <si>
    <t>_D000803</t>
  </si>
  <si>
    <t>_D000804</t>
  </si>
  <si>
    <t>_D000805</t>
  </si>
  <si>
    <t>_D000806</t>
  </si>
  <si>
    <t>_D000807</t>
  </si>
  <si>
    <t>_D000808</t>
  </si>
  <si>
    <t>_D000809</t>
  </si>
  <si>
    <t>_D000810</t>
  </si>
  <si>
    <t>_D000811</t>
  </si>
  <si>
    <t>_D000812</t>
  </si>
  <si>
    <t>_D000813</t>
  </si>
  <si>
    <t>_D000814</t>
  </si>
  <si>
    <t>_D000815</t>
  </si>
  <si>
    <t>_D000816</t>
  </si>
  <si>
    <t>_D000817</t>
  </si>
  <si>
    <t>_D000818</t>
  </si>
  <si>
    <t>_D000819</t>
  </si>
  <si>
    <t>_D000820</t>
  </si>
  <si>
    <t>_D000821</t>
  </si>
  <si>
    <t>_D000822</t>
  </si>
  <si>
    <t>_D000823</t>
  </si>
  <si>
    <t>_D000824</t>
  </si>
  <si>
    <t>_D000825</t>
  </si>
  <si>
    <t>_D000826</t>
  </si>
  <si>
    <t>_D000827</t>
  </si>
  <si>
    <t>_D000828</t>
  </si>
  <si>
    <t>_D000829</t>
  </si>
  <si>
    <t>_D000830</t>
  </si>
  <si>
    <t>_D000831</t>
  </si>
  <si>
    <t>_D000832</t>
  </si>
  <si>
    <t>_D000833</t>
  </si>
  <si>
    <t>_D000834</t>
  </si>
  <si>
    <t>_D000835</t>
  </si>
  <si>
    <t>_D000836</t>
  </si>
  <si>
    <t>_D000837</t>
  </si>
  <si>
    <t>_D000838</t>
  </si>
  <si>
    <t>_D000839</t>
  </si>
  <si>
    <t>_D000840</t>
  </si>
  <si>
    <t>_D000841</t>
  </si>
  <si>
    <t>_D000842</t>
  </si>
  <si>
    <t>_D000843</t>
  </si>
  <si>
    <t>_D000844</t>
  </si>
  <si>
    <t>_D000845</t>
  </si>
  <si>
    <t>_D000846</t>
  </si>
  <si>
    <t>_D000847</t>
  </si>
  <si>
    <t>_D000848</t>
  </si>
  <si>
    <t>_D000849</t>
  </si>
  <si>
    <t>_D000850</t>
  </si>
  <si>
    <t>_D000851</t>
  </si>
  <si>
    <t>_D000852</t>
  </si>
  <si>
    <t>_D000853</t>
  </si>
  <si>
    <t>_D000854</t>
  </si>
  <si>
    <t>_D000855</t>
  </si>
  <si>
    <t>_D000856</t>
  </si>
  <si>
    <t>_D000857</t>
  </si>
  <si>
    <t>_D000858</t>
  </si>
  <si>
    <t>_D000859</t>
  </si>
  <si>
    <t>_D000860</t>
  </si>
  <si>
    <t>_D000861</t>
  </si>
  <si>
    <t>_D000862</t>
  </si>
  <si>
    <t>_D000863</t>
  </si>
  <si>
    <t>_D000864</t>
  </si>
  <si>
    <t>_D000865</t>
  </si>
  <si>
    <t>_D000866</t>
  </si>
  <si>
    <t>_D000867</t>
  </si>
  <si>
    <t>_D000868</t>
  </si>
  <si>
    <t>_D000869</t>
  </si>
  <si>
    <t>_D000870</t>
  </si>
  <si>
    <t>_D000871</t>
  </si>
  <si>
    <t>_D000872</t>
  </si>
  <si>
    <t>_D000873</t>
  </si>
  <si>
    <t>_D000874</t>
  </si>
  <si>
    <t>_D000875</t>
  </si>
  <si>
    <t>_D000876</t>
  </si>
  <si>
    <t>_D000877</t>
  </si>
  <si>
    <t>_D000878</t>
  </si>
  <si>
    <t>_D000879</t>
  </si>
  <si>
    <t>_D000880</t>
  </si>
  <si>
    <t>_D000881</t>
  </si>
  <si>
    <t>_D000882</t>
  </si>
  <si>
    <t>_D000883</t>
  </si>
  <si>
    <t>_D000884</t>
  </si>
  <si>
    <t>_D000885</t>
  </si>
  <si>
    <t>$D$53</t>
  </si>
  <si>
    <t>_D000886</t>
  </si>
  <si>
    <t>$E$53</t>
  </si>
  <si>
    <t>_D000887</t>
  </si>
  <si>
    <t>$F$53</t>
  </si>
  <si>
    <t>_D000888</t>
  </si>
  <si>
    <t>$G$53</t>
  </si>
  <si>
    <t>_D000889</t>
  </si>
  <si>
    <t>$H$53</t>
  </si>
  <si>
    <t>_D000890</t>
  </si>
  <si>
    <t>$I$53</t>
  </si>
  <si>
    <t>_D000891</t>
  </si>
  <si>
    <t>_D000892</t>
  </si>
  <si>
    <t>_D000893</t>
  </si>
  <si>
    <t>_D000894</t>
  </si>
  <si>
    <t>_D000895</t>
  </si>
  <si>
    <t>_D000896</t>
  </si>
  <si>
    <t>_D000897</t>
  </si>
  <si>
    <t>_D000898</t>
  </si>
  <si>
    <t>_D000899</t>
  </si>
  <si>
    <t>_D000900</t>
  </si>
  <si>
    <t>_D000901</t>
  </si>
  <si>
    <t>_D000902</t>
  </si>
  <si>
    <t>_D000903</t>
  </si>
  <si>
    <t>_D000904</t>
  </si>
  <si>
    <t>_D000905</t>
  </si>
  <si>
    <t>_D000906</t>
  </si>
  <si>
    <t>_D000907</t>
  </si>
  <si>
    <t>_D000908</t>
  </si>
  <si>
    <t>_D000909</t>
  </si>
  <si>
    <t>_D000910</t>
  </si>
  <si>
    <t>_D000911</t>
  </si>
  <si>
    <t>_D000912</t>
  </si>
  <si>
    <t>_D000913</t>
  </si>
  <si>
    <t>_D000914</t>
  </si>
  <si>
    <t>_D000915</t>
  </si>
  <si>
    <t>_D000916</t>
  </si>
  <si>
    <t>_D000917</t>
  </si>
  <si>
    <t>_D000918</t>
  </si>
  <si>
    <t>_D000919</t>
  </si>
  <si>
    <t>_D000920</t>
  </si>
  <si>
    <t>_D000921</t>
  </si>
  <si>
    <t>_D000922</t>
  </si>
  <si>
    <t>_D000923</t>
  </si>
  <si>
    <t>_D000924</t>
  </si>
  <si>
    <t>_D000925</t>
  </si>
  <si>
    <t>_D000926</t>
  </si>
  <si>
    <t>_D000927</t>
  </si>
  <si>
    <t>_D000928</t>
  </si>
  <si>
    <t>_D000929</t>
  </si>
  <si>
    <t>_D000930</t>
  </si>
  <si>
    <t>_D000931</t>
  </si>
  <si>
    <t>_D000932</t>
  </si>
  <si>
    <t>_D000933</t>
  </si>
  <si>
    <t>_D000934</t>
  </si>
  <si>
    <t>_D000935</t>
  </si>
  <si>
    <t>_D000936</t>
  </si>
  <si>
    <t>_D000937</t>
  </si>
  <si>
    <t>_D000938</t>
  </si>
  <si>
    <t>_D000939</t>
  </si>
  <si>
    <t>_D000940</t>
  </si>
  <si>
    <t>$A$14</t>
  </si>
  <si>
    <t>$A$15</t>
  </si>
  <si>
    <t>$A$16</t>
  </si>
  <si>
    <t>$A$17</t>
  </si>
  <si>
    <t>$A$18</t>
  </si>
  <si>
    <t>$A$19</t>
  </si>
  <si>
    <t>$A$20</t>
  </si>
  <si>
    <t>$A$21</t>
  </si>
  <si>
    <t>$A$22</t>
  </si>
  <si>
    <t>$A$23</t>
  </si>
  <si>
    <t>_S001114</t>
  </si>
  <si>
    <t>STA</t>
  </si>
  <si>
    <t>_R001115</t>
  </si>
  <si>
    <t>_C001116</t>
  </si>
  <si>
    <t>_D001117</t>
  </si>
  <si>
    <t>_D001118</t>
  </si>
  <si>
    <t>_D001119</t>
  </si>
  <si>
    <t>_D001120</t>
  </si>
  <si>
    <t>_D001121</t>
  </si>
  <si>
    <t>_D001122</t>
  </si>
  <si>
    <t>_D001123</t>
  </si>
  <si>
    <t>_D001124</t>
  </si>
  <si>
    <t>_D001125</t>
  </si>
  <si>
    <t>_S001126</t>
  </si>
  <si>
    <t>UTL</t>
  </si>
  <si>
    <t>_C001127</t>
  </si>
  <si>
    <t>$A$1:$J$27</t>
  </si>
  <si>
    <t>_R001128</t>
  </si>
  <si>
    <t>_R001129</t>
  </si>
  <si>
    <t>_R001130</t>
  </si>
  <si>
    <t>_R001131</t>
  </si>
  <si>
    <t>_R001132</t>
  </si>
  <si>
    <t>_D001133</t>
  </si>
  <si>
    <t>_D001134</t>
  </si>
  <si>
    <t>_D001135</t>
  </si>
  <si>
    <t>_D001136</t>
  </si>
  <si>
    <t>_D001137</t>
  </si>
  <si>
    <t>_D001143</t>
  </si>
  <si>
    <t>_D001144</t>
  </si>
  <si>
    <t>_D001145</t>
  </si>
  <si>
    <t>_D001146</t>
  </si>
  <si>
    <t>_D001147</t>
  </si>
  <si>
    <t>_D001148</t>
  </si>
  <si>
    <t>_D001149</t>
  </si>
  <si>
    <t>_D001178</t>
  </si>
  <si>
    <t>_D001179</t>
  </si>
  <si>
    <t>_D001180</t>
  </si>
  <si>
    <t>_D001181</t>
  </si>
  <si>
    <t>_D001182</t>
  </si>
  <si>
    <t>_D001183</t>
  </si>
  <si>
    <t>_D001184</t>
  </si>
  <si>
    <t>_D001185</t>
  </si>
  <si>
    <t>_D001186</t>
  </si>
  <si>
    <t>_D001187</t>
  </si>
  <si>
    <t>_D001188</t>
  </si>
  <si>
    <t>_D001189</t>
  </si>
  <si>
    <t>_D001190</t>
  </si>
  <si>
    <t>_D001191</t>
  </si>
  <si>
    <t>_D001192</t>
  </si>
  <si>
    <t>_D001193</t>
  </si>
  <si>
    <t>_D001194</t>
  </si>
  <si>
    <t>_D001195</t>
  </si>
  <si>
    <t>_D001196</t>
  </si>
  <si>
    <t>_D001197</t>
  </si>
  <si>
    <t>_D001198</t>
  </si>
  <si>
    <t>_D001199</t>
  </si>
  <si>
    <t>_D001200</t>
  </si>
  <si>
    <t>_D001201</t>
  </si>
  <si>
    <t>_D001202</t>
  </si>
  <si>
    <t>_D001203</t>
  </si>
  <si>
    <t>_D001204</t>
  </si>
  <si>
    <t>_D001205</t>
  </si>
  <si>
    <t>_D001231</t>
  </si>
  <si>
    <t>_D001232</t>
  </si>
  <si>
    <t>_D001233</t>
  </si>
  <si>
    <t>_D001234</t>
  </si>
  <si>
    <t>_D001235</t>
  </si>
  <si>
    <t>_D001236</t>
  </si>
  <si>
    <t>_D001237</t>
  </si>
  <si>
    <t>_D001238</t>
  </si>
  <si>
    <t>_D001239</t>
  </si>
  <si>
    <t>_D001240</t>
  </si>
  <si>
    <t>_D001241</t>
  </si>
  <si>
    <t>_D001242</t>
  </si>
  <si>
    <t>_D001243</t>
  </si>
  <si>
    <t>_D001244</t>
  </si>
  <si>
    <t>_D001245</t>
  </si>
  <si>
    <t>_D001246</t>
  </si>
  <si>
    <t>_D001275</t>
  </si>
  <si>
    <t>_D001276</t>
  </si>
  <si>
    <t>_D001277</t>
  </si>
  <si>
    <t>_D001278</t>
  </si>
  <si>
    <t>_D001279</t>
  </si>
  <si>
    <t>_D001280</t>
  </si>
  <si>
    <t>_D001281</t>
  </si>
  <si>
    <t>_D001282</t>
  </si>
  <si>
    <t>_D001283</t>
  </si>
  <si>
    <t>_D001284</t>
  </si>
  <si>
    <t>_D001285</t>
  </si>
  <si>
    <t>_D001286</t>
  </si>
  <si>
    <t>_D001287</t>
  </si>
  <si>
    <t>_D001288</t>
  </si>
  <si>
    <t>_D001289</t>
  </si>
  <si>
    <t>_D001290</t>
  </si>
  <si>
    <t>_D001291</t>
  </si>
  <si>
    <t>_D001292</t>
  </si>
  <si>
    <t>_D001293</t>
  </si>
  <si>
    <t>_D001294</t>
  </si>
  <si>
    <t>_D001295</t>
  </si>
  <si>
    <t>_D001296</t>
  </si>
  <si>
    <t>_D001297</t>
  </si>
  <si>
    <t>_D001298</t>
  </si>
  <si>
    <t>_D001299</t>
  </si>
  <si>
    <t>_D001300</t>
  </si>
  <si>
    <t>_D001301</t>
  </si>
  <si>
    <t>_D001302</t>
  </si>
  <si>
    <t>_D001303</t>
  </si>
  <si>
    <t>_D001304</t>
  </si>
  <si>
    <t>_D001305</t>
  </si>
  <si>
    <t>_D001306</t>
  </si>
  <si>
    <t>_D001307</t>
  </si>
  <si>
    <t>_D001308</t>
  </si>
  <si>
    <t>_D001309</t>
  </si>
  <si>
    <t>_D001310</t>
  </si>
  <si>
    <t>_D001311</t>
  </si>
  <si>
    <t>_D001312</t>
  </si>
  <si>
    <t>_D001313</t>
  </si>
  <si>
    <t>_D001314</t>
  </si>
  <si>
    <t>_D001315</t>
  </si>
  <si>
    <t>_D001316</t>
  </si>
  <si>
    <t>_D001317</t>
  </si>
  <si>
    <t>_D001318</t>
  </si>
  <si>
    <t>_D001319</t>
  </si>
  <si>
    <t>_D001320</t>
  </si>
  <si>
    <t>_D001321</t>
  </si>
  <si>
    <t>_D001322</t>
  </si>
  <si>
    <t>_D001323</t>
  </si>
  <si>
    <t>_D001324</t>
  </si>
  <si>
    <t>_D001325</t>
  </si>
  <si>
    <t>_D001326</t>
  </si>
  <si>
    <t>_D001327</t>
  </si>
  <si>
    <t>_D001328</t>
  </si>
  <si>
    <t>_D001329</t>
  </si>
  <si>
    <t>_S001330</t>
  </si>
  <si>
    <t>CR</t>
  </si>
  <si>
    <t>Charges&amp;Revenue</t>
  </si>
  <si>
    <t>_R001331</t>
  </si>
  <si>
    <t>_R001332</t>
  </si>
  <si>
    <t>_R001333</t>
  </si>
  <si>
    <t>_R001334</t>
  </si>
  <si>
    <t>_R001335</t>
  </si>
  <si>
    <t>_C001336</t>
  </si>
  <si>
    <t>$A$1:$I$39</t>
  </si>
  <si>
    <t>_D001337</t>
  </si>
  <si>
    <t>_D001338</t>
  </si>
  <si>
    <t>_D001339</t>
  </si>
  <si>
    <t>_D001340</t>
  </si>
  <si>
    <t>_D001341</t>
  </si>
  <si>
    <t>_D001342</t>
  </si>
  <si>
    <t>_D001343</t>
  </si>
  <si>
    <t>_D001344</t>
  </si>
  <si>
    <t>_D001345</t>
  </si>
  <si>
    <t>_D001346</t>
  </si>
  <si>
    <t>_D001347</t>
  </si>
  <si>
    <t>_D001348</t>
  </si>
  <si>
    <t>_D001349</t>
  </si>
  <si>
    <t>_D001350</t>
  </si>
  <si>
    <t>_D001351</t>
  </si>
  <si>
    <t>_D001352</t>
  </si>
  <si>
    <t>_D001353</t>
  </si>
  <si>
    <t>_D001354</t>
  </si>
  <si>
    <t>_D001355</t>
  </si>
  <si>
    <t>_D001356</t>
  </si>
  <si>
    <t>_D001357</t>
  </si>
  <si>
    <t>_D001358</t>
  </si>
  <si>
    <t>_D001359</t>
  </si>
  <si>
    <t>_D001360</t>
  </si>
  <si>
    <t>_D001361</t>
  </si>
  <si>
    <t>_D001362</t>
  </si>
  <si>
    <t>_D001363</t>
  </si>
  <si>
    <t>_D001364</t>
  </si>
  <si>
    <t>_D001365</t>
  </si>
  <si>
    <t>_D001366</t>
  </si>
  <si>
    <t>_D001367</t>
  </si>
  <si>
    <t>_D001368</t>
  </si>
  <si>
    <t>_D001369</t>
  </si>
  <si>
    <t>_D001370</t>
  </si>
  <si>
    <t>_D001371</t>
  </si>
  <si>
    <t>_D001372</t>
  </si>
  <si>
    <t>_D001373</t>
  </si>
  <si>
    <t>_D001374</t>
  </si>
  <si>
    <t>_D001375</t>
  </si>
  <si>
    <t>_D001376</t>
  </si>
  <si>
    <t>_D001377</t>
  </si>
  <si>
    <t>_D001378</t>
  </si>
  <si>
    <t>_D001379</t>
  </si>
  <si>
    <t>_D001380</t>
  </si>
  <si>
    <t>_D001381</t>
  </si>
  <si>
    <t>_D001382</t>
  </si>
  <si>
    <t>_D001383</t>
  </si>
  <si>
    <t>_D001384</t>
  </si>
  <si>
    <t>_D001385</t>
  </si>
  <si>
    <t>_D001386</t>
  </si>
  <si>
    <t>_D001387</t>
  </si>
  <si>
    <t>_D001388</t>
  </si>
  <si>
    <t>_D001389</t>
  </si>
  <si>
    <t>_D001390</t>
  </si>
  <si>
    <t>_D001391</t>
  </si>
  <si>
    <t>_D001392</t>
  </si>
  <si>
    <t>_D001393</t>
  </si>
  <si>
    <t>_D001394</t>
  </si>
  <si>
    <t>_D001395</t>
  </si>
  <si>
    <t>_D001396</t>
  </si>
  <si>
    <t>_D001397</t>
  </si>
  <si>
    <t>_D001398</t>
  </si>
  <si>
    <t>_D001420</t>
  </si>
  <si>
    <t>_D001421</t>
  </si>
  <si>
    <t>_D001422</t>
  </si>
  <si>
    <t>_D001423</t>
  </si>
  <si>
    <t>_D001424</t>
  </si>
  <si>
    <t>_D001425</t>
  </si>
  <si>
    <t>_D001426</t>
  </si>
  <si>
    <t>_D001427</t>
  </si>
  <si>
    <t>_D001428</t>
  </si>
  <si>
    <t>_D001429</t>
  </si>
  <si>
    <t>_D001430</t>
  </si>
  <si>
    <t>_D001431</t>
  </si>
  <si>
    <t>_D001432</t>
  </si>
  <si>
    <t>_D001433</t>
  </si>
  <si>
    <t>_D001434</t>
  </si>
  <si>
    <t>_D001435</t>
  </si>
  <si>
    <t>_D001436</t>
  </si>
  <si>
    <t>_D001437</t>
  </si>
  <si>
    <t>_D001438</t>
  </si>
  <si>
    <t>_D001439</t>
  </si>
  <si>
    <t>_D001440</t>
  </si>
  <si>
    <t>_D001477</t>
  </si>
  <si>
    <t>_D001478</t>
  </si>
  <si>
    <t>_D001479</t>
  </si>
  <si>
    <t>_D001480</t>
  </si>
  <si>
    <t>_D001481</t>
  </si>
  <si>
    <t>_D001482</t>
  </si>
  <si>
    <t>_D001483</t>
  </si>
  <si>
    <t>_D001484</t>
  </si>
  <si>
    <t>_D001485</t>
  </si>
  <si>
    <t>_D001486</t>
  </si>
  <si>
    <t>_D001487</t>
  </si>
  <si>
    <t>_D001488</t>
  </si>
  <si>
    <t>_D001489</t>
  </si>
  <si>
    <t>_D001490</t>
  </si>
  <si>
    <t>_D001491</t>
  </si>
  <si>
    <t>_D001492</t>
  </si>
  <si>
    <t>_D001493</t>
  </si>
  <si>
    <t>_D001494</t>
  </si>
  <si>
    <t>_D001495</t>
  </si>
  <si>
    <t>_D001496</t>
  </si>
  <si>
    <t>_D001497</t>
  </si>
  <si>
    <t>_D001498</t>
  </si>
  <si>
    <t>_D001499</t>
  </si>
  <si>
    <t>_D001500</t>
  </si>
  <si>
    <t>_D001501</t>
  </si>
  <si>
    <t>_D001502</t>
  </si>
  <si>
    <t>_D001503</t>
  </si>
  <si>
    <t>_D001504</t>
  </si>
  <si>
    <t>_D001505</t>
  </si>
  <si>
    <t>_D001506</t>
  </si>
  <si>
    <t>_D001507</t>
  </si>
  <si>
    <t>_D001508</t>
  </si>
  <si>
    <t>_D001509</t>
  </si>
  <si>
    <t>_D001510</t>
  </si>
  <si>
    <t>_D001511</t>
  </si>
  <si>
    <t>_D001512</t>
  </si>
  <si>
    <t>_D001513</t>
  </si>
  <si>
    <t>_D001514</t>
  </si>
  <si>
    <t>_D001515</t>
  </si>
  <si>
    <t>_D001516</t>
  </si>
  <si>
    <t>_D001517</t>
  </si>
  <si>
    <t>_D001518</t>
  </si>
  <si>
    <t>_D001519</t>
  </si>
  <si>
    <t>_D001520</t>
  </si>
  <si>
    <t>_D001521</t>
  </si>
  <si>
    <t>_D001522</t>
  </si>
  <si>
    <t>_D001523</t>
  </si>
  <si>
    <t>_D001524</t>
  </si>
  <si>
    <t>_D001525</t>
  </si>
  <si>
    <t>_D001526</t>
  </si>
  <si>
    <t>_D001527</t>
  </si>
  <si>
    <t>_D001529</t>
  </si>
  <si>
    <t>_D001530</t>
  </si>
  <si>
    <t>_D001531</t>
  </si>
  <si>
    <t>_D001532</t>
  </si>
  <si>
    <t>_D001533</t>
  </si>
  <si>
    <t>_D001534</t>
  </si>
  <si>
    <t>_D001535</t>
  </si>
  <si>
    <t>_D001536</t>
  </si>
  <si>
    <t>_D001537</t>
  </si>
  <si>
    <t>_D001538</t>
  </si>
  <si>
    <t>_D001539</t>
  </si>
  <si>
    <t>_D001540</t>
  </si>
  <si>
    <t>_D001541</t>
  </si>
  <si>
    <t>_D001542</t>
  </si>
  <si>
    <t>_D001543</t>
  </si>
  <si>
    <t>_D001544</t>
  </si>
  <si>
    <t>_D001545</t>
  </si>
  <si>
    <t>_D001546</t>
  </si>
  <si>
    <t>_D001547</t>
  </si>
  <si>
    <t>_D001548</t>
  </si>
  <si>
    <t>_D001549</t>
  </si>
  <si>
    <t>_D001550</t>
  </si>
  <si>
    <t>_D001551</t>
  </si>
  <si>
    <t>_D001552</t>
  </si>
  <si>
    <t>_D001553</t>
  </si>
  <si>
    <t>_D001554</t>
  </si>
  <si>
    <t>_D001555</t>
  </si>
  <si>
    <t>_D001556</t>
  </si>
  <si>
    <t>_D001557</t>
  </si>
  <si>
    <t>_D001558</t>
  </si>
  <si>
    <t>_D001559</t>
  </si>
  <si>
    <t>_D001560</t>
  </si>
  <si>
    <t>_D001561</t>
  </si>
  <si>
    <t>_D001562</t>
  </si>
  <si>
    <t>_D001563</t>
  </si>
  <si>
    <t>_D001564</t>
  </si>
  <si>
    <t>_D001565</t>
  </si>
  <si>
    <t>$A$27</t>
  </si>
  <si>
    <t>_D001566</t>
  </si>
  <si>
    <t>$A$28</t>
  </si>
  <si>
    <t>_D001567</t>
  </si>
  <si>
    <t>$A$29</t>
  </si>
  <si>
    <t>_D001568</t>
  </si>
  <si>
    <t>$A$30</t>
  </si>
  <si>
    <t>_D001569</t>
  </si>
  <si>
    <t>$A$31</t>
  </si>
  <si>
    <t>_D001570</t>
  </si>
  <si>
    <t>$A$32</t>
  </si>
  <si>
    <t>_D001571</t>
  </si>
  <si>
    <t>$A$33</t>
  </si>
  <si>
    <t>_D001572</t>
  </si>
  <si>
    <t>$A$34</t>
  </si>
  <si>
    <t>_D001573</t>
  </si>
  <si>
    <t>$A$35</t>
  </si>
  <si>
    <t>_D001574</t>
  </si>
  <si>
    <t>$A$36</t>
  </si>
  <si>
    <t>$A$37</t>
  </si>
  <si>
    <t>_D001576</t>
  </si>
  <si>
    <t>_D001577</t>
  </si>
  <si>
    <t>_D001578</t>
  </si>
  <si>
    <t>_D001579</t>
  </si>
  <si>
    <t>_D001580</t>
  </si>
  <si>
    <t>_D001581</t>
  </si>
  <si>
    <t>_D001582</t>
  </si>
  <si>
    <t>_D001583</t>
  </si>
  <si>
    <t>_D001584</t>
  </si>
  <si>
    <t>_D001585</t>
  </si>
  <si>
    <t>_D001586</t>
  </si>
  <si>
    <t>_D001587</t>
  </si>
  <si>
    <t>_D001588</t>
  </si>
  <si>
    <t>_D001589</t>
  </si>
  <si>
    <t>_D001590</t>
  </si>
  <si>
    <t>_D001591</t>
  </si>
  <si>
    <t>_D001592</t>
  </si>
  <si>
    <t>_D001593</t>
  </si>
  <si>
    <t>_D001594</t>
  </si>
  <si>
    <t>_D001595</t>
  </si>
  <si>
    <t>_D001596</t>
  </si>
  <si>
    <t>_D001597</t>
  </si>
  <si>
    <t>_D001598</t>
  </si>
  <si>
    <t>_D001599</t>
  </si>
  <si>
    <t>_D001600</t>
  </si>
  <si>
    <t>_D001601</t>
  </si>
  <si>
    <t>_D001602</t>
  </si>
  <si>
    <t>_D001603</t>
  </si>
  <si>
    <t>_D001604</t>
  </si>
  <si>
    <t>_D001605</t>
  </si>
  <si>
    <t>_D001606</t>
  </si>
  <si>
    <t>_D001607</t>
  </si>
  <si>
    <t>_D001608</t>
  </si>
  <si>
    <t>_D001609</t>
  </si>
  <si>
    <t>_D001610</t>
  </si>
  <si>
    <t>_D001611</t>
  </si>
  <si>
    <t>_D001612</t>
  </si>
  <si>
    <t>_D001613</t>
  </si>
  <si>
    <t>_D001614</t>
  </si>
  <si>
    <t>_D001615</t>
  </si>
  <si>
    <t>_S001616</t>
  </si>
  <si>
    <t>NH</t>
  </si>
  <si>
    <t>Notes From Hospital</t>
  </si>
  <si>
    <t>_R001617</t>
  </si>
  <si>
    <t>_C001618</t>
  </si>
  <si>
    <t>$A$1:$A$54</t>
  </si>
  <si>
    <t>_D001619</t>
  </si>
  <si>
    <t>$A$5</t>
  </si>
  <si>
    <t>_D001620</t>
  </si>
  <si>
    <t>$A$6</t>
  </si>
  <si>
    <t>_D001621</t>
  </si>
  <si>
    <t>$A$7</t>
  </si>
  <si>
    <t>_D001622</t>
  </si>
  <si>
    <t>$A$8</t>
  </si>
  <si>
    <t>_D001623</t>
  </si>
  <si>
    <t>$A$9</t>
  </si>
  <si>
    <t>_D001624</t>
  </si>
  <si>
    <t>$A$10</t>
  </si>
  <si>
    <t>_D001625</t>
  </si>
  <si>
    <t>$A$11</t>
  </si>
  <si>
    <t>_D001626</t>
  </si>
  <si>
    <t>$A$12</t>
  </si>
  <si>
    <t>_D001627</t>
  </si>
  <si>
    <t>$A$13</t>
  </si>
  <si>
    <t>_D001628</t>
  </si>
  <si>
    <t>_D001629</t>
  </si>
  <si>
    <t>_D001630</t>
  </si>
  <si>
    <t>_D001631</t>
  </si>
  <si>
    <t>_D001632</t>
  </si>
  <si>
    <t>_D001633</t>
  </si>
  <si>
    <t>_D001634</t>
  </si>
  <si>
    <t>_D001635</t>
  </si>
  <si>
    <t>_D001636</t>
  </si>
  <si>
    <t>_D001637</t>
  </si>
  <si>
    <t>_D001638</t>
  </si>
  <si>
    <t>$A$24</t>
  </si>
  <si>
    <t>_D001639</t>
  </si>
  <si>
    <t>$A$25</t>
  </si>
  <si>
    <t>_D001640</t>
  </si>
  <si>
    <t>$A$26</t>
  </si>
  <si>
    <t>_D001641</t>
  </si>
  <si>
    <t>_D001642</t>
  </si>
  <si>
    <t>_D001643</t>
  </si>
  <si>
    <t>_D001644</t>
  </si>
  <si>
    <t>_D001645</t>
  </si>
  <si>
    <t>_D001646</t>
  </si>
  <si>
    <t>_D001647</t>
  </si>
  <si>
    <t>_D001648</t>
  </si>
  <si>
    <t>_D001649</t>
  </si>
  <si>
    <t>_D001650</t>
  </si>
  <si>
    <t>_D001651</t>
  </si>
  <si>
    <t>_D001652</t>
  </si>
  <si>
    <t>$A$38</t>
  </si>
  <si>
    <t>_D001653</t>
  </si>
  <si>
    <t>$A$39</t>
  </si>
  <si>
    <t>_D001654</t>
  </si>
  <si>
    <t>$A$40</t>
  </si>
  <si>
    <t>_D001655</t>
  </si>
  <si>
    <t>$A$41</t>
  </si>
  <si>
    <t>_D001656</t>
  </si>
  <si>
    <t>$A$42</t>
  </si>
  <si>
    <t>_D001657</t>
  </si>
  <si>
    <t>$A$43</t>
  </si>
  <si>
    <t>_D001658</t>
  </si>
  <si>
    <t>$A$44</t>
  </si>
  <si>
    <t>_D001659</t>
  </si>
  <si>
    <t>$A$45</t>
  </si>
  <si>
    <t>_D001660</t>
  </si>
  <si>
    <t>$A$46</t>
  </si>
  <si>
    <t>_D001661</t>
  </si>
  <si>
    <t>$A$47</t>
  </si>
  <si>
    <t>_D001662</t>
  </si>
  <si>
    <t>$A$48</t>
  </si>
  <si>
    <t>_D001663</t>
  </si>
  <si>
    <t>$A$49</t>
  </si>
  <si>
    <t>_D001664</t>
  </si>
  <si>
    <t>$A$50</t>
  </si>
  <si>
    <t>_D001665</t>
  </si>
  <si>
    <t>$A$51</t>
  </si>
  <si>
    <t>_D001666</t>
  </si>
  <si>
    <t>$A$52</t>
  </si>
  <si>
    <t>_D001667</t>
  </si>
  <si>
    <t>$A$53</t>
  </si>
  <si>
    <t>_D001668</t>
  </si>
  <si>
    <t>$A$54</t>
  </si>
  <si>
    <t>_S001669</t>
  </si>
  <si>
    <t>BD</t>
  </si>
  <si>
    <t>_R001670</t>
  </si>
  <si>
    <t>_C001671</t>
  </si>
  <si>
    <t>$A$1:$I$12</t>
  </si>
  <si>
    <t>_D001672</t>
  </si>
  <si>
    <t>_D001673</t>
  </si>
  <si>
    <t>_D001674</t>
  </si>
  <si>
    <t>_D001675</t>
  </si>
  <si>
    <t>_D001676</t>
  </si>
  <si>
    <t>_D001677</t>
  </si>
  <si>
    <t>_D001678</t>
  </si>
  <si>
    <t>_D001679</t>
  </si>
  <si>
    <t>_D001680</t>
  </si>
  <si>
    <t>_D001681</t>
  </si>
  <si>
    <t>_D001682</t>
  </si>
  <si>
    <t>_D001683</t>
  </si>
  <si>
    <t>_D001684</t>
  </si>
  <si>
    <t>_D001685</t>
  </si>
  <si>
    <t>_D001686</t>
  </si>
  <si>
    <t>_D001687</t>
  </si>
  <si>
    <t>_D001688</t>
  </si>
  <si>
    <t>_S001689</t>
  </si>
  <si>
    <t>BS</t>
  </si>
  <si>
    <t>$A$1:$I$52</t>
  </si>
  <si>
    <t>_R001690</t>
  </si>
  <si>
    <t>$A$4:$I$52</t>
  </si>
  <si>
    <t>_C001691</t>
  </si>
  <si>
    <t>$A$1:$G$52</t>
  </si>
  <si>
    <t>_D001692</t>
  </si>
  <si>
    <t>_D001693</t>
  </si>
  <si>
    <t>_D001694</t>
  </si>
  <si>
    <t>_D001695</t>
  </si>
  <si>
    <t>_D001696</t>
  </si>
  <si>
    <t>_D001697</t>
  </si>
  <si>
    <t>_D001698</t>
  </si>
  <si>
    <t>_D001699</t>
  </si>
  <si>
    <t>_D001700</t>
  </si>
  <si>
    <t>_D001701</t>
  </si>
  <si>
    <t>_D001702</t>
  </si>
  <si>
    <t>_D001703</t>
  </si>
  <si>
    <t>_D001704</t>
  </si>
  <si>
    <t>_D001705</t>
  </si>
  <si>
    <t>_D001706</t>
  </si>
  <si>
    <t>_D001707</t>
  </si>
  <si>
    <t>_D001708</t>
  </si>
  <si>
    <t>_D001709</t>
  </si>
  <si>
    <t>_D001710</t>
  </si>
  <si>
    <t>_D001711</t>
  </si>
  <si>
    <t>_D001712</t>
  </si>
  <si>
    <t>_D001713</t>
  </si>
  <si>
    <t>_D001714</t>
  </si>
  <si>
    <t>_D001715</t>
  </si>
  <si>
    <t>_D001716</t>
  </si>
  <si>
    <t>_D001717</t>
  </si>
  <si>
    <t>_D001718</t>
  </si>
  <si>
    <t>_D001719</t>
  </si>
  <si>
    <t>_D001720</t>
  </si>
  <si>
    <t>_D001721</t>
  </si>
  <si>
    <t>_D001722</t>
  </si>
  <si>
    <t>_D001723</t>
  </si>
  <si>
    <t>_D001724</t>
  </si>
  <si>
    <t>_D001725</t>
  </si>
  <si>
    <t>_D001726</t>
  </si>
  <si>
    <t>_D001727</t>
  </si>
  <si>
    <t>_D001728</t>
  </si>
  <si>
    <t>_D001729</t>
  </si>
  <si>
    <t>_D001731</t>
  </si>
  <si>
    <t>_D001732</t>
  </si>
  <si>
    <t>_D001733</t>
  </si>
  <si>
    <t>_D001734</t>
  </si>
  <si>
    <t>_D001735</t>
  </si>
  <si>
    <t>_D001737</t>
  </si>
  <si>
    <t>_D001738</t>
  </si>
  <si>
    <t>_D001739</t>
  </si>
  <si>
    <t>_D001740</t>
  </si>
  <si>
    <t>_D001741</t>
  </si>
  <si>
    <t>_D001743</t>
  </si>
  <si>
    <t>_D001744</t>
  </si>
  <si>
    <t>_D001745</t>
  </si>
  <si>
    <t>_D001746</t>
  </si>
  <si>
    <t>_D001747</t>
  </si>
  <si>
    <t>_D001749</t>
  </si>
  <si>
    <t>_D001750</t>
  </si>
  <si>
    <t>_D001751</t>
  </si>
  <si>
    <t>_D001752</t>
  </si>
  <si>
    <t>_D001753</t>
  </si>
  <si>
    <t>_D001755</t>
  </si>
  <si>
    <t>_D001756</t>
  </si>
  <si>
    <t>_D001757</t>
  </si>
  <si>
    <t>_D001758</t>
  </si>
  <si>
    <t>_D001759</t>
  </si>
  <si>
    <t>_D001760</t>
  </si>
  <si>
    <t>_D001761</t>
  </si>
  <si>
    <t>_D001762</t>
  </si>
  <si>
    <t>_D001763</t>
  </si>
  <si>
    <t>_D001764</t>
  </si>
  <si>
    <t>_D001765</t>
  </si>
  <si>
    <t>_D001767</t>
  </si>
  <si>
    <t>_D001768</t>
  </si>
  <si>
    <t>_D001769</t>
  </si>
  <si>
    <t>_D001770</t>
  </si>
  <si>
    <t>_D001771</t>
  </si>
  <si>
    <t>_D001772</t>
  </si>
  <si>
    <t>_D001773</t>
  </si>
  <si>
    <t>_D001774</t>
  </si>
  <si>
    <t>_D001775</t>
  </si>
  <si>
    <t>_D001776</t>
  </si>
  <si>
    <t>_S001777</t>
  </si>
  <si>
    <t>EXP</t>
  </si>
  <si>
    <t>_R001778</t>
  </si>
  <si>
    <t>_C001779</t>
  </si>
  <si>
    <t>$A$1:$G$53</t>
  </si>
  <si>
    <t>_D001780</t>
  </si>
  <si>
    <t>_D001781</t>
  </si>
  <si>
    <t>_D001782</t>
  </si>
  <si>
    <t>_D001783</t>
  </si>
  <si>
    <t>_D001784</t>
  </si>
  <si>
    <t>_D001785</t>
  </si>
  <si>
    <t>_D001786</t>
  </si>
  <si>
    <t>_D001787</t>
  </si>
  <si>
    <t>_D001788</t>
  </si>
  <si>
    <t>_D001789</t>
  </si>
  <si>
    <t>_D001790</t>
  </si>
  <si>
    <t>_D001791</t>
  </si>
  <si>
    <t>_D001792</t>
  </si>
  <si>
    <t>_D001793</t>
  </si>
  <si>
    <t>_D001794</t>
  </si>
  <si>
    <t>_D001795</t>
  </si>
  <si>
    <t>_D001796</t>
  </si>
  <si>
    <t>_D001797</t>
  </si>
  <si>
    <t>_D001798</t>
  </si>
  <si>
    <t>_D001799</t>
  </si>
  <si>
    <t>_D001800</t>
  </si>
  <si>
    <t>_D001801</t>
  </si>
  <si>
    <t>_D001802</t>
  </si>
  <si>
    <t>_D001803</t>
  </si>
  <si>
    <t>_D001804</t>
  </si>
  <si>
    <t>_D001805</t>
  </si>
  <si>
    <t>_D001806</t>
  </si>
  <si>
    <t>_D001807</t>
  </si>
  <si>
    <t>_D001808</t>
  </si>
  <si>
    <t>_D001809</t>
  </si>
  <si>
    <t>_D001810</t>
  </si>
  <si>
    <t>_D001811</t>
  </si>
  <si>
    <t>_D001812</t>
  </si>
  <si>
    <t>_D001813</t>
  </si>
  <si>
    <t>_D001814</t>
  </si>
  <si>
    <t>_D001815</t>
  </si>
  <si>
    <t>_D001816</t>
  </si>
  <si>
    <t>_D001817</t>
  </si>
  <si>
    <t>_D001818</t>
  </si>
  <si>
    <t>_D001819</t>
  </si>
  <si>
    <t>_D001820</t>
  </si>
  <si>
    <t>_D001821</t>
  </si>
  <si>
    <t>_D001822</t>
  </si>
  <si>
    <t>_D001823</t>
  </si>
  <si>
    <t>_D001824</t>
  </si>
  <si>
    <t>_D001825</t>
  </si>
  <si>
    <t>_D001826</t>
  </si>
  <si>
    <t>_D001827</t>
  </si>
  <si>
    <t>_D001828</t>
  </si>
  <si>
    <t>_D001829</t>
  </si>
  <si>
    <t>_D001830</t>
  </si>
  <si>
    <t>_D001831</t>
  </si>
  <si>
    <t>_D001832</t>
  </si>
  <si>
    <t>_D001833</t>
  </si>
  <si>
    <t>_D001834</t>
  </si>
  <si>
    <t>_D001835</t>
  </si>
  <si>
    <t>_D001836</t>
  </si>
  <si>
    <t>_D001837</t>
  </si>
  <si>
    <t>_D001838</t>
  </si>
  <si>
    <t>_D001839</t>
  </si>
  <si>
    <t>_D001840</t>
  </si>
  <si>
    <t>_D001844</t>
  </si>
  <si>
    <t>_D001845</t>
  </si>
  <si>
    <t>_D001846</t>
  </si>
  <si>
    <t>_D001847</t>
  </si>
  <si>
    <t>_D001848</t>
  </si>
  <si>
    <t>_D001863</t>
  </si>
  <si>
    <t>_D001864</t>
  </si>
  <si>
    <t>_D001865</t>
  </si>
  <si>
    <t>_D001866</t>
  </si>
  <si>
    <t>_D001867</t>
  </si>
  <si>
    <t>_D001868</t>
  </si>
  <si>
    <t>_D001869</t>
  </si>
  <si>
    <t>_D001870</t>
  </si>
  <si>
    <t>_D001871</t>
  </si>
  <si>
    <t>_D001872</t>
  </si>
  <si>
    <t>_D001873</t>
  </si>
  <si>
    <t>_D001874</t>
  </si>
  <si>
    <t>_D001875</t>
  </si>
  <si>
    <t>_D001876</t>
  </si>
  <si>
    <t>_D001877</t>
  </si>
  <si>
    <t>_D001878</t>
  </si>
  <si>
    <t>_D001879</t>
  </si>
  <si>
    <t>_D001880</t>
  </si>
  <si>
    <t>_D001881</t>
  </si>
  <si>
    <t>_D001882</t>
  </si>
  <si>
    <t>_D001883</t>
  </si>
  <si>
    <t>_D001884</t>
  </si>
  <si>
    <t>_D001885</t>
  </si>
  <si>
    <t>_D001886</t>
  </si>
  <si>
    <t>_D001887</t>
  </si>
  <si>
    <t>_D001888</t>
  </si>
  <si>
    <t>_D001889</t>
  </si>
  <si>
    <t>_D001890</t>
  </si>
  <si>
    <t>_D001891</t>
  </si>
  <si>
    <t>_D001892</t>
  </si>
  <si>
    <t>_D001893</t>
  </si>
  <si>
    <t>_D001894</t>
  </si>
  <si>
    <t>_D001895</t>
  </si>
  <si>
    <t>_D001896</t>
  </si>
  <si>
    <t>_D001897</t>
  </si>
  <si>
    <t>_D001898</t>
  </si>
  <si>
    <t>_D001899</t>
  </si>
  <si>
    <t>_D001900</t>
  </si>
  <si>
    <t>_D001901</t>
  </si>
  <si>
    <t>_D001902</t>
  </si>
  <si>
    <t>_D001903</t>
  </si>
  <si>
    <t>_D001904</t>
  </si>
  <si>
    <t>_D001905</t>
  </si>
  <si>
    <t>_D001906</t>
  </si>
  <si>
    <t>_D001907</t>
  </si>
  <si>
    <t>_D001908</t>
  </si>
  <si>
    <t>_D001909</t>
  </si>
  <si>
    <t>_D001910</t>
  </si>
  <si>
    <t>_D001911</t>
  </si>
  <si>
    <t>_D001912</t>
  </si>
  <si>
    <t>_D001913</t>
  </si>
  <si>
    <t>_D001914</t>
  </si>
  <si>
    <t>_D001915</t>
  </si>
  <si>
    <t>_D001916</t>
  </si>
  <si>
    <t>_D001917</t>
  </si>
  <si>
    <t>_D001918</t>
  </si>
  <si>
    <t>_D001919</t>
  </si>
  <si>
    <t>_D001920</t>
  </si>
  <si>
    <t>_D001921</t>
  </si>
  <si>
    <t>_D001922</t>
  </si>
  <si>
    <t>_D001923</t>
  </si>
  <si>
    <t>_D001924</t>
  </si>
  <si>
    <t>_D001925</t>
  </si>
  <si>
    <t>_D001926</t>
  </si>
  <si>
    <t>_D001927</t>
  </si>
  <si>
    <t>_D001928</t>
  </si>
  <si>
    <t>_D001929</t>
  </si>
  <si>
    <t>_D001930</t>
  </si>
  <si>
    <t>_D001931</t>
  </si>
  <si>
    <t>_D001932</t>
  </si>
  <si>
    <t>_D001933</t>
  </si>
  <si>
    <t>_D001934</t>
  </si>
  <si>
    <t>_D001935</t>
  </si>
  <si>
    <t>_D001936</t>
  </si>
  <si>
    <t>_D001937</t>
  </si>
  <si>
    <t>_D001938</t>
  </si>
  <si>
    <t>_D001939</t>
  </si>
  <si>
    <t>_D001940</t>
  </si>
  <si>
    <t>_D001941</t>
  </si>
  <si>
    <t>_D001942</t>
  </si>
  <si>
    <t>_D001943</t>
  </si>
  <si>
    <t>_D001944</t>
  </si>
  <si>
    <t>_D001945</t>
  </si>
  <si>
    <t>_D001946</t>
  </si>
  <si>
    <t>_D001947</t>
  </si>
  <si>
    <t>_D001948</t>
  </si>
  <si>
    <t>_D001949</t>
  </si>
  <si>
    <t>_D001950</t>
  </si>
  <si>
    <t>_D001951</t>
  </si>
  <si>
    <t>_D001952</t>
  </si>
  <si>
    <t>_D001953</t>
  </si>
  <si>
    <t>_D001954</t>
  </si>
  <si>
    <t>_D001955</t>
  </si>
  <si>
    <t>_D001956</t>
  </si>
  <si>
    <t>_D001957</t>
  </si>
  <si>
    <t>_D001958</t>
  </si>
  <si>
    <t>_D001959</t>
  </si>
  <si>
    <t>_D001960</t>
  </si>
  <si>
    <t>_D001961</t>
  </si>
  <si>
    <t>_D001962</t>
  </si>
  <si>
    <t>_D001963</t>
  </si>
  <si>
    <t>_D001964</t>
  </si>
  <si>
    <t>_D001965</t>
  </si>
  <si>
    <t>_D001966</t>
  </si>
  <si>
    <t>_D001967</t>
  </si>
  <si>
    <t>_D001968</t>
  </si>
  <si>
    <t>_D001969</t>
  </si>
  <si>
    <t>_D001970</t>
  </si>
  <si>
    <t>_D001971</t>
  </si>
  <si>
    <t>_D001972</t>
  </si>
  <si>
    <t>_D001973</t>
  </si>
  <si>
    <t>_D001974</t>
  </si>
  <si>
    <t>_D001975</t>
  </si>
  <si>
    <t>_D001976</t>
  </si>
  <si>
    <t>_D001977</t>
  </si>
  <si>
    <t>_D001978</t>
  </si>
  <si>
    <t>_D001979</t>
  </si>
  <si>
    <t>_D001980</t>
  </si>
  <si>
    <t>_D001981</t>
  </si>
  <si>
    <t>_D001982</t>
  </si>
  <si>
    <t>_D001983</t>
  </si>
  <si>
    <t>_D001984</t>
  </si>
  <si>
    <t>_D001985</t>
  </si>
  <si>
    <t>_D001986</t>
  </si>
  <si>
    <t>_D001987</t>
  </si>
  <si>
    <t>_D001988</t>
  </si>
  <si>
    <t>_D001989</t>
  </si>
  <si>
    <t>_D001990</t>
  </si>
  <si>
    <t>_D001991</t>
  </si>
  <si>
    <t>_D001992</t>
  </si>
  <si>
    <t>_D001993</t>
  </si>
  <si>
    <t>_D001994</t>
  </si>
  <si>
    <t>_D001995</t>
  </si>
  <si>
    <t>Date</t>
  </si>
  <si>
    <t>$A$3</t>
  </si>
  <si>
    <t>Entity1</t>
  </si>
  <si>
    <t>Non-Hospital Entities Included in Report</t>
  </si>
  <si>
    <t>Note 1</t>
  </si>
  <si>
    <t>Note 2</t>
  </si>
  <si>
    <t>Note 3</t>
  </si>
  <si>
    <t>Note 4</t>
  </si>
  <si>
    <t>Note 5</t>
  </si>
  <si>
    <t>Note 6</t>
  </si>
  <si>
    <t>Note 7</t>
  </si>
  <si>
    <t>Note 8</t>
  </si>
  <si>
    <t>Note 9</t>
  </si>
  <si>
    <t>Note 10</t>
  </si>
  <si>
    <t>Note 11</t>
  </si>
  <si>
    <t>Note 12</t>
  </si>
  <si>
    <t>Note 13</t>
  </si>
  <si>
    <t>Note 14</t>
  </si>
  <si>
    <t>Note 15</t>
  </si>
  <si>
    <t>Note 16</t>
  </si>
  <si>
    <t>Note 17</t>
  </si>
  <si>
    <t>Note 18</t>
  </si>
  <si>
    <t>Note 19</t>
  </si>
  <si>
    <t>Note 20</t>
  </si>
  <si>
    <t>Note 21</t>
  </si>
  <si>
    <t>Note 22</t>
  </si>
  <si>
    <t>Note 23</t>
  </si>
  <si>
    <t>Note 24</t>
  </si>
  <si>
    <t>Note 25</t>
  </si>
  <si>
    <t>Note 26</t>
  </si>
  <si>
    <t>Note 27</t>
  </si>
  <si>
    <t>Note 28</t>
  </si>
  <si>
    <t>Note 29</t>
  </si>
  <si>
    <t>Note 30</t>
  </si>
  <si>
    <t>Note 31</t>
  </si>
  <si>
    <t>Note 32</t>
  </si>
  <si>
    <t>Note 33</t>
  </si>
  <si>
    <t>Note 34</t>
  </si>
  <si>
    <t>Note 35</t>
  </si>
  <si>
    <t>Note 36</t>
  </si>
  <si>
    <t>Note 37</t>
  </si>
  <si>
    <t>Note 38</t>
  </si>
  <si>
    <t>Note 39</t>
  </si>
  <si>
    <t>Note 40</t>
  </si>
  <si>
    <t>Note 41</t>
  </si>
  <si>
    <t>Note 42</t>
  </si>
  <si>
    <t>Note 43</t>
  </si>
  <si>
    <t>Note 44</t>
  </si>
  <si>
    <t>Note 45</t>
  </si>
  <si>
    <t>Note 46</t>
  </si>
  <si>
    <t>Note 47</t>
  </si>
  <si>
    <t>Note 48</t>
  </si>
  <si>
    <t>Note 49</t>
  </si>
  <si>
    <t>Note 50</t>
  </si>
  <si>
    <t>SWB - Total</t>
  </si>
  <si>
    <t>SWB - Direct Patient Expense</t>
  </si>
  <si>
    <t>SWB - Other Patient Expense</t>
  </si>
  <si>
    <t>SWB - General &amp; Administrative</t>
  </si>
  <si>
    <t>SWB - Notes</t>
  </si>
  <si>
    <t/>
  </si>
  <si>
    <t>CCN</t>
  </si>
  <si>
    <t>ProvNum</t>
  </si>
  <si>
    <t>NPI</t>
  </si>
  <si>
    <t>FYE</t>
  </si>
  <si>
    <t>Property Tax</t>
  </si>
  <si>
    <t>Raw Food</t>
  </si>
  <si>
    <t>Direct Health Care</t>
  </si>
  <si>
    <t>Indirect Health Care</t>
  </si>
  <si>
    <t>A&amp;O Costs</t>
  </si>
  <si>
    <t>Excluded Costs</t>
  </si>
  <si>
    <t>Medicaid Days</t>
  </si>
  <si>
    <t>Resident Days</t>
  </si>
  <si>
    <t>CategoryID</t>
  </si>
  <si>
    <t>CategoryName</t>
  </si>
  <si>
    <t>Hospital Name:</t>
  </si>
  <si>
    <t>Date:</t>
  </si>
  <si>
    <t>Submitted to:</t>
  </si>
  <si>
    <t>Department of Health Care Policy &amp; Financing</t>
  </si>
  <si>
    <t>Contents</t>
  </si>
  <si>
    <t>Cover Page</t>
  </si>
  <si>
    <t>Report Certification</t>
  </si>
  <si>
    <t>Name:</t>
  </si>
  <si>
    <t>Title:</t>
  </si>
  <si>
    <t>Phone Number:</t>
  </si>
  <si>
    <t>Email Address:</t>
  </si>
  <si>
    <t>R1a</t>
  </si>
  <si>
    <t>R1b</t>
  </si>
  <si>
    <t>Total Error Count to Data Gap</t>
  </si>
  <si>
    <t>_S001999</t>
  </si>
  <si>
    <t>CVR</t>
  </si>
  <si>
    <t>_R002000</t>
  </si>
  <si>
    <t>_C002001</t>
  </si>
  <si>
    <t>$C$6:$C$9</t>
  </si>
  <si>
    <t>Hosp_Name</t>
  </si>
  <si>
    <t>Mapping - Hide Col</t>
  </si>
  <si>
    <t>R0a</t>
  </si>
  <si>
    <t>R0b</t>
  </si>
  <si>
    <t>RC</t>
  </si>
  <si>
    <t>Ratio Analysis</t>
  </si>
  <si>
    <t>_S002015</t>
  </si>
  <si>
    <t>$A$9:$C$15</t>
  </si>
  <si>
    <t>_R002016</t>
  </si>
  <si>
    <t>$A$11:$C$15</t>
  </si>
  <si>
    <t>_C002017</t>
  </si>
  <si>
    <t>$C$9:$C$15</t>
  </si>
  <si>
    <t>_D_RC_C1_R1</t>
  </si>
  <si>
    <t>_D_RC_C1_R2</t>
  </si>
  <si>
    <t>_D_RC_C1_R3</t>
  </si>
  <si>
    <t>_D_RC_C1_R4</t>
  </si>
  <si>
    <t>_D_RC_C1_R5</t>
  </si>
  <si>
    <t>Component</t>
  </si>
  <si>
    <t>Total Operating Expense</t>
  </si>
  <si>
    <t>Cost-to-Charge Ratio</t>
  </si>
  <si>
    <t>Ca1</t>
  </si>
  <si>
    <t>Ra1</t>
  </si>
  <si>
    <t>Ra2</t>
  </si>
  <si>
    <t>Patient Service Costs</t>
  </si>
  <si>
    <t>_S002023</t>
  </si>
  <si>
    <t>CCR</t>
  </si>
  <si>
    <t>_C002024</t>
  </si>
  <si>
    <t>_R002025</t>
  </si>
  <si>
    <t>_D_CCR_Ca1_R1</t>
  </si>
  <si>
    <t>_D_CCR_Ca1_R2</t>
  </si>
  <si>
    <t>_D_CCR_Ca1_R3</t>
  </si>
  <si>
    <t>_D_CCR_Ca1_R4</t>
  </si>
  <si>
    <t>_S002030</t>
  </si>
  <si>
    <t>PSC</t>
  </si>
  <si>
    <t>_R002031</t>
  </si>
  <si>
    <t>_C002032</t>
  </si>
  <si>
    <t>_D_PSC_Cb2_R5</t>
  </si>
  <si>
    <t>_D_PSC_Cb2_R6</t>
  </si>
  <si>
    <t>_D_PSC_Cb2_R7</t>
  </si>
  <si>
    <t>Patient Service Net Income</t>
  </si>
  <si>
    <t>Patient Service Profit Margin</t>
  </si>
  <si>
    <t>Operating Profit Margin</t>
  </si>
  <si>
    <t>Total Operating Income</t>
  </si>
  <si>
    <t>Total Operating Revenue</t>
  </si>
  <si>
    <t>Total Profit Margin</t>
  </si>
  <si>
    <t>Non-operating Revenue</t>
  </si>
  <si>
    <t>Tax Subsidies</t>
  </si>
  <si>
    <t>Cc1</t>
  </si>
  <si>
    <t>Cb1</t>
  </si>
  <si>
    <t>Ra3</t>
  </si>
  <si>
    <t>Ra4</t>
  </si>
  <si>
    <t>Rb1</t>
  </si>
  <si>
    <t>Rb2</t>
  </si>
  <si>
    <t>Rb3</t>
  </si>
  <si>
    <t>Rc1</t>
  </si>
  <si>
    <t>Rc2</t>
  </si>
  <si>
    <t>Rc3</t>
  </si>
  <si>
    <t>_S002036</t>
  </si>
  <si>
    <t>PNI</t>
  </si>
  <si>
    <t>_C002037</t>
  </si>
  <si>
    <t>_R002038</t>
  </si>
  <si>
    <t>_D_PNI_Cc1_Rc1</t>
  </si>
  <si>
    <t>_D_PNI_Cc1_Rc2</t>
  </si>
  <si>
    <t>_D_PNI_Cc1_Rc3</t>
  </si>
  <si>
    <t>Cd1</t>
  </si>
  <si>
    <t>Ce1</t>
  </si>
  <si>
    <t>Cf1</t>
  </si>
  <si>
    <t>Rd1</t>
  </si>
  <si>
    <t>Rd2</t>
  </si>
  <si>
    <t>Rd3</t>
  </si>
  <si>
    <t>_S002042</t>
  </si>
  <si>
    <t>SPM</t>
  </si>
  <si>
    <t>_C002043</t>
  </si>
  <si>
    <t>_R002044</t>
  </si>
  <si>
    <t>_D_SPM_Cd1_Rd1</t>
  </si>
  <si>
    <t>_D_SPM_Cd1_Rd2</t>
  </si>
  <si>
    <t>_D_SPM_Cd1_Rd3</t>
  </si>
  <si>
    <t>Re1</t>
  </si>
  <si>
    <t>Re3</t>
  </si>
  <si>
    <t>Re4</t>
  </si>
  <si>
    <t>Rf1</t>
  </si>
  <si>
    <t>Rf2</t>
  </si>
  <si>
    <t>Rf3</t>
  </si>
  <si>
    <t>Rf4</t>
  </si>
  <si>
    <t>Rf5</t>
  </si>
  <si>
    <t>Rf6</t>
  </si>
  <si>
    <t>_S002048</t>
  </si>
  <si>
    <t>OPM</t>
  </si>
  <si>
    <t>_S002049</t>
  </si>
  <si>
    <t>TPM</t>
  </si>
  <si>
    <t>_R002050</t>
  </si>
  <si>
    <t>_C002051</t>
  </si>
  <si>
    <t>_C002052</t>
  </si>
  <si>
    <t>_R002053</t>
  </si>
  <si>
    <t>_D_OPM_Ce1_Re1</t>
  </si>
  <si>
    <t>_D_OPM_Ce1_Re3</t>
  </si>
  <si>
    <t>_D_OPM_Ce1_Re4</t>
  </si>
  <si>
    <t>_D_TPM_Cf1_Rf1</t>
  </si>
  <si>
    <t>_D_TPM_Cf1_Rf2</t>
  </si>
  <si>
    <t>_D_TPM_Cf1_Rf3</t>
  </si>
  <si>
    <t>_D_TPM_Cf1_Rf4</t>
  </si>
  <si>
    <t>_D_TPM_Cf1_Rf5</t>
  </si>
  <si>
    <t>_D_TPM_Cf1_Rf6</t>
  </si>
  <si>
    <t>$A$2:$C$8</t>
  </si>
  <si>
    <t>$C$2:$C$8</t>
  </si>
  <si>
    <t>$A$5:$C$8</t>
  </si>
  <si>
    <t>$A$10:$C$15</t>
  </si>
  <si>
    <t>$A$13:$C$15</t>
  </si>
  <si>
    <t>$C$10:$C$15</t>
  </si>
  <si>
    <t>$A$17:$C$22</t>
  </si>
  <si>
    <t>$C$17:$C$22</t>
  </si>
  <si>
    <t>$A$20:$C$22</t>
  </si>
  <si>
    <t>$A$24:$C$29</t>
  </si>
  <si>
    <t>$C$24:$C$29</t>
  </si>
  <si>
    <t>$A$27:$C$29</t>
  </si>
  <si>
    <t>$A$31:$C$36</t>
  </si>
  <si>
    <t>$A$38:$C$46</t>
  </si>
  <si>
    <t>$A$34:$C$36</t>
  </si>
  <si>
    <t>$C$31:$C$36</t>
  </si>
  <si>
    <t>$C$38:$C$46</t>
  </si>
  <si>
    <t>$A$41:$C$46</t>
  </si>
  <si>
    <t>Error Count - Hide Col</t>
  </si>
  <si>
    <t>Potential Errors - Hide Col</t>
  </si>
  <si>
    <t>Error Check Desc - Hide Col</t>
  </si>
  <si>
    <t>Tickmark Legend - Hide Col</t>
  </si>
  <si>
    <t>Comments - Hide Col</t>
  </si>
  <si>
    <t>Potential Error Count - Hide Col</t>
  </si>
  <si>
    <t>Error Check Desc. - Hide Col</t>
  </si>
  <si>
    <t>Mapping Hide Row</t>
  </si>
  <si>
    <t>Doc Mapping Row Desc - Hide</t>
  </si>
  <si>
    <t>Mapping - Hide</t>
  </si>
  <si>
    <t>Mapping - Hide Row</t>
  </si>
  <si>
    <t>Total Discharges†</t>
  </si>
  <si>
    <t>Total Patient Days†</t>
  </si>
  <si>
    <t>Total Outpatient Visits†</t>
  </si>
  <si>
    <t>Total Contractual Allowances†</t>
  </si>
  <si>
    <t>Total Other Operating Revenue†</t>
  </si>
  <si>
    <t>must enter 0</t>
  </si>
  <si>
    <t>Net Accounts Receivables*</t>
  </si>
  <si>
    <t>must enter 0 (removed dagger symbol since not formula)</t>
  </si>
  <si>
    <t>if zero</t>
  </si>
  <si>
    <t>(Optional expense line. Enter description in Notes Column)</t>
  </si>
  <si>
    <t>Are Supplemental Payments included in Gross Charges?</t>
  </si>
  <si>
    <t>Mapping Hide Col/Row</t>
  </si>
  <si>
    <r>
      <t xml:space="preserve">For any Worksheet containing Data Validation Errors, complete the required data prior to prior to uploading your hospital's survey to the web portal. </t>
    </r>
    <r>
      <rPr>
        <b/>
        <u/>
        <sz val="11"/>
        <rFont val="Trebuchet MS"/>
        <family val="2"/>
      </rPr>
      <t>Surveys with missing data will be considered incomplete and rejected</t>
    </r>
    <r>
      <rPr>
        <sz val="11"/>
        <color theme="1"/>
        <rFont val="Trebuchet MS"/>
        <family val="2"/>
      </rPr>
      <t>.</t>
    </r>
  </si>
  <si>
    <t>$A$1:$M$27</t>
  </si>
  <si>
    <t>$A$3:$M$7</t>
  </si>
  <si>
    <t>$A$9:$M$13</t>
  </si>
  <si>
    <t>$A$15:$M$17</t>
  </si>
  <si>
    <t>$A$19:$M$20</t>
  </si>
  <si>
    <t>$A$22:$M$27</t>
  </si>
  <si>
    <t>$A$1:$L$39</t>
  </si>
  <si>
    <t>$A$3:$L$10</t>
  </si>
  <si>
    <t>$A$12:$L$18</t>
  </si>
  <si>
    <t>$A$20:$L$23</t>
  </si>
  <si>
    <t>$A$25:$L$25</t>
  </si>
  <si>
    <t>$A$27:$L$39</t>
  </si>
  <si>
    <t>$A$1:$K$12</t>
  </si>
  <si>
    <t>$A$4:$K$12</t>
  </si>
  <si>
    <t>$A$3:$J$53</t>
  </si>
  <si>
    <t>Total Write-Offs/Provisions†</t>
  </si>
  <si>
    <t>Total Contractual Allowances offset by Supplemental Payments†</t>
  </si>
  <si>
    <t>Total Payroll Expense†</t>
  </si>
  <si>
    <t>Total Supply Expense†</t>
  </si>
  <si>
    <t>Total Operating Expense†</t>
  </si>
  <si>
    <t>Total Operating Income†</t>
  </si>
  <si>
    <t>Total Salaries, Wages, &amp; Benefits Expense†</t>
  </si>
  <si>
    <t>Net Patient Accounts Receivable*†</t>
  </si>
  <si>
    <t>Total Current Assets*†</t>
  </si>
  <si>
    <t>formula or user may enter value - no error check. Locked as will pull from above which totals may be entered.</t>
  </si>
  <si>
    <t>Ratio Analysis - CCR</t>
  </si>
  <si>
    <t>Ratio Analysis-PatientServCost</t>
  </si>
  <si>
    <t xml:space="preserve">Checklist of items to be submitted to the Hospital Information System Portal: </t>
  </si>
  <si>
    <t>Submitted:</t>
  </si>
  <si>
    <t>How submitted:</t>
  </si>
  <si>
    <t>Audited Financial Statements</t>
  </si>
  <si>
    <t>File upload</t>
  </si>
  <si>
    <t>Medicare Cost Report</t>
  </si>
  <si>
    <t>If applicable, a reconciliation between Audited Financial Statements and Medicare Cost Report</t>
  </si>
  <si>
    <t xml:space="preserve">Summary of transfer of cash, equity, investments, or other assets to and from related parties. A section within this template is provided for this requirement. A hospitals may also provide a separate report to be uploaded with its submission packet. </t>
  </si>
  <si>
    <t>File upload or within this template</t>
  </si>
  <si>
    <t>Hospital specific statement of cash flows</t>
  </si>
  <si>
    <t>A report of changes to major service lines, included within template</t>
  </si>
  <si>
    <t>Within this template</t>
  </si>
  <si>
    <t>Narrative report of major planned and completed projects and captial investments, included within template</t>
  </si>
  <si>
    <t>Checklist</t>
  </si>
  <si>
    <t>A narrative report of major planned and completed projects and capital investments greater than twenty-five million dollars; except that the information the state department receives from hospitals regarding planned activities is confidential, proprietary, contains trade secrets, and is not a public record pursuant to part 2 of article 72 of title 24.</t>
  </si>
  <si>
    <t>Move to cell below</t>
  </si>
  <si>
    <t>Use the space below for narrative report on major planned and completed projects and captial investments greater than $25.0 Million:</t>
  </si>
  <si>
    <t>Major Projects Narrative Report</t>
  </si>
  <si>
    <t>Service Line Name</t>
  </si>
  <si>
    <t>Brief Description</t>
  </si>
  <si>
    <t>Change</t>
  </si>
  <si>
    <t>Name of Service Line</t>
  </si>
  <si>
    <t>Service Line Changes</t>
  </si>
  <si>
    <t xml:space="preserve">Transferring Entity </t>
  </si>
  <si>
    <t>Receiving Entity</t>
  </si>
  <si>
    <t>Type of Transfer</t>
  </si>
  <si>
    <t>Dollar Amount</t>
  </si>
  <si>
    <t>Purpose of Transfer</t>
  </si>
  <si>
    <t>Was the transfer made within or outside of Colorado</t>
  </si>
  <si>
    <t>Transfers to Other Entities</t>
  </si>
  <si>
    <t>I certify that the information in this report is provided according to all requirements set forth by the Department’s regulations found in the Code of Colorado Regulations (CCR) at 10 CCR 2505-10, Section 8.4000.</t>
  </si>
  <si>
    <t>Hospital Financial Transparency Annual Report (2024)</t>
  </si>
  <si>
    <t>Physician Hours</t>
  </si>
  <si>
    <t>Non-physician Hours</t>
  </si>
  <si>
    <t xml:space="preserve">If acquisitions and affiliations between physician practices is handled by the hospital system please provide below all purchases or affiliations that occurred. Provide acquisition within the state of Colorado ONLY. </t>
  </si>
  <si>
    <t>Rank</t>
  </si>
  <si>
    <t>Title</t>
  </si>
  <si>
    <t>Base Salary</t>
  </si>
  <si>
    <t>Bonus compensation/ incentives</t>
  </si>
  <si>
    <t>Other compensation</t>
  </si>
  <si>
    <t>Description of Base Duties</t>
  </si>
  <si>
    <t>Performance Measure</t>
  </si>
  <si>
    <t>Included within CEO performance evaluation</t>
  </si>
  <si>
    <t>Quality of care outcomes</t>
  </si>
  <si>
    <t>Patient satisfaction</t>
  </si>
  <si>
    <t>Community benefit</t>
  </si>
  <si>
    <t>Consumer and employer affordability</t>
  </si>
  <si>
    <t>Market share</t>
  </si>
  <si>
    <t>Profit or margin</t>
  </si>
  <si>
    <t>Revenue growth</t>
  </si>
  <si>
    <t>Changes in DCOH or cash reserves</t>
  </si>
  <si>
    <t>Work force</t>
  </si>
  <si>
    <t>Additional performance measure 1</t>
  </si>
  <si>
    <t>Additional performance measure 2</t>
  </si>
  <si>
    <t>Additional performance measure 3</t>
  </si>
  <si>
    <t>Additional performance measure 4</t>
  </si>
  <si>
    <t>Additional performance measure 5</t>
  </si>
  <si>
    <t>Compensation</t>
  </si>
  <si>
    <t xml:space="preserve">2. When filling out the Compensation tab please follow all instructions in the pop out instructions for details to each column. For more information related to the job classifications please see the accompanying document "Definitions &amp; Descriptions" for more information. </t>
  </si>
  <si>
    <t>2. Fields marked with the dagger symbol (†) will auto-populate and do not require input.</t>
  </si>
  <si>
    <t>a. Popups will appear as one selects particular cells throughout the document.</t>
  </si>
  <si>
    <t>Notes and Instructions</t>
  </si>
  <si>
    <t>R52</t>
  </si>
  <si>
    <t>R53</t>
  </si>
  <si>
    <t>R54</t>
  </si>
  <si>
    <t>R55</t>
  </si>
  <si>
    <t>R56</t>
  </si>
  <si>
    <t>R57</t>
  </si>
  <si>
    <t>R58</t>
  </si>
  <si>
    <t>R59</t>
  </si>
  <si>
    <t>R60</t>
  </si>
  <si>
    <t>R61</t>
  </si>
  <si>
    <t>R62</t>
  </si>
  <si>
    <t>R63</t>
  </si>
  <si>
    <t>R64</t>
  </si>
  <si>
    <t>R65</t>
  </si>
  <si>
    <t>R66</t>
  </si>
  <si>
    <t>R67</t>
  </si>
  <si>
    <t>R68</t>
  </si>
  <si>
    <t>R69</t>
  </si>
  <si>
    <t>R70</t>
  </si>
  <si>
    <t>R71</t>
  </si>
  <si>
    <t>R72</t>
  </si>
  <si>
    <t>R73</t>
  </si>
  <si>
    <t>R74</t>
  </si>
  <si>
    <t>R75</t>
  </si>
  <si>
    <t>C11</t>
  </si>
  <si>
    <t>C12</t>
  </si>
  <si>
    <t>_S002063</t>
  </si>
  <si>
    <t>PRJ</t>
  </si>
  <si>
    <t>Major Projects</t>
  </si>
  <si>
    <t>Sheet23</t>
  </si>
  <si>
    <t>$A$1:$C$5</t>
  </si>
  <si>
    <t>_C002064</t>
  </si>
  <si>
    <t>$B$1:$B$5</t>
  </si>
  <si>
    <t>_R002065</t>
  </si>
  <si>
    <t>$A$5:$B$5</t>
  </si>
  <si>
    <t>Narrative</t>
  </si>
  <si>
    <t>Major Projects Narrative</t>
  </si>
  <si>
    <t>_S002067</t>
  </si>
  <si>
    <t>SVC</t>
  </si>
  <si>
    <t>Sheet22</t>
  </si>
  <si>
    <t>$A$1:$G$28</t>
  </si>
  <si>
    <t>_C002068</t>
  </si>
  <si>
    <t>$D$1:$F$27</t>
  </si>
  <si>
    <t>_R002069</t>
  </si>
  <si>
    <t>$A$3:$F$27</t>
  </si>
  <si>
    <t>_D002071</t>
  </si>
  <si>
    <t>_D002072</t>
  </si>
  <si>
    <t>_D002073</t>
  </si>
  <si>
    <t>_D002074</t>
  </si>
  <si>
    <t>_D002075</t>
  </si>
  <si>
    <t>_D002076</t>
  </si>
  <si>
    <t>_D002077</t>
  </si>
  <si>
    <t>_D002078</t>
  </si>
  <si>
    <t>_D002079</t>
  </si>
  <si>
    <t>_D002080</t>
  </si>
  <si>
    <t>_D002081</t>
  </si>
  <si>
    <t>_D002082</t>
  </si>
  <si>
    <t>_D002083</t>
  </si>
  <si>
    <t>_D002084</t>
  </si>
  <si>
    <t>_D002085</t>
  </si>
  <si>
    <t>_D002086</t>
  </si>
  <si>
    <t>_D002087</t>
  </si>
  <si>
    <t>_D002088</t>
  </si>
  <si>
    <t>_D002089</t>
  </si>
  <si>
    <t>_D002090</t>
  </si>
  <si>
    <t>_D002091</t>
  </si>
  <si>
    <t>_D002092</t>
  </si>
  <si>
    <t>_D002093</t>
  </si>
  <si>
    <t>_D002094</t>
  </si>
  <si>
    <t>_D002096</t>
  </si>
  <si>
    <t>_D002097</t>
  </si>
  <si>
    <t>_D002098</t>
  </si>
  <si>
    <t>_D002099</t>
  </si>
  <si>
    <t>_D002100</t>
  </si>
  <si>
    <t>_D002101</t>
  </si>
  <si>
    <t>_D002102</t>
  </si>
  <si>
    <t>_D002103</t>
  </si>
  <si>
    <t>_D002104</t>
  </si>
  <si>
    <t>_D002105</t>
  </si>
  <si>
    <t>_D002106</t>
  </si>
  <si>
    <t>_D002107</t>
  </si>
  <si>
    <t>_D002108</t>
  </si>
  <si>
    <t>_D002109</t>
  </si>
  <si>
    <t>_D002110</t>
  </si>
  <si>
    <t>_D002111</t>
  </si>
  <si>
    <t>_D002112</t>
  </si>
  <si>
    <t>_D002113</t>
  </si>
  <si>
    <t>_D002114</t>
  </si>
  <si>
    <t>_D002115</t>
  </si>
  <si>
    <t>_D002116</t>
  </si>
  <si>
    <t>_D002117</t>
  </si>
  <si>
    <t>_D002118</t>
  </si>
  <si>
    <t>_D002119</t>
  </si>
  <si>
    <t>_D002121</t>
  </si>
  <si>
    <t>_D002122</t>
  </si>
  <si>
    <t>_D002123</t>
  </si>
  <si>
    <t>_D002124</t>
  </si>
  <si>
    <t>_D002125</t>
  </si>
  <si>
    <t>_D002126</t>
  </si>
  <si>
    <t>_D002127</t>
  </si>
  <si>
    <t>_D002128</t>
  </si>
  <si>
    <t>_D002129</t>
  </si>
  <si>
    <t>_D002130</t>
  </si>
  <si>
    <t>_D002131</t>
  </si>
  <si>
    <t>_D002132</t>
  </si>
  <si>
    <t>_D002133</t>
  </si>
  <si>
    <t>_D002134</t>
  </si>
  <si>
    <t>_D002135</t>
  </si>
  <si>
    <t>_D002136</t>
  </si>
  <si>
    <t>_D002137</t>
  </si>
  <si>
    <t>_D002138</t>
  </si>
  <si>
    <t>_D002139</t>
  </si>
  <si>
    <t>_D002140</t>
  </si>
  <si>
    <t>_D002141</t>
  </si>
  <si>
    <t>_D002142</t>
  </si>
  <si>
    <t>_D002143</t>
  </si>
  <si>
    <t>_D002144</t>
  </si>
  <si>
    <t>_S002145</t>
  </si>
  <si>
    <t>TFR</t>
  </si>
  <si>
    <t>Sheet21</t>
  </si>
  <si>
    <t>$A$1:$I$78</t>
  </si>
  <si>
    <t>_R002146</t>
  </si>
  <si>
    <t>$A$3:$H$77</t>
  </si>
  <si>
    <t>_C002147</t>
  </si>
  <si>
    <t>$B$1:$H$77</t>
  </si>
  <si>
    <t>_D002148</t>
  </si>
  <si>
    <t>_D002149</t>
  </si>
  <si>
    <t>_D002150</t>
  </si>
  <si>
    <t>_D002151</t>
  </si>
  <si>
    <t>_D002152</t>
  </si>
  <si>
    <t>_D002153</t>
  </si>
  <si>
    <t>_D002154</t>
  </si>
  <si>
    <t>_D002155</t>
  </si>
  <si>
    <t>_D002156</t>
  </si>
  <si>
    <t>_D002157</t>
  </si>
  <si>
    <t>_D002158</t>
  </si>
  <si>
    <t>_D002159</t>
  </si>
  <si>
    <t>_D002160</t>
  </si>
  <si>
    <t>_D002161</t>
  </si>
  <si>
    <t>_D002162</t>
  </si>
  <si>
    <t>_D002163</t>
  </si>
  <si>
    <t>_D002164</t>
  </si>
  <si>
    <t>_D002165</t>
  </si>
  <si>
    <t>_D002166</t>
  </si>
  <si>
    <t>_D002167</t>
  </si>
  <si>
    <t>_D002168</t>
  </si>
  <si>
    <t>_D002169</t>
  </si>
  <si>
    <t>_D002170</t>
  </si>
  <si>
    <t>_D002171</t>
  </si>
  <si>
    <t>_D002172</t>
  </si>
  <si>
    <t>_D002173</t>
  </si>
  <si>
    <t>_D002174</t>
  </si>
  <si>
    <t>_D002175</t>
  </si>
  <si>
    <t>_D002176</t>
  </si>
  <si>
    <t>_D002177</t>
  </si>
  <si>
    <t>_D002178</t>
  </si>
  <si>
    <t>_D002179</t>
  </si>
  <si>
    <t>_D002180</t>
  </si>
  <si>
    <t>_D002181</t>
  </si>
  <si>
    <t>_D002182</t>
  </si>
  <si>
    <t>_D002183</t>
  </si>
  <si>
    <t>_D002184</t>
  </si>
  <si>
    <t>_D002185</t>
  </si>
  <si>
    <t>_D002186</t>
  </si>
  <si>
    <t>_D002187</t>
  </si>
  <si>
    <t>_D002188</t>
  </si>
  <si>
    <t>_D002189</t>
  </si>
  <si>
    <t>_D002190</t>
  </si>
  <si>
    <t>_D002191</t>
  </si>
  <si>
    <t>_D002192</t>
  </si>
  <si>
    <t>_D002193</t>
  </si>
  <si>
    <t>_D002194</t>
  </si>
  <si>
    <t>_D002195</t>
  </si>
  <si>
    <t>_D002196</t>
  </si>
  <si>
    <t>_D002197</t>
  </si>
  <si>
    <t>_D002198</t>
  </si>
  <si>
    <t>_D002199</t>
  </si>
  <si>
    <t>$C$54</t>
  </si>
  <si>
    <t>_D002200</t>
  </si>
  <si>
    <t>$C$55</t>
  </si>
  <si>
    <t>_D002201</t>
  </si>
  <si>
    <t>$C$56</t>
  </si>
  <si>
    <t>_D002202</t>
  </si>
  <si>
    <t>$C$57</t>
  </si>
  <si>
    <t>_D002203</t>
  </si>
  <si>
    <t>$C$58</t>
  </si>
  <si>
    <t>_D002204</t>
  </si>
  <si>
    <t>$C$59</t>
  </si>
  <si>
    <t>_D002205</t>
  </si>
  <si>
    <t>$C$60</t>
  </si>
  <si>
    <t>_D002206</t>
  </si>
  <si>
    <t>$C$61</t>
  </si>
  <si>
    <t>_D002207</t>
  </si>
  <si>
    <t>$C$62</t>
  </si>
  <si>
    <t>_D002208</t>
  </si>
  <si>
    <t>$C$63</t>
  </si>
  <si>
    <t>_D002209</t>
  </si>
  <si>
    <t>$C$64</t>
  </si>
  <si>
    <t>_D002210</t>
  </si>
  <si>
    <t>$C$65</t>
  </si>
  <si>
    <t>_D002211</t>
  </si>
  <si>
    <t>$C$66</t>
  </si>
  <si>
    <t>_D002212</t>
  </si>
  <si>
    <t>$C$67</t>
  </si>
  <si>
    <t>_D002213</t>
  </si>
  <si>
    <t>$C$68</t>
  </si>
  <si>
    <t>_D002214</t>
  </si>
  <si>
    <t>$C$69</t>
  </si>
  <si>
    <t>_D002215</t>
  </si>
  <si>
    <t>$C$70</t>
  </si>
  <si>
    <t>_D002216</t>
  </si>
  <si>
    <t>$C$71</t>
  </si>
  <si>
    <t>_D002217</t>
  </si>
  <si>
    <t>$C$72</t>
  </si>
  <si>
    <t>_D002218</t>
  </si>
  <si>
    <t>$C$73</t>
  </si>
  <si>
    <t>_D002219</t>
  </si>
  <si>
    <t>$C$74</t>
  </si>
  <si>
    <t>_D002220</t>
  </si>
  <si>
    <t>$C$75</t>
  </si>
  <si>
    <t>_D002221</t>
  </si>
  <si>
    <t>$C$76</t>
  </si>
  <si>
    <t>_D002222</t>
  </si>
  <si>
    <t>$C$77</t>
  </si>
  <si>
    <t>_D002223</t>
  </si>
  <si>
    <t>_D002224</t>
  </si>
  <si>
    <t>_D002225</t>
  </si>
  <si>
    <t>_D002226</t>
  </si>
  <si>
    <t>_D002227</t>
  </si>
  <si>
    <t>_D002228</t>
  </si>
  <si>
    <t>_D002229</t>
  </si>
  <si>
    <t>_D002230</t>
  </si>
  <si>
    <t>_D002231</t>
  </si>
  <si>
    <t>_D002232</t>
  </si>
  <si>
    <t>_D002233</t>
  </si>
  <si>
    <t>_D002234</t>
  </si>
  <si>
    <t>_D002235</t>
  </si>
  <si>
    <t>_D002236</t>
  </si>
  <si>
    <t>_D002237</t>
  </si>
  <si>
    <t>_D002238</t>
  </si>
  <si>
    <t>_D002239</t>
  </si>
  <si>
    <t>_D002240</t>
  </si>
  <si>
    <t>_D002241</t>
  </si>
  <si>
    <t>_D002242</t>
  </si>
  <si>
    <t>_D002243</t>
  </si>
  <si>
    <t>_D002244</t>
  </si>
  <si>
    <t>_D002245</t>
  </si>
  <si>
    <t>_D002246</t>
  </si>
  <si>
    <t>_D002247</t>
  </si>
  <si>
    <t>_D002248</t>
  </si>
  <si>
    <t>_D002249</t>
  </si>
  <si>
    <t>_D002250</t>
  </si>
  <si>
    <t>_D002251</t>
  </si>
  <si>
    <t>_D002252</t>
  </si>
  <si>
    <t>_D002253</t>
  </si>
  <si>
    <t>_D002254</t>
  </si>
  <si>
    <t>_D002255</t>
  </si>
  <si>
    <t>_D002256</t>
  </si>
  <si>
    <t>_D002257</t>
  </si>
  <si>
    <t>_D002258</t>
  </si>
  <si>
    <t>_D002259</t>
  </si>
  <si>
    <t>_D002260</t>
  </si>
  <si>
    <t>_D002261</t>
  </si>
  <si>
    <t>_D002262</t>
  </si>
  <si>
    <t>_D002263</t>
  </si>
  <si>
    <t>_D002264</t>
  </si>
  <si>
    <t>_D002265</t>
  </si>
  <si>
    <t>_D002266</t>
  </si>
  <si>
    <t>_D002267</t>
  </si>
  <si>
    <t>_D002268</t>
  </si>
  <si>
    <t>_D002269</t>
  </si>
  <si>
    <t>_D002270</t>
  </si>
  <si>
    <t>_D002271</t>
  </si>
  <si>
    <t>_D002272</t>
  </si>
  <si>
    <t>_D002273</t>
  </si>
  <si>
    <t>_D002274</t>
  </si>
  <si>
    <t>$D$54</t>
  </si>
  <si>
    <t>_D002275</t>
  </si>
  <si>
    <t>$D$55</t>
  </si>
  <si>
    <t>_D002276</t>
  </si>
  <si>
    <t>$D$56</t>
  </si>
  <si>
    <t>_D002277</t>
  </si>
  <si>
    <t>$D$57</t>
  </si>
  <si>
    <t>_D002278</t>
  </si>
  <si>
    <t>$D$58</t>
  </si>
  <si>
    <t>_D002279</t>
  </si>
  <si>
    <t>$D$59</t>
  </si>
  <si>
    <t>_D002280</t>
  </si>
  <si>
    <t>$D$60</t>
  </si>
  <si>
    <t>_D002281</t>
  </si>
  <si>
    <t>$D$61</t>
  </si>
  <si>
    <t>_D002282</t>
  </si>
  <si>
    <t>$D$62</t>
  </si>
  <si>
    <t>_D002283</t>
  </si>
  <si>
    <t>$D$63</t>
  </si>
  <si>
    <t>_D002284</t>
  </si>
  <si>
    <t>$D$64</t>
  </si>
  <si>
    <t>_D002285</t>
  </si>
  <si>
    <t>$D$65</t>
  </si>
  <si>
    <t>_D002286</t>
  </si>
  <si>
    <t>$D$66</t>
  </si>
  <si>
    <t>_D002287</t>
  </si>
  <si>
    <t>$D$67</t>
  </si>
  <si>
    <t>_D002288</t>
  </si>
  <si>
    <t>$D$68</t>
  </si>
  <si>
    <t>_D002289</t>
  </si>
  <si>
    <t>$D$69</t>
  </si>
  <si>
    <t>_D002290</t>
  </si>
  <si>
    <t>$D$70</t>
  </si>
  <si>
    <t>_D002291</t>
  </si>
  <si>
    <t>$D$71</t>
  </si>
  <si>
    <t>_D002292</t>
  </si>
  <si>
    <t>$D$72</t>
  </si>
  <si>
    <t>_D002293</t>
  </si>
  <si>
    <t>$D$73</t>
  </si>
  <si>
    <t>_D002294</t>
  </si>
  <si>
    <t>$D$74</t>
  </si>
  <si>
    <t>_D002295</t>
  </si>
  <si>
    <t>$D$75</t>
  </si>
  <si>
    <t>_D002296</t>
  </si>
  <si>
    <t>$D$76</t>
  </si>
  <si>
    <t>_D002297</t>
  </si>
  <si>
    <t>$D$77</t>
  </si>
  <si>
    <t>_D002298</t>
  </si>
  <si>
    <t>_D002299</t>
  </si>
  <si>
    <t>_D002300</t>
  </si>
  <si>
    <t>_D002301</t>
  </si>
  <si>
    <t>_D002302</t>
  </si>
  <si>
    <t>_D002303</t>
  </si>
  <si>
    <t>_D002304</t>
  </si>
  <si>
    <t>_D002305</t>
  </si>
  <si>
    <t>_D002306</t>
  </si>
  <si>
    <t>_D002307</t>
  </si>
  <si>
    <t>_D002308</t>
  </si>
  <si>
    <t>_D002309</t>
  </si>
  <si>
    <t>_D002310</t>
  </si>
  <si>
    <t>_D002311</t>
  </si>
  <si>
    <t>_D002312</t>
  </si>
  <si>
    <t>_D002313</t>
  </si>
  <si>
    <t>_D002314</t>
  </si>
  <si>
    <t>_D002315</t>
  </si>
  <si>
    <t>_D002316</t>
  </si>
  <si>
    <t>_D002317</t>
  </si>
  <si>
    <t>_D002318</t>
  </si>
  <si>
    <t>_D002319</t>
  </si>
  <si>
    <t>_D002320</t>
  </si>
  <si>
    <t>_D002321</t>
  </si>
  <si>
    <t>_D002322</t>
  </si>
  <si>
    <t>_D002323</t>
  </si>
  <si>
    <t>_D002324</t>
  </si>
  <si>
    <t>_D002325</t>
  </si>
  <si>
    <t>_D002326</t>
  </si>
  <si>
    <t>_D002327</t>
  </si>
  <si>
    <t>_D002328</t>
  </si>
  <si>
    <t>_D002329</t>
  </si>
  <si>
    <t>_D002330</t>
  </si>
  <si>
    <t>_D002331</t>
  </si>
  <si>
    <t>_D002332</t>
  </si>
  <si>
    <t>_D002333</t>
  </si>
  <si>
    <t>_D002334</t>
  </si>
  <si>
    <t>_D002335</t>
  </si>
  <si>
    <t>_D002336</t>
  </si>
  <si>
    <t>_D002337</t>
  </si>
  <si>
    <t>_D002338</t>
  </si>
  <si>
    <t>_D002339</t>
  </si>
  <si>
    <t>_D002340</t>
  </si>
  <si>
    <t>_D002341</t>
  </si>
  <si>
    <t>_D002342</t>
  </si>
  <si>
    <t>_D002343</t>
  </si>
  <si>
    <t>_D002344</t>
  </si>
  <si>
    <t>_D002345</t>
  </si>
  <si>
    <t>_D002346</t>
  </si>
  <si>
    <t>_D002347</t>
  </si>
  <si>
    <t>_D002348</t>
  </si>
  <si>
    <t>_D002349</t>
  </si>
  <si>
    <t>$E$54</t>
  </si>
  <si>
    <t>_D002350</t>
  </si>
  <si>
    <t>$E$55</t>
  </si>
  <si>
    <t>_D002351</t>
  </si>
  <si>
    <t>$E$56</t>
  </si>
  <si>
    <t>_D002352</t>
  </si>
  <si>
    <t>$E$57</t>
  </si>
  <si>
    <t>_D002353</t>
  </si>
  <si>
    <t>$E$58</t>
  </si>
  <si>
    <t>_D002354</t>
  </si>
  <si>
    <t>$E$59</t>
  </si>
  <si>
    <t>_D002355</t>
  </si>
  <si>
    <t>$E$60</t>
  </si>
  <si>
    <t>_D002356</t>
  </si>
  <si>
    <t>$E$61</t>
  </si>
  <si>
    <t>_D002357</t>
  </si>
  <si>
    <t>$E$62</t>
  </si>
  <si>
    <t>_D002358</t>
  </si>
  <si>
    <t>$E$63</t>
  </si>
  <si>
    <t>_D002359</t>
  </si>
  <si>
    <t>$E$64</t>
  </si>
  <si>
    <t>_D002360</t>
  </si>
  <si>
    <t>$E$65</t>
  </si>
  <si>
    <t>_D002361</t>
  </si>
  <si>
    <t>$E$66</t>
  </si>
  <si>
    <t>_D002362</t>
  </si>
  <si>
    <t>$E$67</t>
  </si>
  <si>
    <t>_D002363</t>
  </si>
  <si>
    <t>$E$68</t>
  </si>
  <si>
    <t>_D002364</t>
  </si>
  <si>
    <t>$E$69</t>
  </si>
  <si>
    <t>_D002365</t>
  </si>
  <si>
    <t>$E$70</t>
  </si>
  <si>
    <t>_D002366</t>
  </si>
  <si>
    <t>$E$71</t>
  </si>
  <si>
    <t>_D002367</t>
  </si>
  <si>
    <t>$E$72</t>
  </si>
  <si>
    <t>_D002368</t>
  </si>
  <si>
    <t>$E$73</t>
  </si>
  <si>
    <t>_D002369</t>
  </si>
  <si>
    <t>$E$74</t>
  </si>
  <si>
    <t>_D002370</t>
  </si>
  <si>
    <t>$E$75</t>
  </si>
  <si>
    <t>_D002371</t>
  </si>
  <si>
    <t>$E$76</t>
  </si>
  <si>
    <t>_D002372</t>
  </si>
  <si>
    <t>$E$77</t>
  </si>
  <si>
    <t>_D002373</t>
  </si>
  <si>
    <t>_D002374</t>
  </si>
  <si>
    <t>_D002375</t>
  </si>
  <si>
    <t>_D002376</t>
  </si>
  <si>
    <t>_D002377</t>
  </si>
  <si>
    <t>_D002378</t>
  </si>
  <si>
    <t>_D002379</t>
  </si>
  <si>
    <t>_D002380</t>
  </si>
  <si>
    <t>_D002381</t>
  </si>
  <si>
    <t>_D002382</t>
  </si>
  <si>
    <t>_D002383</t>
  </si>
  <si>
    <t>_D002384</t>
  </si>
  <si>
    <t>_D002385</t>
  </si>
  <si>
    <t>_D002386</t>
  </si>
  <si>
    <t>_D002387</t>
  </si>
  <si>
    <t>_D002388</t>
  </si>
  <si>
    <t>_D002389</t>
  </si>
  <si>
    <t>_D002390</t>
  </si>
  <si>
    <t>_D002391</t>
  </si>
  <si>
    <t>_D002392</t>
  </si>
  <si>
    <t>_D002393</t>
  </si>
  <si>
    <t>_D002394</t>
  </si>
  <si>
    <t>_D002395</t>
  </si>
  <si>
    <t>_D002396</t>
  </si>
  <si>
    <t>_D002397</t>
  </si>
  <si>
    <t>_D002398</t>
  </si>
  <si>
    <t>_D002399</t>
  </si>
  <si>
    <t>_D002400</t>
  </si>
  <si>
    <t>_D002401</t>
  </si>
  <si>
    <t>_D002402</t>
  </si>
  <si>
    <t>_D002403</t>
  </si>
  <si>
    <t>_D002404</t>
  </si>
  <si>
    <t>_D002405</t>
  </si>
  <si>
    <t>_D002406</t>
  </si>
  <si>
    <t>_D002407</t>
  </si>
  <si>
    <t>_D002408</t>
  </si>
  <si>
    <t>_D002409</t>
  </si>
  <si>
    <t>_D002410</t>
  </si>
  <si>
    <t>_D002411</t>
  </si>
  <si>
    <t>_D002412</t>
  </si>
  <si>
    <t>_D002413</t>
  </si>
  <si>
    <t>_D002414</t>
  </si>
  <si>
    <t>_D002415</t>
  </si>
  <si>
    <t>_D002416</t>
  </si>
  <si>
    <t>_D002417</t>
  </si>
  <si>
    <t>_D002418</t>
  </si>
  <si>
    <t>_D002419</t>
  </si>
  <si>
    <t>_D002420</t>
  </si>
  <si>
    <t>_D002421</t>
  </si>
  <si>
    <t>_D002422</t>
  </si>
  <si>
    <t>_D002423</t>
  </si>
  <si>
    <t>_D002424</t>
  </si>
  <si>
    <t>$F$54</t>
  </si>
  <si>
    <t>_D002425</t>
  </si>
  <si>
    <t>$F$55</t>
  </si>
  <si>
    <t>_D002426</t>
  </si>
  <si>
    <t>$F$56</t>
  </si>
  <si>
    <t>_D002427</t>
  </si>
  <si>
    <t>$F$57</t>
  </si>
  <si>
    <t>_D002428</t>
  </si>
  <si>
    <t>$F$58</t>
  </si>
  <si>
    <t>_D002429</t>
  </si>
  <si>
    <t>$F$59</t>
  </si>
  <si>
    <t>_D002430</t>
  </si>
  <si>
    <t>$F$60</t>
  </si>
  <si>
    <t>_D002431</t>
  </si>
  <si>
    <t>$F$61</t>
  </si>
  <si>
    <t>_D002432</t>
  </si>
  <si>
    <t>$F$62</t>
  </si>
  <si>
    <t>_D002433</t>
  </si>
  <si>
    <t>$F$63</t>
  </si>
  <si>
    <t>_D002434</t>
  </si>
  <si>
    <t>$F$64</t>
  </si>
  <si>
    <t>_D002435</t>
  </si>
  <si>
    <t>$F$65</t>
  </si>
  <si>
    <t>_D002436</t>
  </si>
  <si>
    <t>$F$66</t>
  </si>
  <si>
    <t>_D002437</t>
  </si>
  <si>
    <t>$F$67</t>
  </si>
  <si>
    <t>_D002438</t>
  </si>
  <si>
    <t>$F$68</t>
  </si>
  <si>
    <t>_D002439</t>
  </si>
  <si>
    <t>$F$69</t>
  </si>
  <si>
    <t>_D002440</t>
  </si>
  <si>
    <t>$F$70</t>
  </si>
  <si>
    <t>_D002441</t>
  </si>
  <si>
    <t>$F$71</t>
  </si>
  <si>
    <t>_D002442</t>
  </si>
  <si>
    <t>$F$72</t>
  </si>
  <si>
    <t>_D002443</t>
  </si>
  <si>
    <t>$F$73</t>
  </si>
  <si>
    <t>_D002444</t>
  </si>
  <si>
    <t>$F$74</t>
  </si>
  <si>
    <t>_D002445</t>
  </si>
  <si>
    <t>$F$75</t>
  </si>
  <si>
    <t>_D002446</t>
  </si>
  <si>
    <t>$F$76</t>
  </si>
  <si>
    <t>_D002447</t>
  </si>
  <si>
    <t>$F$77</t>
  </si>
  <si>
    <t>_D002448</t>
  </si>
  <si>
    <t>_D002449</t>
  </si>
  <si>
    <t>_D002450</t>
  </si>
  <si>
    <t>_D002451</t>
  </si>
  <si>
    <t>_D002452</t>
  </si>
  <si>
    <t>_D002453</t>
  </si>
  <si>
    <t>_D002454</t>
  </si>
  <si>
    <t>_D002455</t>
  </si>
  <si>
    <t>_D002456</t>
  </si>
  <si>
    <t>_D002457</t>
  </si>
  <si>
    <t>_D002458</t>
  </si>
  <si>
    <t>_D002459</t>
  </si>
  <si>
    <t>_D002460</t>
  </si>
  <si>
    <t>_D002461</t>
  </si>
  <si>
    <t>_D002462</t>
  </si>
  <si>
    <t>_D002463</t>
  </si>
  <si>
    <t>_D002464</t>
  </si>
  <si>
    <t>_D002465</t>
  </si>
  <si>
    <t>_D002466</t>
  </si>
  <si>
    <t>_D002467</t>
  </si>
  <si>
    <t>_D002468</t>
  </si>
  <si>
    <t>_D002469</t>
  </si>
  <si>
    <t>_D002470</t>
  </si>
  <si>
    <t>_D002471</t>
  </si>
  <si>
    <t>_D002472</t>
  </si>
  <si>
    <t>_D002473</t>
  </si>
  <si>
    <t>_D002474</t>
  </si>
  <si>
    <t>_D002475</t>
  </si>
  <si>
    <t>_D002476</t>
  </si>
  <si>
    <t>_D002477</t>
  </si>
  <si>
    <t>_D002478</t>
  </si>
  <si>
    <t>_D002479</t>
  </si>
  <si>
    <t>_D002480</t>
  </si>
  <si>
    <t>_D002481</t>
  </si>
  <si>
    <t>_D002482</t>
  </si>
  <si>
    <t>_D002483</t>
  </si>
  <si>
    <t>_D002484</t>
  </si>
  <si>
    <t>_D002485</t>
  </si>
  <si>
    <t>_D002486</t>
  </si>
  <si>
    <t>_D002487</t>
  </si>
  <si>
    <t>_D002488</t>
  </si>
  <si>
    <t>_D002489</t>
  </si>
  <si>
    <t>_D002490</t>
  </si>
  <si>
    <t>_D002491</t>
  </si>
  <si>
    <t>_D002492</t>
  </si>
  <si>
    <t>_D002493</t>
  </si>
  <si>
    <t>_D002494</t>
  </si>
  <si>
    <t>_D002495</t>
  </si>
  <si>
    <t>_D002496</t>
  </si>
  <si>
    <t>_D002497</t>
  </si>
  <si>
    <t>_D002498</t>
  </si>
  <si>
    <t>_D002499</t>
  </si>
  <si>
    <t>$G$54</t>
  </si>
  <si>
    <t>_D002500</t>
  </si>
  <si>
    <t>$G$55</t>
  </si>
  <si>
    <t>_D002501</t>
  </si>
  <si>
    <t>$G$56</t>
  </si>
  <si>
    <t>_D002502</t>
  </si>
  <si>
    <t>$G$57</t>
  </si>
  <si>
    <t>_D002503</t>
  </si>
  <si>
    <t>$G$58</t>
  </si>
  <si>
    <t>_D002504</t>
  </si>
  <si>
    <t>$G$59</t>
  </si>
  <si>
    <t>_D002505</t>
  </si>
  <si>
    <t>$G$60</t>
  </si>
  <si>
    <t>_D002506</t>
  </si>
  <si>
    <t>$G$61</t>
  </si>
  <si>
    <t>_D002507</t>
  </si>
  <si>
    <t>$G$62</t>
  </si>
  <si>
    <t>_D002508</t>
  </si>
  <si>
    <t>$G$63</t>
  </si>
  <si>
    <t>_D002509</t>
  </si>
  <si>
    <t>$G$64</t>
  </si>
  <si>
    <t>_D002510</t>
  </si>
  <si>
    <t>$G$65</t>
  </si>
  <si>
    <t>_D002511</t>
  </si>
  <si>
    <t>$G$66</t>
  </si>
  <si>
    <t>_D002512</t>
  </si>
  <si>
    <t>$G$67</t>
  </si>
  <si>
    <t>_D002513</t>
  </si>
  <si>
    <t>$G$68</t>
  </si>
  <si>
    <t>_D002514</t>
  </si>
  <si>
    <t>$G$69</t>
  </si>
  <si>
    <t>_D002515</t>
  </si>
  <si>
    <t>$G$70</t>
  </si>
  <si>
    <t>_D002516</t>
  </si>
  <si>
    <t>$G$71</t>
  </si>
  <si>
    <t>_D002517</t>
  </si>
  <si>
    <t>$G$72</t>
  </si>
  <si>
    <t>_D002518</t>
  </si>
  <si>
    <t>$G$73</t>
  </si>
  <si>
    <t>_D002519</t>
  </si>
  <si>
    <t>$G$74</t>
  </si>
  <si>
    <t>_D002520</t>
  </si>
  <si>
    <t>$G$75</t>
  </si>
  <si>
    <t>_D002521</t>
  </si>
  <si>
    <t>$G$76</t>
  </si>
  <si>
    <t>_D002522</t>
  </si>
  <si>
    <t>$G$77</t>
  </si>
  <si>
    <t>_D002523</t>
  </si>
  <si>
    <t>Transfer Within or Outside CO</t>
  </si>
  <si>
    <t>_D002524</t>
  </si>
  <si>
    <t>_D002525</t>
  </si>
  <si>
    <t>_D002526</t>
  </si>
  <si>
    <t>_D002527</t>
  </si>
  <si>
    <t>_D002528</t>
  </si>
  <si>
    <t>_D002529</t>
  </si>
  <si>
    <t>_D002530</t>
  </si>
  <si>
    <t>_D002531</t>
  </si>
  <si>
    <t>_D002532</t>
  </si>
  <si>
    <t>_D002533</t>
  </si>
  <si>
    <t>_D002534</t>
  </si>
  <si>
    <t>_D002535</t>
  </si>
  <si>
    <t>_D002536</t>
  </si>
  <si>
    <t>_D002537</t>
  </si>
  <si>
    <t>_D002538</t>
  </si>
  <si>
    <t>_D002539</t>
  </si>
  <si>
    <t>_D002540</t>
  </si>
  <si>
    <t>_D002541</t>
  </si>
  <si>
    <t>_D002542</t>
  </si>
  <si>
    <t>_D002543</t>
  </si>
  <si>
    <t>_D002544</t>
  </si>
  <si>
    <t>_D002545</t>
  </si>
  <si>
    <t>_D002546</t>
  </si>
  <si>
    <t>_D002547</t>
  </si>
  <si>
    <t>_D002548</t>
  </si>
  <si>
    <t>_D002549</t>
  </si>
  <si>
    <t>_D002550</t>
  </si>
  <si>
    <t>_D002551</t>
  </si>
  <si>
    <t>_D002552</t>
  </si>
  <si>
    <t>_D002553</t>
  </si>
  <si>
    <t>_D002554</t>
  </si>
  <si>
    <t>_D002555</t>
  </si>
  <si>
    <t>_D002556</t>
  </si>
  <si>
    <t>_D002557</t>
  </si>
  <si>
    <t>_D002558</t>
  </si>
  <si>
    <t>_D002559</t>
  </si>
  <si>
    <t>_D002560</t>
  </si>
  <si>
    <t>_D002561</t>
  </si>
  <si>
    <t>_D002562</t>
  </si>
  <si>
    <t>_D002563</t>
  </si>
  <si>
    <t>_D002564</t>
  </si>
  <si>
    <t>_D002565</t>
  </si>
  <si>
    <t>_D002566</t>
  </si>
  <si>
    <t>_D002567</t>
  </si>
  <si>
    <t>_D002568</t>
  </si>
  <si>
    <t>_D002569</t>
  </si>
  <si>
    <t>_D002570</t>
  </si>
  <si>
    <t>_D002571</t>
  </si>
  <si>
    <t>_D002572</t>
  </si>
  <si>
    <t>_D002573</t>
  </si>
  <si>
    <t>_D002574</t>
  </si>
  <si>
    <t>$H$54</t>
  </si>
  <si>
    <t>_D002575</t>
  </si>
  <si>
    <t>$H$55</t>
  </si>
  <si>
    <t>_D002576</t>
  </si>
  <si>
    <t>$H$56</t>
  </si>
  <si>
    <t>_D002577</t>
  </si>
  <si>
    <t>$H$57</t>
  </si>
  <si>
    <t>_D002578</t>
  </si>
  <si>
    <t>$H$58</t>
  </si>
  <si>
    <t>_D002579</t>
  </si>
  <si>
    <t>$H$59</t>
  </si>
  <si>
    <t>_D002580</t>
  </si>
  <si>
    <t>$H$60</t>
  </si>
  <si>
    <t>_D002581</t>
  </si>
  <si>
    <t>$H$61</t>
  </si>
  <si>
    <t>_D002582</t>
  </si>
  <si>
    <t>$H$62</t>
  </si>
  <si>
    <t>_D002583</t>
  </si>
  <si>
    <t>$H$63</t>
  </si>
  <si>
    <t>_D002584</t>
  </si>
  <si>
    <t>$H$64</t>
  </si>
  <si>
    <t>_D002585</t>
  </si>
  <si>
    <t>$H$65</t>
  </si>
  <si>
    <t>_D002586</t>
  </si>
  <si>
    <t>$H$66</t>
  </si>
  <si>
    <t>_D002587</t>
  </si>
  <si>
    <t>$H$67</t>
  </si>
  <si>
    <t>_D002588</t>
  </si>
  <si>
    <t>$H$68</t>
  </si>
  <si>
    <t>_D002589</t>
  </si>
  <si>
    <t>$H$69</t>
  </si>
  <si>
    <t>_D002590</t>
  </si>
  <si>
    <t>$H$70</t>
  </si>
  <si>
    <t>_D002591</t>
  </si>
  <si>
    <t>$H$71</t>
  </si>
  <si>
    <t>_D002592</t>
  </si>
  <si>
    <t>$H$72</t>
  </si>
  <si>
    <t>_D002593</t>
  </si>
  <si>
    <t>$H$73</t>
  </si>
  <si>
    <t>_D002594</t>
  </si>
  <si>
    <t>$H$74</t>
  </si>
  <si>
    <t>_D002595</t>
  </si>
  <si>
    <t>$H$75</t>
  </si>
  <si>
    <t>_D002596</t>
  </si>
  <si>
    <t>$H$76</t>
  </si>
  <si>
    <t>_D002597</t>
  </si>
  <si>
    <t>$H$77</t>
  </si>
  <si>
    <t>_S002598</t>
  </si>
  <si>
    <t>CHK</t>
  </si>
  <si>
    <t>Sheet11</t>
  </si>
  <si>
    <t>$A$1:$D$10</t>
  </si>
  <si>
    <t>_C002599</t>
  </si>
  <si>
    <t>$C$1:$C$10</t>
  </si>
  <si>
    <t>_R002600</t>
  </si>
  <si>
    <t>$A$3:$D$10</t>
  </si>
  <si>
    <t>_D002601</t>
  </si>
  <si>
    <t>_D002602</t>
  </si>
  <si>
    <t>_D002603</t>
  </si>
  <si>
    <t>_D002604</t>
  </si>
  <si>
    <t>_D002605</t>
  </si>
  <si>
    <t>_D002606</t>
  </si>
  <si>
    <t>_D002607</t>
  </si>
  <si>
    <t>_D002608</t>
  </si>
  <si>
    <t>Reconciliation AFS and Medicare Cost Report</t>
  </si>
  <si>
    <t>Sheet8</t>
  </si>
  <si>
    <t>Sheet10</t>
  </si>
  <si>
    <t>Section 1: Error Count - Hide Col</t>
  </si>
  <si>
    <t>Section 2: Error Count - Hide Col</t>
  </si>
  <si>
    <t>Section 1: Error Check Desc - Hide Col</t>
  </si>
  <si>
    <t>Section 2: Error Check Desc - Hide Col</t>
  </si>
  <si>
    <t>if blank and column F must equal sum of column C to E</t>
  </si>
  <si>
    <t xml:space="preserve">if blank </t>
  </si>
  <si>
    <t>Final Error Count - Hide Col</t>
  </si>
  <si>
    <t>if column C is complete, D to H must also be complete</t>
  </si>
  <si>
    <t>_C002609</t>
  </si>
  <si>
    <t>$B$1:$C$27</t>
  </si>
  <si>
    <t>_D002610</t>
  </si>
  <si>
    <t>_D002611</t>
  </si>
  <si>
    <t>_D002612</t>
  </si>
  <si>
    <t>_D002613</t>
  </si>
  <si>
    <t>_D002614</t>
  </si>
  <si>
    <t>_D002615</t>
  </si>
  <si>
    <t>_D002616</t>
  </si>
  <si>
    <t>_D002617</t>
  </si>
  <si>
    <t>_D002618</t>
  </si>
  <si>
    <t>_D002619</t>
  </si>
  <si>
    <t>_D002620</t>
  </si>
  <si>
    <t>_D002621</t>
  </si>
  <si>
    <t>_D002622</t>
  </si>
  <si>
    <t>_D002623</t>
  </si>
  <si>
    <t>_D002624</t>
  </si>
  <si>
    <t>_D002625</t>
  </si>
  <si>
    <t>_D002626</t>
  </si>
  <si>
    <t>_D002627</t>
  </si>
  <si>
    <t>_D002628</t>
  </si>
  <si>
    <t>_D002629</t>
  </si>
  <si>
    <t>_D002630</t>
  </si>
  <si>
    <t>_D002631</t>
  </si>
  <si>
    <t>_D002632</t>
  </si>
  <si>
    <t>_D002633</t>
  </si>
  <si>
    <t>_D002634</t>
  </si>
  <si>
    <t>if column C is complete, D to F must also be complete</t>
  </si>
  <si>
    <t>Sheet16</t>
  </si>
  <si>
    <t>Hours</t>
  </si>
  <si>
    <t>Field - Physicians</t>
  </si>
  <si>
    <t>Checklist (new)</t>
  </si>
  <si>
    <t>Transfers to Other Entities (new)</t>
  </si>
  <si>
    <t>Service Line Changes (new)</t>
  </si>
  <si>
    <t>Major Projects Narrative Report (new)</t>
  </si>
  <si>
    <t>Sheet25</t>
  </si>
  <si>
    <t>n/a</t>
  </si>
  <si>
    <t>_S002639</t>
  </si>
  <si>
    <t>COM</t>
  </si>
  <si>
    <t>Sheet15</t>
  </si>
  <si>
    <t>$A$1:$L$17</t>
  </si>
  <si>
    <t>_C002640</t>
  </si>
  <si>
    <t>$A$1:$J$17</t>
  </si>
  <si>
    <t>_R002641</t>
  </si>
  <si>
    <t>$A$3:$L$17</t>
  </si>
  <si>
    <t>reserved</t>
  </si>
  <si>
    <t>_D_COM_C2_R1</t>
  </si>
  <si>
    <t>_D_COM_C2_R2</t>
  </si>
  <si>
    <t>_D_COM_C2_R3</t>
  </si>
  <si>
    <t>_D_COM_C2_R4</t>
  </si>
  <si>
    <t>_D_COM_C2_R5</t>
  </si>
  <si>
    <t>‡</t>
  </si>
  <si>
    <t>$A$4</t>
  </si>
  <si>
    <t>_D_COM_C1_R2</t>
  </si>
  <si>
    <t>_D_COM_C1_R3</t>
  </si>
  <si>
    <t>_D_COM_C1_R4</t>
  </si>
  <si>
    <t>_D_COM_C1_R5</t>
  </si>
  <si>
    <t>_D_COM_C3_R1</t>
  </si>
  <si>
    <t>_D_COM_C3_R2</t>
  </si>
  <si>
    <t>_D_COM_C3_R3</t>
  </si>
  <si>
    <t>_D_COM_C3_R4</t>
  </si>
  <si>
    <t>_D_COM_C3_R5</t>
  </si>
  <si>
    <t>_D_COM_C4_R1</t>
  </si>
  <si>
    <t>_D_COM_C5_R1</t>
  </si>
  <si>
    <t>_D_COM_C6_R1</t>
  </si>
  <si>
    <t>_D_COM_C9_R1</t>
  </si>
  <si>
    <t>_D_COM_C4_R2</t>
  </si>
  <si>
    <t>_D_COM_C4_R3</t>
  </si>
  <si>
    <t>_D_COM_C4_R4</t>
  </si>
  <si>
    <t>_D_COM_C4_R5</t>
  </si>
  <si>
    <t>_D_COM_C5_R2</t>
  </si>
  <si>
    <t>_D_COM_C6_R2</t>
  </si>
  <si>
    <t>_D_COM_C5_R3</t>
  </si>
  <si>
    <t>_D_COM_C6_R3</t>
  </si>
  <si>
    <t>_D_COM_C5_R4</t>
  </si>
  <si>
    <t>_D_COM_C6_R4</t>
  </si>
  <si>
    <t>_D_COM_C5_R5</t>
  </si>
  <si>
    <t>_D_COM_C6_R5</t>
  </si>
  <si>
    <t>_D_COM_C9_R2</t>
  </si>
  <si>
    <t>_D_COM_C9_R3</t>
  </si>
  <si>
    <t>_D_COM_C9_R4</t>
  </si>
  <si>
    <t>_D_COM_C9_R5</t>
  </si>
  <si>
    <t>_D_COM_C12_R1</t>
  </si>
  <si>
    <t>_D_COM_C12_R2</t>
  </si>
  <si>
    <t>_D_COM_C12_R3</t>
  </si>
  <si>
    <t>_D_COM_C12_R4</t>
  </si>
  <si>
    <t>_D_COM_C12_R5</t>
  </si>
  <si>
    <t>_D_COM_C12_R6</t>
  </si>
  <si>
    <t>_D_COM_C12_R7</t>
  </si>
  <si>
    <t>_D_COM_C12_R8</t>
  </si>
  <si>
    <t>_D_COM_C12_R9</t>
  </si>
  <si>
    <t>_D_COM_C12_R10</t>
  </si>
  <si>
    <t>_D_COM_C12_R11</t>
  </si>
  <si>
    <t>_D_COM_C12_R12</t>
  </si>
  <si>
    <t>_D_COM_C12_R13</t>
  </si>
  <si>
    <t>_D_COM_C12_R14</t>
  </si>
  <si>
    <t>_D_PRJ_C1_R1</t>
  </si>
  <si>
    <t>_D_SVC_C3_R1</t>
  </si>
  <si>
    <t>_D_SVC_C4_R1</t>
  </si>
  <si>
    <t>_D_SVC_C5_R1</t>
  </si>
  <si>
    <t>Please use a new row for each new note.</t>
  </si>
  <si>
    <t>Hospital Financial Transparency Report - Reporting Template (2024)</t>
  </si>
  <si>
    <t>Colorado Department of Health Care Policy &amp; Financing</t>
  </si>
  <si>
    <t>Sheet7</t>
  </si>
  <si>
    <t>required; can input amount in cell/overwrite formula</t>
  </si>
  <si>
    <t>_D_STA_C2_R10</t>
  </si>
  <si>
    <t>_D_STA_C2_R11</t>
  </si>
  <si>
    <t>Sheet12</t>
  </si>
  <si>
    <t>Sheet13</t>
  </si>
  <si>
    <t>$A$11:$P$62</t>
  </si>
  <si>
    <t>$A$11:$J$62</t>
  </si>
  <si>
    <t>$A$13:$P$62</t>
  </si>
  <si>
    <t>$I$54</t>
  </si>
  <si>
    <t>$I$55</t>
  </si>
  <si>
    <t>$I$56</t>
  </si>
  <si>
    <t>$I$57</t>
  </si>
  <si>
    <t>$I$58</t>
  </si>
  <si>
    <t>$I$59</t>
  </si>
  <si>
    <t>$I$60</t>
  </si>
  <si>
    <t>$I$61</t>
  </si>
  <si>
    <t>$I$62</t>
  </si>
  <si>
    <t>$J$54</t>
  </si>
  <si>
    <t>$J$55</t>
  </si>
  <si>
    <t>$J$56</t>
  </si>
  <si>
    <t>$J$57</t>
  </si>
  <si>
    <t>$J$58</t>
  </si>
  <si>
    <t>$J$59</t>
  </si>
  <si>
    <t>$J$60</t>
  </si>
  <si>
    <t>$J$61</t>
  </si>
  <si>
    <t>$J$62</t>
  </si>
  <si>
    <t>Sheet14</t>
  </si>
  <si>
    <t>$A$12:$R$64</t>
  </si>
  <si>
    <t>$A$15:$R$64</t>
  </si>
  <si>
    <t>$A$12:$J$64</t>
  </si>
  <si>
    <t>$B$54</t>
  </si>
  <si>
    <t>$B$55</t>
  </si>
  <si>
    <t>$B$56</t>
  </si>
  <si>
    <t>$B$57</t>
  </si>
  <si>
    <t>$B$58</t>
  </si>
  <si>
    <t>$B$59</t>
  </si>
  <si>
    <t>$B$60</t>
  </si>
  <si>
    <t>$B$61</t>
  </si>
  <si>
    <t>$B$62</t>
  </si>
  <si>
    <t>$B$63</t>
  </si>
  <si>
    <t>$B$64</t>
  </si>
  <si>
    <t>$I$63</t>
  </si>
  <si>
    <t>$I$64</t>
  </si>
  <si>
    <t>$J$63</t>
  </si>
  <si>
    <t>$J$64</t>
  </si>
  <si>
    <t>$A$1:$D$15</t>
  </si>
  <si>
    <t>$A$3:$D$15</t>
  </si>
  <si>
    <t>$B$1:$B$15</t>
  </si>
  <si>
    <t>Sheet17</t>
  </si>
  <si>
    <t>Sheet18</t>
  </si>
  <si>
    <t>Sheet26</t>
  </si>
  <si>
    <t>$A$1:$D$54</t>
  </si>
  <si>
    <t>$A$5:$D$54</t>
  </si>
  <si>
    <t>Sheet24</t>
  </si>
  <si>
    <t>Sheet20</t>
  </si>
  <si>
    <t>Sheet19</t>
  </si>
  <si>
    <t>$B$7:$G$9</t>
  </si>
  <si>
    <t>$B$8:$G$9</t>
  </si>
  <si>
    <t>_S002696</t>
  </si>
  <si>
    <t>$A$4:$G$32</t>
  </si>
  <si>
    <t>_C002697</t>
  </si>
  <si>
    <t>$A$4:$F$31</t>
  </si>
  <si>
    <t>_R002698</t>
  </si>
  <si>
    <t>$A$11:$F$31</t>
  </si>
  <si>
    <t>_D002699</t>
  </si>
  <si>
    <t>_D002700</t>
  </si>
  <si>
    <t>_D002701</t>
  </si>
  <si>
    <t>_D002702</t>
  </si>
  <si>
    <t>_D002703</t>
  </si>
  <si>
    <t>_D002704</t>
  </si>
  <si>
    <t>_D002705</t>
  </si>
  <si>
    <t>_D002706</t>
  </si>
  <si>
    <t>_D002708</t>
  </si>
  <si>
    <t>_D002709</t>
  </si>
  <si>
    <t>_D002710</t>
  </si>
  <si>
    <t>_D002711</t>
  </si>
  <si>
    <t>_D002712</t>
  </si>
  <si>
    <t>_D002713</t>
  </si>
  <si>
    <t>_D002714</t>
  </si>
  <si>
    <t>_D002716</t>
  </si>
  <si>
    <t>_D002718</t>
  </si>
  <si>
    <t>_D002720</t>
  </si>
  <si>
    <t>_D002722</t>
  </si>
  <si>
    <t>_D002724</t>
  </si>
  <si>
    <t>_D002725</t>
  </si>
  <si>
    <t>_D002726</t>
  </si>
  <si>
    <t>_D002727</t>
  </si>
  <si>
    <t>_D002728</t>
  </si>
  <si>
    <t>_D002729</t>
  </si>
  <si>
    <t>_D002730</t>
  </si>
  <si>
    <t>_D002731</t>
  </si>
  <si>
    <t>_D002732</t>
  </si>
  <si>
    <t>_D002733</t>
  </si>
  <si>
    <t>_D002734</t>
  </si>
  <si>
    <t>_D002735</t>
  </si>
  <si>
    <t>_D002736</t>
  </si>
  <si>
    <t>_D002738</t>
  </si>
  <si>
    <t>$A$3:$D$20</t>
  </si>
  <si>
    <t>‡‡MappingWorksheet‡‡</t>
  </si>
  <si>
    <t>‡‡MappingControlWorksheet‡‡</t>
  </si>
  <si>
    <t>CHANGE LOG (DELETE)</t>
  </si>
  <si>
    <t>Version Info.</t>
  </si>
  <si>
    <t>ObjectType</t>
  </si>
  <si>
    <t>Workbook/Worksheet</t>
  </si>
  <si>
    <t>ObjectName</t>
  </si>
  <si>
    <t>Protection</t>
  </si>
  <si>
    <t>Is TRUE/FALSE</t>
  </si>
  <si>
    <t>Password</t>
  </si>
  <si>
    <t>Visibility</t>
  </si>
  <si>
    <t>Visible: -1/Hidden: 0/VeryHidden: 2</t>
  </si>
  <si>
    <t>FormulaBar</t>
  </si>
  <si>
    <t>TRUE/FALSE</t>
  </si>
  <si>
    <t>Gridlines</t>
  </si>
  <si>
    <t>Headings</t>
  </si>
  <si>
    <t>CodeName</t>
  </si>
  <si>
    <t>SelectedSheet</t>
  </si>
  <si>
    <t>SelectedCell</t>
  </si>
  <si>
    <t>Range</t>
  </si>
  <si>
    <t>ReferenceStyle</t>
  </si>
  <si>
    <t>R1C1</t>
  </si>
  <si>
    <t>HiddenRows</t>
  </si>
  <si>
    <t>Row# List</t>
  </si>
  <si>
    <t>HiddenColumns</t>
  </si>
  <si>
    <t>Col# List</t>
  </si>
  <si>
    <t>Protections</t>
  </si>
  <si>
    <t>Protection Schemes</t>
  </si>
  <si>
    <t>Workbook</t>
  </si>
  <si>
    <t>1_HT Fin Rptg Template v2024.5.0 - Working Copy 20240520.xlsx</t>
  </si>
  <si>
    <t>Sheet1</t>
  </si>
  <si>
    <t>EnableSelection:= 0,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</si>
  <si>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Sheet2</t>
  </si>
  <si>
    <t>‡‡MappingConfig‡‡</t>
  </si>
  <si>
    <t>Sheet3</t>
  </si>
  <si>
    <t>‡‡Categories‡‡</t>
  </si>
  <si>
    <t>Sheet4</t>
  </si>
  <si>
    <t>Sheet5</t>
  </si>
  <si>
    <t>Sheet6</t>
  </si>
  <si>
    <t>$A$1</t>
  </si>
  <si>
    <t>Sheet9</t>
  </si>
  <si>
    <t>33</t>
  </si>
  <si>
    <t>A</t>
  </si>
  <si>
    <t>EnableSelection:= 1,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</si>
  <si>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9</t>
  </si>
  <si>
    <t>A,F</t>
  </si>
  <si>
    <t>1</t>
  </si>
  <si>
    <t>A,J:N</t>
  </si>
  <si>
    <t>A,H:L</t>
  </si>
  <si>
    <t>A,D:H</t>
  </si>
  <si>
    <t>K:L</t>
  </si>
  <si>
    <t>1:2,10,17,24,31,38</t>
  </si>
  <si>
    <t>C:E</t>
  </si>
  <si>
    <t>Data Validation List</t>
  </si>
  <si>
    <t>Sheet27</t>
  </si>
  <si>
    <t>Additional Notes (if none, enter "N/A")</t>
  </si>
  <si>
    <t>St. Elizabeth Hospital</t>
  </si>
  <si>
    <t>File upload, can be submitted under the "audited financial statements" event</t>
  </si>
  <si>
    <t>Major Service line Changes</t>
  </si>
  <si>
    <t>Opened</t>
  </si>
  <si>
    <t>Increased Services</t>
  </si>
  <si>
    <t>Decreased Services</t>
  </si>
  <si>
    <t>Closed</t>
  </si>
  <si>
    <t>Visit the Hospital Financial Transparency site for information on the Hospital Expenditure Report and HB23-1226:</t>
  </si>
  <si>
    <t>Department of Health Care Policy &amp; Financing - Hospital Financial Transparency</t>
  </si>
  <si>
    <t>Completed Hospital Financial Transparency Reporting Template</t>
  </si>
  <si>
    <t>2024.5.1</t>
  </si>
  <si>
    <t>No Change - Open</t>
  </si>
  <si>
    <t>No Change - 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</si>
</sst>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_(&quot;$&quot;* \(#,##0\);_(&quot;$&quot;* &quot;-&quot;_);_(@_)"/>
    <numFmt numFmtId="41" formatCode="_(* #,##0_);_(* \(#,##0\);_(* &quot;-&quot;_);_(@_)"/>
    <numFmt numFmtId="44" formatCode="_(&quot;$&quot;* #,##0.00_);_(&quot;$&quot;* \(#,##0.00\);_(&quot;$&quot;* &quot;-&quot;??_);_(@_)"/>
    <numFmt numFmtId="164" formatCode="_(&quot;$&quot;* #,##0_);_(&quot;$&quot;* \(#,##0\);_(&quot;$&quot;* &quot;-&quot;??_);_(@_)"/>
    <numFmt numFmtId="165" formatCode="[$-409]m/d/yy\ h:mm\ AM/PM;@"/>
    <numFmt numFmtId="166" formatCode="0.00000"/>
    <numFmt numFmtId="167" formatCode="0.000000"/>
  </numFmts>
  <fonts count="49" x14ac:knownFonts="1">
    <font>
      <sz val="11"/>
      <color theme="1"/>
      <name val="Trebuchet MS"/>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1"/>
      <name val="Trebuchet MS"/>
      <family val="2"/>
    </font>
    <font>
      <sz val="11"/>
      <color theme="1"/>
      <name val="Trebuchet MS"/>
      <family val="2"/>
    </font>
    <font>
      <b/>
      <sz val="11"/>
      <name val="Trebuchet MS"/>
      <family val="2"/>
    </font>
    <font>
      <sz val="11"/>
      <name val="Trebuchet MS"/>
      <family val="2"/>
    </font>
    <font>
      <u/>
      <sz val="11"/>
      <color theme="10"/>
      <name val="Trebuchet MS"/>
      <family val="2"/>
    </font>
    <font>
      <b/>
      <sz val="18"/>
      <color rgb="FF002060"/>
      <name val="Trebuchet MS"/>
      <family val="2"/>
    </font>
    <font>
      <sz val="10"/>
      <color theme="1"/>
      <name val="Trebuchet MS"/>
      <family val="2"/>
    </font>
    <font>
      <sz val="8"/>
      <name val="Trebuchet MS"/>
      <family val="2"/>
    </font>
    <font>
      <sz val="11"/>
      <color rgb="FF000000"/>
      <name val="Trebuchet MS"/>
      <family val="2"/>
    </font>
    <font>
      <sz val="11"/>
      <color rgb="FFFF0000"/>
      <name val="Trebuchet MS"/>
      <family val="2"/>
    </font>
    <font>
      <sz val="12"/>
      <color rgb="FFFF0000"/>
      <name val="Times New Roman"/>
      <family val="1"/>
    </font>
    <font>
      <u/>
      <sz val="11"/>
      <color theme="11"/>
      <name val="Trebuchet MS"/>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b/>
      <sz val="11"/>
      <color rgb="FFFF0000"/>
      <name val="Calibri"/>
      <family val="2"/>
      <scheme val="minor"/>
    </font>
    <font>
      <sz val="18"/>
      <color rgb="FF002060"/>
      <name val="Trebuchet MS"/>
      <family val="2"/>
    </font>
    <font>
      <i/>
      <sz val="11"/>
      <color theme="1"/>
      <name val="Trebuchet MS"/>
      <family val="2"/>
    </font>
    <font>
      <sz val="9"/>
      <color indexed="81"/>
      <name val="Tahoma"/>
      <family val="2"/>
    </font>
    <font>
      <b/>
      <sz val="9"/>
      <color indexed="81"/>
      <name val="Tahoma"/>
      <family val="2"/>
    </font>
    <font>
      <sz val="10"/>
      <color rgb="FFFF0000"/>
      <name val="Trebuchet MS"/>
      <family val="2"/>
    </font>
    <font>
      <sz val="9"/>
      <color theme="1"/>
      <name val="Trebuchet MS"/>
      <family val="2"/>
    </font>
    <font>
      <sz val="9"/>
      <color rgb="FFFF0000"/>
      <name val="Trebuchet MS"/>
      <family val="2"/>
    </font>
    <font>
      <b/>
      <sz val="11"/>
      <color rgb="FF000000"/>
      <name val="Trebuchet MS"/>
      <family val="2"/>
    </font>
    <font>
      <b/>
      <u/>
      <sz val="11"/>
      <name val="Trebuchet MS"/>
      <family val="2"/>
    </font>
    <font>
      <b/>
      <sz val="11"/>
      <color rgb="FFFF0000"/>
      <name val="Trebuchet MS"/>
      <family val="2"/>
    </font>
    <font>
      <strike/>
      <sz val="11"/>
      <color theme="1"/>
      <name val="Trebuchet MS"/>
      <family val="2"/>
    </font>
    <font>
      <b/>
      <sz val="11"/>
      <color theme="0"/>
      <name val="Trebuchet MS"/>
      <family val="2"/>
    </font>
    <font>
      <b/>
      <sz val="14"/>
      <color rgb="FF002060"/>
      <name val="Trebuchet MS"/>
      <family val="2"/>
    </font>
    <font>
      <i/>
      <sz val="9"/>
      <color theme="1"/>
      <name val="Trebuchet MS"/>
      <family val="2"/>
    </font>
  </fonts>
  <fills count="3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6" tint="0.79998168889431442"/>
        <bgColor indexed="64"/>
      </patternFill>
    </fill>
    <fill>
      <patternFill patternType="gray125">
        <bgColor theme="8" tint="0.79995117038483843"/>
      </patternFill>
    </fill>
  </fills>
  <borders count="45">
    <border>
      <left/>
      <right/>
      <top/>
      <bottom/>
      <diagonal/>
    </border>
    <border>
      <left/>
      <right/>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double">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style="thin">
        <color indexed="64"/>
      </right>
      <top style="double">
        <color indexed="64"/>
      </top>
      <bottom/>
      <diagonal/>
    </border>
    <border diagonalUp="1" diagonalDown="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diagonalUp="1" diagonalDown="1">
      <left style="thin">
        <color indexed="64"/>
      </left>
      <right style="thin">
        <color indexed="64"/>
      </right>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FF0000"/>
      </bottom>
      <diagonal/>
    </border>
    <border>
      <left/>
      <right/>
      <top style="thin">
        <color rgb="FFFF0000"/>
      </top>
      <bottom style="double">
        <color rgb="FFFF0000"/>
      </bottom>
      <diagonal/>
    </border>
    <border>
      <left style="thin">
        <color indexed="64"/>
      </left>
      <right/>
      <top/>
      <bottom/>
      <diagonal/>
    </border>
  </borders>
  <cellStyleXfs count="55">
    <xf numFmtId="0" fontId="0" fillId="0" borderId="0"/>
    <xf numFmtId="44" fontId="4" fillId="0" borderId="0" applyFont="0" applyFill="0" applyBorder="0" applyAlignment="0" applyProtection="0"/>
    <xf numFmtId="9" fontId="4" fillId="0" borderId="0" applyFont="0" applyFill="0" applyBorder="0" applyAlignment="0" applyProtection="0"/>
    <xf numFmtId="0" fontId="10" fillId="0" borderId="0" applyNumberFormat="0" applyFill="0" applyBorder="0" applyAlignment="0" applyProtection="0"/>
    <xf numFmtId="41" fontId="7" fillId="0" borderId="0" applyFont="0" applyFill="0" applyBorder="0" applyAlignment="0" applyProtection="0"/>
    <xf numFmtId="0" fontId="17" fillId="0" borderId="0" applyNumberFormat="0" applyFill="0" applyBorder="0" applyAlignment="0" applyProtection="0"/>
    <xf numFmtId="41" fontId="7" fillId="0" borderId="0" applyFont="0" applyFill="0" applyBorder="0" applyAlignment="0" applyProtection="0"/>
    <xf numFmtId="42" fontId="7" fillId="0" borderId="0" applyFont="0" applyFill="0" applyBorder="0" applyAlignment="0" applyProtection="0"/>
    <xf numFmtId="0" fontId="18" fillId="0" borderId="0" applyNumberFormat="0" applyFill="0" applyBorder="0" applyAlignment="0" applyProtection="0"/>
    <xf numFmtId="0" fontId="19" fillId="0" borderId="33" applyNumberFormat="0" applyFill="0" applyAlignment="0" applyProtection="0"/>
    <xf numFmtId="0" fontId="20" fillId="0" borderId="34" applyNumberFormat="0" applyFill="0" applyAlignment="0" applyProtection="0"/>
    <xf numFmtId="0" fontId="21" fillId="0" borderId="35" applyNumberFormat="0" applyFill="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5" borderId="0" applyNumberFormat="0" applyBorder="0" applyAlignment="0" applyProtection="0"/>
    <xf numFmtId="0" fontId="24" fillId="6" borderId="0" applyNumberFormat="0" applyBorder="0" applyAlignment="0" applyProtection="0"/>
    <xf numFmtId="0" fontId="25" fillId="7" borderId="36" applyNumberFormat="0" applyAlignment="0" applyProtection="0"/>
    <xf numFmtId="0" fontId="26" fillId="8" borderId="37" applyNumberFormat="0" applyAlignment="0" applyProtection="0"/>
    <xf numFmtId="0" fontId="27" fillId="8" borderId="36" applyNumberFormat="0" applyAlignment="0" applyProtection="0"/>
    <xf numFmtId="0" fontId="28" fillId="0" borderId="38" applyNumberFormat="0" applyFill="0" applyAlignment="0" applyProtection="0"/>
    <xf numFmtId="0" fontId="29" fillId="9" borderId="39" applyNumberFormat="0" applyAlignment="0" applyProtection="0"/>
    <xf numFmtId="0" fontId="30" fillId="0" borderId="0" applyNumberFormat="0" applyFill="0" applyBorder="0" applyAlignment="0" applyProtection="0"/>
    <xf numFmtId="0" fontId="7" fillId="10" borderId="40" applyNumberFormat="0" applyFont="0" applyAlignment="0" applyProtection="0"/>
    <xf numFmtId="0" fontId="31" fillId="0" borderId="0" applyNumberFormat="0" applyFill="0" applyBorder="0" applyAlignment="0" applyProtection="0"/>
    <xf numFmtId="0" fontId="5" fillId="0" borderId="41" applyNumberFormat="0" applyFill="0" applyAlignment="0" applyProtection="0"/>
    <xf numFmtId="0" fontId="32"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2" fillId="34" borderId="0" applyNumberFormat="0" applyBorder="0" applyAlignment="0" applyProtection="0"/>
    <xf numFmtId="0" fontId="33" fillId="0" borderId="0"/>
    <xf numFmtId="0" fontId="2" fillId="0" borderId="0"/>
    <xf numFmtId="0" fontId="7"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cellStyleXfs>
  <cellXfs count="376">
    <xf numFmtId="0" fontId="0" fillId="0" borderId="0" xfId="0"/>
    <xf numFmtId="165" fontId="0" fillId="0" borderId="0" xfId="0" applyNumberFormat="1" applyAlignment="1">
      <alignment horizontal="left"/>
    </xf>
    <xf numFmtId="0" fontId="0" fillId="0" borderId="0" xfId="0" applyAlignment="1">
      <alignment horizontal="left"/>
    </xf>
    <xf numFmtId="0" fontId="0" fillId="0" borderId="0" xfId="0" applyFill="1"/>
    <xf numFmtId="0" fontId="5" fillId="0" borderId="0" xfId="0" applyFont="1" applyFill="1" applyAlignment="1">
      <alignment vertical="center"/>
    </xf>
    <xf numFmtId="0" fontId="0" fillId="0" borderId="0" xfId="0" applyFill="1" applyAlignment="1">
      <alignment vertical="center"/>
    </xf>
    <xf numFmtId="0" fontId="7" fillId="0" borderId="0" xfId="0" applyFont="1" applyAlignment="1"/>
    <xf numFmtId="0" fontId="7" fillId="0" borderId="0" xfId="0" applyFont="1"/>
    <xf numFmtId="0" fontId="8" fillId="0" borderId="10" xfId="0" applyFont="1" applyBorder="1" applyAlignment="1">
      <alignment horizontal="center" wrapText="1"/>
    </xf>
    <xf numFmtId="0" fontId="6" fillId="0" borderId="10" xfId="0" applyFont="1" applyBorder="1" applyAlignment="1">
      <alignment horizontal="center"/>
    </xf>
    <xf numFmtId="0" fontId="9" fillId="0" borderId="10" xfId="0" applyFont="1" applyBorder="1" applyAlignment="1">
      <alignment horizontal="left" wrapText="1"/>
    </xf>
    <xf numFmtId="0" fontId="7" fillId="0" borderId="0" xfId="0" applyFont="1" applyAlignment="1">
      <alignment wrapText="1"/>
    </xf>
    <xf numFmtId="0" fontId="0" fillId="0" borderId="10" xfId="0" applyBorder="1"/>
    <xf numFmtId="0" fontId="0" fillId="0" borderId="0" xfId="0" applyAlignment="1">
      <alignment vertical="center"/>
    </xf>
    <xf numFmtId="0" fontId="0" fillId="0" borderId="0" xfId="0" applyAlignment="1"/>
    <xf numFmtId="0" fontId="6" fillId="0" borderId="0" xfId="0" applyFont="1"/>
    <xf numFmtId="0" fontId="0" fillId="0" borderId="0" xfId="0" applyBorder="1"/>
    <xf numFmtId="0" fontId="0" fillId="0" borderId="0" xfId="0" applyAlignment="1">
      <alignment horizontal="center"/>
    </xf>
    <xf numFmtId="0" fontId="15" fillId="0" borderId="0" xfId="0" applyFont="1"/>
    <xf numFmtId="0" fontId="15" fillId="0" borderId="0" xfId="0" applyFont="1" applyAlignment="1">
      <alignment horizontal="center"/>
    </xf>
    <xf numFmtId="0" fontId="16" fillId="0" borderId="0" xfId="0" applyFont="1" applyAlignment="1">
      <alignment horizontal="center"/>
    </xf>
    <xf numFmtId="0" fontId="15" fillId="0" borderId="0" xfId="0" applyFont="1" applyAlignment="1">
      <alignment horizontal="right"/>
    </xf>
    <xf numFmtId="0" fontId="15" fillId="0" borderId="0" xfId="0" applyFont="1" applyAlignment="1">
      <alignment vertical="center"/>
    </xf>
    <xf numFmtId="0" fontId="15" fillId="0" borderId="0" xfId="0" applyFont="1" applyAlignment="1"/>
    <xf numFmtId="0" fontId="15" fillId="2" borderId="0" xfId="0" applyFont="1" applyFill="1" applyAlignment="1"/>
    <xf numFmtId="0" fontId="15" fillId="2" borderId="0" xfId="0" applyFont="1" applyFill="1"/>
    <xf numFmtId="0" fontId="15" fillId="0" borderId="0" xfId="0" applyFont="1" applyFill="1"/>
    <xf numFmtId="0" fontId="15" fillId="0" borderId="0" xfId="0" applyNumberFormat="1" applyFont="1"/>
    <xf numFmtId="0" fontId="0" fillId="0" borderId="0" xfId="0" applyNumberFormat="1"/>
    <xf numFmtId="0" fontId="15" fillId="0" borderId="0" xfId="0" quotePrefix="1" applyFont="1"/>
    <xf numFmtId="0" fontId="15" fillId="0" borderId="0" xfId="0" applyFont="1" applyAlignment="1">
      <alignment wrapText="1"/>
    </xf>
    <xf numFmtId="0" fontId="0" fillId="0" borderId="0" xfId="0" applyFont="1"/>
    <xf numFmtId="0" fontId="0" fillId="0" borderId="0" xfId="0" applyAlignment="1">
      <alignment wrapText="1"/>
    </xf>
    <xf numFmtId="0" fontId="34" fillId="0" borderId="0" xfId="49" applyFont="1" applyAlignment="1" applyProtection="1">
      <alignment horizontal="center" wrapText="1"/>
    </xf>
    <xf numFmtId="0" fontId="9" fillId="0" borderId="0" xfId="0" applyFont="1"/>
    <xf numFmtId="0" fontId="9" fillId="0" borderId="0" xfId="0" quotePrefix="1" applyFont="1"/>
    <xf numFmtId="0" fontId="0" fillId="0" borderId="0" xfId="0" quotePrefix="1" applyAlignment="1">
      <alignment horizontal="left" wrapText="1"/>
    </xf>
    <xf numFmtId="0" fontId="0" fillId="0" borderId="0" xfId="0" applyFill="1" applyBorder="1" applyAlignment="1">
      <alignment wrapText="1"/>
    </xf>
    <xf numFmtId="0" fontId="0" fillId="0" borderId="32" xfId="0" applyBorder="1"/>
    <xf numFmtId="165" fontId="0" fillId="0" borderId="0" xfId="0" applyNumberFormat="1"/>
    <xf numFmtId="0" fontId="6" fillId="0" borderId="32" xfId="0" applyFont="1" applyBorder="1"/>
    <xf numFmtId="0" fontId="6" fillId="0" borderId="10" xfId="0" applyFont="1" applyBorder="1" applyAlignment="1">
      <alignment wrapText="1"/>
    </xf>
    <xf numFmtId="44" fontId="7" fillId="0" borderId="10" xfId="1" applyFont="1" applyBorder="1" applyProtection="1"/>
    <xf numFmtId="49" fontId="0" fillId="0" borderId="0" xfId="0" applyNumberFormat="1"/>
    <xf numFmtId="0" fontId="2" fillId="0" borderId="0" xfId="50"/>
    <xf numFmtId="0" fontId="11" fillId="0" borderId="0" xfId="51" applyFont="1"/>
    <xf numFmtId="0" fontId="30" fillId="0" borderId="0" xfId="50" applyFont="1"/>
    <xf numFmtId="0" fontId="35" fillId="0" borderId="0" xfId="51" applyFont="1"/>
    <xf numFmtId="0" fontId="6" fillId="0" borderId="0" xfId="51" applyFont="1"/>
    <xf numFmtId="0" fontId="15" fillId="0" borderId="0" xfId="0" applyFont="1" applyAlignment="1">
      <alignment horizontal="left"/>
    </xf>
    <xf numFmtId="0" fontId="15" fillId="0" borderId="42" xfId="0" applyFont="1" applyBorder="1"/>
    <xf numFmtId="0" fontId="15" fillId="0" borderId="43" xfId="0" applyFont="1" applyBorder="1"/>
    <xf numFmtId="0" fontId="0" fillId="0" borderId="16" xfId="0" applyBorder="1"/>
    <xf numFmtId="0" fontId="36" fillId="0" borderId="10" xfId="0" applyFont="1" applyBorder="1"/>
    <xf numFmtId="44" fontId="0" fillId="0" borderId="0" xfId="0" applyNumberFormat="1" applyBorder="1"/>
    <xf numFmtId="9" fontId="0" fillId="0" borderId="0" xfId="2" applyFont="1" applyBorder="1"/>
    <xf numFmtId="0" fontId="34" fillId="0" borderId="14" xfId="50" applyFont="1" applyBorder="1"/>
    <xf numFmtId="0" fontId="15" fillId="0" borderId="14" xfId="0" applyFont="1" applyBorder="1" applyAlignment="1">
      <alignment horizontal="center"/>
    </xf>
    <xf numFmtId="0" fontId="15" fillId="0" borderId="14" xfId="0" applyFont="1" applyBorder="1"/>
    <xf numFmtId="0" fontId="39" fillId="0" borderId="0" xfId="0" applyFont="1"/>
    <xf numFmtId="0" fontId="15" fillId="0" borderId="0" xfId="0" applyNumberFormat="1" applyFont="1" applyBorder="1" applyAlignment="1">
      <alignment horizontal="center"/>
    </xf>
    <xf numFmtId="0" fontId="15" fillId="0" borderId="0" xfId="0" applyNumberFormat="1" applyFont="1" applyBorder="1" applyProtection="1"/>
    <xf numFmtId="0" fontId="15" fillId="0" borderId="0" xfId="4" applyNumberFormat="1" applyFont="1" applyBorder="1" applyProtection="1"/>
    <xf numFmtId="3" fontId="15" fillId="0" borderId="0" xfId="0" applyNumberFormat="1" applyFont="1" applyFill="1" applyBorder="1" applyProtection="1"/>
    <xf numFmtId="0" fontId="15" fillId="0" borderId="0" xfId="0" applyFont="1" applyBorder="1"/>
    <xf numFmtId="3" fontId="7" fillId="3" borderId="12" xfId="4" applyNumberFormat="1" applyFont="1" applyFill="1" applyBorder="1" applyAlignment="1" applyProtection="1">
      <alignment horizontal="right"/>
    </xf>
    <xf numFmtId="0" fontId="40" fillId="0" borderId="0" xfId="0" applyFont="1"/>
    <xf numFmtId="0" fontId="41" fillId="0" borderId="0" xfId="0" applyFont="1"/>
    <xf numFmtId="0" fontId="0" fillId="3" borderId="10" xfId="0" applyFill="1" applyBorder="1" applyProtection="1"/>
    <xf numFmtId="0" fontId="6" fillId="0" borderId="6" xfId="0" applyFont="1" applyFill="1" applyBorder="1" applyAlignment="1" applyProtection="1">
      <alignment horizontal="center" wrapText="1"/>
    </xf>
    <xf numFmtId="0" fontId="6" fillId="0" borderId="10" xfId="0" applyFont="1" applyBorder="1" applyAlignment="1" applyProtection="1">
      <alignment horizontal="center"/>
    </xf>
    <xf numFmtId="0" fontId="7" fillId="0" borderId="2" xfId="0" applyFont="1" applyBorder="1" applyAlignment="1" applyProtection="1">
      <alignment wrapText="1"/>
    </xf>
    <xf numFmtId="0" fontId="7" fillId="0" borderId="3" xfId="0" applyFont="1" applyBorder="1" applyAlignment="1" applyProtection="1">
      <alignment wrapText="1"/>
    </xf>
    <xf numFmtId="0" fontId="7" fillId="0" borderId="12" xfId="0" applyFont="1" applyBorder="1" applyAlignment="1" applyProtection="1">
      <alignment wrapText="1"/>
    </xf>
    <xf numFmtId="0" fontId="0" fillId="0" borderId="2" xfId="0" applyFont="1" applyBorder="1" applyAlignment="1" applyProtection="1">
      <alignment wrapText="1"/>
    </xf>
    <xf numFmtId="0" fontId="0" fillId="0" borderId="3" xfId="0" applyFont="1" applyBorder="1" applyAlignment="1" applyProtection="1">
      <alignment wrapText="1"/>
    </xf>
    <xf numFmtId="0" fontId="7" fillId="0" borderId="10" xfId="0" applyFont="1" applyBorder="1" applyProtection="1"/>
    <xf numFmtId="0" fontId="0" fillId="0" borderId="2" xfId="0" applyFont="1" applyFill="1" applyBorder="1" applyAlignment="1" applyProtection="1">
      <alignment wrapText="1"/>
    </xf>
    <xf numFmtId="0" fontId="7" fillId="0" borderId="8" xfId="0" applyFont="1" applyBorder="1" applyProtection="1"/>
    <xf numFmtId="0" fontId="7" fillId="0" borderId="10" xfId="0" applyFont="1" applyFill="1" applyBorder="1" applyAlignment="1" applyProtection="1">
      <alignment horizontal="left" wrapText="1"/>
    </xf>
    <xf numFmtId="0" fontId="7" fillId="0" borderId="2" xfId="0" applyFont="1" applyBorder="1" applyAlignment="1" applyProtection="1">
      <alignment horizontal="left" wrapText="1"/>
    </xf>
    <xf numFmtId="0" fontId="7" fillId="0" borderId="3" xfId="0" applyFont="1" applyBorder="1" applyAlignment="1" applyProtection="1">
      <alignment horizontal="left" wrapText="1"/>
    </xf>
    <xf numFmtId="0" fontId="0" fillId="0" borderId="3" xfId="0" applyFont="1" applyFill="1" applyBorder="1" applyAlignment="1" applyProtection="1">
      <alignment horizontal="left" wrapText="1"/>
    </xf>
    <xf numFmtId="0" fontId="0" fillId="0" borderId="10" xfId="0" applyFont="1" applyFill="1" applyBorder="1" applyAlignment="1" applyProtection="1">
      <alignment horizontal="left" wrapText="1"/>
    </xf>
    <xf numFmtId="0" fontId="42" fillId="0" borderId="10" xfId="0" applyFont="1" applyBorder="1" applyProtection="1"/>
    <xf numFmtId="0" fontId="42" fillId="0" borderId="10" xfId="0" applyFont="1" applyBorder="1" applyAlignment="1" applyProtection="1">
      <alignment wrapText="1"/>
    </xf>
    <xf numFmtId="44" fontId="14" fillId="3" borderId="10" xfId="0" applyNumberFormat="1" applyFont="1" applyFill="1" applyBorder="1" applyProtection="1"/>
    <xf numFmtId="0" fontId="40" fillId="3" borderId="10" xfId="0" applyFont="1" applyFill="1" applyBorder="1" applyAlignment="1" applyProtection="1">
      <alignment wrapText="1"/>
    </xf>
    <xf numFmtId="0" fontId="7" fillId="3" borderId="3" xfId="0" applyFont="1" applyFill="1" applyBorder="1" applyAlignment="1" applyProtection="1">
      <alignment wrapText="1"/>
    </xf>
    <xf numFmtId="0" fontId="7" fillId="3" borderId="12" xfId="0" applyFont="1" applyFill="1" applyBorder="1" applyAlignment="1" applyProtection="1">
      <alignment wrapText="1"/>
    </xf>
    <xf numFmtId="14" fontId="7" fillId="3" borderId="10" xfId="0" applyNumberFormat="1" applyFont="1" applyFill="1" applyBorder="1" applyProtection="1"/>
    <xf numFmtId="0" fontId="7" fillId="3" borderId="12" xfId="0" applyFont="1" applyFill="1" applyBorder="1" applyProtection="1"/>
    <xf numFmtId="0" fontId="7" fillId="3" borderId="10" xfId="0" applyFont="1" applyFill="1" applyBorder="1" applyProtection="1"/>
    <xf numFmtId="44" fontId="7" fillId="3" borderId="10" xfId="1" applyFont="1" applyFill="1" applyBorder="1" applyProtection="1"/>
    <xf numFmtId="0" fontId="6" fillId="0" borderId="10" xfId="0" applyFont="1" applyFill="1" applyBorder="1" applyAlignment="1">
      <alignment horizontal="center"/>
    </xf>
    <xf numFmtId="0" fontId="44" fillId="0" borderId="0" xfId="0" applyFont="1"/>
    <xf numFmtId="0" fontId="6" fillId="0" borderId="10" xfId="0" applyFont="1" applyBorder="1"/>
    <xf numFmtId="0" fontId="0" fillId="0" borderId="10" xfId="0" applyFont="1" applyBorder="1"/>
    <xf numFmtId="3" fontId="7" fillId="35" borderId="12" xfId="4" applyNumberFormat="1" applyFont="1" applyFill="1" applyBorder="1" applyAlignment="1" applyProtection="1">
      <alignment horizontal="right"/>
    </xf>
    <xf numFmtId="0" fontId="6" fillId="0" borderId="10" xfId="0" applyFont="1" applyFill="1" applyBorder="1" applyAlignment="1" applyProtection="1">
      <alignment horizontal="center" vertical="center" wrapText="1"/>
    </xf>
    <xf numFmtId="0" fontId="39" fillId="0" borderId="0" xfId="0" applyFont="1" applyProtection="1"/>
    <xf numFmtId="0" fontId="7" fillId="0" borderId="10" xfId="0" applyFont="1" applyFill="1" applyBorder="1" applyAlignment="1" applyProtection="1">
      <alignment wrapText="1"/>
    </xf>
    <xf numFmtId="0" fontId="7" fillId="35" borderId="10" xfId="0" applyFont="1" applyFill="1" applyBorder="1" applyProtection="1"/>
    <xf numFmtId="9" fontId="7" fillId="3" borderId="10" xfId="2" applyFont="1" applyFill="1" applyBorder="1" applyProtection="1"/>
    <xf numFmtId="0" fontId="6" fillId="0" borderId="5" xfId="0" applyFont="1" applyBorder="1" applyAlignment="1" applyProtection="1">
      <alignment wrapText="1"/>
    </xf>
    <xf numFmtId="0" fontId="7" fillId="0" borderId="16" xfId="0" applyFont="1" applyBorder="1" applyAlignment="1" applyProtection="1">
      <alignment horizontal="center"/>
    </xf>
    <xf numFmtId="0" fontId="7" fillId="0" borderId="16" xfId="0" applyFont="1" applyBorder="1" applyAlignment="1" applyProtection="1">
      <alignment horizontal="center" wrapText="1"/>
    </xf>
    <xf numFmtId="0" fontId="7" fillId="0" borderId="16" xfId="0" applyFont="1" applyFill="1" applyBorder="1" applyAlignment="1" applyProtection="1">
      <alignment horizontal="center" wrapText="1"/>
    </xf>
    <xf numFmtId="0" fontId="7" fillId="0" borderId="17" xfId="0" applyFont="1" applyFill="1" applyBorder="1" applyAlignment="1" applyProtection="1">
      <alignment horizontal="center"/>
    </xf>
    <xf numFmtId="0" fontId="7" fillId="0" borderId="16" xfId="0" applyNumberFormat="1" applyFont="1" applyBorder="1" applyAlignment="1" applyProtection="1">
      <alignment horizontal="center"/>
    </xf>
    <xf numFmtId="0" fontId="15" fillId="0" borderId="0" xfId="0" applyNumberFormat="1" applyFont="1" applyBorder="1" applyAlignment="1" applyProtection="1">
      <alignment horizontal="center"/>
    </xf>
    <xf numFmtId="3" fontId="7" fillId="35" borderId="12" xfId="0" applyNumberFormat="1" applyFont="1" applyFill="1" applyBorder="1" applyProtection="1"/>
    <xf numFmtId="3" fontId="7" fillId="3" borderId="12" xfId="0" applyNumberFormat="1" applyFont="1" applyFill="1" applyBorder="1" applyProtection="1"/>
    <xf numFmtId="3" fontId="7" fillId="3" borderId="3" xfId="0" applyNumberFormat="1" applyFont="1" applyFill="1" applyBorder="1" applyProtection="1"/>
    <xf numFmtId="0" fontId="7" fillId="3" borderId="3" xfId="0" applyNumberFormat="1" applyFont="1" applyFill="1" applyBorder="1" applyProtection="1"/>
    <xf numFmtId="3" fontId="7" fillId="3" borderId="10" xfId="0" applyNumberFormat="1" applyFont="1" applyFill="1" applyBorder="1" applyProtection="1"/>
    <xf numFmtId="3" fontId="7" fillId="3" borderId="6" xfId="0" applyNumberFormat="1" applyFont="1" applyFill="1" applyBorder="1" applyProtection="1"/>
    <xf numFmtId="0" fontId="7" fillId="3" borderId="6" xfId="0" applyNumberFormat="1" applyFont="1" applyFill="1" applyBorder="1" applyProtection="1"/>
    <xf numFmtId="3" fontId="7" fillId="35" borderId="10" xfId="0" applyNumberFormat="1" applyFont="1" applyFill="1" applyBorder="1" applyProtection="1"/>
    <xf numFmtId="3" fontId="7" fillId="35" borderId="6" xfId="0" applyNumberFormat="1" applyFont="1" applyFill="1" applyBorder="1" applyProtection="1"/>
    <xf numFmtId="0" fontId="7" fillId="35" borderId="6" xfId="0" applyNumberFormat="1" applyFont="1" applyFill="1" applyBorder="1" applyProtection="1"/>
    <xf numFmtId="0" fontId="7" fillId="0" borderId="16" xfId="0" applyFont="1" applyFill="1" applyBorder="1" applyAlignment="1" applyProtection="1">
      <alignment horizontal="center"/>
    </xf>
    <xf numFmtId="0" fontId="0" fillId="0" borderId="17" xfId="0" applyNumberFormat="1" applyFont="1" applyFill="1" applyBorder="1" applyAlignment="1" applyProtection="1">
      <alignment horizontal="center"/>
    </xf>
    <xf numFmtId="3" fontId="7" fillId="35" borderId="12" xfId="4" applyNumberFormat="1" applyFont="1" applyFill="1" applyBorder="1" applyProtection="1"/>
    <xf numFmtId="3" fontId="7" fillId="3" borderId="12" xfId="4" applyNumberFormat="1" applyFont="1" applyFill="1" applyBorder="1" applyProtection="1"/>
    <xf numFmtId="3" fontId="7" fillId="3" borderId="3" xfId="4" applyNumberFormat="1" applyFont="1" applyFill="1" applyBorder="1" applyProtection="1"/>
    <xf numFmtId="0" fontId="7" fillId="3" borderId="3" xfId="4" applyNumberFormat="1" applyFont="1" applyFill="1" applyBorder="1" applyProtection="1"/>
    <xf numFmtId="3" fontId="7" fillId="3" borderId="10" xfId="4" applyNumberFormat="1" applyFont="1" applyFill="1" applyBorder="1" applyProtection="1"/>
    <xf numFmtId="3" fontId="7" fillId="3" borderId="6" xfId="4" applyNumberFormat="1" applyFont="1" applyFill="1" applyBorder="1" applyProtection="1"/>
    <xf numFmtId="0" fontId="7" fillId="3" borderId="6" xfId="4" applyNumberFormat="1" applyFont="1" applyFill="1" applyBorder="1" applyProtection="1"/>
    <xf numFmtId="0" fontId="7" fillId="3" borderId="10" xfId="4" applyNumberFormat="1" applyFont="1" applyFill="1" applyBorder="1" applyProtection="1"/>
    <xf numFmtId="3" fontId="7" fillId="35" borderId="6" xfId="4" applyNumberFormat="1" applyFont="1" applyFill="1" applyBorder="1" applyProtection="1"/>
    <xf numFmtId="3" fontId="7" fillId="35" borderId="10" xfId="4" applyNumberFormat="1" applyFont="1" applyFill="1" applyBorder="1" applyProtection="1"/>
    <xf numFmtId="0" fontId="7" fillId="35" borderId="10" xfId="4" applyNumberFormat="1" applyFont="1" applyFill="1" applyBorder="1" applyProtection="1"/>
    <xf numFmtId="0" fontId="7" fillId="0" borderId="0" xfId="0" applyFont="1" applyFill="1" applyProtection="1"/>
    <xf numFmtId="0" fontId="0" fillId="0" borderId="16" xfId="0" applyNumberFormat="1" applyFont="1" applyFill="1" applyBorder="1" applyAlignment="1" applyProtection="1">
      <alignment horizontal="center"/>
    </xf>
    <xf numFmtId="0" fontId="15" fillId="0" borderId="0" xfId="0" applyNumberFormat="1" applyFont="1" applyProtection="1"/>
    <xf numFmtId="3" fontId="7" fillId="3" borderId="19" xfId="0" applyNumberFormat="1" applyFont="1" applyFill="1" applyBorder="1" applyAlignment="1" applyProtection="1">
      <alignment horizontal="right"/>
    </xf>
    <xf numFmtId="3" fontId="7" fillId="3" borderId="10" xfId="0" applyNumberFormat="1" applyFont="1" applyFill="1" applyBorder="1" applyAlignment="1" applyProtection="1">
      <alignment horizontal="right"/>
    </xf>
    <xf numFmtId="0" fontId="7" fillId="0" borderId="18" xfId="0" applyFont="1" applyFill="1" applyBorder="1" applyAlignment="1" applyProtection="1">
      <alignment horizontal="center"/>
    </xf>
    <xf numFmtId="3" fontId="7" fillId="3" borderId="19" xfId="4" applyNumberFormat="1" applyFont="1" applyFill="1" applyBorder="1" applyAlignment="1" applyProtection="1">
      <alignment horizontal="right"/>
    </xf>
    <xf numFmtId="0" fontId="0" fillId="3" borderId="12" xfId="4" applyNumberFormat="1" applyFont="1" applyFill="1" applyBorder="1" applyProtection="1"/>
    <xf numFmtId="3" fontId="7" fillId="3" borderId="10" xfId="4" applyNumberFormat="1" applyFont="1" applyFill="1" applyBorder="1" applyAlignment="1" applyProtection="1">
      <alignment horizontal="right"/>
    </xf>
    <xf numFmtId="0" fontId="7" fillId="3" borderId="12" xfId="4" applyNumberFormat="1" applyFont="1" applyFill="1" applyBorder="1" applyProtection="1"/>
    <xf numFmtId="0" fontId="7" fillId="35" borderId="12" xfId="4" applyNumberFormat="1" applyFont="1" applyFill="1" applyBorder="1" applyProtection="1"/>
    <xf numFmtId="0" fontId="7" fillId="0" borderId="13" xfId="0" applyFont="1" applyBorder="1" applyAlignment="1" applyProtection="1">
      <alignment horizontal="center"/>
    </xf>
    <xf numFmtId="0" fontId="7" fillId="0" borderId="17" xfId="0" applyFont="1" applyBorder="1" applyAlignment="1" applyProtection="1">
      <alignment horizontal="center"/>
    </xf>
    <xf numFmtId="0" fontId="15" fillId="0" borderId="0" xfId="0" applyNumberFormat="1" applyFont="1" applyAlignment="1" applyProtection="1"/>
    <xf numFmtId="0" fontId="7" fillId="0" borderId="2" xfId="0" applyFont="1" applyFill="1" applyBorder="1" applyAlignment="1" applyProtection="1">
      <alignment vertical="center" wrapText="1"/>
    </xf>
    <xf numFmtId="164" fontId="12" fillId="35" borderId="8" xfId="1" applyNumberFormat="1" applyFont="1" applyFill="1" applyBorder="1" applyAlignment="1" applyProtection="1">
      <alignment vertical="center"/>
    </xf>
    <xf numFmtId="164" fontId="12" fillId="3" borderId="12" xfId="1" applyNumberFormat="1" applyFont="1" applyFill="1" applyBorder="1" applyAlignment="1" applyProtection="1">
      <alignment vertical="center"/>
    </xf>
    <xf numFmtId="164" fontId="12" fillId="3" borderId="3" xfId="1" applyNumberFormat="1" applyFont="1" applyFill="1" applyBorder="1" applyAlignment="1" applyProtection="1">
      <alignment vertical="center"/>
    </xf>
    <xf numFmtId="164" fontId="12" fillId="3" borderId="10" xfId="1" applyNumberFormat="1" applyFont="1" applyFill="1" applyBorder="1" applyAlignment="1" applyProtection="1">
      <alignment vertical="center"/>
    </xf>
    <xf numFmtId="164" fontId="12" fillId="3" borderId="6" xfId="1" applyNumberFormat="1" applyFont="1" applyFill="1" applyBorder="1" applyAlignment="1" applyProtection="1">
      <alignment vertical="center"/>
    </xf>
    <xf numFmtId="0" fontId="7" fillId="0" borderId="3" xfId="0" applyFont="1" applyFill="1" applyBorder="1" applyAlignment="1" applyProtection="1">
      <alignment vertical="center" wrapText="1"/>
    </xf>
    <xf numFmtId="164" fontId="12" fillId="35" borderId="28" xfId="1" applyNumberFormat="1" applyFont="1" applyFill="1" applyBorder="1" applyAlignment="1" applyProtection="1">
      <alignment vertical="center"/>
    </xf>
    <xf numFmtId="164" fontId="12" fillId="3" borderId="23" xfId="1" applyNumberFormat="1" applyFont="1" applyFill="1" applyBorder="1" applyAlignment="1" applyProtection="1">
      <alignment vertical="center"/>
    </xf>
    <xf numFmtId="164" fontId="12" fillId="3" borderId="4" xfId="1" applyNumberFormat="1" applyFont="1" applyFill="1" applyBorder="1" applyAlignment="1" applyProtection="1">
      <alignment vertical="center"/>
    </xf>
    <xf numFmtId="164" fontId="12" fillId="35" borderId="12" xfId="1" applyNumberFormat="1" applyFont="1" applyFill="1" applyBorder="1" applyAlignment="1" applyProtection="1">
      <alignment vertical="center"/>
    </xf>
    <xf numFmtId="164" fontId="12" fillId="35" borderId="3" xfId="1" applyNumberFormat="1" applyFont="1" applyFill="1" applyBorder="1" applyAlignment="1" applyProtection="1">
      <alignment vertical="center"/>
    </xf>
    <xf numFmtId="0" fontId="15" fillId="0" borderId="44" xfId="1" applyNumberFormat="1" applyFont="1" applyFill="1" applyBorder="1" applyProtection="1"/>
    <xf numFmtId="0" fontId="0" fillId="0" borderId="3" xfId="0" applyFont="1" applyFill="1" applyBorder="1" applyAlignment="1" applyProtection="1">
      <alignment horizontal="left" vertical="center" wrapText="1"/>
    </xf>
    <xf numFmtId="164" fontId="7" fillId="0" borderId="10" xfId="1" applyNumberFormat="1" applyFont="1" applyFill="1" applyBorder="1" applyAlignment="1" applyProtection="1">
      <alignment horizontal="center" vertical="center"/>
    </xf>
    <xf numFmtId="164" fontId="0" fillId="0" borderId="9" xfId="0" applyNumberFormat="1" applyFill="1" applyBorder="1" applyProtection="1"/>
    <xf numFmtId="164" fontId="0" fillId="0" borderId="29" xfId="0" applyNumberFormat="1" applyFill="1" applyBorder="1" applyProtection="1"/>
    <xf numFmtId="0" fontId="6" fillId="0" borderId="5" xfId="0" applyFont="1" applyFill="1" applyBorder="1" applyAlignment="1" applyProtection="1">
      <alignment wrapText="1"/>
    </xf>
    <xf numFmtId="164" fontId="7" fillId="0" borderId="11" xfId="0" applyNumberFormat="1" applyFont="1" applyFill="1" applyBorder="1" applyAlignment="1" applyProtection="1">
      <alignment horizontal="center"/>
    </xf>
    <xf numFmtId="164" fontId="7" fillId="0" borderId="18" xfId="0" applyNumberFormat="1" applyFont="1" applyFill="1" applyBorder="1" applyAlignment="1" applyProtection="1">
      <alignment horizontal="center"/>
    </xf>
    <xf numFmtId="164" fontId="7" fillId="0" borderId="5" xfId="0" applyNumberFormat="1" applyFont="1" applyFill="1" applyBorder="1" applyAlignment="1" applyProtection="1">
      <alignment horizontal="center"/>
    </xf>
    <xf numFmtId="164" fontId="7" fillId="0" borderId="18" xfId="0" applyNumberFormat="1" applyFont="1" applyFill="1" applyBorder="1" applyAlignment="1" applyProtection="1">
      <alignment horizontal="center" wrapText="1"/>
    </xf>
    <xf numFmtId="0" fontId="7" fillId="0" borderId="21" xfId="0" applyFont="1" applyFill="1" applyBorder="1" applyAlignment="1" applyProtection="1">
      <alignment vertical="center" wrapText="1"/>
    </xf>
    <xf numFmtId="0" fontId="0" fillId="0" borderId="3" xfId="0" applyFont="1" applyFill="1" applyBorder="1" applyAlignment="1" applyProtection="1">
      <alignment vertical="center" wrapText="1"/>
    </xf>
    <xf numFmtId="164" fontId="0" fillId="0" borderId="0" xfId="0" applyNumberFormat="1" applyFill="1" applyProtection="1"/>
    <xf numFmtId="0" fontId="0" fillId="0" borderId="10" xfId="0" applyFont="1" applyFill="1" applyBorder="1" applyAlignment="1" applyProtection="1">
      <alignment vertical="center" wrapText="1"/>
    </xf>
    <xf numFmtId="164" fontId="12" fillId="35" borderId="9" xfId="1" applyNumberFormat="1" applyFont="1" applyFill="1" applyBorder="1" applyAlignment="1" applyProtection="1">
      <alignment vertical="center"/>
    </xf>
    <xf numFmtId="0" fontId="0" fillId="0" borderId="6" xfId="0" applyFont="1" applyFill="1" applyBorder="1" applyAlignment="1" applyProtection="1">
      <alignment vertical="center" wrapText="1"/>
    </xf>
    <xf numFmtId="164" fontId="12" fillId="35" borderId="10" xfId="1" applyNumberFormat="1" applyFont="1" applyFill="1" applyBorder="1" applyAlignment="1" applyProtection="1">
      <alignment vertical="center"/>
    </xf>
    <xf numFmtId="164" fontId="7" fillId="0" borderId="1" xfId="0" applyNumberFormat="1" applyFont="1" applyFill="1" applyBorder="1" applyAlignment="1" applyProtection="1">
      <alignment horizontal="center"/>
    </xf>
    <xf numFmtId="0" fontId="6" fillId="0" borderId="17" xfId="0" applyFont="1" applyFill="1" applyBorder="1" applyAlignment="1" applyProtection="1">
      <alignment wrapText="1"/>
    </xf>
    <xf numFmtId="164" fontId="7" fillId="0" borderId="13" xfId="1" applyNumberFormat="1" applyFont="1" applyFill="1" applyBorder="1" applyAlignment="1" applyProtection="1">
      <alignment horizontal="center"/>
    </xf>
    <xf numFmtId="164" fontId="7" fillId="0" borderId="16" xfId="1" applyNumberFormat="1" applyFont="1" applyFill="1" applyBorder="1" applyAlignment="1" applyProtection="1">
      <alignment horizontal="center"/>
    </xf>
    <xf numFmtId="164" fontId="7" fillId="0" borderId="14" xfId="0" applyNumberFormat="1" applyFont="1" applyFill="1" applyBorder="1" applyAlignment="1" applyProtection="1">
      <alignment horizontal="center"/>
    </xf>
    <xf numFmtId="164" fontId="7" fillId="0" borderId="17" xfId="0" applyNumberFormat="1" applyFont="1" applyFill="1" applyBorder="1" applyAlignment="1" applyProtection="1">
      <alignment horizontal="center"/>
    </xf>
    <xf numFmtId="164" fontId="7" fillId="0" borderId="16" xfId="0" applyNumberFormat="1" applyFont="1" applyFill="1" applyBorder="1" applyAlignment="1" applyProtection="1">
      <alignment horizontal="center"/>
    </xf>
    <xf numFmtId="164" fontId="7" fillId="0" borderId="16" xfId="0" applyNumberFormat="1" applyFont="1" applyFill="1" applyBorder="1" applyAlignment="1" applyProtection="1">
      <alignment horizontal="center" wrapText="1"/>
    </xf>
    <xf numFmtId="0" fontId="6" fillId="0" borderId="30" xfId="0" applyFont="1" applyFill="1" applyBorder="1" applyAlignment="1" applyProtection="1">
      <alignment vertical="center" wrapText="1"/>
    </xf>
    <xf numFmtId="164" fontId="7" fillId="0" borderId="19" xfId="1" applyNumberFormat="1" applyFont="1" applyFill="1" applyBorder="1" applyAlignment="1" applyProtection="1">
      <alignment horizontal="center" vertical="center"/>
    </xf>
    <xf numFmtId="164" fontId="7" fillId="0" borderId="0" xfId="1" applyNumberFormat="1" applyFont="1" applyFill="1" applyBorder="1" applyAlignment="1" applyProtection="1">
      <alignment vertical="center"/>
    </xf>
    <xf numFmtId="0" fontId="7" fillId="3" borderId="0" xfId="0" applyFont="1" applyFill="1" applyBorder="1" applyAlignment="1" applyProtection="1">
      <alignment vertical="center" wrapText="1"/>
    </xf>
    <xf numFmtId="164" fontId="7" fillId="3" borderId="12" xfId="1" applyNumberFormat="1" applyFont="1" applyFill="1" applyBorder="1" applyAlignment="1" applyProtection="1">
      <alignment horizontal="center" vertical="center"/>
    </xf>
    <xf numFmtId="164" fontId="12" fillId="3" borderId="25" xfId="1" applyNumberFormat="1" applyFont="1" applyFill="1" applyBorder="1" applyAlignment="1" applyProtection="1">
      <alignment vertical="center"/>
    </xf>
    <xf numFmtId="164" fontId="12" fillId="35" borderId="31" xfId="1" applyNumberFormat="1" applyFont="1" applyFill="1" applyBorder="1" applyAlignment="1" applyProtection="1">
      <alignment vertical="center"/>
    </xf>
    <xf numFmtId="0" fontId="7" fillId="0" borderId="12" xfId="0" applyFont="1" applyFill="1" applyBorder="1" applyAlignment="1" applyProtection="1">
      <alignment vertical="center" wrapText="1"/>
    </xf>
    <xf numFmtId="0" fontId="15" fillId="0" borderId="0" xfId="1" applyNumberFormat="1" applyFont="1" applyFill="1" applyBorder="1" applyProtection="1"/>
    <xf numFmtId="0" fontId="0" fillId="0" borderId="1" xfId="0" applyFont="1" applyFill="1" applyBorder="1" applyAlignment="1" applyProtection="1">
      <alignment vertical="center" wrapText="1"/>
    </xf>
    <xf numFmtId="0" fontId="6" fillId="0" borderId="16" xfId="0" applyFont="1" applyBorder="1" applyAlignment="1" applyProtection="1">
      <alignment wrapText="1"/>
    </xf>
    <xf numFmtId="0" fontId="7" fillId="0" borderId="18" xfId="0" applyFont="1" applyBorder="1" applyAlignment="1" applyProtection="1">
      <alignment horizontal="center" wrapText="1"/>
    </xf>
    <xf numFmtId="0" fontId="0" fillId="0" borderId="0" xfId="0" applyProtection="1"/>
    <xf numFmtId="0" fontId="7" fillId="0" borderId="21" xfId="0" applyFont="1" applyFill="1" applyBorder="1" applyAlignment="1" applyProtection="1">
      <alignment wrapText="1"/>
    </xf>
    <xf numFmtId="44" fontId="7" fillId="35" borderId="12" xfId="1" applyFont="1" applyFill="1" applyBorder="1" applyProtection="1"/>
    <xf numFmtId="44" fontId="7" fillId="3" borderId="12" xfId="1" applyFont="1" applyFill="1" applyBorder="1" applyProtection="1"/>
    <xf numFmtId="44" fontId="0" fillId="3" borderId="12" xfId="1" applyFont="1" applyFill="1" applyBorder="1" applyAlignment="1" applyProtection="1">
      <alignment wrapText="1"/>
    </xf>
    <xf numFmtId="0" fontId="7" fillId="0" borderId="3" xfId="0" applyFont="1" applyFill="1" applyBorder="1" applyAlignment="1" applyProtection="1">
      <alignment wrapText="1"/>
    </xf>
    <xf numFmtId="44" fontId="7" fillId="35" borderId="23" xfId="1" applyFont="1" applyFill="1" applyBorder="1" applyProtection="1"/>
    <xf numFmtId="44" fontId="7" fillId="3" borderId="23" xfId="1" applyFont="1" applyFill="1" applyBorder="1" applyProtection="1"/>
    <xf numFmtId="44" fontId="7" fillId="3" borderId="12" xfId="1" applyFont="1" applyFill="1" applyBorder="1" applyAlignment="1" applyProtection="1">
      <alignment wrapText="1"/>
    </xf>
    <xf numFmtId="0" fontId="9" fillId="0" borderId="3" xfId="0" applyFont="1" applyFill="1" applyBorder="1" applyAlignment="1" applyProtection="1">
      <alignment wrapText="1"/>
    </xf>
    <xf numFmtId="44" fontId="9" fillId="35" borderId="12" xfId="1" applyFont="1" applyFill="1" applyBorder="1" applyProtection="1"/>
    <xf numFmtId="44" fontId="9" fillId="35" borderId="12" xfId="1" applyFont="1" applyFill="1" applyBorder="1" applyAlignment="1" applyProtection="1">
      <alignment wrapText="1"/>
    </xf>
    <xf numFmtId="44" fontId="15" fillId="0" borderId="44" xfId="1" applyFont="1" applyFill="1" applyBorder="1" applyProtection="1"/>
    <xf numFmtId="0" fontId="7" fillId="0" borderId="2" xfId="0" applyFont="1" applyFill="1" applyBorder="1" applyAlignment="1" applyProtection="1">
      <alignment wrapText="1"/>
    </xf>
    <xf numFmtId="0" fontId="7" fillId="0" borderId="6" xfId="0" applyFont="1" applyFill="1" applyBorder="1" applyAlignment="1" applyProtection="1">
      <alignment wrapText="1"/>
    </xf>
    <xf numFmtId="44" fontId="0" fillId="35" borderId="12" xfId="1" quotePrefix="1" applyFont="1" applyFill="1" applyBorder="1" applyAlignment="1" applyProtection="1">
      <alignment wrapText="1"/>
    </xf>
    <xf numFmtId="0" fontId="6" fillId="0" borderId="16" xfId="0" applyFont="1" applyFill="1" applyBorder="1" applyAlignment="1" applyProtection="1">
      <alignment wrapText="1"/>
    </xf>
    <xf numFmtId="0" fontId="7" fillId="0" borderId="18" xfId="0" applyFont="1" applyFill="1" applyBorder="1" applyAlignment="1" applyProtection="1">
      <alignment horizontal="center" wrapText="1"/>
    </xf>
    <xf numFmtId="0" fontId="0" fillId="0" borderId="6" xfId="0" applyFont="1" applyFill="1" applyBorder="1" applyAlignment="1" applyProtection="1">
      <alignment wrapText="1"/>
    </xf>
    <xf numFmtId="44" fontId="7" fillId="35" borderId="12" xfId="1" applyFont="1" applyFill="1" applyBorder="1" applyAlignment="1" applyProtection="1">
      <alignment wrapText="1"/>
    </xf>
    <xf numFmtId="0" fontId="7" fillId="0" borderId="16" xfId="0" applyFont="1" applyFill="1" applyBorder="1" applyAlignment="1" applyProtection="1">
      <alignment horizontal="left" wrapText="1"/>
    </xf>
    <xf numFmtId="44" fontId="7" fillId="35" borderId="10" xfId="1" applyFont="1" applyFill="1" applyBorder="1" applyAlignment="1" applyProtection="1">
      <alignment horizontal="center"/>
    </xf>
    <xf numFmtId="44" fontId="7" fillId="3" borderId="10" xfId="0" applyNumberFormat="1" applyFont="1" applyFill="1" applyBorder="1" applyAlignment="1" applyProtection="1">
      <alignment horizontal="center" wrapText="1"/>
    </xf>
    <xf numFmtId="44" fontId="7" fillId="35" borderId="23" xfId="1" applyFont="1" applyFill="1" applyBorder="1" applyAlignment="1" applyProtection="1">
      <alignment horizontal="center"/>
    </xf>
    <xf numFmtId="44" fontId="7" fillId="3" borderId="23" xfId="0" applyNumberFormat="1" applyFont="1" applyFill="1" applyBorder="1" applyAlignment="1" applyProtection="1">
      <alignment horizontal="center" wrapText="1"/>
    </xf>
    <xf numFmtId="0" fontId="7" fillId="0" borderId="3" xfId="0" applyFont="1" applyFill="1" applyBorder="1" applyAlignment="1" applyProtection="1">
      <alignment horizontal="left" wrapText="1"/>
    </xf>
    <xf numFmtId="44" fontId="7" fillId="35" borderId="10" xfId="1" applyFont="1" applyFill="1" applyBorder="1" applyProtection="1"/>
    <xf numFmtId="44" fontId="7" fillId="0" borderId="0" xfId="1" applyFont="1" applyFill="1" applyBorder="1" applyProtection="1"/>
    <xf numFmtId="0" fontId="0" fillId="0" borderId="0" xfId="0" applyFill="1" applyAlignment="1" applyProtection="1">
      <alignment wrapText="1"/>
    </xf>
    <xf numFmtId="44" fontId="7" fillId="35" borderId="25" xfId="1" applyFont="1" applyFill="1" applyBorder="1" applyProtection="1"/>
    <xf numFmtId="0" fontId="0" fillId="0" borderId="0" xfId="0" applyFill="1" applyProtection="1"/>
    <xf numFmtId="44" fontId="7" fillId="3" borderId="24" xfId="1" applyFont="1" applyFill="1" applyBorder="1" applyProtection="1"/>
    <xf numFmtId="0" fontId="6" fillId="0" borderId="3" xfId="0" applyFont="1" applyFill="1" applyBorder="1" applyAlignment="1" applyProtection="1">
      <alignment wrapText="1"/>
    </xf>
    <xf numFmtId="44" fontId="7" fillId="0" borderId="12" xfId="1" applyFont="1" applyFill="1" applyBorder="1" applyAlignment="1" applyProtection="1">
      <alignment horizontal="center"/>
    </xf>
    <xf numFmtId="0" fontId="7" fillId="0" borderId="12" xfId="0" applyFont="1" applyFill="1" applyBorder="1" applyAlignment="1" applyProtection="1">
      <alignment wrapText="1"/>
    </xf>
    <xf numFmtId="0" fontId="6" fillId="0" borderId="10" xfId="0" applyFont="1" applyFill="1" applyBorder="1" applyAlignment="1" applyProtection="1">
      <alignment wrapText="1"/>
    </xf>
    <xf numFmtId="0" fontId="0" fillId="3" borderId="10" xfId="0" applyFont="1" applyFill="1" applyBorder="1" applyAlignment="1" applyProtection="1">
      <alignment wrapText="1"/>
    </xf>
    <xf numFmtId="44" fontId="7" fillId="3" borderId="12" xfId="1" applyFont="1" applyFill="1" applyBorder="1" applyAlignment="1" applyProtection="1">
      <alignment horizontal="center"/>
    </xf>
    <xf numFmtId="0" fontId="0" fillId="0" borderId="10" xfId="0" applyFont="1" applyFill="1" applyBorder="1" applyAlignment="1" applyProtection="1">
      <alignment wrapText="1"/>
    </xf>
    <xf numFmtId="44" fontId="15" fillId="0" borderId="0" xfId="1" applyFont="1" applyFill="1" applyBorder="1" applyProtection="1"/>
    <xf numFmtId="0" fontId="15" fillId="0" borderId="32" xfId="0" applyFont="1" applyBorder="1"/>
    <xf numFmtId="0" fontId="6" fillId="0" borderId="7" xfId="0" applyFont="1" applyBorder="1" applyAlignment="1" applyProtection="1">
      <alignment wrapText="1"/>
    </xf>
    <xf numFmtId="0" fontId="9" fillId="0" borderId="25" xfId="0" applyFont="1" applyBorder="1" applyAlignment="1" applyProtection="1">
      <alignment wrapText="1"/>
    </xf>
    <xf numFmtId="0" fontId="7" fillId="0" borderId="0" xfId="0" applyFont="1" applyProtection="1"/>
    <xf numFmtId="0" fontId="7" fillId="0" borderId="2" xfId="0" applyFont="1" applyBorder="1" applyAlignment="1" applyProtection="1">
      <alignment horizontal="left" wrapText="1" indent="2"/>
    </xf>
    <xf numFmtId="0" fontId="15" fillId="0" borderId="0" xfId="0" applyFont="1" applyProtection="1"/>
    <xf numFmtId="0" fontId="0" fillId="0" borderId="2" xfId="0" applyFont="1" applyBorder="1" applyAlignment="1" applyProtection="1">
      <alignment horizontal="left" wrapText="1" indent="2"/>
    </xf>
    <xf numFmtId="0" fontId="7" fillId="0" borderId="3" xfId="0" applyFont="1" applyBorder="1" applyAlignment="1" applyProtection="1">
      <alignment horizontal="left" wrapText="1" indent="2"/>
    </xf>
    <xf numFmtId="0" fontId="0" fillId="0" borderId="6" xfId="0" applyFont="1" applyBorder="1" applyAlignment="1" applyProtection="1">
      <alignment horizontal="left" wrapText="1" indent="1"/>
    </xf>
    <xf numFmtId="0" fontId="7" fillId="0" borderId="26" xfId="0" applyFont="1" applyBorder="1" applyAlignment="1" applyProtection="1">
      <alignment horizontal="left" wrapText="1" indent="1"/>
    </xf>
    <xf numFmtId="44" fontId="7" fillId="0" borderId="23" xfId="1" applyFont="1" applyBorder="1" applyProtection="1"/>
    <xf numFmtId="0" fontId="7" fillId="0" borderId="0" xfId="0" applyFont="1" applyBorder="1" applyProtection="1"/>
    <xf numFmtId="0" fontId="7" fillId="0" borderId="0" xfId="0" applyFont="1" applyAlignment="1" applyProtection="1">
      <alignment horizontal="left" indent="2"/>
    </xf>
    <xf numFmtId="0" fontId="7" fillId="0" borderId="6" xfId="0" applyFont="1" applyFill="1" applyBorder="1" applyAlignment="1" applyProtection="1">
      <alignment horizontal="left" wrapText="1" indent="1"/>
    </xf>
    <xf numFmtId="0" fontId="7" fillId="0" borderId="3" xfId="0" applyFont="1" applyBorder="1" applyAlignment="1" applyProtection="1">
      <alignment horizontal="left" wrapText="1" indent="1"/>
    </xf>
    <xf numFmtId="44" fontId="9" fillId="3" borderId="10" xfId="1" applyFont="1" applyFill="1" applyBorder="1" applyProtection="1"/>
    <xf numFmtId="0" fontId="6" fillId="0" borderId="4" xfId="0" applyFont="1" applyBorder="1" applyAlignment="1" applyProtection="1">
      <alignment wrapText="1"/>
    </xf>
    <xf numFmtId="0" fontId="9" fillId="0" borderId="23" xfId="0" applyFont="1" applyBorder="1" applyAlignment="1" applyProtection="1">
      <alignment wrapText="1"/>
    </xf>
    <xf numFmtId="0" fontId="7" fillId="0" borderId="6" xfId="0" applyFont="1" applyBorder="1" applyAlignment="1" applyProtection="1">
      <alignment horizontal="left" wrapText="1" indent="1"/>
    </xf>
    <xf numFmtId="0" fontId="7" fillId="0" borderId="2" xfId="0" applyFont="1" applyBorder="1" applyAlignment="1" applyProtection="1">
      <alignment horizontal="left" wrapText="1" indent="1"/>
    </xf>
    <xf numFmtId="44" fontId="7" fillId="35" borderId="15" xfId="1" applyFont="1" applyFill="1" applyBorder="1" applyProtection="1"/>
    <xf numFmtId="0" fontId="7" fillId="0" borderId="10" xfId="0" applyFont="1" applyBorder="1" applyAlignment="1" applyProtection="1">
      <alignment wrapText="1"/>
    </xf>
    <xf numFmtId="44" fontId="7" fillId="0" borderId="23" xfId="1" applyFont="1" applyBorder="1" applyAlignment="1" applyProtection="1">
      <alignment horizontal="center"/>
    </xf>
    <xf numFmtId="0" fontId="7" fillId="0" borderId="6" xfId="0" applyFont="1" applyBorder="1" applyAlignment="1" applyProtection="1">
      <alignment wrapText="1"/>
    </xf>
    <xf numFmtId="0" fontId="6" fillId="0" borderId="23" xfId="0" applyFont="1" applyBorder="1" applyAlignment="1" applyProtection="1">
      <alignment wrapText="1"/>
    </xf>
    <xf numFmtId="0" fontId="9" fillId="0" borderId="28" xfId="0" applyFont="1" applyBorder="1" applyAlignment="1" applyProtection="1">
      <alignment wrapText="1"/>
    </xf>
    <xf numFmtId="0" fontId="7" fillId="0" borderId="26" xfId="0" applyFont="1" applyBorder="1" applyAlignment="1" applyProtection="1">
      <alignment wrapText="1"/>
    </xf>
    <xf numFmtId="0" fontId="7" fillId="0" borderId="4" xfId="0" applyFont="1" applyBorder="1" applyAlignment="1" applyProtection="1">
      <alignment wrapText="1"/>
    </xf>
    <xf numFmtId="0" fontId="7" fillId="0" borderId="0" xfId="0" applyFont="1" applyBorder="1" applyAlignment="1" applyProtection="1">
      <alignment wrapText="1"/>
    </xf>
    <xf numFmtId="44" fontId="7" fillId="0" borderId="27" xfId="1" applyFont="1" applyFill="1" applyBorder="1" applyProtection="1"/>
    <xf numFmtId="44" fontId="7" fillId="0" borderId="22" xfId="1" applyFont="1" applyFill="1" applyBorder="1" applyProtection="1"/>
    <xf numFmtId="0" fontId="6" fillId="0" borderId="13" xfId="0" applyFont="1" applyBorder="1" applyAlignment="1" applyProtection="1">
      <alignment wrapText="1"/>
    </xf>
    <xf numFmtId="44" fontId="6" fillId="0" borderId="14" xfId="1" applyFont="1" applyBorder="1" applyAlignment="1" applyProtection="1">
      <alignment horizontal="center"/>
    </xf>
    <xf numFmtId="0" fontId="6" fillId="0" borderId="14" xfId="0" applyFont="1" applyBorder="1" applyAlignment="1" applyProtection="1">
      <alignment horizontal="center"/>
    </xf>
    <xf numFmtId="0" fontId="6" fillId="0" borderId="14" xfId="0" applyFont="1" applyBorder="1" applyAlignment="1" applyProtection="1">
      <alignment horizontal="center" wrapText="1"/>
    </xf>
    <xf numFmtId="0" fontId="6" fillId="0" borderId="17" xfId="0" applyFont="1" applyBorder="1" applyAlignment="1" applyProtection="1">
      <alignment horizontal="center" wrapText="1"/>
    </xf>
    <xf numFmtId="0" fontId="6" fillId="0" borderId="16" xfId="0" applyFont="1" applyFill="1" applyBorder="1" applyAlignment="1" applyProtection="1">
      <alignment horizontal="center"/>
    </xf>
    <xf numFmtId="9" fontId="7" fillId="35" borderId="12" xfId="2" applyFont="1" applyFill="1" applyBorder="1" applyProtection="1"/>
    <xf numFmtId="9" fontId="7" fillId="3" borderId="12" xfId="2" applyFont="1" applyFill="1" applyBorder="1" applyProtection="1"/>
    <xf numFmtId="9" fontId="7" fillId="3" borderId="8" xfId="2" applyFont="1" applyFill="1" applyBorder="1" applyProtection="1"/>
    <xf numFmtId="10" fontId="0" fillId="3" borderId="12" xfId="0" applyNumberFormat="1" applyFill="1" applyBorder="1" applyProtection="1"/>
    <xf numFmtId="9" fontId="7" fillId="3" borderId="9" xfId="2" applyFont="1" applyFill="1" applyBorder="1" applyProtection="1"/>
    <xf numFmtId="10" fontId="0" fillId="3" borderId="10" xfId="0" applyNumberFormat="1" applyFill="1" applyBorder="1" applyProtection="1"/>
    <xf numFmtId="0" fontId="6" fillId="0" borderId="10" xfId="0" applyFont="1" applyBorder="1" applyAlignment="1" applyProtection="1">
      <alignment wrapText="1"/>
    </xf>
    <xf numFmtId="0" fontId="7" fillId="0" borderId="20" xfId="0" applyFont="1" applyBorder="1" applyAlignment="1" applyProtection="1">
      <alignment wrapText="1"/>
    </xf>
    <xf numFmtId="0" fontId="12" fillId="3" borderId="10" xfId="0" applyFont="1" applyFill="1" applyBorder="1" applyAlignment="1" applyProtection="1">
      <alignment wrapText="1"/>
    </xf>
    <xf numFmtId="0" fontId="6" fillId="0" borderId="6" xfId="0" applyFont="1" applyBorder="1" applyAlignment="1">
      <alignment horizontal="center" wrapText="1"/>
    </xf>
    <xf numFmtId="0" fontId="0" fillId="0" borderId="10" xfId="0" applyBorder="1" applyAlignment="1">
      <alignment wrapText="1"/>
    </xf>
    <xf numFmtId="0" fontId="0" fillId="36" borderId="10" xfId="0" applyFill="1" applyBorder="1"/>
    <xf numFmtId="0" fontId="36" fillId="0" borderId="10" xfId="0" applyFont="1" applyBorder="1" applyAlignment="1">
      <alignment wrapText="1"/>
    </xf>
    <xf numFmtId="0" fontId="0" fillId="0" borderId="10" xfId="0" applyFont="1" applyBorder="1" applyAlignment="1">
      <alignment wrapText="1"/>
    </xf>
    <xf numFmtId="0" fontId="45" fillId="36" borderId="10" xfId="0" applyFont="1" applyFill="1" applyBorder="1"/>
    <xf numFmtId="0" fontId="0" fillId="0" borderId="0" xfId="0" applyAlignment="1">
      <alignment horizontal="left" wrapText="1"/>
    </xf>
    <xf numFmtId="0" fontId="10" fillId="0" borderId="0" xfId="3" applyAlignment="1">
      <alignment horizontal="left" wrapText="1" indent="1"/>
    </xf>
    <xf numFmtId="0" fontId="6" fillId="0" borderId="0" xfId="0" applyFont="1" applyAlignment="1">
      <alignment horizontal="left" wrapText="1"/>
    </xf>
    <xf numFmtId="0" fontId="6" fillId="0" borderId="0" xfId="0" applyFont="1" applyAlignment="1">
      <alignment wrapText="1"/>
    </xf>
    <xf numFmtId="0" fontId="7" fillId="0" borderId="0" xfId="0" applyFont="1" applyAlignment="1">
      <alignment horizontal="left" wrapText="1"/>
    </xf>
    <xf numFmtId="0" fontId="7" fillId="0" borderId="0" xfId="0" applyFont="1" applyAlignment="1">
      <alignment horizontal="left" wrapText="1" indent="1"/>
    </xf>
    <xf numFmtId="0" fontId="6" fillId="0" borderId="0" xfId="0" applyFont="1" applyAlignment="1">
      <alignment horizontal="left" wrapText="1" indent="1"/>
    </xf>
    <xf numFmtId="0" fontId="7" fillId="0" borderId="0" xfId="0" applyFont="1" applyAlignment="1">
      <alignment horizontal="left" vertical="top" wrapText="1"/>
    </xf>
    <xf numFmtId="0" fontId="6" fillId="0" borderId="0" xfId="0" applyFont="1" applyAlignment="1">
      <alignment horizontal="left" vertical="top" wrapText="1" indent="1"/>
    </xf>
    <xf numFmtId="0" fontId="7" fillId="0" borderId="10" xfId="0" applyFont="1" applyBorder="1"/>
    <xf numFmtId="0" fontId="7" fillId="0" borderId="10" xfId="0" applyFont="1" applyFill="1" applyBorder="1" applyProtection="1"/>
    <xf numFmtId="0" fontId="14" fillId="0" borderId="10" xfId="0" applyFont="1" applyBorder="1" applyProtection="1"/>
    <xf numFmtId="0" fontId="14" fillId="3" borderId="10" xfId="0" applyFont="1" applyFill="1" applyBorder="1" applyProtection="1"/>
    <xf numFmtId="0" fontId="15" fillId="0" borderId="0" xfId="0" applyFont="1" applyAlignment="1" applyProtection="1">
      <alignment horizontal="right"/>
    </xf>
    <xf numFmtId="0" fontId="15" fillId="0" borderId="0" xfId="0" applyFont="1" applyAlignment="1" applyProtection="1">
      <alignment wrapText="1"/>
    </xf>
    <xf numFmtId="0" fontId="0" fillId="0" borderId="0" xfId="0" applyFont="1" applyProtection="1"/>
    <xf numFmtId="0" fontId="7" fillId="0" borderId="0" xfId="0" applyFont="1" applyAlignment="1" applyProtection="1">
      <alignment wrapText="1"/>
    </xf>
    <xf numFmtId="22" fontId="0" fillId="0" borderId="0" xfId="0" applyNumberFormat="1"/>
    <xf numFmtId="0" fontId="6" fillId="0" borderId="10" xfId="0" applyFont="1" applyBorder="1" applyAlignment="1">
      <alignment horizontal="center" wrapText="1"/>
    </xf>
    <xf numFmtId="0" fontId="15" fillId="0" borderId="32" xfId="0" applyFont="1" applyBorder="1" applyProtection="1"/>
    <xf numFmtId="0" fontId="15" fillId="0" borderId="14" xfId="0" applyFont="1" applyBorder="1" applyProtection="1"/>
    <xf numFmtId="0" fontId="6" fillId="0" borderId="10" xfId="0" applyFont="1" applyFill="1" applyBorder="1" applyAlignment="1" applyProtection="1">
      <alignment horizontal="center" wrapText="1"/>
    </xf>
    <xf numFmtId="0" fontId="0" fillId="0" borderId="0" xfId="0" quotePrefix="1" applyAlignment="1">
      <alignment horizontal="left" wrapText="1"/>
    </xf>
    <xf numFmtId="0" fontId="1" fillId="0" borderId="0" xfId="50" applyFont="1"/>
    <xf numFmtId="0" fontId="7" fillId="0" borderId="0" xfId="50" applyFont="1" applyAlignment="1">
      <alignment horizontal="left" indent="5"/>
    </xf>
    <xf numFmtId="0" fontId="15" fillId="0" borderId="0" xfId="0" applyFont="1" applyAlignment="1">
      <alignment horizontal="center" wrapText="1"/>
    </xf>
    <xf numFmtId="0" fontId="15" fillId="0" borderId="0" xfId="0" applyFont="1" applyFill="1" applyAlignment="1">
      <alignment wrapText="1"/>
    </xf>
    <xf numFmtId="0" fontId="15" fillId="0" borderId="0" xfId="0" applyFont="1" applyAlignment="1">
      <alignment horizontal="center" vertical="top"/>
    </xf>
    <xf numFmtId="0" fontId="0" fillId="0" borderId="12" xfId="0" applyFont="1" applyBorder="1" applyAlignment="1" applyProtection="1">
      <alignment wrapText="1"/>
    </xf>
    <xf numFmtId="0" fontId="11" fillId="0" borderId="0" xfId="0" applyFont="1" applyAlignment="1"/>
    <xf numFmtId="0" fontId="10" fillId="0" borderId="0" xfId="3" applyAlignment="1">
      <alignment horizontal="left" wrapText="1" indent="2"/>
    </xf>
    <xf numFmtId="0" fontId="11" fillId="0" borderId="0" xfId="0" applyFont="1" applyAlignment="1">
      <alignment horizontal="center" wrapText="1"/>
    </xf>
    <xf numFmtId="0" fontId="47" fillId="0" borderId="0" xfId="51" applyFont="1"/>
    <xf numFmtId="0" fontId="0" fillId="35" borderId="10" xfId="0" applyFont="1" applyFill="1" applyBorder="1" applyAlignment="1">
      <alignment wrapText="1"/>
    </xf>
    <xf numFmtId="0" fontId="0" fillId="35" borderId="10" xfId="0" applyFill="1" applyBorder="1"/>
    <xf numFmtId="0" fontId="0" fillId="35" borderId="10" xfId="0" applyFont="1" applyFill="1" applyBorder="1"/>
    <xf numFmtId="0" fontId="0" fillId="0" borderId="12" xfId="0" applyBorder="1" applyAlignment="1">
      <alignment wrapText="1"/>
    </xf>
    <xf numFmtId="0" fontId="0" fillId="35" borderId="12" xfId="0" applyFont="1" applyFill="1" applyBorder="1" applyAlignment="1">
      <alignment wrapText="1"/>
    </xf>
    <xf numFmtId="0" fontId="0" fillId="0" borderId="12" xfId="0" applyBorder="1"/>
    <xf numFmtId="0" fontId="6" fillId="0" borderId="16" xfId="0" applyFont="1" applyBorder="1" applyAlignment="1">
      <alignment wrapText="1"/>
    </xf>
    <xf numFmtId="0" fontId="6" fillId="35" borderId="16" xfId="0" applyFont="1" applyFill="1" applyBorder="1"/>
    <xf numFmtId="0" fontId="0" fillId="0" borderId="0" xfId="50" applyFont="1" applyAlignment="1">
      <alignment horizontal="left" indent="5"/>
    </xf>
    <xf numFmtId="0" fontId="7" fillId="0" borderId="10" xfId="50" applyFont="1" applyBorder="1"/>
    <xf numFmtId="0" fontId="6" fillId="0" borderId="0" xfId="51" applyFont="1" applyBorder="1"/>
    <xf numFmtId="0" fontId="7" fillId="0" borderId="0" xfId="51" applyFont="1" applyBorder="1"/>
    <xf numFmtId="0" fontId="7" fillId="0" borderId="0" xfId="50" applyFont="1" applyBorder="1"/>
    <xf numFmtId="0" fontId="6" fillId="0" borderId="16" xfId="51" applyFont="1" applyBorder="1"/>
    <xf numFmtId="44" fontId="0" fillId="35" borderId="10" xfId="0" applyNumberFormat="1" applyFill="1" applyBorder="1"/>
    <xf numFmtId="167" fontId="0" fillId="35" borderId="16" xfId="0" applyNumberFormat="1" applyFill="1" applyBorder="1"/>
    <xf numFmtId="0" fontId="6" fillId="0" borderId="0" xfId="0" applyFont="1" applyBorder="1" applyAlignment="1">
      <alignment wrapText="1"/>
    </xf>
    <xf numFmtId="0" fontId="46" fillId="0" borderId="0" xfId="0" applyFont="1" applyBorder="1"/>
    <xf numFmtId="0" fontId="9" fillId="36" borderId="12" xfId="0" applyFont="1" applyFill="1" applyBorder="1" applyAlignment="1">
      <alignment vertical="top" wrapText="1"/>
    </xf>
    <xf numFmtId="0" fontId="36" fillId="0" borderId="12" xfId="0" applyFont="1" applyBorder="1"/>
    <xf numFmtId="0" fontId="6" fillId="0" borderId="13" xfId="0" applyFont="1" applyBorder="1" applyAlignment="1"/>
    <xf numFmtId="0" fontId="6" fillId="0" borderId="17" xfId="0" applyFont="1" applyBorder="1" applyAlignment="1"/>
    <xf numFmtId="166" fontId="0" fillId="35" borderId="10" xfId="0" applyNumberFormat="1" applyFill="1" applyBorder="1"/>
    <xf numFmtId="44" fontId="0" fillId="35" borderId="10" xfId="1" applyFont="1" applyFill="1" applyBorder="1"/>
    <xf numFmtId="0" fontId="6" fillId="0" borderId="12" xfId="0" applyFont="1" applyBorder="1"/>
    <xf numFmtId="0" fontId="0" fillId="36" borderId="12" xfId="0" applyFill="1" applyBorder="1"/>
    <xf numFmtId="0" fontId="6" fillId="0" borderId="16" xfId="0" applyFont="1" applyBorder="1"/>
    <xf numFmtId="0" fontId="6" fillId="0" borderId="13" xfId="0" applyFont="1" applyFill="1" applyBorder="1" applyProtection="1"/>
    <xf numFmtId="0" fontId="0" fillId="0" borderId="14" xfId="0" applyFont="1" applyBorder="1" applyProtection="1"/>
    <xf numFmtId="0" fontId="0" fillId="0" borderId="17" xfId="0" applyFont="1" applyBorder="1" applyProtection="1"/>
    <xf numFmtId="0" fontId="0" fillId="36" borderId="12" xfId="0" applyFill="1" applyBorder="1" applyAlignment="1">
      <alignment wrapText="1"/>
    </xf>
    <xf numFmtId="0" fontId="0" fillId="36" borderId="10" xfId="0" applyFill="1" applyBorder="1" applyAlignment="1">
      <alignment wrapText="1"/>
    </xf>
    <xf numFmtId="44" fontId="0" fillId="36" borderId="12" xfId="1" applyFont="1" applyFill="1" applyBorder="1"/>
    <xf numFmtId="44" fontId="0" fillId="36" borderId="10" xfId="1" applyFont="1" applyFill="1" applyBorder="1"/>
    <xf numFmtId="0" fontId="0" fillId="37" borderId="10" xfId="0" applyFill="1" applyBorder="1"/>
    <xf numFmtId="10" fontId="0" fillId="35" borderId="10" xfId="2" applyNumberFormat="1" applyFont="1" applyFill="1" applyBorder="1"/>
    <xf numFmtId="0" fontId="16" fillId="1" borderId="0" xfId="0" applyFont="1" applyFill="1" applyAlignment="1">
      <alignment horizontal="center"/>
    </xf>
    <xf numFmtId="0" fontId="0" fillId="0" borderId="12" xfId="51" applyFont="1" applyBorder="1"/>
    <xf numFmtId="0" fontId="0" fillId="0" borderId="10" xfId="50" applyFont="1" applyBorder="1"/>
    <xf numFmtId="0" fontId="10" fillId="0" borderId="0" xfId="3"/>
    <xf numFmtId="0" fontId="12" fillId="0" borderId="0" xfId="0" applyFont="1"/>
    <xf numFmtId="0" fontId="12" fillId="0" borderId="0" xfId="0" applyFont="1" applyAlignment="1">
      <alignment horizontal="left"/>
    </xf>
    <xf numFmtId="0" fontId="48" fillId="0" borderId="0" xfId="0" applyFont="1" applyAlignment="1">
      <alignment horizontal="center" vertical="top" wrapText="1"/>
    </xf>
    <xf numFmtId="0" fontId="0" fillId="0" borderId="0" xfId="0" quotePrefix="1" applyAlignment="1">
      <alignment horizontal="left" wrapText="1"/>
    </xf>
    <xf numFmtId="0" fontId="2" fillId="3" borderId="10" xfId="50" applyFill="1" applyBorder="1" applyAlignment="1" applyProtection="1">
      <alignment horizontal="left" vertical="top" wrapText="1"/>
    </xf>
    <xf numFmtId="14" fontId="2" fillId="3" borderId="10" xfId="50" applyNumberFormat="1" applyFill="1" applyBorder="1" applyAlignment="1" applyProtection="1">
      <alignment horizontal="left" vertical="top"/>
    </xf>
    <xf numFmtId="0" fontId="0" fillId="0" borderId="0" xfId="0" applyAlignment="1">
      <alignment horizontal="left" wrapText="1"/>
    </xf>
    <xf numFmtId="0" fontId="40" fillId="3" borderId="44" xfId="0" applyFont="1" applyFill="1" applyBorder="1" applyAlignment="1" applyProtection="1">
      <alignment horizontal="left" wrapText="1"/>
    </xf>
    <xf numFmtId="0" fontId="40" fillId="3" borderId="0" xfId="0" applyFont="1" applyFill="1" applyBorder="1" applyAlignment="1" applyProtection="1">
      <alignment horizontal="left" wrapText="1"/>
    </xf>
    <xf numFmtId="0" fontId="40" fillId="3" borderId="2" xfId="0" applyFont="1" applyFill="1" applyBorder="1" applyAlignment="1" applyProtection="1">
      <alignment horizontal="left" wrapText="1"/>
    </xf>
    <xf numFmtId="0" fontId="40" fillId="3" borderId="8" xfId="0" applyFont="1" applyFill="1" applyBorder="1" applyAlignment="1" applyProtection="1">
      <alignment horizontal="left" wrapText="1"/>
    </xf>
    <xf numFmtId="0" fontId="40" fillId="3" borderId="32" xfId="0" applyFont="1" applyFill="1" applyBorder="1" applyAlignment="1" applyProtection="1">
      <alignment horizontal="left" wrapText="1"/>
    </xf>
    <xf numFmtId="0" fontId="40" fillId="3" borderId="3" xfId="0" applyFont="1" applyFill="1" applyBorder="1" applyAlignment="1" applyProtection="1">
      <alignment horizontal="left" wrapText="1"/>
    </xf>
    <xf numFmtId="0" fontId="6" fillId="0" borderId="32" xfId="0" applyFont="1" applyBorder="1" applyAlignment="1" applyProtection="1">
      <alignment horizontal="left" vertical="top" wrapText="1"/>
    </xf>
  </cellXfs>
  <cellStyles count="55">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4" builtinId="27" hidden="1"/>
    <cellStyle name="Calculation" xfId="18" builtinId="22" hidden="1"/>
    <cellStyle name="Check Cell" xfId="20" builtinId="23" hidden="1"/>
    <cellStyle name="Comma" xfId="4" builtinId="3" customBuiltin="1"/>
    <cellStyle name="Comma [0]" xfId="6" builtinId="6" hidden="1"/>
    <cellStyle name="Currency" xfId="1" builtinId="4"/>
    <cellStyle name="Currency [0]" xfId="7" builtinId="7" hidden="1"/>
    <cellStyle name="Explanatory Text" xfId="23" builtinId="53" hidden="1"/>
    <cellStyle name="Followed Hyperlink" xfId="5" builtinId="9" hidden="1"/>
    <cellStyle name="Followed Hyperlink" xfId="52" builtinId="9" hidden="1"/>
    <cellStyle name="Followed Hyperlink" xfId="53" builtinId="9" hidden="1"/>
    <cellStyle name="Followed Hyperlink" xfId="54" builtinId="9" hidden="1"/>
    <cellStyle name="Good" xfId="13" builtinId="26" hidden="1"/>
    <cellStyle name="Heading 1" xfId="9" builtinId="16" hidden="1"/>
    <cellStyle name="Heading 2" xfId="10" builtinId="17" hidden="1"/>
    <cellStyle name="Heading 3" xfId="11" builtinId="18" hidden="1"/>
    <cellStyle name="Heading 4" xfId="12" builtinId="19" hidden="1"/>
    <cellStyle name="Hyperlink" xfId="3" builtinId="8" customBuiltin="1"/>
    <cellStyle name="Input" xfId="16" builtinId="20" hidden="1"/>
    <cellStyle name="Linked Cell" xfId="19" builtinId="24" hidden="1"/>
    <cellStyle name="Neutral" xfId="15" builtinId="28" hidden="1"/>
    <cellStyle name="Normal" xfId="0" builtinId="0" customBuiltin="1"/>
    <cellStyle name="Normal 2" xfId="50"/>
    <cellStyle name="Normal 2 2" xfId="51"/>
    <cellStyle name="Normal 7 3 3" xfId="49"/>
    <cellStyle name="Note" xfId="22" builtinId="10" hidden="1"/>
    <cellStyle name="Output" xfId="17" builtinId="21" hidden="1"/>
    <cellStyle name="Percent" xfId="2" builtinId="5"/>
    <cellStyle name="Title" xfId="8" builtinId="15" hidden="1"/>
    <cellStyle name="Total" xfId="24" builtinId="25" hidden="1"/>
    <cellStyle name="Warning Text" xfId="21" builtinId="11" hidden="1"/>
  </cellStyles>
  <dxfs count="3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C7CE"/>
        </patternFill>
      </fill>
    </dxf>
    <dxf>
      <fill>
        <patternFill>
          <bgColor rgb="FFFFC7CE"/>
        </patternFill>
      </fill>
    </dxf>
    <dxf>
      <font>
        <b val="0"/>
        <i val="0"/>
        <strike val="0"/>
        <u val="none"/>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b val="0"/>
        <i val="0"/>
      </font>
      <fill>
        <patternFill>
          <bgColor rgb="FFFFC7CE"/>
        </patternFill>
      </fill>
    </dxf>
    <dxf>
      <fill>
        <patternFill>
          <bgColor rgb="FFFFC7CE"/>
        </patternFill>
      </fill>
    </dxf>
    <dxf>
      <font>
        <color rgb="FF9C0006"/>
      </font>
      <fill>
        <patternFill>
          <bgColor rgb="FFFFC7CE"/>
        </patternFill>
      </fill>
    </dxf>
  </dxfs>
  <tableStyles count="0" defaultTableStyle="TableStyleMedium2" defaultPivotStyle="PivotStyleLight16"/>
  <colors>
    <mruColors>
      <color rgb="FFFF00FF"/>
      <color rgb="FFFFC7CE"/>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hyperlink" Target="https://advance.lexis.com/documentpage/?pdmfid=1000516&amp;crid=6c0df08e-3170-440e-aba3-c7963b74c350&amp;nodeid=ABAAAFAABAAFAAJ&amp;nodepath=%2fROOT%2fABA%2fABAAAF%2fABAAAFAAB%2fABAAAFAABAAF%2fABAAAFAABAAFAAJ&amp;level=5&amp;haschildren=&amp;populated=false&amp;title=25.5-4-402.8.+Hospital+transparency+report+-+definitions.&amp;config=014FJAAyNGJkY2Y4Zi1mNjgyLTRkN2YtYmE4OS03NTYzNzYzOTg0OGEKAFBvZENhdGFsb2d592qv2Kywlf8caKqYROP5&amp;pddocfullpath=%2fshared%2fdocument%2fstatutes-legislation%2furn%3acontentItem%3a637R-W8C3-CH1B-T426-00008-00&amp;ecomp=bgf59kk&amp;prid=5614ba0a-277f-4523-b8ac-31e31b9b7a23"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2008718</xdr:colOff>
      <xdr:row>3</xdr:row>
      <xdr:rowOff>29210</xdr:rowOff>
    </xdr:to>
    <xdr:pic>
      <xdr:nvPicPr>
        <xdr:cNvPr id="2" name="Picture 1" descr="Colorado Department of Health Care Policy &amp; Financing logo">
          <a:extLst>
            <a:ext uri="{FF2B5EF4-FFF2-40B4-BE49-F238E27FC236}">
              <a16:creationId xmlns:a16="http://schemas.microsoft.com/office/drawing/2014/main" id="{A971C234-10DE-4F15-AED4-C39F9A318A6C}"/>
            </a:ext>
          </a:extLst>
        </xdr:cNvPr>
        <xdr:cNvPicPr/>
      </xdr:nvPicPr>
      <xdr:blipFill>
        <a:blip xmlns:r="http://schemas.openxmlformats.org/officeDocument/2006/relationships" r:embed="rId1"/>
        <a:stretch>
          <a:fillRect/>
        </a:stretch>
      </xdr:blipFill>
      <xdr:spPr>
        <a:xfrm>
          <a:off x="0" y="38100"/>
          <a:ext cx="3282950" cy="5435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330200</xdr:colOff>
      <xdr:row>1</xdr:row>
      <xdr:rowOff>19051</xdr:rowOff>
    </xdr:from>
    <xdr:to>
      <xdr:col>11</xdr:col>
      <xdr:colOff>234950</xdr:colOff>
      <xdr:row>8</xdr:row>
      <xdr:rowOff>53340</xdr:rowOff>
    </xdr:to>
    <xdr:sp macro="" textlink="">
      <xdr:nvSpPr>
        <xdr:cNvPr id="2" name="TextBox 1">
          <a:hlinkClick xmlns:r="http://schemas.openxmlformats.org/officeDocument/2006/relationships" r:id="rId1"/>
          <a:extLst>
            <a:ext uri="{FF2B5EF4-FFF2-40B4-BE49-F238E27FC236}">
              <a16:creationId xmlns:a16="http://schemas.microsoft.com/office/drawing/2014/main" id="{AC928105-F4F7-9344-A5FD-6A0904DF1857}"/>
            </a:ext>
          </a:extLst>
        </xdr:cNvPr>
        <xdr:cNvSpPr txBox="1"/>
      </xdr:nvSpPr>
      <xdr:spPr>
        <a:xfrm>
          <a:off x="5481320" y="567691"/>
          <a:ext cx="4156710" cy="3143249"/>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Hospitals</a:t>
          </a:r>
          <a:r>
            <a:rPr lang="en-US" sz="1100" baseline="0"/>
            <a:t> shall provide the following documentation within its submission packet to be uploaded to the Hospital Information System portal. </a:t>
          </a:r>
        </a:p>
        <a:p>
          <a:endParaRPr lang="en-US" sz="1100" baseline="0"/>
        </a:p>
        <a:p>
          <a:r>
            <a:rPr lang="en-US" sz="1100" baseline="0"/>
            <a:t>1. Audited Financial Statements</a:t>
          </a:r>
        </a:p>
        <a:p>
          <a:r>
            <a:rPr lang="en-US" sz="1100" baseline="0"/>
            <a:t>2. Medicare Cost Report </a:t>
          </a:r>
        </a:p>
        <a:p>
          <a:r>
            <a:rPr lang="en-US" sz="1100" baseline="0"/>
            <a:t>3. A summary of transfers of cash, equity, investments, or other assets to and from related parties. (a section of this reporting template is provided for hospitals to submit this information. A hospitals may also provide a separate document outlining this information provided it fulfills the requirements under </a:t>
          </a:r>
          <a:r>
            <a:rPr lang="en-US" sz="1100" u="sng" baseline="0"/>
            <a:t>C.R.S. 25.5-4-402.8(2)(b)(II)(D))</a:t>
          </a:r>
        </a:p>
        <a:p>
          <a:r>
            <a:rPr lang="en-US" sz="1100" u="none" baseline="0"/>
            <a:t>4. A hospitals specific statement of cash flows</a:t>
          </a:r>
        </a:p>
        <a:p>
          <a:r>
            <a:rPr lang="en-US" sz="1100" u="none" baseline="0"/>
            <a:t>5. A report on the changes to major service lines</a:t>
          </a:r>
        </a:p>
        <a:p>
          <a:r>
            <a:rPr lang="en-US" sz="1100" u="none" baseline="0"/>
            <a:t>6. A narrative report of major planned and completed projects and capital investments</a:t>
          </a:r>
        </a:p>
        <a:p>
          <a:r>
            <a:rPr lang="en-US" sz="1100" u="none" baseline="0"/>
            <a:t>7. A completed and Certified Hospital Financial Transparency reporting template.</a:t>
          </a:r>
        </a:p>
        <a:p>
          <a:endParaRPr lang="en-US" sz="1100" u="none"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60960</xdr:colOff>
      <xdr:row>0</xdr:row>
      <xdr:rowOff>60960</xdr:rowOff>
    </xdr:from>
    <xdr:to>
      <xdr:col>2</xdr:col>
      <xdr:colOff>207010</xdr:colOff>
      <xdr:row>9</xdr:row>
      <xdr:rowOff>1905</xdr:rowOff>
    </xdr:to>
    <xdr:sp macro="" textlink="">
      <xdr:nvSpPr>
        <xdr:cNvPr id="3" name="TextBox 2">
          <a:extLst>
            <a:ext uri="{FF2B5EF4-FFF2-40B4-BE49-F238E27FC236}">
              <a16:creationId xmlns:a16="http://schemas.microsoft.com/office/drawing/2014/main" id="{21C1F578-CDD0-444C-AADC-BE0BBB7C7A22}"/>
            </a:ext>
          </a:extLst>
        </xdr:cNvPr>
        <xdr:cNvSpPr txBox="1"/>
      </xdr:nvSpPr>
      <xdr:spPr>
        <a:xfrm>
          <a:off x="60960" y="60960"/>
          <a:ext cx="2127250" cy="158686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Hospitals shall provide all current physician or group practice purchases or affiliations and available identification information. </a:t>
          </a:r>
        </a:p>
        <a:p>
          <a:endParaRPr lang="en-US" sz="1100" b="1" baseline="0"/>
        </a:p>
        <a:p>
          <a:r>
            <a:rPr lang="en-US" sz="1100" b="1" baseline="0"/>
            <a:t>For physician or group practices purchased within the reporting year provide the purchase price. </a:t>
          </a:r>
        </a:p>
        <a:p>
          <a:endParaRPr lang="en-US" sz="1100" b="1"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68580</xdr:colOff>
      <xdr:row>0</xdr:row>
      <xdr:rowOff>38100</xdr:rowOff>
    </xdr:from>
    <xdr:to>
      <xdr:col>2</xdr:col>
      <xdr:colOff>87630</xdr:colOff>
      <xdr:row>10</xdr:row>
      <xdr:rowOff>144780</xdr:rowOff>
    </xdr:to>
    <xdr:sp macro="" textlink="">
      <xdr:nvSpPr>
        <xdr:cNvPr id="3" name="TextBox 2">
          <a:extLst>
            <a:ext uri="{FF2B5EF4-FFF2-40B4-BE49-F238E27FC236}">
              <a16:creationId xmlns:a16="http://schemas.microsoft.com/office/drawing/2014/main" id="{676B9AE5-702F-4A03-8828-FC55F076F5EA}"/>
            </a:ext>
          </a:extLst>
        </xdr:cNvPr>
        <xdr:cNvSpPr txBox="1"/>
      </xdr:nvSpPr>
      <xdr:spPr>
        <a:xfrm>
          <a:off x="68580" y="38100"/>
          <a:ext cx="2160270" cy="19354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Hospitals </a:t>
          </a:r>
          <a:r>
            <a:rPr lang="en-US" sz="1100" b="1" baseline="0"/>
            <a:t>provide all current physician or group practice purchases or affiliations and available identification information. </a:t>
          </a:r>
        </a:p>
        <a:p>
          <a:endParaRPr lang="en-US" sz="1100" b="1" baseline="0"/>
        </a:p>
        <a:p>
          <a:r>
            <a:rPr lang="en-US" sz="1100" b="1" baseline="0"/>
            <a:t>For physician practices or group practices purchase within the reporting year provide the purchase price</a:t>
          </a:r>
        </a:p>
        <a:p>
          <a:endParaRPr lang="en-US" sz="1100" b="1" baseline="0"/>
        </a:p>
        <a:p>
          <a:endParaRPr lang="en-US" sz="1100" b="1" baseline="0"/>
        </a:p>
        <a:p>
          <a:endParaRPr lang="en-US" sz="1100" b="1"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8</xdr:row>
      <xdr:rowOff>0</xdr:rowOff>
    </xdr:from>
    <xdr:to>
      <xdr:col>4</xdr:col>
      <xdr:colOff>66675</xdr:colOff>
      <xdr:row>26</xdr:row>
      <xdr:rowOff>161925</xdr:rowOff>
    </xdr:to>
    <xdr:sp macro="" textlink="">
      <xdr:nvSpPr>
        <xdr:cNvPr id="2" name="TextBox 1">
          <a:extLst>
            <a:ext uri="{FF2B5EF4-FFF2-40B4-BE49-F238E27FC236}">
              <a16:creationId xmlns:a16="http://schemas.microsoft.com/office/drawing/2014/main" id="{270F0160-9955-49F5-1457-85D8A01F3A00}"/>
            </a:ext>
          </a:extLst>
        </xdr:cNvPr>
        <xdr:cNvSpPr txBox="1"/>
      </xdr:nvSpPr>
      <xdr:spPr>
        <a:xfrm>
          <a:off x="361950" y="1819275"/>
          <a:ext cx="4591050" cy="341947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All reporting hospitals shall provide the salary and total compensation of the</a:t>
          </a:r>
          <a:r>
            <a:rPr lang="en-US" sz="1100" b="1" baseline="0"/>
            <a:t> top five highest paid administrative position of each hospital, including the title, a brief description of duties, base compensation, bonus compensation and incentives, and other compensation. The compensation reported must indicate what performance measures were included in the CEO's performance evaluation generated by the hospital's governing board, including, at a minimum, quality of care outcomes performance; patient satisfaction performance; community benefit performance; consumer and employer affordability performance; market share performance; profits or margin; revenue growth; changes in days cash on hand or cash reserves; and work force. </a:t>
          </a:r>
        </a:p>
        <a:p>
          <a:endParaRPr lang="en-US" sz="1100" b="1" baseline="0"/>
        </a:p>
        <a:p>
          <a:r>
            <a:rPr lang="en-US" sz="1100" b="1" baseline="0"/>
            <a:t>If there are more performance measures not captured within this list please provide the additional performance measure in column I and replace the name of the measure with the appropriate name starting with "additional performance measure 1" </a:t>
          </a:r>
        </a:p>
        <a:p>
          <a:endParaRPr lang="en-US" sz="1100" b="1" baseline="0"/>
        </a:p>
        <a:p>
          <a:r>
            <a:rPr lang="en-US" sz="1100" b="1" baseline="0"/>
            <a:t>Information provided here will only be reported by HCPF in an aggregate and de-identified manner. </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42333</xdr:colOff>
      <xdr:row>40</xdr:row>
      <xdr:rowOff>705</xdr:rowOff>
    </xdr:from>
    <xdr:ext cx="9694333" cy="1581202"/>
    <xdr:sp macro="" textlink="">
      <xdr:nvSpPr>
        <xdr:cNvPr id="2" name="TextBox 1">
          <a:extLst>
            <a:ext uri="{FF2B5EF4-FFF2-40B4-BE49-F238E27FC236}">
              <a16:creationId xmlns:a16="http://schemas.microsoft.com/office/drawing/2014/main" id="{EC6D92D6-7D14-4A0A-A149-87CB16DF8826}"/>
            </a:ext>
          </a:extLst>
        </xdr:cNvPr>
        <xdr:cNvSpPr txBox="1"/>
      </xdr:nvSpPr>
      <xdr:spPr>
        <a:xfrm>
          <a:off x="42333" y="8552038"/>
          <a:ext cx="9694333" cy="1581202"/>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spAutoFit/>
        </a:bodyPr>
        <a:lstStyle/>
        <a:p>
          <a:r>
            <a:rPr lang="en-US" sz="1000">
              <a:solidFill>
                <a:sysClr val="windowText" lastClr="000000"/>
              </a:solidFill>
              <a:latin typeface="Trebuchet MS" panose="020B0603020202020204" pitchFamily="34" charset="0"/>
            </a:rPr>
            <a:t>Note 1:</a:t>
          </a:r>
        </a:p>
        <a:p>
          <a:endParaRPr lang="en-US" sz="1000">
            <a:solidFill>
              <a:sysClr val="windowText" lastClr="000000"/>
            </a:solidFill>
            <a:latin typeface="Trebuchet MS" panose="020B0603020202020204" pitchFamily="34" charset="0"/>
          </a:endParaRPr>
        </a:p>
        <a:p>
          <a:r>
            <a:rPr lang="en-US" sz="1000">
              <a:solidFill>
                <a:sysClr val="windowText" lastClr="000000"/>
              </a:solidFill>
              <a:latin typeface="Trebuchet MS" panose="020B0603020202020204" pitchFamily="34" charset="0"/>
            </a:rPr>
            <a:t>The Department asks that hospitals</a:t>
          </a:r>
          <a:r>
            <a:rPr lang="en-US" sz="1000" baseline="0">
              <a:solidFill>
                <a:sysClr val="windowText" lastClr="000000"/>
              </a:solidFill>
              <a:latin typeface="Trebuchet MS" panose="020B0603020202020204" pitchFamily="34" charset="0"/>
            </a:rPr>
            <a:t> be mindful in recording supplemental payments. </a:t>
          </a:r>
        </a:p>
        <a:p>
          <a:endParaRPr lang="en-US" sz="1000" baseline="0">
            <a:solidFill>
              <a:sysClr val="windowText" lastClr="000000"/>
            </a:solidFill>
            <a:latin typeface="Trebuchet MS" panose="020B0603020202020204" pitchFamily="34" charset="0"/>
          </a:endParaRPr>
        </a:p>
        <a:p>
          <a:r>
            <a:rPr lang="en-US" sz="1000" b="1" baseline="0">
              <a:solidFill>
                <a:sysClr val="windowText" lastClr="000000"/>
              </a:solidFill>
              <a:latin typeface="Trebuchet MS" panose="020B0603020202020204" pitchFamily="34" charset="0"/>
            </a:rPr>
            <a:t>• Do not record net reimbursement</a:t>
          </a:r>
          <a:r>
            <a:rPr lang="en-US" sz="1000" baseline="0">
              <a:solidFill>
                <a:sysClr val="windowText" lastClr="000000"/>
              </a:solidFill>
              <a:latin typeface="Trebuchet MS" panose="020B0603020202020204" pitchFamily="34" charset="0"/>
            </a:rPr>
            <a:t> (supplemental payments minus provider fees).</a:t>
          </a:r>
        </a:p>
        <a:p>
          <a:r>
            <a:rPr lang="en-US" sz="1000" baseline="0">
              <a:solidFill>
                <a:sysClr val="windowText" lastClr="000000"/>
              </a:solidFill>
              <a:latin typeface="Trebuchet MS" panose="020B0603020202020204" pitchFamily="34" charset="0"/>
            </a:rPr>
            <a:t>• Indicate if your hospital is recording supplemental payments within your gross charges or contractual allowances.</a:t>
          </a:r>
        </a:p>
        <a:p>
          <a:r>
            <a:rPr lang="en-US" sz="1000" baseline="0">
              <a:solidFill>
                <a:sysClr val="windowText" lastClr="000000"/>
              </a:solidFill>
              <a:latin typeface="Trebuchet MS" panose="020B0603020202020204" pitchFamily="34" charset="0"/>
            </a:rPr>
            <a:t>• Provide supplemental payments.</a:t>
          </a:r>
        </a:p>
        <a:p>
          <a:r>
            <a:rPr lang="en-US" sz="1000" baseline="0">
              <a:solidFill>
                <a:sysClr val="windowText" lastClr="000000"/>
              </a:solidFill>
              <a:latin typeface="Trebuchet MS" panose="020B0603020202020204" pitchFamily="34" charset="0"/>
            </a:rPr>
            <a:t>• The Expense &amp; Net Income tab has a field for recording the provider fee expense.</a:t>
          </a:r>
        </a:p>
        <a:p>
          <a:endParaRPr lang="en-US" sz="1000" baseline="0">
            <a:solidFill>
              <a:sysClr val="windowText" lastClr="000000"/>
            </a:solidFill>
            <a:latin typeface="Trebuchet MS" panose="020B0603020202020204" pitchFamily="34" charset="0"/>
          </a:endParaRPr>
        </a:p>
        <a:p>
          <a:r>
            <a:rPr lang="en-US" sz="1000" baseline="0">
              <a:solidFill>
                <a:sysClr val="windowText" lastClr="000000"/>
              </a:solidFill>
              <a:latin typeface="Trebuchet MS" panose="020B0603020202020204" pitchFamily="34" charset="0"/>
            </a:rPr>
            <a:t>If your hospital is unable to record supplemental payments and provider fees separately, contact the Department and make a note in the Notes from Hospital tab.</a:t>
          </a:r>
          <a:endParaRPr lang="en-US" sz="1000">
            <a:solidFill>
              <a:sysClr val="windowText" lastClr="000000"/>
            </a:solidFill>
            <a:latin typeface="Trebuchet MS" panose="020B0603020202020204" pitchFamily="34"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4</xdr:col>
      <xdr:colOff>19050</xdr:colOff>
      <xdr:row>3</xdr:row>
      <xdr:rowOff>28575</xdr:rowOff>
    </xdr:from>
    <xdr:ext cx="3987310" cy="319511"/>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86D0B7C0-6F9C-4EF6-857E-BDBA24756421}"/>
                </a:ext>
              </a:extLst>
            </xdr:cNvPr>
            <xdr:cNvSpPr txBox="1"/>
          </xdr:nvSpPr>
          <xdr:spPr>
            <a:xfrm>
              <a:off x="4464050" y="396875"/>
              <a:ext cx="3987310" cy="319511"/>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ctrlPr>
                      </m:fPr>
                      <m:num>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𝑇𝑜𝑡𝑎𝑙</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𝑂𝑝𝑒𝑟𝑎𝑡𝑖𝑛𝑔</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𝐸𝑥𝑝𝑒𝑛𝑠𝑒</m:t>
                        </m:r>
                      </m:num>
                      <m:den>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𝐺𝑟𝑜𝑠𝑠</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𝐶h𝑎𝑟𝑔𝑒𝑠</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𝑂𝑡h𝑒𝑟</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𝑂𝑝𝑒𝑟𝑎𝑡𝑖𝑛𝑔</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𝑅𝑒𝑣𝑒𝑛𝑢𝑒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den>
                    </m:f>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𝐶𝑜𝑠𝑡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𝑡𝑜</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𝐶h𝑎𝑟𝑔𝑒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𝑅𝑎𝑡𝑖𝑜</m:t>
                    </m:r>
                  </m:oMath>
                </m:oMathPara>
              </a14:m>
              <a:endParaRPr kumimoji="0" lang="en-US" sz="10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7" name="TextBox 6">
              <a:extLst>
                <a:ext uri="{FF2B5EF4-FFF2-40B4-BE49-F238E27FC236}">
                  <a16:creationId xmlns:a16="http://schemas.microsoft.com/office/drawing/2014/main" id="{86D0B7C0-6F9C-4EF6-857E-BDBA24756421}"/>
                </a:ext>
              </a:extLst>
            </xdr:cNvPr>
            <xdr:cNvSpPr txBox="1"/>
          </xdr:nvSpPr>
          <xdr:spPr>
            <a:xfrm>
              <a:off x="4464050" y="396875"/>
              <a:ext cx="3987310" cy="319511"/>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(𝑇𝑜𝑡𝑎𝑙 𝑂𝑝𝑒𝑟𝑎𝑡𝑖𝑛𝑔 𝐸𝑥𝑝𝑒𝑛𝑠𝑒)/((𝐺𝑟𝑜𝑠𝑠 𝐶ℎ𝑎𝑟𝑔𝑒𝑠+𝑂𝑡ℎ𝑒𝑟 𝑂𝑝𝑒𝑟𝑎𝑡𝑖𝑛𝑔 𝑅𝑒𝑣𝑒𝑛𝑢𝑒))=𝐶𝑜𝑠𝑡 𝑡𝑜 𝐶ℎ𝑎𝑟𝑔𝑒 𝑅𝑎𝑡𝑖𝑜</a:t>
              </a:r>
              <a:endParaRPr kumimoji="0" lang="en-US" sz="10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4</xdr:col>
      <xdr:colOff>0</xdr:colOff>
      <xdr:row>11</xdr:row>
      <xdr:rowOff>38100</xdr:rowOff>
    </xdr:from>
    <xdr:ext cx="3655040" cy="156518"/>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30A575D4-C33B-4060-951C-26279E0FD70A}"/>
                </a:ext>
              </a:extLst>
            </xdr:cNvPr>
            <xdr:cNvSpPr txBox="1"/>
          </xdr:nvSpPr>
          <xdr:spPr>
            <a:xfrm>
              <a:off x="4445000" y="1708150"/>
              <a:ext cx="3655040" cy="156518"/>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𝐺𝑟𝑜𝑠𝑠</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𝐶h𝑎𝑟𝑔𝑒𝑠</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𝐶𝑜𝑠𝑡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𝑡𝑜</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𝐶h𝑎𝑟𝑔𝑒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𝑅𝑎𝑡𝑖𝑜</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𝑃𝑎𝑡𝑖𝑒𝑛𝑡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𝑆𝑒𝑟𝑣𝑖𝑐𝑒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𝐶𝑜𝑠𝑡𝑠</m:t>
                    </m:r>
                  </m:oMath>
                </m:oMathPara>
              </a14:m>
              <a:endParaRPr kumimoji="0" lang="en-US" sz="1100" b="0" i="0" u="none" strike="noStrike" kern="0" cap="none" spc="0" normalizeH="0" baseline="0" noProof="0">
                <a:ln>
                  <a:noFill/>
                </a:ln>
                <a:solidFill>
                  <a:sysClr val="windowText" lastClr="000000"/>
                </a:solidFill>
                <a:effectLst/>
                <a:uLnTx/>
                <a:uFillTx/>
                <a:latin typeface="Calibri" panose="020F0502020204030204"/>
                <a:ea typeface="Cambria Math" panose="02040503050406030204" pitchFamily="18" charset="0"/>
                <a:cs typeface="+mn-cs"/>
              </a:endParaRPr>
            </a:p>
          </xdr:txBody>
        </xdr:sp>
      </mc:Choice>
      <mc:Fallback xmlns="">
        <xdr:sp macro="" textlink="">
          <xdr:nvSpPr>
            <xdr:cNvPr id="10" name="TextBox 9">
              <a:extLst>
                <a:ext uri="{FF2B5EF4-FFF2-40B4-BE49-F238E27FC236}">
                  <a16:creationId xmlns:a16="http://schemas.microsoft.com/office/drawing/2014/main" id="{30A575D4-C33B-4060-951C-26279E0FD70A}"/>
                </a:ext>
              </a:extLst>
            </xdr:cNvPr>
            <xdr:cNvSpPr txBox="1"/>
          </xdr:nvSpPr>
          <xdr:spPr>
            <a:xfrm>
              <a:off x="4445000" y="1708150"/>
              <a:ext cx="3655040" cy="156518"/>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𝐺𝑟𝑜𝑠𝑠 𝐶ℎ𝑎𝑟𝑔𝑒𝑠 ×</a:t>
              </a:r>
              <a:r>
                <a:rPr kumimoji="0" lang="en-US" sz="1000" b="0" i="0"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a:t>𝐶𝑜𝑠𝑡 𝑡𝑜 𝐶ℎ𝑎𝑟𝑔𝑒 𝑅𝑎𝑡𝑖𝑜=𝑃𝑎𝑡𝑖𝑒𝑛𝑡 𝑆𝑒𝑟𝑣𝑖𝑐𝑒 𝐶𝑜𝑠𝑡𝑠</a:t>
              </a: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Cambria Math" panose="02040503050406030204" pitchFamily="18" charset="0"/>
                <a:cs typeface="+mn-cs"/>
              </a:endParaRPr>
            </a:p>
          </xdr:txBody>
        </xdr:sp>
      </mc:Fallback>
    </mc:AlternateContent>
    <xdr:clientData/>
  </xdr:oneCellAnchor>
  <xdr:oneCellAnchor>
    <xdr:from>
      <xdr:col>4</xdr:col>
      <xdr:colOff>0</xdr:colOff>
      <xdr:row>18</xdr:row>
      <xdr:rowOff>0</xdr:rowOff>
    </xdr:from>
    <xdr:ext cx="4384982" cy="156518"/>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7CF9284-53C7-433A-82DA-6ED537AE1CAD}"/>
                </a:ext>
              </a:extLst>
            </xdr:cNvPr>
            <xdr:cNvSpPr txBox="1"/>
          </xdr:nvSpPr>
          <xdr:spPr>
            <a:xfrm>
              <a:off x="4445000" y="2787650"/>
              <a:ext cx="4384982" cy="156518"/>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𝑁𝑒𝑡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𝑃𝑎𝑡𝑖𝑒𝑛𝑡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𝑅𝑒𝑣𝑒𝑛𝑢𝑒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𝑃𝑎𝑡𝑖𝑒𝑛𝑡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𝑆𝑒𝑟𝑣𝑖𝑐𝑒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𝐶𝑜𝑠𝑡𝑠</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𝑃𝑎𝑡𝑖𝑒𝑛𝑡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𝑆𝑒𝑟𝑣𝑖𝑐𝑒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𝑁𝑒𝑡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𝐼𝑛𝑐𝑜𝑚𝑒</m:t>
                    </m:r>
                  </m:oMath>
                </m:oMathPara>
              </a14:m>
              <a:endParaRPr kumimoji="0" lang="en-US" sz="10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13" name="TextBox 12">
              <a:extLst>
                <a:ext uri="{FF2B5EF4-FFF2-40B4-BE49-F238E27FC236}">
                  <a16:creationId xmlns:a16="http://schemas.microsoft.com/office/drawing/2014/main" id="{07CF9284-53C7-433A-82DA-6ED537AE1CAD}"/>
                </a:ext>
              </a:extLst>
            </xdr:cNvPr>
            <xdr:cNvSpPr txBox="1"/>
          </xdr:nvSpPr>
          <xdr:spPr>
            <a:xfrm>
              <a:off x="4445000" y="2787650"/>
              <a:ext cx="4384982" cy="156518"/>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𝑁𝑒𝑡 𝑃𝑎𝑡𝑖𝑒𝑛𝑡 𝑅𝑒𝑣𝑒𝑛𝑢𝑒 −𝑃𝑎𝑡𝑖𝑒𝑛𝑡 𝑆𝑒𝑟𝑣𝑖𝑐𝑒 𝐶𝑜𝑠𝑡𝑠=𝑃𝑎𝑡𝑖𝑒𝑛𝑡 𝑆𝑒𝑟𝑣𝑖𝑐𝑒 𝑁𝑒𝑡 𝐼𝑛𝑐𝑜𝑚𝑒</a:t>
              </a:r>
              <a:endParaRPr kumimoji="0" lang="en-US" sz="10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4</xdr:col>
      <xdr:colOff>0</xdr:colOff>
      <xdr:row>25</xdr:row>
      <xdr:rowOff>0</xdr:rowOff>
    </xdr:from>
    <xdr:ext cx="3781613" cy="289246"/>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15A73C15-D49E-4F13-AF48-A68AD0927F7F}"/>
                </a:ext>
              </a:extLst>
            </xdr:cNvPr>
            <xdr:cNvSpPr txBox="1"/>
          </xdr:nvSpPr>
          <xdr:spPr>
            <a:xfrm>
              <a:off x="4445000" y="3905250"/>
              <a:ext cx="3781613" cy="28924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ctrlPr>
                      </m:fPr>
                      <m:num>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𝑃𝑎𝑡𝑖𝑒𝑛𝑡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𝑆𝑒𝑟𝑣𝑖𝑐𝑒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𝑁𝑒𝑡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𝐼𝑛𝑐𝑜𝑚𝑒</m:t>
                        </m:r>
                      </m:num>
                      <m:den>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𝑁𝑒𝑡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𝑃𝑎𝑡𝑖𝑒𝑛𝑡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𝑅𝑒𝑣𝑒𝑛𝑢𝑒</m:t>
                        </m:r>
                      </m:den>
                    </m:f>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𝑃𝑎𝑡𝑖𝑒𝑛𝑡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𝑆𝑒𝑟𝑣𝑖𝑐𝑒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𝑃𝑟𝑜𝑓𝑖𝑡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𝑀𝑎𝑟𝑔𝑖𝑛</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oMath>
                </m:oMathPara>
              </a14:m>
              <a:endParaRPr kumimoji="0" lang="en-US" sz="10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14" name="TextBox 13">
              <a:extLst>
                <a:ext uri="{FF2B5EF4-FFF2-40B4-BE49-F238E27FC236}">
                  <a16:creationId xmlns:a16="http://schemas.microsoft.com/office/drawing/2014/main" id="{15A73C15-D49E-4F13-AF48-A68AD0927F7F}"/>
                </a:ext>
              </a:extLst>
            </xdr:cNvPr>
            <xdr:cNvSpPr txBox="1"/>
          </xdr:nvSpPr>
          <xdr:spPr>
            <a:xfrm>
              <a:off x="4445000" y="3905250"/>
              <a:ext cx="3781613" cy="28924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(𝑃𝑎𝑡𝑖𝑒𝑛𝑡 𝑆𝑒𝑟𝑣𝑖𝑐𝑒 𝑁𝑒𝑡 𝐼𝑛𝑐𝑜𝑚𝑒)/(𝑁𝑒𝑡 𝑃𝑎𝑡𝑖𝑒𝑛𝑡 𝑅𝑒𝑣𝑒𝑛𝑢𝑒)=𝑃𝑎𝑡𝑖𝑒𝑛𝑡 𝑆𝑒𝑟𝑣𝑖𝑐𝑒 𝑃𝑟𝑜𝑓𝑖𝑡 𝑀𝑎𝑟𝑔𝑖𝑛 (%)</a:t>
              </a:r>
              <a:endParaRPr kumimoji="0" lang="en-US" sz="10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4</xdr:col>
      <xdr:colOff>0</xdr:colOff>
      <xdr:row>32</xdr:row>
      <xdr:rowOff>0</xdr:rowOff>
    </xdr:from>
    <xdr:ext cx="3370538" cy="319190"/>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B2940524-AEB2-47DC-B17D-CFFFCA61C1F5}"/>
                </a:ext>
              </a:extLst>
            </xdr:cNvPr>
            <xdr:cNvSpPr txBox="1"/>
          </xdr:nvSpPr>
          <xdr:spPr>
            <a:xfrm>
              <a:off x="4445000" y="5022850"/>
              <a:ext cx="3370538" cy="319190"/>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ctrlPr>
                      </m:fPr>
                      <m:num>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𝑇𝑜𝑡𝑎𝑙</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𝑂𝑝𝑒𝑟𝑎𝑡𝑖𝑛𝑔</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𝐼𝑛𝑐𝑜𝑚𝑒</m:t>
                        </m:r>
                      </m:num>
                      <m:den>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𝑇𝑜𝑡𝑎𝑙</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𝑂𝑝𝑒𝑟𝑎𝑡𝑖𝑛𝑔</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𝑅𝑒𝑣𝑒𝑛𝑢𝑒</m:t>
                        </m:r>
                      </m:den>
                    </m:f>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𝑂𝑝𝑒𝑟𝑎𝑡𝑖𝑛𝑔</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𝑃𝑟𝑜𝑓𝑖𝑡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𝑀𝑎𝑟𝑔𝑖𝑛</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oMath>
                </m:oMathPara>
              </a14:m>
              <a:endParaRPr kumimoji="0" lang="en-US" sz="105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15" name="TextBox 14">
              <a:extLst>
                <a:ext uri="{FF2B5EF4-FFF2-40B4-BE49-F238E27FC236}">
                  <a16:creationId xmlns:a16="http://schemas.microsoft.com/office/drawing/2014/main" id="{B2940524-AEB2-47DC-B17D-CFFFCA61C1F5}"/>
                </a:ext>
              </a:extLst>
            </xdr:cNvPr>
            <xdr:cNvSpPr txBox="1"/>
          </xdr:nvSpPr>
          <xdr:spPr>
            <a:xfrm>
              <a:off x="4445000" y="5022850"/>
              <a:ext cx="3370538" cy="319190"/>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(𝑇𝑜𝑡𝑎𝑙 𝑂𝑝𝑒𝑟𝑎𝑡𝑖𝑛𝑔 𝐼𝑛𝑐𝑜𝑚𝑒)/(𝑇𝑜𝑡𝑎𝑙 𝑂𝑝𝑒𝑟𝑎𝑡𝑖𝑛𝑔 𝑅𝑒𝑣𝑒𝑛𝑢𝑒)=𝑂𝑝𝑒𝑟𝑎𝑡𝑖𝑛𝑔 𝑃𝑟𝑜𝑓𝑖𝑡 𝑀𝑎𝑟𝑔𝑖𝑛 (%)</a:t>
              </a:r>
              <a:endParaRPr kumimoji="0" lang="en-US" sz="105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4</xdr:col>
      <xdr:colOff>0</xdr:colOff>
      <xdr:row>39</xdr:row>
      <xdr:rowOff>0</xdr:rowOff>
    </xdr:from>
    <xdr:ext cx="7000699" cy="31547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4C964D61-74EF-434A-806C-3803706F3D15}"/>
                </a:ext>
              </a:extLst>
            </xdr:cNvPr>
            <xdr:cNvSpPr txBox="1"/>
          </xdr:nvSpPr>
          <xdr:spPr>
            <a:xfrm>
              <a:off x="4445000" y="6140450"/>
              <a:ext cx="7000699" cy="315471"/>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ctrlPr>
                      </m:fPr>
                      <m:num>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𝑁𝑒𝑡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𝐼𝑛𝑐𝑜𝑚𝑒</m:t>
                        </m:r>
                      </m:num>
                      <m:den>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𝑁𝑒𝑡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𝑃𝑎𝑡𝑖𝑒𝑛𝑡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𝑅𝑒𝑣𝑒𝑛𝑢𝑒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𝑂𝑡h𝑒𝑟</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𝑂𝑝𝑒𝑟𝑎𝑡𝑖𝑛𝑔</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𝑅𝑒𝑣𝑒𝑛𝑢𝑒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𝑁𝑜𝑛𝑜𝑝𝑒𝑟𝑎𝑡𝑖𝑛𝑔</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𝑅𝑒𝑣𝑒𝑛𝑢𝑒</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𝑇𝑎𝑥</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𝑆𝑢𝑏𝑠𝑖𝑑𝑖𝑒𝑠</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den>
                    </m:f>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𝑇𝑜𝑡𝑎𝑙</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𝑃𝑟𝑜𝑓𝑖𝑡</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𝑀𝑎𝑟𝑔𝑖𝑛</m:t>
                    </m:r>
                    <m:r>
                      <a:rPr kumimoji="0" lang="en-US" sz="10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oMath>
                </m:oMathPara>
              </a14:m>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16" name="TextBox 15">
              <a:extLst>
                <a:ext uri="{FF2B5EF4-FFF2-40B4-BE49-F238E27FC236}">
                  <a16:creationId xmlns:a16="http://schemas.microsoft.com/office/drawing/2014/main" id="{4C964D61-74EF-434A-806C-3803706F3D15}"/>
                </a:ext>
              </a:extLst>
            </xdr:cNvPr>
            <xdr:cNvSpPr txBox="1"/>
          </xdr:nvSpPr>
          <xdr:spPr>
            <a:xfrm>
              <a:off x="4445000" y="6140450"/>
              <a:ext cx="7000699" cy="315471"/>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(𝑁𝑒𝑡 𝐼𝑛𝑐𝑜𝑚𝑒)/((𝑁𝑒𝑡 𝑃𝑎𝑡𝑖𝑒𝑛𝑡 𝑅𝑒𝑣𝑒𝑛𝑢𝑒+𝑂𝑡ℎ𝑒𝑟 𝑂𝑝𝑒𝑟𝑎𝑡𝑖𝑛𝑔 𝑅𝑒𝑣𝑒𝑛𝑢𝑒+𝑁𝑜𝑛𝑜𝑝𝑒𝑟𝑎𝑡𝑖𝑛𝑔 𝑅𝑒𝑣𝑒𝑛𝑢𝑒+𝑇𝑎𝑥 𝑆𝑢𝑏𝑠𝑖𝑑𝑖𝑒𝑠))=𝑇𝑜𝑡𝑎𝑙 𝑃𝑟𝑜𝑓𝑖𝑡 𝑀𝑎𝑟𝑔𝑖𝑛 (%)</a:t>
              </a: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tricted_Access/Colorado%20Data%20Aggregation%20Project%205101/Portal%20Tool%20SFY%202024/2d_Statewide%20-%20HT/0405-02%20HT%20Survey%20Template/2a_HT%20-%20Reporting%20Template%20v2024_PBC%20202404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tricted_Access/Colorado%20Data%20Aggregation%20Project%205101/Portal%20Tool%20SFY%202023/2d_Statewide%20-%20HT/0405-02%20Survey%20Template/Hospital%20Financial%20Transparency%20Template%20CY2023_ForMS%20(PB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Worksheet‡‡"/>
      <sheetName val="‡‡MappingControlWorksheet‡‡"/>
      <sheetName val="‡‡MappingConfig‡‡"/>
      <sheetName val="‡‡Categories‡‡"/>
      <sheetName val="Change_Log"/>
      <sheetName val="Data Gap"/>
      <sheetName val="Cover Page"/>
      <sheetName val="Notes and Instructions"/>
      <sheetName val="Report Certification"/>
      <sheetName val="Checklist"/>
      <sheetName val="General Information"/>
      <sheetName val="Acquistions"/>
      <sheetName val="System Acquistions"/>
      <sheetName val="Compensation"/>
      <sheetName val="Staffing"/>
      <sheetName val="Utilization"/>
      <sheetName val="Charges &amp; Revenue"/>
      <sheetName val="Expenses &amp; Net Income"/>
      <sheetName val="Balance Sheet"/>
      <sheetName val="Cash Flows"/>
      <sheetName val="Transfers to Other Entities"/>
      <sheetName val="Service Line Changes"/>
      <sheetName val="Major Projects Narrative Report"/>
      <sheetName val="Bad Debt &amp; Charity Care"/>
      <sheetName val="Ratio Analysis"/>
      <sheetName val="Notes from Hospital"/>
      <sheetName val="Data Validation List"/>
      <sheetName val="Workbook Conf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ow r="9">
          <cell r="B9">
            <v>0</v>
          </cell>
        </row>
        <row r="25">
          <cell r="B25">
            <v>0</v>
          </cell>
        </row>
        <row r="38">
          <cell r="B38">
            <v>0</v>
          </cell>
        </row>
      </sheetData>
      <sheetData sheetId="17">
        <row r="36">
          <cell r="B36">
            <v>0</v>
          </cell>
        </row>
        <row r="45">
          <cell r="B45">
            <v>0</v>
          </cell>
        </row>
        <row r="53">
          <cell r="B53">
            <v>0</v>
          </cell>
        </row>
      </sheetData>
      <sheetData sheetId="18" refreshError="1"/>
      <sheetData sheetId="19" refreshError="1"/>
      <sheetData sheetId="20" refreshError="1"/>
      <sheetData sheetId="21" refreshError="1"/>
      <sheetData sheetId="22" refreshError="1"/>
      <sheetData sheetId="23" refreshError="1"/>
      <sheetData sheetId="24">
        <row r="7">
          <cell r="C7">
            <v>0</v>
          </cell>
        </row>
        <row r="15">
          <cell r="C15">
            <v>0</v>
          </cell>
        </row>
        <row r="20">
          <cell r="C20">
            <v>0</v>
          </cell>
        </row>
        <row r="22">
          <cell r="C22">
            <v>0</v>
          </cell>
        </row>
      </sheetData>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Worksheet‡‡"/>
      <sheetName val="‡‡MappingControlWorksheet‡‡"/>
      <sheetName val="‡‡MappingConfig‡‡"/>
      <sheetName val="Version Info."/>
      <sheetName val="Cover Page"/>
      <sheetName val="Notes and Instructions"/>
      <sheetName val="Report Certification"/>
      <sheetName val="General Information"/>
      <sheetName val="Acquistions"/>
      <sheetName val="System Acquistions"/>
      <sheetName val="Employee Compensation &amp; Hours"/>
      <sheetName val="Staffing"/>
      <sheetName val="Utilization"/>
      <sheetName val="Charges &amp; Revenue"/>
      <sheetName val="Expenses &amp; Net Income"/>
      <sheetName val="Balance Sheet"/>
      <sheetName val="Bad Debt &amp; Charity Care"/>
      <sheetName val="Ratio Analysis"/>
      <sheetName val="Data Gap"/>
      <sheetName val="Notes from Hospital"/>
      <sheetName val="Data Validation List"/>
    </sheetNames>
    <sheetDataSet>
      <sheetData sheetId="0" refreshError="1"/>
      <sheetData sheetId="1" refreshError="1"/>
      <sheetData sheetId="2" refreshError="1">
        <row r="2">
          <cell r="B2" t="str">
            <v>CO HT TEMPLATE</v>
          </cell>
        </row>
        <row r="3">
          <cell r="B3" t="str">
            <v>2022.1.2.</v>
          </cell>
        </row>
        <row r="4">
          <cell r="B4">
            <v>44753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B9">
            <v>0</v>
          </cell>
        </row>
        <row r="25">
          <cell r="B25">
            <v>0</v>
          </cell>
        </row>
        <row r="38">
          <cell r="B38">
            <v>0</v>
          </cell>
        </row>
        <row r="39">
          <cell r="B39">
            <v>0</v>
          </cell>
        </row>
      </sheetData>
      <sheetData sheetId="14" refreshError="1">
        <row r="36">
          <cell r="B36">
            <v>0</v>
          </cell>
        </row>
        <row r="37">
          <cell r="B37">
            <v>0</v>
          </cell>
        </row>
        <row r="45">
          <cell r="B45">
            <v>0</v>
          </cell>
        </row>
        <row r="53">
          <cell r="B53">
            <v>0</v>
          </cell>
        </row>
      </sheetData>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0.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7" Type="http://schemas.openxmlformats.org/officeDocument/2006/relationships/comments" Target="../comments1.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5.bin"/><Relationship Id="rId7" Type="http://schemas.openxmlformats.org/officeDocument/2006/relationships/comments" Target="../comments2.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vmlDrawing" Target="../drawings/vmlDrawing3.vml"/><Relationship Id="rId5" Type="http://schemas.openxmlformats.org/officeDocument/2006/relationships/drawing" Target="../drawings/drawing4.xml"/><Relationship Id="rId4"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5.xml"/><Relationship Id="rId4"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5" Type="http://schemas.openxmlformats.org/officeDocument/2006/relationships/drawing" Target="../drawings/drawing6.xml"/><Relationship Id="rId4"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4"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44.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45.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46.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4" Type="http://schemas.openxmlformats.org/officeDocument/2006/relationships/customProperty" Target="../customProperty23.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5" Type="http://schemas.openxmlformats.org/officeDocument/2006/relationships/drawing" Target="../drawings/drawing7.xml"/><Relationship Id="rId4" Type="http://schemas.openxmlformats.org/officeDocument/2006/relationships/customProperty" Target="../customProperty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5" Type="http://schemas.openxmlformats.org/officeDocument/2006/relationships/vmlDrawing" Target="../drawings/vmlDrawing4.vml"/><Relationship Id="rId4" Type="http://schemas.openxmlformats.org/officeDocument/2006/relationships/customProperty" Target="../customProperty25.bin"/></Relationships>
</file>

<file path=xl/worksheets/_rels/sheet26.xml.rels><?xml version="1.0" encoding="UTF-8" standalone="yes"?>
<Relationships xmlns="http://schemas.openxmlformats.org/package/2006/relationships"><Relationship Id="rId1" Type="http://schemas.openxmlformats.org/officeDocument/2006/relationships/customProperty" Target="../customProperty26.bin"/></Relationships>
</file>

<file path=xl/worksheets/_rels/sheet27.xml.rels><?xml version="1.0" encoding="UTF-8" standalone="yes"?>
<Relationships xmlns="http://schemas.openxmlformats.org/package/2006/relationships"><Relationship Id="rId1" Type="http://schemas.openxmlformats.org/officeDocument/2006/relationships/customProperty" Target="../customProperty27.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3" Type="http://schemas.openxmlformats.org/officeDocument/2006/relationships/hyperlink" Target="mailto:hcpf_hospitaltransparency@state.co.us" TargetMode="External"/><Relationship Id="rId7" Type="http://schemas.openxmlformats.org/officeDocument/2006/relationships/vmlDrawing" Target="../drawings/vmlDrawing1.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ustomProperty" Target="../customProperty7.bin"/><Relationship Id="rId5" Type="http://schemas.openxmlformats.org/officeDocument/2006/relationships/printerSettings" Target="../printerSettings/printerSettings9.bin"/><Relationship Id="rId4" Type="http://schemas.openxmlformats.org/officeDocument/2006/relationships/hyperlink" Target="https://hcpf.colorado.gov/hospital-financial-transparency"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1.xml"/><Relationship Id="rId4"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2313"/>
  <sheetViews>
    <sheetView topLeftCell="A1595" workbookViewId="0">
      <selection activeCell="F19" sqref="F19"/>
    </sheetView>
  </sheetViews>
  <sheetFormatPr defaultRowHeight="16.5" x14ac:dyDescent="0.3"/>
  <cols>
    <col min="3" max="4" width="9" customWidth="1"/>
    <col min="5" max="5" width="23.75" customWidth="1"/>
    <col min="6" max="20" width="9" customWidth="1"/>
    <col min="24" max="24" width="14.375" bestFit="1" customWidth="1"/>
  </cols>
  <sheetData>
    <row r="1" spans="1:29" ht="17.25" customHeight="1" x14ac:dyDescent="0.3">
      <c r="A1" s="38" t="s">
        <v>458</v>
      </c>
      <c r="B1" s="38" t="s">
        <v>459</v>
      </c>
      <c r="C1" s="38" t="s">
        <v>460</v>
      </c>
      <c r="D1" s="38" t="s">
        <v>461</v>
      </c>
      <c r="E1" s="38" t="s">
        <v>462</v>
      </c>
      <c r="F1" s="38" t="s">
        <v>463</v>
      </c>
      <c r="G1" s="38" t="s">
        <v>464</v>
      </c>
      <c r="H1" s="38" t="s">
        <v>465</v>
      </c>
      <c r="I1" s="38" t="s">
        <v>466</v>
      </c>
      <c r="J1" s="38" t="s">
        <v>467</v>
      </c>
      <c r="K1" s="38" t="s">
        <v>468</v>
      </c>
      <c r="L1" s="38" t="s">
        <v>469</v>
      </c>
      <c r="M1" s="38" t="s">
        <v>470</v>
      </c>
      <c r="N1" s="38" t="s">
        <v>471</v>
      </c>
      <c r="O1" s="38" t="s">
        <v>472</v>
      </c>
      <c r="P1" s="38" t="s">
        <v>473</v>
      </c>
      <c r="Q1" s="38" t="s">
        <v>474</v>
      </c>
      <c r="R1" s="38" t="s">
        <v>475</v>
      </c>
      <c r="S1" s="38" t="s">
        <v>476</v>
      </c>
      <c r="T1" s="38" t="s">
        <v>477</v>
      </c>
      <c r="U1" s="38" t="s">
        <v>478</v>
      </c>
      <c r="V1" s="38" t="s">
        <v>479</v>
      </c>
      <c r="W1" s="38" t="s">
        <v>480</v>
      </c>
      <c r="X1" s="38" t="s">
        <v>481</v>
      </c>
      <c r="Y1" s="38" t="s">
        <v>482</v>
      </c>
      <c r="Z1" s="38" t="s">
        <v>483</v>
      </c>
      <c r="AA1" s="38" t="s">
        <v>484</v>
      </c>
      <c r="AB1" s="38" t="s">
        <v>485</v>
      </c>
      <c r="AC1" s="38" t="s">
        <v>486</v>
      </c>
    </row>
    <row r="2" spans="1:29" x14ac:dyDescent="0.3">
      <c r="A2">
        <v>11</v>
      </c>
      <c r="B2" t="s">
        <v>543</v>
      </c>
      <c r="C2" t="s">
        <v>562</v>
      </c>
      <c r="D2" t="s">
        <v>563</v>
      </c>
      <c r="E2" t="s">
        <v>30</v>
      </c>
      <c r="V2" t="s">
        <v>30</v>
      </c>
      <c r="W2" t="s">
        <v>3855</v>
      </c>
      <c r="X2" t="s">
        <v>564</v>
      </c>
      <c r="Y2">
        <v>1</v>
      </c>
      <c r="Z2">
        <v>20</v>
      </c>
      <c r="AA2">
        <v>1</v>
      </c>
      <c r="AB2">
        <v>4</v>
      </c>
      <c r="AC2">
        <v>12</v>
      </c>
    </row>
    <row r="3" spans="1:29" x14ac:dyDescent="0.3">
      <c r="A3">
        <v>12</v>
      </c>
      <c r="B3" t="s">
        <v>546</v>
      </c>
      <c r="C3" t="s">
        <v>565</v>
      </c>
      <c r="V3" s="43" t="s">
        <v>30</v>
      </c>
      <c r="W3" t="s">
        <v>3855</v>
      </c>
      <c r="X3" t="s">
        <v>3949</v>
      </c>
      <c r="Y3">
        <v>3</v>
      </c>
      <c r="Z3">
        <v>20</v>
      </c>
      <c r="AA3">
        <v>1</v>
      </c>
      <c r="AB3">
        <v>4</v>
      </c>
      <c r="AC3">
        <v>12</v>
      </c>
    </row>
    <row r="4" spans="1:29" x14ac:dyDescent="0.3">
      <c r="A4">
        <v>13</v>
      </c>
      <c r="B4" t="s">
        <v>545</v>
      </c>
      <c r="C4" t="s">
        <v>566</v>
      </c>
      <c r="V4" t="s">
        <v>30</v>
      </c>
      <c r="W4" t="s">
        <v>3855</v>
      </c>
      <c r="X4" t="s">
        <v>567</v>
      </c>
      <c r="Y4">
        <v>1</v>
      </c>
      <c r="Z4">
        <v>20</v>
      </c>
      <c r="AA4">
        <v>2</v>
      </c>
      <c r="AB4">
        <v>2</v>
      </c>
      <c r="AC4">
        <v>12</v>
      </c>
    </row>
    <row r="5" spans="1:29" x14ac:dyDescent="0.3">
      <c r="A5">
        <v>14</v>
      </c>
      <c r="B5" t="s">
        <v>547</v>
      </c>
      <c r="C5" t="s">
        <v>568</v>
      </c>
      <c r="I5" t="s">
        <v>30</v>
      </c>
      <c r="J5" t="s">
        <v>527</v>
      </c>
      <c r="K5">
        <v>0</v>
      </c>
      <c r="N5" t="b">
        <v>1</v>
      </c>
      <c r="O5" t="b">
        <v>0</v>
      </c>
      <c r="P5" t="b">
        <v>1</v>
      </c>
      <c r="Q5">
        <v>4</v>
      </c>
      <c r="R5">
        <v>1</v>
      </c>
      <c r="S5">
        <v>1</v>
      </c>
      <c r="T5">
        <v>0</v>
      </c>
      <c r="V5" t="s">
        <v>30</v>
      </c>
      <c r="W5" t="s">
        <v>3855</v>
      </c>
      <c r="X5" t="s">
        <v>569</v>
      </c>
      <c r="Y5">
        <v>3</v>
      </c>
      <c r="Z5">
        <v>3</v>
      </c>
      <c r="AA5">
        <v>2</v>
      </c>
      <c r="AB5">
        <v>2</v>
      </c>
      <c r="AC5">
        <v>12</v>
      </c>
    </row>
    <row r="6" spans="1:29" x14ac:dyDescent="0.3">
      <c r="A6">
        <v>15</v>
      </c>
      <c r="B6" t="s">
        <v>547</v>
      </c>
      <c r="C6" t="s">
        <v>570</v>
      </c>
      <c r="I6" t="s">
        <v>30</v>
      </c>
      <c r="J6" t="s">
        <v>491</v>
      </c>
      <c r="K6">
        <v>0</v>
      </c>
      <c r="N6" t="b">
        <v>1</v>
      </c>
      <c r="O6" t="b">
        <v>0</v>
      </c>
      <c r="P6" t="b">
        <v>1</v>
      </c>
      <c r="Q6">
        <v>4</v>
      </c>
      <c r="R6">
        <v>1</v>
      </c>
      <c r="S6">
        <v>1</v>
      </c>
      <c r="T6">
        <v>0</v>
      </c>
      <c r="V6" t="s">
        <v>30</v>
      </c>
      <c r="W6" t="s">
        <v>3855</v>
      </c>
      <c r="X6" t="s">
        <v>571</v>
      </c>
      <c r="Y6">
        <v>4</v>
      </c>
      <c r="Z6">
        <v>4</v>
      </c>
      <c r="AA6">
        <v>2</v>
      </c>
      <c r="AB6">
        <v>2</v>
      </c>
      <c r="AC6">
        <v>12</v>
      </c>
    </row>
    <row r="7" spans="1:29" x14ac:dyDescent="0.3">
      <c r="A7">
        <v>16</v>
      </c>
      <c r="B7" t="s">
        <v>547</v>
      </c>
      <c r="C7" t="s">
        <v>572</v>
      </c>
      <c r="I7" t="s">
        <v>30</v>
      </c>
      <c r="J7" t="s">
        <v>493</v>
      </c>
      <c r="K7">
        <v>0</v>
      </c>
      <c r="N7" t="b">
        <v>1</v>
      </c>
      <c r="O7" t="b">
        <v>0</v>
      </c>
      <c r="P7" t="b">
        <v>1</v>
      </c>
      <c r="Q7">
        <v>4</v>
      </c>
      <c r="R7">
        <v>1</v>
      </c>
      <c r="S7">
        <v>1</v>
      </c>
      <c r="T7">
        <v>0</v>
      </c>
      <c r="V7" t="s">
        <v>30</v>
      </c>
      <c r="W7" t="s">
        <v>3855</v>
      </c>
      <c r="X7" t="s">
        <v>573</v>
      </c>
      <c r="Y7">
        <v>5</v>
      </c>
      <c r="Z7">
        <v>5</v>
      </c>
      <c r="AA7">
        <v>2</v>
      </c>
      <c r="AB7">
        <v>2</v>
      </c>
      <c r="AC7">
        <v>12</v>
      </c>
    </row>
    <row r="8" spans="1:29" x14ac:dyDescent="0.3">
      <c r="A8">
        <v>17</v>
      </c>
      <c r="B8" t="s">
        <v>547</v>
      </c>
      <c r="C8" t="s">
        <v>574</v>
      </c>
      <c r="I8" t="s">
        <v>30</v>
      </c>
      <c r="J8" t="s">
        <v>493</v>
      </c>
      <c r="K8">
        <v>0</v>
      </c>
      <c r="N8" t="b">
        <v>1</v>
      </c>
      <c r="O8" t="b">
        <v>0</v>
      </c>
      <c r="P8" t="b">
        <v>1</v>
      </c>
      <c r="Q8">
        <v>4</v>
      </c>
      <c r="R8">
        <v>1</v>
      </c>
      <c r="S8">
        <v>1</v>
      </c>
      <c r="T8">
        <v>0</v>
      </c>
      <c r="V8" t="s">
        <v>30</v>
      </c>
      <c r="W8" t="s">
        <v>3855</v>
      </c>
      <c r="X8" t="s">
        <v>575</v>
      </c>
      <c r="Y8">
        <v>6</v>
      </c>
      <c r="Z8">
        <v>6</v>
      </c>
      <c r="AA8">
        <v>2</v>
      </c>
      <c r="AB8">
        <v>2</v>
      </c>
      <c r="AC8">
        <v>12</v>
      </c>
    </row>
    <row r="9" spans="1:29" x14ac:dyDescent="0.3">
      <c r="A9">
        <v>18</v>
      </c>
      <c r="B9" t="s">
        <v>547</v>
      </c>
      <c r="C9" t="s">
        <v>576</v>
      </c>
      <c r="I9" t="s">
        <v>30</v>
      </c>
      <c r="J9" t="s">
        <v>495</v>
      </c>
      <c r="K9">
        <v>0</v>
      </c>
      <c r="N9" t="b">
        <v>1</v>
      </c>
      <c r="O9" t="b">
        <v>0</v>
      </c>
      <c r="P9" t="b">
        <v>1</v>
      </c>
      <c r="Q9">
        <v>4</v>
      </c>
      <c r="R9">
        <v>1</v>
      </c>
      <c r="S9">
        <v>1</v>
      </c>
      <c r="T9">
        <v>0</v>
      </c>
      <c r="V9" t="s">
        <v>30</v>
      </c>
      <c r="W9" t="s">
        <v>3855</v>
      </c>
      <c r="X9" t="s">
        <v>577</v>
      </c>
      <c r="Y9">
        <v>7</v>
      </c>
      <c r="Z9">
        <v>7</v>
      </c>
      <c r="AA9">
        <v>2</v>
      </c>
      <c r="AB9">
        <v>2</v>
      </c>
      <c r="AC9">
        <v>12</v>
      </c>
    </row>
    <row r="10" spans="1:29" x14ac:dyDescent="0.3">
      <c r="A10">
        <v>19</v>
      </c>
      <c r="B10" t="s">
        <v>547</v>
      </c>
      <c r="C10" t="s">
        <v>578</v>
      </c>
      <c r="I10" t="s">
        <v>30</v>
      </c>
      <c r="J10" t="s">
        <v>495</v>
      </c>
      <c r="K10">
        <v>0</v>
      </c>
      <c r="N10" t="b">
        <v>1</v>
      </c>
      <c r="O10" t="b">
        <v>0</v>
      </c>
      <c r="P10" t="b">
        <v>1</v>
      </c>
      <c r="Q10">
        <v>4</v>
      </c>
      <c r="R10">
        <v>1</v>
      </c>
      <c r="S10">
        <v>1</v>
      </c>
      <c r="T10">
        <v>0</v>
      </c>
      <c r="V10" t="s">
        <v>30</v>
      </c>
      <c r="W10" t="s">
        <v>3855</v>
      </c>
      <c r="X10" t="s">
        <v>550</v>
      </c>
      <c r="Y10">
        <v>8</v>
      </c>
      <c r="Z10">
        <v>8</v>
      </c>
      <c r="AA10">
        <v>2</v>
      </c>
      <c r="AB10">
        <v>2</v>
      </c>
      <c r="AC10">
        <v>12</v>
      </c>
    </row>
    <row r="11" spans="1:29" x14ac:dyDescent="0.3">
      <c r="A11">
        <v>20</v>
      </c>
      <c r="B11" t="s">
        <v>545</v>
      </c>
      <c r="C11" t="s">
        <v>579</v>
      </c>
      <c r="V11" t="s">
        <v>30</v>
      </c>
      <c r="W11" t="s">
        <v>3855</v>
      </c>
      <c r="X11" t="s">
        <v>580</v>
      </c>
      <c r="Y11">
        <v>1</v>
      </c>
      <c r="Z11">
        <v>20</v>
      </c>
      <c r="AA11">
        <v>1</v>
      </c>
      <c r="AB11">
        <v>1</v>
      </c>
      <c r="AC11">
        <v>12</v>
      </c>
    </row>
    <row r="12" spans="1:29" x14ac:dyDescent="0.3">
      <c r="A12">
        <v>24</v>
      </c>
      <c r="B12" t="s">
        <v>547</v>
      </c>
      <c r="C12" t="s">
        <v>581</v>
      </c>
      <c r="G12" t="s">
        <v>2676</v>
      </c>
      <c r="I12" t="s">
        <v>2677</v>
      </c>
      <c r="J12" t="s">
        <v>491</v>
      </c>
      <c r="K12">
        <v>0</v>
      </c>
      <c r="N12" t="b">
        <v>1</v>
      </c>
      <c r="O12" t="b">
        <v>0</v>
      </c>
      <c r="P12" t="b">
        <v>1</v>
      </c>
      <c r="Q12">
        <v>4</v>
      </c>
      <c r="R12">
        <v>0</v>
      </c>
      <c r="S12">
        <v>1</v>
      </c>
      <c r="T12">
        <v>0</v>
      </c>
      <c r="V12" t="s">
        <v>30</v>
      </c>
      <c r="W12" t="s">
        <v>3855</v>
      </c>
      <c r="X12" t="s">
        <v>582</v>
      </c>
      <c r="Y12">
        <v>10</v>
      </c>
      <c r="Z12">
        <v>10</v>
      </c>
      <c r="AA12">
        <v>2</v>
      </c>
      <c r="AB12">
        <v>2</v>
      </c>
      <c r="AC12">
        <v>12</v>
      </c>
    </row>
    <row r="13" spans="1:29" x14ac:dyDescent="0.3">
      <c r="A13">
        <v>25</v>
      </c>
      <c r="B13" t="s">
        <v>547</v>
      </c>
      <c r="C13" t="s">
        <v>583</v>
      </c>
      <c r="G13" t="s">
        <v>584</v>
      </c>
      <c r="I13" t="s">
        <v>2677</v>
      </c>
      <c r="J13" t="s">
        <v>491</v>
      </c>
      <c r="K13">
        <v>0</v>
      </c>
      <c r="N13" t="b">
        <v>1</v>
      </c>
      <c r="O13" t="b">
        <v>0</v>
      </c>
      <c r="P13" t="b">
        <v>1</v>
      </c>
      <c r="Q13">
        <v>4</v>
      </c>
      <c r="R13">
        <v>0</v>
      </c>
      <c r="S13">
        <v>1</v>
      </c>
      <c r="T13">
        <v>0</v>
      </c>
      <c r="V13" t="s">
        <v>30</v>
      </c>
      <c r="W13" t="s">
        <v>3855</v>
      </c>
      <c r="X13" t="s">
        <v>585</v>
      </c>
      <c r="Y13">
        <v>11</v>
      </c>
      <c r="Z13">
        <v>11</v>
      </c>
      <c r="AA13">
        <v>2</v>
      </c>
      <c r="AB13">
        <v>2</v>
      </c>
      <c r="AC13">
        <v>12</v>
      </c>
    </row>
    <row r="14" spans="1:29" x14ac:dyDescent="0.3">
      <c r="A14">
        <v>26</v>
      </c>
      <c r="B14" t="s">
        <v>547</v>
      </c>
      <c r="C14" t="s">
        <v>586</v>
      </c>
      <c r="G14" t="s">
        <v>587</v>
      </c>
      <c r="I14" t="s">
        <v>2677</v>
      </c>
      <c r="J14" t="s">
        <v>491</v>
      </c>
      <c r="K14">
        <v>0</v>
      </c>
      <c r="N14" t="b">
        <v>1</v>
      </c>
      <c r="O14" t="b">
        <v>0</v>
      </c>
      <c r="P14" t="b">
        <v>1</v>
      </c>
      <c r="Q14">
        <v>4</v>
      </c>
      <c r="R14">
        <v>0</v>
      </c>
      <c r="S14">
        <v>1</v>
      </c>
      <c r="T14">
        <v>0</v>
      </c>
      <c r="V14" t="s">
        <v>30</v>
      </c>
      <c r="W14" t="s">
        <v>3855</v>
      </c>
      <c r="X14" t="s">
        <v>551</v>
      </c>
      <c r="Y14">
        <v>12</v>
      </c>
      <c r="Z14">
        <v>12</v>
      </c>
      <c r="AA14">
        <v>2</v>
      </c>
      <c r="AB14">
        <v>2</v>
      </c>
      <c r="AC14">
        <v>12</v>
      </c>
    </row>
    <row r="15" spans="1:29" x14ac:dyDescent="0.3">
      <c r="A15">
        <v>27</v>
      </c>
      <c r="B15" t="s">
        <v>547</v>
      </c>
      <c r="C15" t="s">
        <v>588</v>
      </c>
      <c r="I15" t="s">
        <v>37</v>
      </c>
      <c r="J15" t="s">
        <v>529</v>
      </c>
      <c r="K15">
        <v>0</v>
      </c>
      <c r="N15" t="b">
        <v>1</v>
      </c>
      <c r="O15" t="b">
        <v>0</v>
      </c>
      <c r="P15" t="b">
        <v>1</v>
      </c>
      <c r="Q15">
        <v>4</v>
      </c>
      <c r="R15">
        <v>1</v>
      </c>
      <c r="S15">
        <v>1</v>
      </c>
      <c r="T15">
        <v>0</v>
      </c>
      <c r="V15" t="s">
        <v>30</v>
      </c>
      <c r="W15" t="s">
        <v>3855</v>
      </c>
      <c r="X15" t="s">
        <v>557</v>
      </c>
      <c r="Y15">
        <v>14</v>
      </c>
      <c r="Z15">
        <v>14</v>
      </c>
      <c r="AA15">
        <v>2</v>
      </c>
      <c r="AB15">
        <v>2</v>
      </c>
      <c r="AC15">
        <v>12</v>
      </c>
    </row>
    <row r="16" spans="1:29" x14ac:dyDescent="0.3">
      <c r="A16">
        <v>29</v>
      </c>
      <c r="B16" t="s">
        <v>543</v>
      </c>
      <c r="C16" t="s">
        <v>589</v>
      </c>
      <c r="D16" t="s">
        <v>590</v>
      </c>
      <c r="E16" t="s">
        <v>363</v>
      </c>
      <c r="V16" t="s">
        <v>451</v>
      </c>
      <c r="W16" t="s">
        <v>3856</v>
      </c>
      <c r="X16" t="s">
        <v>3857</v>
      </c>
      <c r="Y16">
        <v>11</v>
      </c>
      <c r="Z16">
        <v>62</v>
      </c>
      <c r="AA16">
        <v>1</v>
      </c>
      <c r="AB16">
        <v>16</v>
      </c>
      <c r="AC16">
        <v>13</v>
      </c>
    </row>
    <row r="17" spans="1:29" x14ac:dyDescent="0.3">
      <c r="A17">
        <v>30</v>
      </c>
      <c r="B17" t="s">
        <v>545</v>
      </c>
      <c r="C17" t="s">
        <v>591</v>
      </c>
      <c r="V17" t="s">
        <v>451</v>
      </c>
      <c r="W17" t="s">
        <v>3856</v>
      </c>
      <c r="X17" t="s">
        <v>3858</v>
      </c>
      <c r="Y17">
        <v>11</v>
      </c>
      <c r="Z17">
        <v>62</v>
      </c>
      <c r="AA17">
        <v>1</v>
      </c>
      <c r="AB17">
        <v>10</v>
      </c>
      <c r="AC17">
        <v>13</v>
      </c>
    </row>
    <row r="18" spans="1:29" x14ac:dyDescent="0.3">
      <c r="A18">
        <v>31</v>
      </c>
      <c r="B18" t="s">
        <v>546</v>
      </c>
      <c r="C18" t="s">
        <v>592</v>
      </c>
      <c r="V18" t="s">
        <v>451</v>
      </c>
      <c r="W18" t="s">
        <v>3856</v>
      </c>
      <c r="X18" t="s">
        <v>3859</v>
      </c>
      <c r="Y18">
        <v>13</v>
      </c>
      <c r="Z18">
        <v>62</v>
      </c>
      <c r="AA18">
        <v>1</v>
      </c>
      <c r="AB18">
        <v>16</v>
      </c>
      <c r="AC18">
        <v>13</v>
      </c>
    </row>
    <row r="19" spans="1:29" x14ac:dyDescent="0.3">
      <c r="A19">
        <v>82</v>
      </c>
      <c r="B19" t="s">
        <v>547</v>
      </c>
      <c r="C19" t="s">
        <v>629</v>
      </c>
      <c r="I19" t="s">
        <v>37</v>
      </c>
      <c r="J19" t="s">
        <v>491</v>
      </c>
      <c r="K19">
        <v>0</v>
      </c>
      <c r="N19" t="b">
        <v>1</v>
      </c>
      <c r="O19" t="b">
        <v>0</v>
      </c>
      <c r="P19" t="b">
        <v>1</v>
      </c>
      <c r="Q19">
        <v>4</v>
      </c>
      <c r="R19">
        <v>1</v>
      </c>
      <c r="S19">
        <v>1</v>
      </c>
      <c r="T19">
        <v>0</v>
      </c>
      <c r="V19" t="s">
        <v>30</v>
      </c>
      <c r="W19" t="s">
        <v>3855</v>
      </c>
      <c r="X19" t="s">
        <v>559</v>
      </c>
      <c r="Y19">
        <v>15</v>
      </c>
      <c r="Z19">
        <v>15</v>
      </c>
      <c r="AA19">
        <v>2</v>
      </c>
      <c r="AB19">
        <v>2</v>
      </c>
      <c r="AC19">
        <v>12</v>
      </c>
    </row>
    <row r="20" spans="1:29" x14ac:dyDescent="0.3">
      <c r="A20">
        <v>83</v>
      </c>
      <c r="B20" t="s">
        <v>547</v>
      </c>
      <c r="C20" t="s">
        <v>630</v>
      </c>
      <c r="I20" t="s">
        <v>37</v>
      </c>
      <c r="J20" t="s">
        <v>529</v>
      </c>
      <c r="K20">
        <v>0</v>
      </c>
      <c r="N20" t="b">
        <v>1</v>
      </c>
      <c r="O20" t="b">
        <v>0</v>
      </c>
      <c r="P20" t="b">
        <v>1</v>
      </c>
      <c r="Q20">
        <v>4</v>
      </c>
      <c r="R20">
        <v>1</v>
      </c>
      <c r="S20">
        <v>1</v>
      </c>
      <c r="T20">
        <v>0</v>
      </c>
      <c r="V20" t="s">
        <v>30</v>
      </c>
      <c r="W20" t="s">
        <v>3855</v>
      </c>
      <c r="X20" t="s">
        <v>561</v>
      </c>
      <c r="Y20">
        <v>16</v>
      </c>
      <c r="Z20">
        <v>16</v>
      </c>
      <c r="AA20">
        <v>2</v>
      </c>
      <c r="AB20">
        <v>2</v>
      </c>
      <c r="AC20">
        <v>12</v>
      </c>
    </row>
    <row r="21" spans="1:29" x14ac:dyDescent="0.3">
      <c r="A21">
        <v>84</v>
      </c>
      <c r="B21" t="s">
        <v>547</v>
      </c>
      <c r="C21" t="s">
        <v>631</v>
      </c>
      <c r="I21" t="s">
        <v>37</v>
      </c>
      <c r="J21" t="s">
        <v>491</v>
      </c>
      <c r="K21">
        <v>0</v>
      </c>
      <c r="N21" t="b">
        <v>1</v>
      </c>
      <c r="O21" t="b">
        <v>0</v>
      </c>
      <c r="P21" t="b">
        <v>1</v>
      </c>
      <c r="Q21">
        <v>4</v>
      </c>
      <c r="R21">
        <v>1</v>
      </c>
      <c r="S21">
        <v>1</v>
      </c>
      <c r="T21">
        <v>0</v>
      </c>
      <c r="V21" t="s">
        <v>30</v>
      </c>
      <c r="W21" t="s">
        <v>3855</v>
      </c>
      <c r="X21" t="s">
        <v>594</v>
      </c>
      <c r="Y21">
        <v>17</v>
      </c>
      <c r="Z21">
        <v>17</v>
      </c>
      <c r="AA21">
        <v>2</v>
      </c>
      <c r="AB21">
        <v>2</v>
      </c>
      <c r="AC21">
        <v>12</v>
      </c>
    </row>
    <row r="22" spans="1:29" x14ac:dyDescent="0.3">
      <c r="A22">
        <v>85</v>
      </c>
      <c r="B22" t="s">
        <v>547</v>
      </c>
      <c r="C22" t="s">
        <v>632</v>
      </c>
      <c r="I22" t="s">
        <v>30</v>
      </c>
      <c r="J22" t="s">
        <v>529</v>
      </c>
      <c r="K22">
        <v>0</v>
      </c>
      <c r="N22" t="b">
        <v>1</v>
      </c>
      <c r="O22" t="b">
        <v>0</v>
      </c>
      <c r="P22" t="b">
        <v>1</v>
      </c>
      <c r="Q22">
        <v>4</v>
      </c>
      <c r="R22">
        <v>1</v>
      </c>
      <c r="S22">
        <v>1</v>
      </c>
      <c r="T22">
        <v>0</v>
      </c>
      <c r="V22" t="s">
        <v>30</v>
      </c>
      <c r="W22" t="s">
        <v>3855</v>
      </c>
      <c r="X22" t="s">
        <v>595</v>
      </c>
      <c r="Y22">
        <v>18</v>
      </c>
      <c r="Z22">
        <v>18</v>
      </c>
      <c r="AA22">
        <v>2</v>
      </c>
      <c r="AB22">
        <v>2</v>
      </c>
      <c r="AC22">
        <v>12</v>
      </c>
    </row>
    <row r="23" spans="1:29" x14ac:dyDescent="0.3">
      <c r="A23">
        <v>86</v>
      </c>
      <c r="B23" t="s">
        <v>547</v>
      </c>
      <c r="C23" t="s">
        <v>633</v>
      </c>
      <c r="I23" t="s">
        <v>30</v>
      </c>
      <c r="J23" t="s">
        <v>529</v>
      </c>
      <c r="K23">
        <v>0</v>
      </c>
      <c r="N23" t="b">
        <v>1</v>
      </c>
      <c r="O23" t="b">
        <v>0</v>
      </c>
      <c r="P23" t="b">
        <v>1</v>
      </c>
      <c r="Q23">
        <v>4</v>
      </c>
      <c r="R23">
        <v>1</v>
      </c>
      <c r="S23">
        <v>1</v>
      </c>
      <c r="T23">
        <v>0</v>
      </c>
      <c r="V23" t="s">
        <v>30</v>
      </c>
      <c r="W23" t="s">
        <v>3855</v>
      </c>
      <c r="X23" t="s">
        <v>549</v>
      </c>
      <c r="Y23">
        <v>19</v>
      </c>
      <c r="Z23">
        <v>19</v>
      </c>
      <c r="AA23">
        <v>2</v>
      </c>
      <c r="AB23">
        <v>2</v>
      </c>
      <c r="AC23">
        <v>12</v>
      </c>
    </row>
    <row r="24" spans="1:29" x14ac:dyDescent="0.3">
      <c r="A24">
        <v>87</v>
      </c>
      <c r="B24" t="s">
        <v>547</v>
      </c>
      <c r="C24" t="s">
        <v>634</v>
      </c>
      <c r="I24" t="s">
        <v>30</v>
      </c>
      <c r="J24" t="s">
        <v>529</v>
      </c>
      <c r="K24">
        <v>0</v>
      </c>
      <c r="N24" t="b">
        <v>1</v>
      </c>
      <c r="O24" t="b">
        <v>0</v>
      </c>
      <c r="P24" t="b">
        <v>1</v>
      </c>
      <c r="Q24">
        <v>4</v>
      </c>
      <c r="R24">
        <v>1</v>
      </c>
      <c r="S24">
        <v>1</v>
      </c>
      <c r="T24">
        <v>0</v>
      </c>
      <c r="V24" t="s">
        <v>30</v>
      </c>
      <c r="W24" t="s">
        <v>3855</v>
      </c>
      <c r="X24" t="s">
        <v>596</v>
      </c>
      <c r="Y24">
        <v>20</v>
      </c>
      <c r="Z24">
        <v>20</v>
      </c>
      <c r="AA24">
        <v>2</v>
      </c>
      <c r="AB24">
        <v>2</v>
      </c>
      <c r="AC24">
        <v>12</v>
      </c>
    </row>
    <row r="25" spans="1:29" x14ac:dyDescent="0.3">
      <c r="A25">
        <v>88</v>
      </c>
      <c r="B25" t="s">
        <v>547</v>
      </c>
      <c r="C25" t="s">
        <v>635</v>
      </c>
      <c r="J25" t="s">
        <v>495</v>
      </c>
      <c r="K25">
        <v>0</v>
      </c>
      <c r="N25" t="b">
        <v>1</v>
      </c>
      <c r="O25" t="b">
        <v>0</v>
      </c>
      <c r="P25" t="b">
        <v>1</v>
      </c>
      <c r="Q25">
        <v>16</v>
      </c>
      <c r="R25">
        <v>1</v>
      </c>
      <c r="S25">
        <v>1</v>
      </c>
      <c r="T25">
        <v>2</v>
      </c>
      <c r="V25" t="s">
        <v>451</v>
      </c>
      <c r="W25" t="s">
        <v>3856</v>
      </c>
      <c r="X25" t="s">
        <v>655</v>
      </c>
      <c r="Y25">
        <v>13</v>
      </c>
      <c r="Z25">
        <v>13</v>
      </c>
      <c r="AA25">
        <v>3</v>
      </c>
      <c r="AB25">
        <v>3</v>
      </c>
      <c r="AC25">
        <v>13</v>
      </c>
    </row>
    <row r="26" spans="1:29" x14ac:dyDescent="0.3">
      <c r="A26">
        <v>89</v>
      </c>
      <c r="B26" t="s">
        <v>547</v>
      </c>
      <c r="C26" t="s">
        <v>637</v>
      </c>
      <c r="J26" t="s">
        <v>495</v>
      </c>
      <c r="K26">
        <v>0</v>
      </c>
      <c r="N26" t="b">
        <v>1</v>
      </c>
      <c r="O26" t="b">
        <v>0</v>
      </c>
      <c r="P26" t="b">
        <v>1</v>
      </c>
      <c r="Q26">
        <v>16</v>
      </c>
      <c r="R26">
        <v>1</v>
      </c>
      <c r="S26">
        <v>1</v>
      </c>
      <c r="T26">
        <v>2</v>
      </c>
      <c r="V26" t="s">
        <v>451</v>
      </c>
      <c r="W26" t="s">
        <v>3856</v>
      </c>
      <c r="X26" t="s">
        <v>657</v>
      </c>
      <c r="Y26">
        <v>14</v>
      </c>
      <c r="Z26">
        <v>14</v>
      </c>
      <c r="AA26">
        <v>3</v>
      </c>
      <c r="AB26">
        <v>3</v>
      </c>
      <c r="AC26">
        <v>13</v>
      </c>
    </row>
    <row r="27" spans="1:29" x14ac:dyDescent="0.3">
      <c r="A27">
        <v>90</v>
      </c>
      <c r="B27" t="s">
        <v>547</v>
      </c>
      <c r="C27" t="s">
        <v>639</v>
      </c>
      <c r="J27" t="s">
        <v>495</v>
      </c>
      <c r="K27">
        <v>0</v>
      </c>
      <c r="N27" t="b">
        <v>1</v>
      </c>
      <c r="O27" t="b">
        <v>0</v>
      </c>
      <c r="P27" t="b">
        <v>1</v>
      </c>
      <c r="Q27">
        <v>16</v>
      </c>
      <c r="R27">
        <v>1</v>
      </c>
      <c r="S27">
        <v>1</v>
      </c>
      <c r="T27">
        <v>2</v>
      </c>
      <c r="V27" t="s">
        <v>451</v>
      </c>
      <c r="W27" t="s">
        <v>3856</v>
      </c>
      <c r="X27" t="s">
        <v>659</v>
      </c>
      <c r="Y27">
        <v>15</v>
      </c>
      <c r="Z27">
        <v>15</v>
      </c>
      <c r="AA27">
        <v>3</v>
      </c>
      <c r="AB27">
        <v>3</v>
      </c>
      <c r="AC27">
        <v>13</v>
      </c>
    </row>
    <row r="28" spans="1:29" x14ac:dyDescent="0.3">
      <c r="A28">
        <v>91</v>
      </c>
      <c r="B28" t="s">
        <v>547</v>
      </c>
      <c r="C28" t="s">
        <v>641</v>
      </c>
      <c r="J28" t="s">
        <v>495</v>
      </c>
      <c r="K28">
        <v>0</v>
      </c>
      <c r="N28" t="b">
        <v>1</v>
      </c>
      <c r="O28" t="b">
        <v>0</v>
      </c>
      <c r="P28" t="b">
        <v>1</v>
      </c>
      <c r="Q28">
        <v>16</v>
      </c>
      <c r="R28">
        <v>1</v>
      </c>
      <c r="S28">
        <v>1</v>
      </c>
      <c r="T28">
        <v>2</v>
      </c>
      <c r="V28" t="s">
        <v>451</v>
      </c>
      <c r="W28" t="s">
        <v>3856</v>
      </c>
      <c r="X28" t="s">
        <v>661</v>
      </c>
      <c r="Y28">
        <v>16</v>
      </c>
      <c r="Z28">
        <v>16</v>
      </c>
      <c r="AA28">
        <v>3</v>
      </c>
      <c r="AB28">
        <v>3</v>
      </c>
      <c r="AC28">
        <v>13</v>
      </c>
    </row>
    <row r="29" spans="1:29" x14ac:dyDescent="0.3">
      <c r="A29">
        <v>92</v>
      </c>
      <c r="B29" t="s">
        <v>547</v>
      </c>
      <c r="C29" t="s">
        <v>642</v>
      </c>
      <c r="J29" t="s">
        <v>495</v>
      </c>
      <c r="K29">
        <v>0</v>
      </c>
      <c r="N29" t="b">
        <v>1</v>
      </c>
      <c r="O29" t="b">
        <v>0</v>
      </c>
      <c r="P29" t="b">
        <v>1</v>
      </c>
      <c r="Q29">
        <v>16</v>
      </c>
      <c r="R29">
        <v>1</v>
      </c>
      <c r="S29">
        <v>1</v>
      </c>
      <c r="T29">
        <v>2</v>
      </c>
      <c r="V29" t="s">
        <v>451</v>
      </c>
      <c r="W29" t="s">
        <v>3856</v>
      </c>
      <c r="X29" t="s">
        <v>663</v>
      </c>
      <c r="Y29">
        <v>17</v>
      </c>
      <c r="Z29">
        <v>17</v>
      </c>
      <c r="AA29">
        <v>3</v>
      </c>
      <c r="AB29">
        <v>3</v>
      </c>
      <c r="AC29">
        <v>13</v>
      </c>
    </row>
    <row r="30" spans="1:29" x14ac:dyDescent="0.3">
      <c r="A30">
        <v>93</v>
      </c>
      <c r="B30" t="s">
        <v>547</v>
      </c>
      <c r="C30" t="s">
        <v>644</v>
      </c>
      <c r="J30" t="s">
        <v>495</v>
      </c>
      <c r="K30">
        <v>0</v>
      </c>
      <c r="N30" t="b">
        <v>1</v>
      </c>
      <c r="O30" t="b">
        <v>0</v>
      </c>
      <c r="P30" t="b">
        <v>1</v>
      </c>
      <c r="Q30">
        <v>16</v>
      </c>
      <c r="R30">
        <v>1</v>
      </c>
      <c r="S30">
        <v>1</v>
      </c>
      <c r="T30">
        <v>2</v>
      </c>
      <c r="V30" t="s">
        <v>451</v>
      </c>
      <c r="W30" t="s">
        <v>3856</v>
      </c>
      <c r="X30" t="s">
        <v>665</v>
      </c>
      <c r="Y30">
        <v>18</v>
      </c>
      <c r="Z30">
        <v>18</v>
      </c>
      <c r="AA30">
        <v>3</v>
      </c>
      <c r="AB30">
        <v>3</v>
      </c>
      <c r="AC30">
        <v>13</v>
      </c>
    </row>
    <row r="31" spans="1:29" x14ac:dyDescent="0.3">
      <c r="A31">
        <v>94</v>
      </c>
      <c r="B31" t="s">
        <v>547</v>
      </c>
      <c r="C31" t="s">
        <v>646</v>
      </c>
      <c r="J31" t="s">
        <v>495</v>
      </c>
      <c r="K31">
        <v>0</v>
      </c>
      <c r="N31" t="b">
        <v>1</v>
      </c>
      <c r="O31" t="b">
        <v>0</v>
      </c>
      <c r="P31" t="b">
        <v>1</v>
      </c>
      <c r="Q31">
        <v>16</v>
      </c>
      <c r="R31">
        <v>1</v>
      </c>
      <c r="S31">
        <v>1</v>
      </c>
      <c r="T31">
        <v>2</v>
      </c>
      <c r="V31" t="s">
        <v>451</v>
      </c>
      <c r="W31" t="s">
        <v>3856</v>
      </c>
      <c r="X31" t="s">
        <v>667</v>
      </c>
      <c r="Y31">
        <v>19</v>
      </c>
      <c r="Z31">
        <v>19</v>
      </c>
      <c r="AA31">
        <v>3</v>
      </c>
      <c r="AB31">
        <v>3</v>
      </c>
      <c r="AC31">
        <v>13</v>
      </c>
    </row>
    <row r="32" spans="1:29" x14ac:dyDescent="0.3">
      <c r="A32">
        <v>95</v>
      </c>
      <c r="B32" t="s">
        <v>547</v>
      </c>
      <c r="C32" t="s">
        <v>648</v>
      </c>
      <c r="J32" t="s">
        <v>495</v>
      </c>
      <c r="K32">
        <v>0</v>
      </c>
      <c r="N32" t="b">
        <v>1</v>
      </c>
      <c r="O32" t="b">
        <v>0</v>
      </c>
      <c r="P32" t="b">
        <v>1</v>
      </c>
      <c r="Q32">
        <v>16</v>
      </c>
      <c r="R32">
        <v>1</v>
      </c>
      <c r="S32">
        <v>1</v>
      </c>
      <c r="T32">
        <v>2</v>
      </c>
      <c r="V32" t="s">
        <v>451</v>
      </c>
      <c r="W32" t="s">
        <v>3856</v>
      </c>
      <c r="X32" t="s">
        <v>669</v>
      </c>
      <c r="Y32">
        <v>20</v>
      </c>
      <c r="Z32">
        <v>20</v>
      </c>
      <c r="AA32">
        <v>3</v>
      </c>
      <c r="AB32">
        <v>3</v>
      </c>
      <c r="AC32">
        <v>13</v>
      </c>
    </row>
    <row r="33" spans="1:29" x14ac:dyDescent="0.3">
      <c r="A33">
        <v>96</v>
      </c>
      <c r="B33" t="s">
        <v>547</v>
      </c>
      <c r="C33" t="s">
        <v>650</v>
      </c>
      <c r="J33" t="s">
        <v>495</v>
      </c>
      <c r="K33">
        <v>0</v>
      </c>
      <c r="N33" t="b">
        <v>1</v>
      </c>
      <c r="O33" t="b">
        <v>0</v>
      </c>
      <c r="P33" t="b">
        <v>1</v>
      </c>
      <c r="Q33">
        <v>16</v>
      </c>
      <c r="R33">
        <v>1</v>
      </c>
      <c r="S33">
        <v>1</v>
      </c>
      <c r="T33">
        <v>2</v>
      </c>
      <c r="V33" t="s">
        <v>451</v>
      </c>
      <c r="W33" t="s">
        <v>3856</v>
      </c>
      <c r="X33" t="s">
        <v>671</v>
      </c>
      <c r="Y33">
        <v>21</v>
      </c>
      <c r="Z33">
        <v>21</v>
      </c>
      <c r="AA33">
        <v>3</v>
      </c>
      <c r="AB33">
        <v>3</v>
      </c>
      <c r="AC33">
        <v>13</v>
      </c>
    </row>
    <row r="34" spans="1:29" x14ac:dyDescent="0.3">
      <c r="A34">
        <v>97</v>
      </c>
      <c r="B34" t="s">
        <v>547</v>
      </c>
      <c r="C34" t="s">
        <v>652</v>
      </c>
      <c r="J34" t="s">
        <v>495</v>
      </c>
      <c r="K34">
        <v>0</v>
      </c>
      <c r="N34" t="b">
        <v>1</v>
      </c>
      <c r="O34" t="b">
        <v>0</v>
      </c>
      <c r="P34" t="b">
        <v>1</v>
      </c>
      <c r="Q34">
        <v>16</v>
      </c>
      <c r="R34">
        <v>1</v>
      </c>
      <c r="S34">
        <v>1</v>
      </c>
      <c r="T34">
        <v>2</v>
      </c>
      <c r="V34" t="s">
        <v>451</v>
      </c>
      <c r="W34" t="s">
        <v>3856</v>
      </c>
      <c r="X34" t="s">
        <v>673</v>
      </c>
      <c r="Y34">
        <v>22</v>
      </c>
      <c r="Z34">
        <v>22</v>
      </c>
      <c r="AA34">
        <v>3</v>
      </c>
      <c r="AB34">
        <v>3</v>
      </c>
      <c r="AC34">
        <v>13</v>
      </c>
    </row>
    <row r="35" spans="1:29" x14ac:dyDescent="0.3">
      <c r="A35">
        <v>98</v>
      </c>
      <c r="B35" t="s">
        <v>547</v>
      </c>
      <c r="C35" t="s">
        <v>654</v>
      </c>
      <c r="J35" t="s">
        <v>495</v>
      </c>
      <c r="K35">
        <v>0</v>
      </c>
      <c r="N35" t="b">
        <v>1</v>
      </c>
      <c r="O35" t="b">
        <v>0</v>
      </c>
      <c r="P35" t="b">
        <v>1</v>
      </c>
      <c r="Q35">
        <v>16</v>
      </c>
      <c r="R35">
        <v>1</v>
      </c>
      <c r="S35">
        <v>1</v>
      </c>
      <c r="T35">
        <v>2</v>
      </c>
      <c r="V35" t="s">
        <v>451</v>
      </c>
      <c r="W35" t="s">
        <v>3856</v>
      </c>
      <c r="X35" t="s">
        <v>675</v>
      </c>
      <c r="Y35">
        <v>23</v>
      </c>
      <c r="Z35">
        <v>23</v>
      </c>
      <c r="AA35">
        <v>3</v>
      </c>
      <c r="AB35">
        <v>3</v>
      </c>
      <c r="AC35">
        <v>13</v>
      </c>
    </row>
    <row r="36" spans="1:29" x14ac:dyDescent="0.3">
      <c r="A36">
        <v>99</v>
      </c>
      <c r="B36" t="s">
        <v>547</v>
      </c>
      <c r="C36" t="s">
        <v>656</v>
      </c>
      <c r="J36" t="s">
        <v>495</v>
      </c>
      <c r="K36">
        <v>0</v>
      </c>
      <c r="N36" t="b">
        <v>1</v>
      </c>
      <c r="O36" t="b">
        <v>0</v>
      </c>
      <c r="P36" t="b">
        <v>1</v>
      </c>
      <c r="Q36">
        <v>16</v>
      </c>
      <c r="R36">
        <v>1</v>
      </c>
      <c r="S36">
        <v>1</v>
      </c>
      <c r="T36">
        <v>2</v>
      </c>
      <c r="V36" t="s">
        <v>451</v>
      </c>
      <c r="W36" t="s">
        <v>3856</v>
      </c>
      <c r="X36" t="s">
        <v>677</v>
      </c>
      <c r="Y36">
        <v>24</v>
      </c>
      <c r="Z36">
        <v>24</v>
      </c>
      <c r="AA36">
        <v>3</v>
      </c>
      <c r="AB36">
        <v>3</v>
      </c>
      <c r="AC36">
        <v>13</v>
      </c>
    </row>
    <row r="37" spans="1:29" x14ac:dyDescent="0.3">
      <c r="A37">
        <v>100</v>
      </c>
      <c r="B37" t="s">
        <v>547</v>
      </c>
      <c r="C37" t="s">
        <v>658</v>
      </c>
      <c r="J37" t="s">
        <v>495</v>
      </c>
      <c r="K37">
        <v>0</v>
      </c>
      <c r="N37" t="b">
        <v>1</v>
      </c>
      <c r="O37" t="b">
        <v>0</v>
      </c>
      <c r="P37" t="b">
        <v>1</v>
      </c>
      <c r="Q37">
        <v>16</v>
      </c>
      <c r="R37">
        <v>1</v>
      </c>
      <c r="S37">
        <v>1</v>
      </c>
      <c r="T37">
        <v>2</v>
      </c>
      <c r="V37" t="s">
        <v>451</v>
      </c>
      <c r="W37" t="s">
        <v>3856</v>
      </c>
      <c r="X37" t="s">
        <v>679</v>
      </c>
      <c r="Y37">
        <v>25</v>
      </c>
      <c r="Z37">
        <v>25</v>
      </c>
      <c r="AA37">
        <v>3</v>
      </c>
      <c r="AB37">
        <v>3</v>
      </c>
      <c r="AC37">
        <v>13</v>
      </c>
    </row>
    <row r="38" spans="1:29" x14ac:dyDescent="0.3">
      <c r="A38">
        <v>101</v>
      </c>
      <c r="B38" t="s">
        <v>547</v>
      </c>
      <c r="C38" t="s">
        <v>660</v>
      </c>
      <c r="J38" t="s">
        <v>495</v>
      </c>
      <c r="K38">
        <v>0</v>
      </c>
      <c r="N38" t="b">
        <v>1</v>
      </c>
      <c r="O38" t="b">
        <v>0</v>
      </c>
      <c r="P38" t="b">
        <v>1</v>
      </c>
      <c r="Q38">
        <v>16</v>
      </c>
      <c r="R38">
        <v>1</v>
      </c>
      <c r="S38">
        <v>1</v>
      </c>
      <c r="T38">
        <v>2</v>
      </c>
      <c r="V38" t="s">
        <v>451</v>
      </c>
      <c r="W38" t="s">
        <v>3856</v>
      </c>
      <c r="X38" t="s">
        <v>681</v>
      </c>
      <c r="Y38">
        <v>26</v>
      </c>
      <c r="Z38">
        <v>26</v>
      </c>
      <c r="AA38">
        <v>3</v>
      </c>
      <c r="AB38">
        <v>3</v>
      </c>
      <c r="AC38">
        <v>13</v>
      </c>
    </row>
    <row r="39" spans="1:29" x14ac:dyDescent="0.3">
      <c r="A39">
        <v>102</v>
      </c>
      <c r="B39" t="s">
        <v>547</v>
      </c>
      <c r="C39" t="s">
        <v>662</v>
      </c>
      <c r="J39" t="s">
        <v>495</v>
      </c>
      <c r="K39">
        <v>0</v>
      </c>
      <c r="N39" t="b">
        <v>1</v>
      </c>
      <c r="O39" t="b">
        <v>0</v>
      </c>
      <c r="P39" t="b">
        <v>1</v>
      </c>
      <c r="Q39">
        <v>16</v>
      </c>
      <c r="R39">
        <v>1</v>
      </c>
      <c r="S39">
        <v>1</v>
      </c>
      <c r="T39">
        <v>2</v>
      </c>
      <c r="V39" t="s">
        <v>451</v>
      </c>
      <c r="W39" t="s">
        <v>3856</v>
      </c>
      <c r="X39" t="s">
        <v>683</v>
      </c>
      <c r="Y39">
        <v>27</v>
      </c>
      <c r="Z39">
        <v>27</v>
      </c>
      <c r="AA39">
        <v>3</v>
      </c>
      <c r="AB39">
        <v>3</v>
      </c>
      <c r="AC39">
        <v>13</v>
      </c>
    </row>
    <row r="40" spans="1:29" x14ac:dyDescent="0.3">
      <c r="A40">
        <v>103</v>
      </c>
      <c r="B40" t="s">
        <v>547</v>
      </c>
      <c r="C40" t="s">
        <v>664</v>
      </c>
      <c r="J40" t="s">
        <v>495</v>
      </c>
      <c r="K40">
        <v>0</v>
      </c>
      <c r="N40" t="b">
        <v>1</v>
      </c>
      <c r="O40" t="b">
        <v>0</v>
      </c>
      <c r="P40" t="b">
        <v>1</v>
      </c>
      <c r="Q40">
        <v>16</v>
      </c>
      <c r="R40">
        <v>1</v>
      </c>
      <c r="S40">
        <v>1</v>
      </c>
      <c r="T40">
        <v>2</v>
      </c>
      <c r="V40" t="s">
        <v>451</v>
      </c>
      <c r="W40" t="s">
        <v>3856</v>
      </c>
      <c r="X40" t="s">
        <v>685</v>
      </c>
      <c r="Y40">
        <v>28</v>
      </c>
      <c r="Z40">
        <v>28</v>
      </c>
      <c r="AA40">
        <v>3</v>
      </c>
      <c r="AB40">
        <v>3</v>
      </c>
      <c r="AC40">
        <v>13</v>
      </c>
    </row>
    <row r="41" spans="1:29" x14ac:dyDescent="0.3">
      <c r="A41">
        <v>104</v>
      </c>
      <c r="B41" t="s">
        <v>547</v>
      </c>
      <c r="C41" t="s">
        <v>666</v>
      </c>
      <c r="J41" t="s">
        <v>495</v>
      </c>
      <c r="K41">
        <v>0</v>
      </c>
      <c r="N41" t="b">
        <v>1</v>
      </c>
      <c r="O41" t="b">
        <v>0</v>
      </c>
      <c r="P41" t="b">
        <v>1</v>
      </c>
      <c r="Q41">
        <v>16</v>
      </c>
      <c r="R41">
        <v>1</v>
      </c>
      <c r="S41">
        <v>1</v>
      </c>
      <c r="T41">
        <v>2</v>
      </c>
      <c r="V41" t="s">
        <v>451</v>
      </c>
      <c r="W41" t="s">
        <v>3856</v>
      </c>
      <c r="X41" t="s">
        <v>687</v>
      </c>
      <c r="Y41">
        <v>29</v>
      </c>
      <c r="Z41">
        <v>29</v>
      </c>
      <c r="AA41">
        <v>3</v>
      </c>
      <c r="AB41">
        <v>3</v>
      </c>
      <c r="AC41">
        <v>13</v>
      </c>
    </row>
    <row r="42" spans="1:29" x14ac:dyDescent="0.3">
      <c r="A42">
        <v>105</v>
      </c>
      <c r="B42" t="s">
        <v>547</v>
      </c>
      <c r="C42" t="s">
        <v>668</v>
      </c>
      <c r="J42" t="s">
        <v>495</v>
      </c>
      <c r="K42">
        <v>0</v>
      </c>
      <c r="N42" t="b">
        <v>1</v>
      </c>
      <c r="O42" t="b">
        <v>0</v>
      </c>
      <c r="P42" t="b">
        <v>1</v>
      </c>
      <c r="Q42">
        <v>16</v>
      </c>
      <c r="R42">
        <v>1</v>
      </c>
      <c r="S42">
        <v>1</v>
      </c>
      <c r="T42">
        <v>2</v>
      </c>
      <c r="V42" t="s">
        <v>451</v>
      </c>
      <c r="W42" t="s">
        <v>3856</v>
      </c>
      <c r="X42" t="s">
        <v>689</v>
      </c>
      <c r="Y42">
        <v>30</v>
      </c>
      <c r="Z42">
        <v>30</v>
      </c>
      <c r="AA42">
        <v>3</v>
      </c>
      <c r="AB42">
        <v>3</v>
      </c>
      <c r="AC42">
        <v>13</v>
      </c>
    </row>
    <row r="43" spans="1:29" x14ac:dyDescent="0.3">
      <c r="A43">
        <v>106</v>
      </c>
      <c r="B43" t="s">
        <v>547</v>
      </c>
      <c r="C43" t="s">
        <v>670</v>
      </c>
      <c r="J43" t="s">
        <v>495</v>
      </c>
      <c r="K43">
        <v>0</v>
      </c>
      <c r="N43" t="b">
        <v>1</v>
      </c>
      <c r="O43" t="b">
        <v>0</v>
      </c>
      <c r="P43" t="b">
        <v>1</v>
      </c>
      <c r="Q43">
        <v>16</v>
      </c>
      <c r="R43">
        <v>1</v>
      </c>
      <c r="S43">
        <v>1</v>
      </c>
      <c r="T43">
        <v>2</v>
      </c>
      <c r="V43" t="s">
        <v>451</v>
      </c>
      <c r="W43" t="s">
        <v>3856</v>
      </c>
      <c r="X43" t="s">
        <v>691</v>
      </c>
      <c r="Y43">
        <v>31</v>
      </c>
      <c r="Z43">
        <v>31</v>
      </c>
      <c r="AA43">
        <v>3</v>
      </c>
      <c r="AB43">
        <v>3</v>
      </c>
      <c r="AC43">
        <v>13</v>
      </c>
    </row>
    <row r="44" spans="1:29" x14ac:dyDescent="0.3">
      <c r="A44">
        <v>107</v>
      </c>
      <c r="B44" t="s">
        <v>547</v>
      </c>
      <c r="C44" t="s">
        <v>672</v>
      </c>
      <c r="J44" t="s">
        <v>495</v>
      </c>
      <c r="K44">
        <v>0</v>
      </c>
      <c r="N44" t="b">
        <v>1</v>
      </c>
      <c r="O44" t="b">
        <v>0</v>
      </c>
      <c r="P44" t="b">
        <v>1</v>
      </c>
      <c r="Q44">
        <v>16</v>
      </c>
      <c r="R44">
        <v>1</v>
      </c>
      <c r="S44">
        <v>1</v>
      </c>
      <c r="T44">
        <v>2</v>
      </c>
      <c r="V44" t="s">
        <v>451</v>
      </c>
      <c r="W44" t="s">
        <v>3856</v>
      </c>
      <c r="X44" t="s">
        <v>693</v>
      </c>
      <c r="Y44">
        <v>32</v>
      </c>
      <c r="Z44">
        <v>32</v>
      </c>
      <c r="AA44">
        <v>3</v>
      </c>
      <c r="AB44">
        <v>3</v>
      </c>
      <c r="AC44">
        <v>13</v>
      </c>
    </row>
    <row r="45" spans="1:29" x14ac:dyDescent="0.3">
      <c r="A45">
        <v>108</v>
      </c>
      <c r="B45" t="s">
        <v>547</v>
      </c>
      <c r="C45" t="s">
        <v>674</v>
      </c>
      <c r="J45" t="s">
        <v>495</v>
      </c>
      <c r="K45">
        <v>0</v>
      </c>
      <c r="N45" t="b">
        <v>1</v>
      </c>
      <c r="O45" t="b">
        <v>0</v>
      </c>
      <c r="P45" t="b">
        <v>1</v>
      </c>
      <c r="Q45">
        <v>16</v>
      </c>
      <c r="R45">
        <v>1</v>
      </c>
      <c r="S45">
        <v>1</v>
      </c>
      <c r="T45">
        <v>2</v>
      </c>
      <c r="V45" t="s">
        <v>451</v>
      </c>
      <c r="W45" t="s">
        <v>3856</v>
      </c>
      <c r="X45" t="s">
        <v>695</v>
      </c>
      <c r="Y45">
        <v>33</v>
      </c>
      <c r="Z45">
        <v>33</v>
      </c>
      <c r="AA45">
        <v>3</v>
      </c>
      <c r="AB45">
        <v>3</v>
      </c>
      <c r="AC45">
        <v>13</v>
      </c>
    </row>
    <row r="46" spans="1:29" x14ac:dyDescent="0.3">
      <c r="A46">
        <v>109</v>
      </c>
      <c r="B46" t="s">
        <v>547</v>
      </c>
      <c r="C46" t="s">
        <v>676</v>
      </c>
      <c r="J46" t="s">
        <v>495</v>
      </c>
      <c r="K46">
        <v>0</v>
      </c>
      <c r="N46" t="b">
        <v>1</v>
      </c>
      <c r="O46" t="b">
        <v>0</v>
      </c>
      <c r="P46" t="b">
        <v>1</v>
      </c>
      <c r="Q46">
        <v>16</v>
      </c>
      <c r="R46">
        <v>1</v>
      </c>
      <c r="S46">
        <v>1</v>
      </c>
      <c r="T46">
        <v>2</v>
      </c>
      <c r="V46" t="s">
        <v>451</v>
      </c>
      <c r="W46" t="s">
        <v>3856</v>
      </c>
      <c r="X46" t="s">
        <v>697</v>
      </c>
      <c r="Y46">
        <v>34</v>
      </c>
      <c r="Z46">
        <v>34</v>
      </c>
      <c r="AA46">
        <v>3</v>
      </c>
      <c r="AB46">
        <v>3</v>
      </c>
      <c r="AC46">
        <v>13</v>
      </c>
    </row>
    <row r="47" spans="1:29" x14ac:dyDescent="0.3">
      <c r="A47">
        <v>110</v>
      </c>
      <c r="B47" t="s">
        <v>547</v>
      </c>
      <c r="C47" t="s">
        <v>678</v>
      </c>
      <c r="J47" t="s">
        <v>495</v>
      </c>
      <c r="K47">
        <v>0</v>
      </c>
      <c r="N47" t="b">
        <v>1</v>
      </c>
      <c r="O47" t="b">
        <v>0</v>
      </c>
      <c r="P47" t="b">
        <v>1</v>
      </c>
      <c r="Q47">
        <v>16</v>
      </c>
      <c r="R47">
        <v>1</v>
      </c>
      <c r="S47">
        <v>1</v>
      </c>
      <c r="T47">
        <v>2</v>
      </c>
      <c r="V47" t="s">
        <v>451</v>
      </c>
      <c r="W47" t="s">
        <v>3856</v>
      </c>
      <c r="X47" t="s">
        <v>699</v>
      </c>
      <c r="Y47">
        <v>35</v>
      </c>
      <c r="Z47">
        <v>35</v>
      </c>
      <c r="AA47">
        <v>3</v>
      </c>
      <c r="AB47">
        <v>3</v>
      </c>
      <c r="AC47">
        <v>13</v>
      </c>
    </row>
    <row r="48" spans="1:29" x14ac:dyDescent="0.3">
      <c r="A48">
        <v>111</v>
      </c>
      <c r="B48" t="s">
        <v>547</v>
      </c>
      <c r="C48" t="s">
        <v>680</v>
      </c>
      <c r="J48" t="s">
        <v>495</v>
      </c>
      <c r="K48">
        <v>0</v>
      </c>
      <c r="N48" t="b">
        <v>1</v>
      </c>
      <c r="O48" t="b">
        <v>0</v>
      </c>
      <c r="P48" t="b">
        <v>1</v>
      </c>
      <c r="Q48">
        <v>16</v>
      </c>
      <c r="R48">
        <v>1</v>
      </c>
      <c r="S48">
        <v>1</v>
      </c>
      <c r="T48">
        <v>2</v>
      </c>
      <c r="V48" t="s">
        <v>451</v>
      </c>
      <c r="W48" t="s">
        <v>3856</v>
      </c>
      <c r="X48" t="s">
        <v>701</v>
      </c>
      <c r="Y48">
        <v>36</v>
      </c>
      <c r="Z48">
        <v>36</v>
      </c>
      <c r="AA48">
        <v>3</v>
      </c>
      <c r="AB48">
        <v>3</v>
      </c>
      <c r="AC48">
        <v>13</v>
      </c>
    </row>
    <row r="49" spans="1:29" x14ac:dyDescent="0.3">
      <c r="A49">
        <v>112</v>
      </c>
      <c r="B49" t="s">
        <v>547</v>
      </c>
      <c r="C49" t="s">
        <v>682</v>
      </c>
      <c r="J49" t="s">
        <v>495</v>
      </c>
      <c r="K49">
        <v>0</v>
      </c>
      <c r="N49" t="b">
        <v>1</v>
      </c>
      <c r="O49" t="b">
        <v>0</v>
      </c>
      <c r="P49" t="b">
        <v>1</v>
      </c>
      <c r="Q49">
        <v>16</v>
      </c>
      <c r="R49">
        <v>1</v>
      </c>
      <c r="S49">
        <v>1</v>
      </c>
      <c r="T49">
        <v>2</v>
      </c>
      <c r="V49" t="s">
        <v>451</v>
      </c>
      <c r="W49" t="s">
        <v>3856</v>
      </c>
      <c r="X49" t="s">
        <v>703</v>
      </c>
      <c r="Y49">
        <v>37</v>
      </c>
      <c r="Z49">
        <v>37</v>
      </c>
      <c r="AA49">
        <v>3</v>
      </c>
      <c r="AB49">
        <v>3</v>
      </c>
      <c r="AC49">
        <v>13</v>
      </c>
    </row>
    <row r="50" spans="1:29" x14ac:dyDescent="0.3">
      <c r="A50">
        <v>113</v>
      </c>
      <c r="B50" t="s">
        <v>547</v>
      </c>
      <c r="C50" t="s">
        <v>684</v>
      </c>
      <c r="J50" t="s">
        <v>495</v>
      </c>
      <c r="K50">
        <v>0</v>
      </c>
      <c r="N50" t="b">
        <v>1</v>
      </c>
      <c r="O50" t="b">
        <v>0</v>
      </c>
      <c r="P50" t="b">
        <v>1</v>
      </c>
      <c r="Q50">
        <v>16</v>
      </c>
      <c r="R50">
        <v>1</v>
      </c>
      <c r="S50">
        <v>1</v>
      </c>
      <c r="T50">
        <v>2</v>
      </c>
      <c r="V50" t="s">
        <v>451</v>
      </c>
      <c r="W50" t="s">
        <v>3856</v>
      </c>
      <c r="X50" t="s">
        <v>705</v>
      </c>
      <c r="Y50">
        <v>38</v>
      </c>
      <c r="Z50">
        <v>38</v>
      </c>
      <c r="AA50">
        <v>3</v>
      </c>
      <c r="AB50">
        <v>3</v>
      </c>
      <c r="AC50">
        <v>13</v>
      </c>
    </row>
    <row r="51" spans="1:29" x14ac:dyDescent="0.3">
      <c r="A51">
        <v>114</v>
      </c>
      <c r="B51" t="s">
        <v>547</v>
      </c>
      <c r="C51" t="s">
        <v>686</v>
      </c>
      <c r="J51" t="s">
        <v>495</v>
      </c>
      <c r="K51">
        <v>0</v>
      </c>
      <c r="N51" t="b">
        <v>1</v>
      </c>
      <c r="O51" t="b">
        <v>0</v>
      </c>
      <c r="P51" t="b">
        <v>1</v>
      </c>
      <c r="Q51">
        <v>16</v>
      </c>
      <c r="R51">
        <v>1</v>
      </c>
      <c r="S51">
        <v>1</v>
      </c>
      <c r="T51">
        <v>2</v>
      </c>
      <c r="V51" t="s">
        <v>451</v>
      </c>
      <c r="W51" t="s">
        <v>3856</v>
      </c>
      <c r="X51" t="s">
        <v>707</v>
      </c>
      <c r="Y51">
        <v>39</v>
      </c>
      <c r="Z51">
        <v>39</v>
      </c>
      <c r="AA51">
        <v>3</v>
      </c>
      <c r="AB51">
        <v>3</v>
      </c>
      <c r="AC51">
        <v>13</v>
      </c>
    </row>
    <row r="52" spans="1:29" x14ac:dyDescent="0.3">
      <c r="A52">
        <v>115</v>
      </c>
      <c r="B52" t="s">
        <v>547</v>
      </c>
      <c r="C52" t="s">
        <v>688</v>
      </c>
      <c r="J52" t="s">
        <v>495</v>
      </c>
      <c r="K52">
        <v>0</v>
      </c>
      <c r="N52" t="b">
        <v>1</v>
      </c>
      <c r="O52" t="b">
        <v>0</v>
      </c>
      <c r="P52" t="b">
        <v>1</v>
      </c>
      <c r="Q52">
        <v>16</v>
      </c>
      <c r="R52">
        <v>1</v>
      </c>
      <c r="S52">
        <v>1</v>
      </c>
      <c r="T52">
        <v>2</v>
      </c>
      <c r="V52" t="s">
        <v>451</v>
      </c>
      <c r="W52" t="s">
        <v>3856</v>
      </c>
      <c r="X52" t="s">
        <v>709</v>
      </c>
      <c r="Y52">
        <v>40</v>
      </c>
      <c r="Z52">
        <v>40</v>
      </c>
      <c r="AA52">
        <v>3</v>
      </c>
      <c r="AB52">
        <v>3</v>
      </c>
      <c r="AC52">
        <v>13</v>
      </c>
    </row>
    <row r="53" spans="1:29" x14ac:dyDescent="0.3">
      <c r="A53">
        <v>116</v>
      </c>
      <c r="B53" t="s">
        <v>547</v>
      </c>
      <c r="C53" t="s">
        <v>690</v>
      </c>
      <c r="J53" t="s">
        <v>495</v>
      </c>
      <c r="K53">
        <v>0</v>
      </c>
      <c r="N53" t="b">
        <v>1</v>
      </c>
      <c r="O53" t="b">
        <v>0</v>
      </c>
      <c r="P53" t="b">
        <v>1</v>
      </c>
      <c r="Q53">
        <v>16</v>
      </c>
      <c r="R53">
        <v>1</v>
      </c>
      <c r="S53">
        <v>1</v>
      </c>
      <c r="T53">
        <v>2</v>
      </c>
      <c r="V53" t="s">
        <v>451</v>
      </c>
      <c r="W53" t="s">
        <v>3856</v>
      </c>
      <c r="X53" t="s">
        <v>711</v>
      </c>
      <c r="Y53">
        <v>41</v>
      </c>
      <c r="Z53">
        <v>41</v>
      </c>
      <c r="AA53">
        <v>3</v>
      </c>
      <c r="AB53">
        <v>3</v>
      </c>
      <c r="AC53">
        <v>13</v>
      </c>
    </row>
    <row r="54" spans="1:29" x14ac:dyDescent="0.3">
      <c r="A54">
        <v>117</v>
      </c>
      <c r="B54" t="s">
        <v>547</v>
      </c>
      <c r="C54" t="s">
        <v>692</v>
      </c>
      <c r="J54" t="s">
        <v>495</v>
      </c>
      <c r="K54">
        <v>0</v>
      </c>
      <c r="N54" t="b">
        <v>1</v>
      </c>
      <c r="O54" t="b">
        <v>0</v>
      </c>
      <c r="P54" t="b">
        <v>1</v>
      </c>
      <c r="Q54">
        <v>16</v>
      </c>
      <c r="R54">
        <v>1</v>
      </c>
      <c r="S54">
        <v>1</v>
      </c>
      <c r="T54">
        <v>2</v>
      </c>
      <c r="V54" t="s">
        <v>451</v>
      </c>
      <c r="W54" t="s">
        <v>3856</v>
      </c>
      <c r="X54" t="s">
        <v>713</v>
      </c>
      <c r="Y54">
        <v>42</v>
      </c>
      <c r="Z54">
        <v>42</v>
      </c>
      <c r="AA54">
        <v>3</v>
      </c>
      <c r="AB54">
        <v>3</v>
      </c>
      <c r="AC54">
        <v>13</v>
      </c>
    </row>
    <row r="55" spans="1:29" x14ac:dyDescent="0.3">
      <c r="A55">
        <v>118</v>
      </c>
      <c r="B55" t="s">
        <v>547</v>
      </c>
      <c r="C55" t="s">
        <v>694</v>
      </c>
      <c r="J55" t="s">
        <v>495</v>
      </c>
      <c r="K55">
        <v>0</v>
      </c>
      <c r="N55" t="b">
        <v>1</v>
      </c>
      <c r="O55" t="b">
        <v>0</v>
      </c>
      <c r="P55" t="b">
        <v>1</v>
      </c>
      <c r="Q55">
        <v>16</v>
      </c>
      <c r="R55">
        <v>1</v>
      </c>
      <c r="S55">
        <v>1</v>
      </c>
      <c r="T55">
        <v>2</v>
      </c>
      <c r="V55" t="s">
        <v>451</v>
      </c>
      <c r="W55" t="s">
        <v>3856</v>
      </c>
      <c r="X55" t="s">
        <v>715</v>
      </c>
      <c r="Y55">
        <v>43</v>
      </c>
      <c r="Z55">
        <v>43</v>
      </c>
      <c r="AA55">
        <v>3</v>
      </c>
      <c r="AB55">
        <v>3</v>
      </c>
      <c r="AC55">
        <v>13</v>
      </c>
    </row>
    <row r="56" spans="1:29" x14ac:dyDescent="0.3">
      <c r="A56">
        <v>119</v>
      </c>
      <c r="B56" t="s">
        <v>547</v>
      </c>
      <c r="C56" t="s">
        <v>696</v>
      </c>
      <c r="J56" t="s">
        <v>495</v>
      </c>
      <c r="K56">
        <v>0</v>
      </c>
      <c r="N56" t="b">
        <v>1</v>
      </c>
      <c r="O56" t="b">
        <v>0</v>
      </c>
      <c r="P56" t="b">
        <v>1</v>
      </c>
      <c r="Q56">
        <v>16</v>
      </c>
      <c r="R56">
        <v>1</v>
      </c>
      <c r="S56">
        <v>1</v>
      </c>
      <c r="T56">
        <v>2</v>
      </c>
      <c r="V56" t="s">
        <v>451</v>
      </c>
      <c r="W56" t="s">
        <v>3856</v>
      </c>
      <c r="X56" t="s">
        <v>717</v>
      </c>
      <c r="Y56">
        <v>44</v>
      </c>
      <c r="Z56">
        <v>44</v>
      </c>
      <c r="AA56">
        <v>3</v>
      </c>
      <c r="AB56">
        <v>3</v>
      </c>
      <c r="AC56">
        <v>13</v>
      </c>
    </row>
    <row r="57" spans="1:29" x14ac:dyDescent="0.3">
      <c r="A57">
        <v>120</v>
      </c>
      <c r="B57" t="s">
        <v>547</v>
      </c>
      <c r="C57" t="s">
        <v>698</v>
      </c>
      <c r="J57" t="s">
        <v>495</v>
      </c>
      <c r="K57">
        <v>0</v>
      </c>
      <c r="N57" t="b">
        <v>1</v>
      </c>
      <c r="O57" t="b">
        <v>0</v>
      </c>
      <c r="P57" t="b">
        <v>1</v>
      </c>
      <c r="Q57">
        <v>16</v>
      </c>
      <c r="R57">
        <v>1</v>
      </c>
      <c r="S57">
        <v>1</v>
      </c>
      <c r="T57">
        <v>2</v>
      </c>
      <c r="V57" t="s">
        <v>451</v>
      </c>
      <c r="W57" t="s">
        <v>3856</v>
      </c>
      <c r="X57" t="s">
        <v>719</v>
      </c>
      <c r="Y57">
        <v>45</v>
      </c>
      <c r="Z57">
        <v>45</v>
      </c>
      <c r="AA57">
        <v>3</v>
      </c>
      <c r="AB57">
        <v>3</v>
      </c>
      <c r="AC57">
        <v>13</v>
      </c>
    </row>
    <row r="58" spans="1:29" x14ac:dyDescent="0.3">
      <c r="A58">
        <v>121</v>
      </c>
      <c r="B58" t="s">
        <v>547</v>
      </c>
      <c r="C58" t="s">
        <v>700</v>
      </c>
      <c r="J58" t="s">
        <v>495</v>
      </c>
      <c r="K58">
        <v>0</v>
      </c>
      <c r="N58" t="b">
        <v>1</v>
      </c>
      <c r="O58" t="b">
        <v>0</v>
      </c>
      <c r="P58" t="b">
        <v>1</v>
      </c>
      <c r="Q58">
        <v>16</v>
      </c>
      <c r="R58">
        <v>1</v>
      </c>
      <c r="S58">
        <v>1</v>
      </c>
      <c r="T58">
        <v>2</v>
      </c>
      <c r="V58" t="s">
        <v>451</v>
      </c>
      <c r="W58" t="s">
        <v>3856</v>
      </c>
      <c r="X58" t="s">
        <v>721</v>
      </c>
      <c r="Y58">
        <v>46</v>
      </c>
      <c r="Z58">
        <v>46</v>
      </c>
      <c r="AA58">
        <v>3</v>
      </c>
      <c r="AB58">
        <v>3</v>
      </c>
      <c r="AC58">
        <v>13</v>
      </c>
    </row>
    <row r="59" spans="1:29" x14ac:dyDescent="0.3">
      <c r="A59">
        <v>122</v>
      </c>
      <c r="B59" t="s">
        <v>547</v>
      </c>
      <c r="C59" t="s">
        <v>702</v>
      </c>
      <c r="J59" t="s">
        <v>495</v>
      </c>
      <c r="K59">
        <v>0</v>
      </c>
      <c r="N59" t="b">
        <v>1</v>
      </c>
      <c r="O59" t="b">
        <v>0</v>
      </c>
      <c r="P59" t="b">
        <v>1</v>
      </c>
      <c r="Q59">
        <v>16</v>
      </c>
      <c r="R59">
        <v>1</v>
      </c>
      <c r="S59">
        <v>1</v>
      </c>
      <c r="T59">
        <v>2</v>
      </c>
      <c r="V59" t="s">
        <v>451</v>
      </c>
      <c r="W59" t="s">
        <v>3856</v>
      </c>
      <c r="X59" t="s">
        <v>723</v>
      </c>
      <c r="Y59">
        <v>47</v>
      </c>
      <c r="Z59">
        <v>47</v>
      </c>
      <c r="AA59">
        <v>3</v>
      </c>
      <c r="AB59">
        <v>3</v>
      </c>
      <c r="AC59">
        <v>13</v>
      </c>
    </row>
    <row r="60" spans="1:29" x14ac:dyDescent="0.3">
      <c r="A60">
        <v>123</v>
      </c>
      <c r="B60" t="s">
        <v>547</v>
      </c>
      <c r="C60" t="s">
        <v>704</v>
      </c>
      <c r="J60" t="s">
        <v>495</v>
      </c>
      <c r="K60">
        <v>0</v>
      </c>
      <c r="N60" t="b">
        <v>1</v>
      </c>
      <c r="O60" t="b">
        <v>0</v>
      </c>
      <c r="P60" t="b">
        <v>1</v>
      </c>
      <c r="Q60">
        <v>16</v>
      </c>
      <c r="R60">
        <v>1</v>
      </c>
      <c r="S60">
        <v>1</v>
      </c>
      <c r="T60">
        <v>2</v>
      </c>
      <c r="V60" t="s">
        <v>451</v>
      </c>
      <c r="W60" t="s">
        <v>3856</v>
      </c>
      <c r="X60" t="s">
        <v>725</v>
      </c>
      <c r="Y60">
        <v>48</v>
      </c>
      <c r="Z60">
        <v>48</v>
      </c>
      <c r="AA60">
        <v>3</v>
      </c>
      <c r="AB60">
        <v>3</v>
      </c>
      <c r="AC60">
        <v>13</v>
      </c>
    </row>
    <row r="61" spans="1:29" x14ac:dyDescent="0.3">
      <c r="A61">
        <v>124</v>
      </c>
      <c r="B61" t="s">
        <v>547</v>
      </c>
      <c r="C61" t="s">
        <v>706</v>
      </c>
      <c r="J61" t="s">
        <v>495</v>
      </c>
      <c r="K61">
        <v>0</v>
      </c>
      <c r="N61" t="b">
        <v>1</v>
      </c>
      <c r="O61" t="b">
        <v>0</v>
      </c>
      <c r="P61" t="b">
        <v>1</v>
      </c>
      <c r="Q61">
        <v>16</v>
      </c>
      <c r="R61">
        <v>1</v>
      </c>
      <c r="S61">
        <v>1</v>
      </c>
      <c r="T61">
        <v>2</v>
      </c>
      <c r="V61" t="s">
        <v>451</v>
      </c>
      <c r="W61" t="s">
        <v>3856</v>
      </c>
      <c r="X61" t="s">
        <v>727</v>
      </c>
      <c r="Y61">
        <v>49</v>
      </c>
      <c r="Z61">
        <v>49</v>
      </c>
      <c r="AA61">
        <v>3</v>
      </c>
      <c r="AB61">
        <v>3</v>
      </c>
      <c r="AC61">
        <v>13</v>
      </c>
    </row>
    <row r="62" spans="1:29" x14ac:dyDescent="0.3">
      <c r="A62">
        <v>125</v>
      </c>
      <c r="B62" t="s">
        <v>547</v>
      </c>
      <c r="C62" t="s">
        <v>708</v>
      </c>
      <c r="J62" t="s">
        <v>495</v>
      </c>
      <c r="K62">
        <v>0</v>
      </c>
      <c r="N62" t="b">
        <v>1</v>
      </c>
      <c r="O62" t="b">
        <v>0</v>
      </c>
      <c r="P62" t="b">
        <v>1</v>
      </c>
      <c r="Q62">
        <v>16</v>
      </c>
      <c r="R62">
        <v>1</v>
      </c>
      <c r="S62">
        <v>1</v>
      </c>
      <c r="T62">
        <v>2</v>
      </c>
      <c r="V62" t="s">
        <v>451</v>
      </c>
      <c r="W62" t="s">
        <v>3856</v>
      </c>
      <c r="X62" t="s">
        <v>729</v>
      </c>
      <c r="Y62">
        <v>50</v>
      </c>
      <c r="Z62">
        <v>50</v>
      </c>
      <c r="AA62">
        <v>3</v>
      </c>
      <c r="AB62">
        <v>3</v>
      </c>
      <c r="AC62">
        <v>13</v>
      </c>
    </row>
    <row r="63" spans="1:29" x14ac:dyDescent="0.3">
      <c r="A63">
        <v>126</v>
      </c>
      <c r="B63" t="s">
        <v>547</v>
      </c>
      <c r="C63" t="s">
        <v>710</v>
      </c>
      <c r="J63" t="s">
        <v>495</v>
      </c>
      <c r="K63">
        <v>0</v>
      </c>
      <c r="N63" t="b">
        <v>1</v>
      </c>
      <c r="O63" t="b">
        <v>0</v>
      </c>
      <c r="P63" t="b">
        <v>1</v>
      </c>
      <c r="Q63">
        <v>16</v>
      </c>
      <c r="R63">
        <v>1</v>
      </c>
      <c r="S63">
        <v>1</v>
      </c>
      <c r="T63">
        <v>2</v>
      </c>
      <c r="V63" t="s">
        <v>451</v>
      </c>
      <c r="W63" t="s">
        <v>3856</v>
      </c>
      <c r="X63" t="s">
        <v>731</v>
      </c>
      <c r="Y63">
        <v>51</v>
      </c>
      <c r="Z63">
        <v>51</v>
      </c>
      <c r="AA63">
        <v>3</v>
      </c>
      <c r="AB63">
        <v>3</v>
      </c>
      <c r="AC63">
        <v>13</v>
      </c>
    </row>
    <row r="64" spans="1:29" x14ac:dyDescent="0.3">
      <c r="A64">
        <v>127</v>
      </c>
      <c r="B64" t="s">
        <v>547</v>
      </c>
      <c r="C64" t="s">
        <v>712</v>
      </c>
      <c r="J64" t="s">
        <v>495</v>
      </c>
      <c r="K64">
        <v>0</v>
      </c>
      <c r="N64" t="b">
        <v>1</v>
      </c>
      <c r="O64" t="b">
        <v>0</v>
      </c>
      <c r="P64" t="b">
        <v>1</v>
      </c>
      <c r="Q64">
        <v>16</v>
      </c>
      <c r="R64">
        <v>1</v>
      </c>
      <c r="S64">
        <v>1</v>
      </c>
      <c r="T64">
        <v>2</v>
      </c>
      <c r="V64" t="s">
        <v>451</v>
      </c>
      <c r="W64" t="s">
        <v>3856</v>
      </c>
      <c r="X64" t="s">
        <v>733</v>
      </c>
      <c r="Y64">
        <v>52</v>
      </c>
      <c r="Z64">
        <v>52</v>
      </c>
      <c r="AA64">
        <v>3</v>
      </c>
      <c r="AB64">
        <v>3</v>
      </c>
      <c r="AC64">
        <v>13</v>
      </c>
    </row>
    <row r="65" spans="1:29" x14ac:dyDescent="0.3">
      <c r="A65">
        <v>128</v>
      </c>
      <c r="B65" t="s">
        <v>547</v>
      </c>
      <c r="C65" t="s">
        <v>714</v>
      </c>
      <c r="J65" t="s">
        <v>495</v>
      </c>
      <c r="K65">
        <v>0</v>
      </c>
      <c r="N65" t="b">
        <v>1</v>
      </c>
      <c r="O65" t="b">
        <v>0</v>
      </c>
      <c r="P65" t="b">
        <v>1</v>
      </c>
      <c r="Q65">
        <v>16</v>
      </c>
      <c r="R65">
        <v>1</v>
      </c>
      <c r="S65">
        <v>1</v>
      </c>
      <c r="T65">
        <v>2</v>
      </c>
      <c r="V65" t="s">
        <v>451</v>
      </c>
      <c r="W65" t="s">
        <v>3856</v>
      </c>
      <c r="X65" t="s">
        <v>1536</v>
      </c>
      <c r="Y65">
        <v>53</v>
      </c>
      <c r="Z65">
        <v>53</v>
      </c>
      <c r="AA65">
        <v>3</v>
      </c>
      <c r="AB65">
        <v>3</v>
      </c>
      <c r="AC65">
        <v>13</v>
      </c>
    </row>
    <row r="66" spans="1:29" x14ac:dyDescent="0.3">
      <c r="A66">
        <v>129</v>
      </c>
      <c r="B66" t="s">
        <v>547</v>
      </c>
      <c r="C66" t="s">
        <v>716</v>
      </c>
      <c r="J66" t="s">
        <v>495</v>
      </c>
      <c r="K66">
        <v>0</v>
      </c>
      <c r="N66" t="b">
        <v>1</v>
      </c>
      <c r="O66" t="b">
        <v>0</v>
      </c>
      <c r="P66" t="b">
        <v>1</v>
      </c>
      <c r="Q66">
        <v>16</v>
      </c>
      <c r="R66">
        <v>1</v>
      </c>
      <c r="S66">
        <v>1</v>
      </c>
      <c r="T66">
        <v>2</v>
      </c>
      <c r="V66" t="s">
        <v>451</v>
      </c>
      <c r="W66" t="s">
        <v>3856</v>
      </c>
      <c r="X66" t="s">
        <v>3178</v>
      </c>
      <c r="Y66">
        <v>54</v>
      </c>
      <c r="Z66">
        <v>54</v>
      </c>
      <c r="AA66">
        <v>3</v>
      </c>
      <c r="AB66">
        <v>3</v>
      </c>
      <c r="AC66">
        <v>13</v>
      </c>
    </row>
    <row r="67" spans="1:29" x14ac:dyDescent="0.3">
      <c r="A67">
        <v>130</v>
      </c>
      <c r="B67" t="s">
        <v>547</v>
      </c>
      <c r="C67" t="s">
        <v>718</v>
      </c>
      <c r="J67" t="s">
        <v>495</v>
      </c>
      <c r="K67">
        <v>0</v>
      </c>
      <c r="N67" t="b">
        <v>1</v>
      </c>
      <c r="O67" t="b">
        <v>0</v>
      </c>
      <c r="P67" t="b">
        <v>1</v>
      </c>
      <c r="Q67">
        <v>16</v>
      </c>
      <c r="R67">
        <v>1</v>
      </c>
      <c r="S67">
        <v>1</v>
      </c>
      <c r="T67">
        <v>2</v>
      </c>
      <c r="V67" t="s">
        <v>451</v>
      </c>
      <c r="W67" t="s">
        <v>3856</v>
      </c>
      <c r="X67" t="s">
        <v>3180</v>
      </c>
      <c r="Y67">
        <v>55</v>
      </c>
      <c r="Z67">
        <v>55</v>
      </c>
      <c r="AA67">
        <v>3</v>
      </c>
      <c r="AB67">
        <v>3</v>
      </c>
      <c r="AC67">
        <v>13</v>
      </c>
    </row>
    <row r="68" spans="1:29" x14ac:dyDescent="0.3">
      <c r="A68">
        <v>131</v>
      </c>
      <c r="B68" t="s">
        <v>547</v>
      </c>
      <c r="C68" t="s">
        <v>720</v>
      </c>
      <c r="J68" t="s">
        <v>495</v>
      </c>
      <c r="K68">
        <v>0</v>
      </c>
      <c r="N68" t="b">
        <v>1</v>
      </c>
      <c r="O68" t="b">
        <v>0</v>
      </c>
      <c r="P68" t="b">
        <v>1</v>
      </c>
      <c r="Q68">
        <v>16</v>
      </c>
      <c r="R68">
        <v>1</v>
      </c>
      <c r="S68">
        <v>1</v>
      </c>
      <c r="T68">
        <v>2</v>
      </c>
      <c r="V68" t="s">
        <v>451</v>
      </c>
      <c r="W68" t="s">
        <v>3856</v>
      </c>
      <c r="X68" t="s">
        <v>3182</v>
      </c>
      <c r="Y68">
        <v>56</v>
      </c>
      <c r="Z68">
        <v>56</v>
      </c>
      <c r="AA68">
        <v>3</v>
      </c>
      <c r="AB68">
        <v>3</v>
      </c>
      <c r="AC68">
        <v>13</v>
      </c>
    </row>
    <row r="69" spans="1:29" x14ac:dyDescent="0.3">
      <c r="A69">
        <v>132</v>
      </c>
      <c r="B69" t="s">
        <v>547</v>
      </c>
      <c r="C69" t="s">
        <v>722</v>
      </c>
      <c r="J69" t="s">
        <v>495</v>
      </c>
      <c r="K69">
        <v>0</v>
      </c>
      <c r="N69" t="b">
        <v>1</v>
      </c>
      <c r="O69" t="b">
        <v>0</v>
      </c>
      <c r="P69" t="b">
        <v>1</v>
      </c>
      <c r="Q69">
        <v>16</v>
      </c>
      <c r="R69">
        <v>1</v>
      </c>
      <c r="S69">
        <v>1</v>
      </c>
      <c r="T69">
        <v>2</v>
      </c>
      <c r="V69" t="s">
        <v>451</v>
      </c>
      <c r="W69" t="s">
        <v>3856</v>
      </c>
      <c r="X69" t="s">
        <v>3184</v>
      </c>
      <c r="Y69">
        <v>57</v>
      </c>
      <c r="Z69">
        <v>57</v>
      </c>
      <c r="AA69">
        <v>3</v>
      </c>
      <c r="AB69">
        <v>3</v>
      </c>
      <c r="AC69">
        <v>13</v>
      </c>
    </row>
    <row r="70" spans="1:29" x14ac:dyDescent="0.3">
      <c r="A70">
        <v>133</v>
      </c>
      <c r="B70" t="s">
        <v>547</v>
      </c>
      <c r="C70" t="s">
        <v>724</v>
      </c>
      <c r="J70" t="s">
        <v>495</v>
      </c>
      <c r="K70">
        <v>0</v>
      </c>
      <c r="N70" t="b">
        <v>1</v>
      </c>
      <c r="O70" t="b">
        <v>0</v>
      </c>
      <c r="P70" t="b">
        <v>1</v>
      </c>
      <c r="Q70">
        <v>16</v>
      </c>
      <c r="R70">
        <v>1</v>
      </c>
      <c r="S70">
        <v>1</v>
      </c>
      <c r="T70">
        <v>2</v>
      </c>
      <c r="V70" t="s">
        <v>451</v>
      </c>
      <c r="W70" t="s">
        <v>3856</v>
      </c>
      <c r="X70" t="s">
        <v>3186</v>
      </c>
      <c r="Y70">
        <v>58</v>
      </c>
      <c r="Z70">
        <v>58</v>
      </c>
      <c r="AA70">
        <v>3</v>
      </c>
      <c r="AB70">
        <v>3</v>
      </c>
      <c r="AC70">
        <v>13</v>
      </c>
    </row>
    <row r="71" spans="1:29" x14ac:dyDescent="0.3">
      <c r="A71">
        <v>134</v>
      </c>
      <c r="B71" t="s">
        <v>547</v>
      </c>
      <c r="C71" t="s">
        <v>726</v>
      </c>
      <c r="J71" t="s">
        <v>495</v>
      </c>
      <c r="K71">
        <v>0</v>
      </c>
      <c r="N71" t="b">
        <v>1</v>
      </c>
      <c r="O71" t="b">
        <v>0</v>
      </c>
      <c r="P71" t="b">
        <v>1</v>
      </c>
      <c r="Q71">
        <v>16</v>
      </c>
      <c r="R71">
        <v>1</v>
      </c>
      <c r="S71">
        <v>1</v>
      </c>
      <c r="T71">
        <v>2</v>
      </c>
      <c r="V71" t="s">
        <v>451</v>
      </c>
      <c r="W71" t="s">
        <v>3856</v>
      </c>
      <c r="X71" t="s">
        <v>3188</v>
      </c>
      <c r="Y71">
        <v>59</v>
      </c>
      <c r="Z71">
        <v>59</v>
      </c>
      <c r="AA71">
        <v>3</v>
      </c>
      <c r="AB71">
        <v>3</v>
      </c>
      <c r="AC71">
        <v>13</v>
      </c>
    </row>
    <row r="72" spans="1:29" x14ac:dyDescent="0.3">
      <c r="A72">
        <v>135</v>
      </c>
      <c r="B72" t="s">
        <v>547</v>
      </c>
      <c r="C72" t="s">
        <v>728</v>
      </c>
      <c r="J72" t="s">
        <v>495</v>
      </c>
      <c r="K72">
        <v>0</v>
      </c>
      <c r="N72" t="b">
        <v>1</v>
      </c>
      <c r="O72" t="b">
        <v>0</v>
      </c>
      <c r="P72" t="b">
        <v>1</v>
      </c>
      <c r="Q72">
        <v>16</v>
      </c>
      <c r="R72">
        <v>1</v>
      </c>
      <c r="S72">
        <v>1</v>
      </c>
      <c r="T72">
        <v>2</v>
      </c>
      <c r="V72" t="s">
        <v>451</v>
      </c>
      <c r="W72" t="s">
        <v>3856</v>
      </c>
      <c r="X72" t="s">
        <v>3190</v>
      </c>
      <c r="Y72">
        <v>60</v>
      </c>
      <c r="Z72">
        <v>60</v>
      </c>
      <c r="AA72">
        <v>3</v>
      </c>
      <c r="AB72">
        <v>3</v>
      </c>
      <c r="AC72">
        <v>13</v>
      </c>
    </row>
    <row r="73" spans="1:29" x14ac:dyDescent="0.3">
      <c r="A73">
        <v>136</v>
      </c>
      <c r="B73" t="s">
        <v>547</v>
      </c>
      <c r="C73" t="s">
        <v>730</v>
      </c>
      <c r="J73" t="s">
        <v>495</v>
      </c>
      <c r="K73">
        <v>0</v>
      </c>
      <c r="N73" t="b">
        <v>1</v>
      </c>
      <c r="O73" t="b">
        <v>0</v>
      </c>
      <c r="P73" t="b">
        <v>1</v>
      </c>
      <c r="Q73">
        <v>16</v>
      </c>
      <c r="R73">
        <v>1</v>
      </c>
      <c r="S73">
        <v>1</v>
      </c>
      <c r="T73">
        <v>2</v>
      </c>
      <c r="V73" t="s">
        <v>451</v>
      </c>
      <c r="W73" t="s">
        <v>3856</v>
      </c>
      <c r="X73" t="s">
        <v>3192</v>
      </c>
      <c r="Y73">
        <v>61</v>
      </c>
      <c r="Z73">
        <v>61</v>
      </c>
      <c r="AA73">
        <v>3</v>
      </c>
      <c r="AB73">
        <v>3</v>
      </c>
      <c r="AC73">
        <v>13</v>
      </c>
    </row>
    <row r="74" spans="1:29" x14ac:dyDescent="0.3">
      <c r="A74">
        <v>137</v>
      </c>
      <c r="B74" t="s">
        <v>547</v>
      </c>
      <c r="C74" t="s">
        <v>732</v>
      </c>
      <c r="J74" t="s">
        <v>495</v>
      </c>
      <c r="K74">
        <v>0</v>
      </c>
      <c r="N74" t="b">
        <v>1</v>
      </c>
      <c r="O74" t="b">
        <v>0</v>
      </c>
      <c r="P74" t="b">
        <v>1</v>
      </c>
      <c r="Q74">
        <v>16</v>
      </c>
      <c r="R74">
        <v>1</v>
      </c>
      <c r="S74">
        <v>1</v>
      </c>
      <c r="T74">
        <v>2</v>
      </c>
      <c r="V74" t="s">
        <v>451</v>
      </c>
      <c r="W74" t="s">
        <v>3856</v>
      </c>
      <c r="X74" t="s">
        <v>3194</v>
      </c>
      <c r="Y74">
        <v>62</v>
      </c>
      <c r="Z74">
        <v>62</v>
      </c>
      <c r="AA74">
        <v>3</v>
      </c>
      <c r="AB74">
        <v>3</v>
      </c>
      <c r="AC74">
        <v>13</v>
      </c>
    </row>
    <row r="75" spans="1:29" x14ac:dyDescent="0.3">
      <c r="A75">
        <v>138</v>
      </c>
      <c r="B75" t="s">
        <v>547</v>
      </c>
      <c r="C75" t="s">
        <v>734</v>
      </c>
      <c r="J75" t="s">
        <v>491</v>
      </c>
      <c r="K75">
        <v>0</v>
      </c>
      <c r="N75" t="b">
        <v>1</v>
      </c>
      <c r="O75" t="b">
        <v>0</v>
      </c>
      <c r="P75" t="b">
        <v>1</v>
      </c>
      <c r="Q75">
        <v>16</v>
      </c>
      <c r="R75">
        <v>1</v>
      </c>
      <c r="S75">
        <v>1</v>
      </c>
      <c r="T75">
        <v>2</v>
      </c>
      <c r="V75" t="s">
        <v>451</v>
      </c>
      <c r="W75" t="s">
        <v>3856</v>
      </c>
      <c r="X75" t="s">
        <v>852</v>
      </c>
      <c r="Y75">
        <v>13</v>
      </c>
      <c r="Z75">
        <v>13</v>
      </c>
      <c r="AA75">
        <v>4</v>
      </c>
      <c r="AB75">
        <v>4</v>
      </c>
      <c r="AC75">
        <v>13</v>
      </c>
    </row>
    <row r="76" spans="1:29" x14ac:dyDescent="0.3">
      <c r="A76">
        <v>139</v>
      </c>
      <c r="B76" t="s">
        <v>547</v>
      </c>
      <c r="C76" t="s">
        <v>736</v>
      </c>
      <c r="J76" t="s">
        <v>491</v>
      </c>
      <c r="K76">
        <v>0</v>
      </c>
      <c r="N76" t="b">
        <v>1</v>
      </c>
      <c r="O76" t="b">
        <v>0</v>
      </c>
      <c r="P76" t="b">
        <v>1</v>
      </c>
      <c r="Q76">
        <v>16</v>
      </c>
      <c r="R76">
        <v>1</v>
      </c>
      <c r="S76">
        <v>1</v>
      </c>
      <c r="T76">
        <v>2</v>
      </c>
      <c r="V76" t="s">
        <v>451</v>
      </c>
      <c r="W76" t="s">
        <v>3856</v>
      </c>
      <c r="X76" t="s">
        <v>854</v>
      </c>
      <c r="Y76">
        <v>13</v>
      </c>
      <c r="Z76">
        <v>13</v>
      </c>
      <c r="AA76">
        <v>5</v>
      </c>
      <c r="AB76">
        <v>5</v>
      </c>
      <c r="AC76">
        <v>13</v>
      </c>
    </row>
    <row r="77" spans="1:29" x14ac:dyDescent="0.3">
      <c r="A77">
        <v>140</v>
      </c>
      <c r="B77" t="s">
        <v>547</v>
      </c>
      <c r="C77" t="s">
        <v>738</v>
      </c>
      <c r="J77" t="s">
        <v>491</v>
      </c>
      <c r="K77">
        <v>0</v>
      </c>
      <c r="N77" t="b">
        <v>1</v>
      </c>
      <c r="O77" t="b">
        <v>0</v>
      </c>
      <c r="P77" t="b">
        <v>1</v>
      </c>
      <c r="Q77">
        <v>16</v>
      </c>
      <c r="R77">
        <v>1</v>
      </c>
      <c r="S77">
        <v>1</v>
      </c>
      <c r="T77">
        <v>2</v>
      </c>
      <c r="V77" t="s">
        <v>451</v>
      </c>
      <c r="W77" t="s">
        <v>3856</v>
      </c>
      <c r="X77" t="s">
        <v>856</v>
      </c>
      <c r="Y77">
        <v>13</v>
      </c>
      <c r="Z77">
        <v>13</v>
      </c>
      <c r="AA77">
        <v>6</v>
      </c>
      <c r="AB77">
        <v>6</v>
      </c>
      <c r="AC77">
        <v>13</v>
      </c>
    </row>
    <row r="78" spans="1:29" x14ac:dyDescent="0.3">
      <c r="A78">
        <v>141</v>
      </c>
      <c r="B78" t="s">
        <v>547</v>
      </c>
      <c r="C78" t="s">
        <v>740</v>
      </c>
      <c r="J78" t="s">
        <v>491</v>
      </c>
      <c r="K78">
        <v>0</v>
      </c>
      <c r="N78" t="b">
        <v>1</v>
      </c>
      <c r="O78" t="b">
        <v>0</v>
      </c>
      <c r="P78" t="b">
        <v>1</v>
      </c>
      <c r="Q78">
        <v>16</v>
      </c>
      <c r="R78">
        <v>1</v>
      </c>
      <c r="S78">
        <v>1</v>
      </c>
      <c r="T78">
        <v>2</v>
      </c>
      <c r="V78" t="s">
        <v>451</v>
      </c>
      <c r="W78" t="s">
        <v>3856</v>
      </c>
      <c r="X78" t="s">
        <v>858</v>
      </c>
      <c r="Y78">
        <v>13</v>
      </c>
      <c r="Z78">
        <v>13</v>
      </c>
      <c r="AA78">
        <v>7</v>
      </c>
      <c r="AB78">
        <v>7</v>
      </c>
      <c r="AC78">
        <v>13</v>
      </c>
    </row>
    <row r="79" spans="1:29" x14ac:dyDescent="0.3">
      <c r="A79">
        <v>142</v>
      </c>
      <c r="B79" t="s">
        <v>547</v>
      </c>
      <c r="C79" t="s">
        <v>742</v>
      </c>
      <c r="J79" t="s">
        <v>491</v>
      </c>
      <c r="K79">
        <v>0</v>
      </c>
      <c r="N79" t="b">
        <v>1</v>
      </c>
      <c r="O79" t="b">
        <v>0</v>
      </c>
      <c r="P79" t="b">
        <v>1</v>
      </c>
      <c r="Q79">
        <v>16</v>
      </c>
      <c r="R79">
        <v>1</v>
      </c>
      <c r="S79">
        <v>1</v>
      </c>
      <c r="T79">
        <v>2</v>
      </c>
      <c r="V79" t="s">
        <v>451</v>
      </c>
      <c r="W79" t="s">
        <v>3856</v>
      </c>
      <c r="X79" t="s">
        <v>860</v>
      </c>
      <c r="Y79">
        <v>13</v>
      </c>
      <c r="Z79">
        <v>13</v>
      </c>
      <c r="AA79">
        <v>8</v>
      </c>
      <c r="AB79">
        <v>8</v>
      </c>
      <c r="AC79">
        <v>13</v>
      </c>
    </row>
    <row r="80" spans="1:29" x14ac:dyDescent="0.3">
      <c r="A80">
        <v>143</v>
      </c>
      <c r="B80" t="s">
        <v>547</v>
      </c>
      <c r="C80" t="s">
        <v>744</v>
      </c>
      <c r="J80" t="s">
        <v>491</v>
      </c>
      <c r="K80">
        <v>0</v>
      </c>
      <c r="N80" t="b">
        <v>1</v>
      </c>
      <c r="O80" t="b">
        <v>0</v>
      </c>
      <c r="P80" t="b">
        <v>1</v>
      </c>
      <c r="Q80">
        <v>16</v>
      </c>
      <c r="R80">
        <v>1</v>
      </c>
      <c r="S80">
        <v>1</v>
      </c>
      <c r="T80">
        <v>2</v>
      </c>
      <c r="V80" t="s">
        <v>451</v>
      </c>
      <c r="W80" t="s">
        <v>3856</v>
      </c>
      <c r="X80" t="s">
        <v>862</v>
      </c>
      <c r="Y80">
        <v>13</v>
      </c>
      <c r="Z80">
        <v>13</v>
      </c>
      <c r="AA80">
        <v>9</v>
      </c>
      <c r="AB80">
        <v>9</v>
      </c>
      <c r="AC80">
        <v>13</v>
      </c>
    </row>
    <row r="81" spans="1:29" x14ac:dyDescent="0.3">
      <c r="A81">
        <v>144</v>
      </c>
      <c r="B81" t="s">
        <v>547</v>
      </c>
      <c r="C81" t="s">
        <v>746</v>
      </c>
      <c r="J81" t="s">
        <v>491</v>
      </c>
      <c r="K81">
        <v>0</v>
      </c>
      <c r="N81" t="b">
        <v>1</v>
      </c>
      <c r="O81" t="b">
        <v>0</v>
      </c>
      <c r="P81" t="b">
        <v>1</v>
      </c>
      <c r="Q81">
        <v>16</v>
      </c>
      <c r="R81">
        <v>1</v>
      </c>
      <c r="S81">
        <v>1</v>
      </c>
      <c r="T81">
        <v>2</v>
      </c>
      <c r="V81" t="s">
        <v>451</v>
      </c>
      <c r="W81" t="s">
        <v>3856</v>
      </c>
      <c r="X81" t="s">
        <v>864</v>
      </c>
      <c r="Y81">
        <v>14</v>
      </c>
      <c r="Z81">
        <v>14</v>
      </c>
      <c r="AA81">
        <v>4</v>
      </c>
      <c r="AB81">
        <v>4</v>
      </c>
      <c r="AC81">
        <v>13</v>
      </c>
    </row>
    <row r="82" spans="1:29" x14ac:dyDescent="0.3">
      <c r="A82">
        <v>145</v>
      </c>
      <c r="B82" t="s">
        <v>547</v>
      </c>
      <c r="C82" t="s">
        <v>747</v>
      </c>
      <c r="J82" t="s">
        <v>491</v>
      </c>
      <c r="K82">
        <v>0</v>
      </c>
      <c r="N82" t="b">
        <v>1</v>
      </c>
      <c r="O82" t="b">
        <v>0</v>
      </c>
      <c r="P82" t="b">
        <v>1</v>
      </c>
      <c r="Q82">
        <v>16</v>
      </c>
      <c r="R82">
        <v>1</v>
      </c>
      <c r="S82">
        <v>1</v>
      </c>
      <c r="T82">
        <v>2</v>
      </c>
      <c r="V82" t="s">
        <v>451</v>
      </c>
      <c r="W82" t="s">
        <v>3856</v>
      </c>
      <c r="X82" t="s">
        <v>866</v>
      </c>
      <c r="Y82">
        <v>14</v>
      </c>
      <c r="Z82">
        <v>14</v>
      </c>
      <c r="AA82">
        <v>5</v>
      </c>
      <c r="AB82">
        <v>5</v>
      </c>
      <c r="AC82">
        <v>13</v>
      </c>
    </row>
    <row r="83" spans="1:29" x14ac:dyDescent="0.3">
      <c r="A83">
        <v>146</v>
      </c>
      <c r="B83" t="s">
        <v>547</v>
      </c>
      <c r="C83" t="s">
        <v>749</v>
      </c>
      <c r="J83" t="s">
        <v>491</v>
      </c>
      <c r="K83">
        <v>0</v>
      </c>
      <c r="N83" t="b">
        <v>1</v>
      </c>
      <c r="O83" t="b">
        <v>0</v>
      </c>
      <c r="P83" t="b">
        <v>1</v>
      </c>
      <c r="Q83">
        <v>16</v>
      </c>
      <c r="R83">
        <v>1</v>
      </c>
      <c r="S83">
        <v>1</v>
      </c>
      <c r="T83">
        <v>2</v>
      </c>
      <c r="V83" t="s">
        <v>451</v>
      </c>
      <c r="W83" t="s">
        <v>3856</v>
      </c>
      <c r="X83" t="s">
        <v>868</v>
      </c>
      <c r="Y83">
        <v>14</v>
      </c>
      <c r="Z83">
        <v>14</v>
      </c>
      <c r="AA83">
        <v>6</v>
      </c>
      <c r="AB83">
        <v>6</v>
      </c>
      <c r="AC83">
        <v>13</v>
      </c>
    </row>
    <row r="84" spans="1:29" x14ac:dyDescent="0.3">
      <c r="A84">
        <v>147</v>
      </c>
      <c r="B84" t="s">
        <v>547</v>
      </c>
      <c r="C84" t="s">
        <v>751</v>
      </c>
      <c r="J84" t="s">
        <v>491</v>
      </c>
      <c r="K84">
        <v>0</v>
      </c>
      <c r="N84" t="b">
        <v>1</v>
      </c>
      <c r="O84" t="b">
        <v>0</v>
      </c>
      <c r="P84" t="b">
        <v>1</v>
      </c>
      <c r="Q84">
        <v>16</v>
      </c>
      <c r="R84">
        <v>1</v>
      </c>
      <c r="S84">
        <v>1</v>
      </c>
      <c r="T84">
        <v>2</v>
      </c>
      <c r="V84" t="s">
        <v>451</v>
      </c>
      <c r="W84" t="s">
        <v>3856</v>
      </c>
      <c r="X84" t="s">
        <v>870</v>
      </c>
      <c r="Y84">
        <v>14</v>
      </c>
      <c r="Z84">
        <v>14</v>
      </c>
      <c r="AA84">
        <v>7</v>
      </c>
      <c r="AB84">
        <v>7</v>
      </c>
      <c r="AC84">
        <v>13</v>
      </c>
    </row>
    <row r="85" spans="1:29" x14ac:dyDescent="0.3">
      <c r="A85">
        <v>148</v>
      </c>
      <c r="B85" t="s">
        <v>547</v>
      </c>
      <c r="C85" t="s">
        <v>753</v>
      </c>
      <c r="J85" t="s">
        <v>491</v>
      </c>
      <c r="K85">
        <v>0</v>
      </c>
      <c r="N85" t="b">
        <v>1</v>
      </c>
      <c r="O85" t="b">
        <v>0</v>
      </c>
      <c r="P85" t="b">
        <v>1</v>
      </c>
      <c r="Q85">
        <v>16</v>
      </c>
      <c r="R85">
        <v>1</v>
      </c>
      <c r="S85">
        <v>1</v>
      </c>
      <c r="T85">
        <v>2</v>
      </c>
      <c r="V85" t="s">
        <v>451</v>
      </c>
      <c r="W85" t="s">
        <v>3856</v>
      </c>
      <c r="X85" t="s">
        <v>872</v>
      </c>
      <c r="Y85">
        <v>14</v>
      </c>
      <c r="Z85">
        <v>14</v>
      </c>
      <c r="AA85">
        <v>8</v>
      </c>
      <c r="AB85">
        <v>8</v>
      </c>
      <c r="AC85">
        <v>13</v>
      </c>
    </row>
    <row r="86" spans="1:29" x14ac:dyDescent="0.3">
      <c r="A86">
        <v>149</v>
      </c>
      <c r="B86" t="s">
        <v>547</v>
      </c>
      <c r="C86" t="s">
        <v>755</v>
      </c>
      <c r="J86" t="s">
        <v>491</v>
      </c>
      <c r="K86">
        <v>0</v>
      </c>
      <c r="N86" t="b">
        <v>1</v>
      </c>
      <c r="O86" t="b">
        <v>0</v>
      </c>
      <c r="P86" t="b">
        <v>1</v>
      </c>
      <c r="Q86">
        <v>16</v>
      </c>
      <c r="R86">
        <v>1</v>
      </c>
      <c r="S86">
        <v>1</v>
      </c>
      <c r="T86">
        <v>2</v>
      </c>
      <c r="V86" t="s">
        <v>451</v>
      </c>
      <c r="W86" t="s">
        <v>3856</v>
      </c>
      <c r="X86" t="s">
        <v>874</v>
      </c>
      <c r="Y86">
        <v>14</v>
      </c>
      <c r="Z86">
        <v>14</v>
      </c>
      <c r="AA86">
        <v>9</v>
      </c>
      <c r="AB86">
        <v>9</v>
      </c>
      <c r="AC86">
        <v>13</v>
      </c>
    </row>
    <row r="87" spans="1:29" x14ac:dyDescent="0.3">
      <c r="A87">
        <v>150</v>
      </c>
      <c r="B87" t="s">
        <v>547</v>
      </c>
      <c r="C87" t="s">
        <v>757</v>
      </c>
      <c r="J87" t="s">
        <v>491</v>
      </c>
      <c r="K87">
        <v>0</v>
      </c>
      <c r="N87" t="b">
        <v>1</v>
      </c>
      <c r="O87" t="b">
        <v>0</v>
      </c>
      <c r="P87" t="b">
        <v>1</v>
      </c>
      <c r="Q87">
        <v>16</v>
      </c>
      <c r="R87">
        <v>1</v>
      </c>
      <c r="S87">
        <v>1</v>
      </c>
      <c r="T87">
        <v>2</v>
      </c>
      <c r="V87" t="s">
        <v>451</v>
      </c>
      <c r="W87" t="s">
        <v>3856</v>
      </c>
      <c r="X87" t="s">
        <v>876</v>
      </c>
      <c r="Y87">
        <v>15</v>
      </c>
      <c r="Z87">
        <v>15</v>
      </c>
      <c r="AA87">
        <v>4</v>
      </c>
      <c r="AB87">
        <v>4</v>
      </c>
      <c r="AC87">
        <v>13</v>
      </c>
    </row>
    <row r="88" spans="1:29" x14ac:dyDescent="0.3">
      <c r="A88">
        <v>151</v>
      </c>
      <c r="B88" t="s">
        <v>547</v>
      </c>
      <c r="C88" t="s">
        <v>759</v>
      </c>
      <c r="J88" t="s">
        <v>491</v>
      </c>
      <c r="K88">
        <v>0</v>
      </c>
      <c r="N88" t="b">
        <v>1</v>
      </c>
      <c r="O88" t="b">
        <v>0</v>
      </c>
      <c r="P88" t="b">
        <v>1</v>
      </c>
      <c r="Q88">
        <v>16</v>
      </c>
      <c r="R88">
        <v>1</v>
      </c>
      <c r="S88">
        <v>1</v>
      </c>
      <c r="T88">
        <v>2</v>
      </c>
      <c r="V88" t="s">
        <v>451</v>
      </c>
      <c r="W88" t="s">
        <v>3856</v>
      </c>
      <c r="X88" t="s">
        <v>878</v>
      </c>
      <c r="Y88">
        <v>15</v>
      </c>
      <c r="Z88">
        <v>15</v>
      </c>
      <c r="AA88">
        <v>5</v>
      </c>
      <c r="AB88">
        <v>5</v>
      </c>
      <c r="AC88">
        <v>13</v>
      </c>
    </row>
    <row r="89" spans="1:29" x14ac:dyDescent="0.3">
      <c r="A89">
        <v>152</v>
      </c>
      <c r="B89" t="s">
        <v>547</v>
      </c>
      <c r="C89" t="s">
        <v>761</v>
      </c>
      <c r="J89" t="s">
        <v>491</v>
      </c>
      <c r="K89">
        <v>0</v>
      </c>
      <c r="N89" t="b">
        <v>1</v>
      </c>
      <c r="O89" t="b">
        <v>0</v>
      </c>
      <c r="P89" t="b">
        <v>1</v>
      </c>
      <c r="Q89">
        <v>16</v>
      </c>
      <c r="R89">
        <v>1</v>
      </c>
      <c r="S89">
        <v>1</v>
      </c>
      <c r="T89">
        <v>2</v>
      </c>
      <c r="V89" t="s">
        <v>451</v>
      </c>
      <c r="W89" t="s">
        <v>3856</v>
      </c>
      <c r="X89" t="s">
        <v>880</v>
      </c>
      <c r="Y89">
        <v>15</v>
      </c>
      <c r="Z89">
        <v>15</v>
      </c>
      <c r="AA89">
        <v>6</v>
      </c>
      <c r="AB89">
        <v>6</v>
      </c>
      <c r="AC89">
        <v>13</v>
      </c>
    </row>
    <row r="90" spans="1:29" x14ac:dyDescent="0.3">
      <c r="A90">
        <v>153</v>
      </c>
      <c r="B90" t="s">
        <v>547</v>
      </c>
      <c r="C90" t="s">
        <v>763</v>
      </c>
      <c r="J90" t="s">
        <v>491</v>
      </c>
      <c r="K90">
        <v>0</v>
      </c>
      <c r="N90" t="b">
        <v>1</v>
      </c>
      <c r="O90" t="b">
        <v>0</v>
      </c>
      <c r="P90" t="b">
        <v>1</v>
      </c>
      <c r="Q90">
        <v>16</v>
      </c>
      <c r="R90">
        <v>1</v>
      </c>
      <c r="S90">
        <v>1</v>
      </c>
      <c r="T90">
        <v>2</v>
      </c>
      <c r="V90" t="s">
        <v>451</v>
      </c>
      <c r="W90" t="s">
        <v>3856</v>
      </c>
      <c r="X90" t="s">
        <v>882</v>
      </c>
      <c r="Y90">
        <v>15</v>
      </c>
      <c r="Z90">
        <v>15</v>
      </c>
      <c r="AA90">
        <v>7</v>
      </c>
      <c r="AB90">
        <v>7</v>
      </c>
      <c r="AC90">
        <v>13</v>
      </c>
    </row>
    <row r="91" spans="1:29" x14ac:dyDescent="0.3">
      <c r="A91">
        <v>154</v>
      </c>
      <c r="B91" t="s">
        <v>547</v>
      </c>
      <c r="C91" t="s">
        <v>765</v>
      </c>
      <c r="J91" t="s">
        <v>491</v>
      </c>
      <c r="K91">
        <v>0</v>
      </c>
      <c r="N91" t="b">
        <v>1</v>
      </c>
      <c r="O91" t="b">
        <v>0</v>
      </c>
      <c r="P91" t="b">
        <v>1</v>
      </c>
      <c r="Q91">
        <v>16</v>
      </c>
      <c r="R91">
        <v>1</v>
      </c>
      <c r="S91">
        <v>1</v>
      </c>
      <c r="T91">
        <v>2</v>
      </c>
      <c r="V91" t="s">
        <v>451</v>
      </c>
      <c r="W91" t="s">
        <v>3856</v>
      </c>
      <c r="X91" t="s">
        <v>884</v>
      </c>
      <c r="Y91">
        <v>15</v>
      </c>
      <c r="Z91">
        <v>15</v>
      </c>
      <c r="AA91">
        <v>8</v>
      </c>
      <c r="AB91">
        <v>8</v>
      </c>
      <c r="AC91">
        <v>13</v>
      </c>
    </row>
    <row r="92" spans="1:29" x14ac:dyDescent="0.3">
      <c r="A92">
        <v>155</v>
      </c>
      <c r="B92" t="s">
        <v>547</v>
      </c>
      <c r="C92" t="s">
        <v>767</v>
      </c>
      <c r="J92" t="s">
        <v>491</v>
      </c>
      <c r="K92">
        <v>0</v>
      </c>
      <c r="N92" t="b">
        <v>1</v>
      </c>
      <c r="O92" t="b">
        <v>0</v>
      </c>
      <c r="P92" t="b">
        <v>1</v>
      </c>
      <c r="Q92">
        <v>16</v>
      </c>
      <c r="R92">
        <v>1</v>
      </c>
      <c r="S92">
        <v>1</v>
      </c>
      <c r="T92">
        <v>2</v>
      </c>
      <c r="V92" t="s">
        <v>451</v>
      </c>
      <c r="W92" t="s">
        <v>3856</v>
      </c>
      <c r="X92" t="s">
        <v>886</v>
      </c>
      <c r="Y92">
        <v>15</v>
      </c>
      <c r="Z92">
        <v>15</v>
      </c>
      <c r="AA92">
        <v>9</v>
      </c>
      <c r="AB92">
        <v>9</v>
      </c>
      <c r="AC92">
        <v>13</v>
      </c>
    </row>
    <row r="93" spans="1:29" x14ac:dyDescent="0.3">
      <c r="A93">
        <v>156</v>
      </c>
      <c r="B93" t="s">
        <v>547</v>
      </c>
      <c r="C93" t="s">
        <v>769</v>
      </c>
      <c r="J93" t="s">
        <v>491</v>
      </c>
      <c r="K93">
        <v>0</v>
      </c>
      <c r="N93" t="b">
        <v>1</v>
      </c>
      <c r="O93" t="b">
        <v>0</v>
      </c>
      <c r="P93" t="b">
        <v>1</v>
      </c>
      <c r="Q93">
        <v>16</v>
      </c>
      <c r="R93">
        <v>1</v>
      </c>
      <c r="S93">
        <v>1</v>
      </c>
      <c r="T93">
        <v>2</v>
      </c>
      <c r="V93" t="s">
        <v>451</v>
      </c>
      <c r="W93" t="s">
        <v>3856</v>
      </c>
      <c r="X93" t="s">
        <v>888</v>
      </c>
      <c r="Y93">
        <v>16</v>
      </c>
      <c r="Z93">
        <v>16</v>
      </c>
      <c r="AA93">
        <v>4</v>
      </c>
      <c r="AB93">
        <v>4</v>
      </c>
      <c r="AC93">
        <v>13</v>
      </c>
    </row>
    <row r="94" spans="1:29" x14ac:dyDescent="0.3">
      <c r="A94">
        <v>157</v>
      </c>
      <c r="B94" t="s">
        <v>547</v>
      </c>
      <c r="C94" t="s">
        <v>771</v>
      </c>
      <c r="J94" t="s">
        <v>491</v>
      </c>
      <c r="K94">
        <v>0</v>
      </c>
      <c r="N94" t="b">
        <v>1</v>
      </c>
      <c r="O94" t="b">
        <v>0</v>
      </c>
      <c r="P94" t="b">
        <v>1</v>
      </c>
      <c r="Q94">
        <v>16</v>
      </c>
      <c r="R94">
        <v>1</v>
      </c>
      <c r="S94">
        <v>1</v>
      </c>
      <c r="T94">
        <v>2</v>
      </c>
      <c r="V94" t="s">
        <v>451</v>
      </c>
      <c r="W94" t="s">
        <v>3856</v>
      </c>
      <c r="X94" t="s">
        <v>890</v>
      </c>
      <c r="Y94">
        <v>16</v>
      </c>
      <c r="Z94">
        <v>16</v>
      </c>
      <c r="AA94">
        <v>5</v>
      </c>
      <c r="AB94">
        <v>5</v>
      </c>
      <c r="AC94">
        <v>13</v>
      </c>
    </row>
    <row r="95" spans="1:29" x14ac:dyDescent="0.3">
      <c r="A95">
        <v>158</v>
      </c>
      <c r="B95" t="s">
        <v>547</v>
      </c>
      <c r="C95" t="s">
        <v>773</v>
      </c>
      <c r="J95" t="s">
        <v>491</v>
      </c>
      <c r="K95">
        <v>0</v>
      </c>
      <c r="N95" t="b">
        <v>1</v>
      </c>
      <c r="O95" t="b">
        <v>0</v>
      </c>
      <c r="P95" t="b">
        <v>1</v>
      </c>
      <c r="Q95">
        <v>16</v>
      </c>
      <c r="R95">
        <v>1</v>
      </c>
      <c r="S95">
        <v>1</v>
      </c>
      <c r="T95">
        <v>2</v>
      </c>
      <c r="V95" t="s">
        <v>451</v>
      </c>
      <c r="W95" t="s">
        <v>3856</v>
      </c>
      <c r="X95" t="s">
        <v>892</v>
      </c>
      <c r="Y95">
        <v>16</v>
      </c>
      <c r="Z95">
        <v>16</v>
      </c>
      <c r="AA95">
        <v>6</v>
      </c>
      <c r="AB95">
        <v>6</v>
      </c>
      <c r="AC95">
        <v>13</v>
      </c>
    </row>
    <row r="96" spans="1:29" x14ac:dyDescent="0.3">
      <c r="A96">
        <v>159</v>
      </c>
      <c r="B96" t="s">
        <v>547</v>
      </c>
      <c r="C96" t="s">
        <v>775</v>
      </c>
      <c r="J96" t="s">
        <v>491</v>
      </c>
      <c r="K96">
        <v>0</v>
      </c>
      <c r="N96" t="b">
        <v>1</v>
      </c>
      <c r="O96" t="b">
        <v>0</v>
      </c>
      <c r="P96" t="b">
        <v>1</v>
      </c>
      <c r="Q96">
        <v>16</v>
      </c>
      <c r="R96">
        <v>1</v>
      </c>
      <c r="S96">
        <v>1</v>
      </c>
      <c r="T96">
        <v>2</v>
      </c>
      <c r="V96" t="s">
        <v>451</v>
      </c>
      <c r="W96" t="s">
        <v>3856</v>
      </c>
      <c r="X96" t="s">
        <v>894</v>
      </c>
      <c r="Y96">
        <v>16</v>
      </c>
      <c r="Z96">
        <v>16</v>
      </c>
      <c r="AA96">
        <v>7</v>
      </c>
      <c r="AB96">
        <v>7</v>
      </c>
      <c r="AC96">
        <v>13</v>
      </c>
    </row>
    <row r="97" spans="1:29" x14ac:dyDescent="0.3">
      <c r="A97">
        <v>160</v>
      </c>
      <c r="B97" t="s">
        <v>547</v>
      </c>
      <c r="C97" t="s">
        <v>777</v>
      </c>
      <c r="J97" t="s">
        <v>491</v>
      </c>
      <c r="K97">
        <v>0</v>
      </c>
      <c r="N97" t="b">
        <v>1</v>
      </c>
      <c r="O97" t="b">
        <v>0</v>
      </c>
      <c r="P97" t="b">
        <v>1</v>
      </c>
      <c r="Q97">
        <v>16</v>
      </c>
      <c r="R97">
        <v>1</v>
      </c>
      <c r="S97">
        <v>1</v>
      </c>
      <c r="T97">
        <v>2</v>
      </c>
      <c r="V97" t="s">
        <v>451</v>
      </c>
      <c r="W97" t="s">
        <v>3856</v>
      </c>
      <c r="X97" t="s">
        <v>896</v>
      </c>
      <c r="Y97">
        <v>16</v>
      </c>
      <c r="Z97">
        <v>16</v>
      </c>
      <c r="AA97">
        <v>8</v>
      </c>
      <c r="AB97">
        <v>8</v>
      </c>
      <c r="AC97">
        <v>13</v>
      </c>
    </row>
    <row r="98" spans="1:29" x14ac:dyDescent="0.3">
      <c r="A98">
        <v>161</v>
      </c>
      <c r="B98" t="s">
        <v>547</v>
      </c>
      <c r="C98" t="s">
        <v>779</v>
      </c>
      <c r="J98" t="s">
        <v>491</v>
      </c>
      <c r="K98">
        <v>0</v>
      </c>
      <c r="N98" t="b">
        <v>1</v>
      </c>
      <c r="O98" t="b">
        <v>0</v>
      </c>
      <c r="P98" t="b">
        <v>1</v>
      </c>
      <c r="Q98">
        <v>16</v>
      </c>
      <c r="R98">
        <v>1</v>
      </c>
      <c r="S98">
        <v>1</v>
      </c>
      <c r="T98">
        <v>2</v>
      </c>
      <c r="V98" t="s">
        <v>451</v>
      </c>
      <c r="W98" t="s">
        <v>3856</v>
      </c>
      <c r="X98" t="s">
        <v>898</v>
      </c>
      <c r="Y98">
        <v>16</v>
      </c>
      <c r="Z98">
        <v>16</v>
      </c>
      <c r="AA98">
        <v>9</v>
      </c>
      <c r="AB98">
        <v>9</v>
      </c>
      <c r="AC98">
        <v>13</v>
      </c>
    </row>
    <row r="99" spans="1:29" x14ac:dyDescent="0.3">
      <c r="A99">
        <v>162</v>
      </c>
      <c r="B99" t="s">
        <v>547</v>
      </c>
      <c r="C99" t="s">
        <v>781</v>
      </c>
      <c r="J99" t="s">
        <v>491</v>
      </c>
      <c r="K99">
        <v>0</v>
      </c>
      <c r="N99" t="b">
        <v>1</v>
      </c>
      <c r="O99" t="b">
        <v>0</v>
      </c>
      <c r="P99" t="b">
        <v>1</v>
      </c>
      <c r="Q99">
        <v>16</v>
      </c>
      <c r="R99">
        <v>1</v>
      </c>
      <c r="S99">
        <v>1</v>
      </c>
      <c r="T99">
        <v>2</v>
      </c>
      <c r="V99" t="s">
        <v>451</v>
      </c>
      <c r="W99" t="s">
        <v>3856</v>
      </c>
      <c r="X99" t="s">
        <v>900</v>
      </c>
      <c r="Y99">
        <v>17</v>
      </c>
      <c r="Z99">
        <v>17</v>
      </c>
      <c r="AA99">
        <v>4</v>
      </c>
      <c r="AB99">
        <v>4</v>
      </c>
      <c r="AC99">
        <v>13</v>
      </c>
    </row>
    <row r="100" spans="1:29" x14ac:dyDescent="0.3">
      <c r="A100">
        <v>163</v>
      </c>
      <c r="B100" t="s">
        <v>547</v>
      </c>
      <c r="C100" t="s">
        <v>782</v>
      </c>
      <c r="J100" t="s">
        <v>491</v>
      </c>
      <c r="K100">
        <v>0</v>
      </c>
      <c r="N100" t="b">
        <v>1</v>
      </c>
      <c r="O100" t="b">
        <v>0</v>
      </c>
      <c r="P100" t="b">
        <v>1</v>
      </c>
      <c r="Q100">
        <v>16</v>
      </c>
      <c r="R100">
        <v>1</v>
      </c>
      <c r="S100">
        <v>1</v>
      </c>
      <c r="T100">
        <v>2</v>
      </c>
      <c r="V100" t="s">
        <v>451</v>
      </c>
      <c r="W100" t="s">
        <v>3856</v>
      </c>
      <c r="X100" t="s">
        <v>902</v>
      </c>
      <c r="Y100">
        <v>17</v>
      </c>
      <c r="Z100">
        <v>17</v>
      </c>
      <c r="AA100">
        <v>5</v>
      </c>
      <c r="AB100">
        <v>5</v>
      </c>
      <c r="AC100">
        <v>13</v>
      </c>
    </row>
    <row r="101" spans="1:29" x14ac:dyDescent="0.3">
      <c r="A101">
        <v>164</v>
      </c>
      <c r="B101" t="s">
        <v>547</v>
      </c>
      <c r="C101" t="s">
        <v>784</v>
      </c>
      <c r="J101" t="s">
        <v>491</v>
      </c>
      <c r="K101">
        <v>0</v>
      </c>
      <c r="N101" t="b">
        <v>1</v>
      </c>
      <c r="O101" t="b">
        <v>0</v>
      </c>
      <c r="P101" t="b">
        <v>1</v>
      </c>
      <c r="Q101">
        <v>16</v>
      </c>
      <c r="R101">
        <v>1</v>
      </c>
      <c r="S101">
        <v>1</v>
      </c>
      <c r="T101">
        <v>2</v>
      </c>
      <c r="V101" t="s">
        <v>451</v>
      </c>
      <c r="W101" t="s">
        <v>3856</v>
      </c>
      <c r="X101" t="s">
        <v>904</v>
      </c>
      <c r="Y101">
        <v>17</v>
      </c>
      <c r="Z101">
        <v>17</v>
      </c>
      <c r="AA101">
        <v>6</v>
      </c>
      <c r="AB101">
        <v>6</v>
      </c>
      <c r="AC101">
        <v>13</v>
      </c>
    </row>
    <row r="102" spans="1:29" x14ac:dyDescent="0.3">
      <c r="A102">
        <v>165</v>
      </c>
      <c r="B102" t="s">
        <v>547</v>
      </c>
      <c r="C102" t="s">
        <v>786</v>
      </c>
      <c r="J102" t="s">
        <v>491</v>
      </c>
      <c r="K102">
        <v>0</v>
      </c>
      <c r="N102" t="b">
        <v>1</v>
      </c>
      <c r="O102" t="b">
        <v>0</v>
      </c>
      <c r="P102" t="b">
        <v>1</v>
      </c>
      <c r="Q102">
        <v>16</v>
      </c>
      <c r="R102">
        <v>1</v>
      </c>
      <c r="S102">
        <v>1</v>
      </c>
      <c r="T102">
        <v>2</v>
      </c>
      <c r="V102" t="s">
        <v>451</v>
      </c>
      <c r="W102" t="s">
        <v>3856</v>
      </c>
      <c r="X102" t="s">
        <v>906</v>
      </c>
      <c r="Y102">
        <v>17</v>
      </c>
      <c r="Z102">
        <v>17</v>
      </c>
      <c r="AA102">
        <v>7</v>
      </c>
      <c r="AB102">
        <v>7</v>
      </c>
      <c r="AC102">
        <v>13</v>
      </c>
    </row>
    <row r="103" spans="1:29" x14ac:dyDescent="0.3">
      <c r="A103">
        <v>166</v>
      </c>
      <c r="B103" t="s">
        <v>547</v>
      </c>
      <c r="C103" t="s">
        <v>788</v>
      </c>
      <c r="J103" t="s">
        <v>491</v>
      </c>
      <c r="K103">
        <v>0</v>
      </c>
      <c r="N103" t="b">
        <v>1</v>
      </c>
      <c r="O103" t="b">
        <v>0</v>
      </c>
      <c r="P103" t="b">
        <v>1</v>
      </c>
      <c r="Q103">
        <v>16</v>
      </c>
      <c r="R103">
        <v>1</v>
      </c>
      <c r="S103">
        <v>1</v>
      </c>
      <c r="T103">
        <v>2</v>
      </c>
      <c r="V103" t="s">
        <v>451</v>
      </c>
      <c r="W103" t="s">
        <v>3856</v>
      </c>
      <c r="X103" t="s">
        <v>908</v>
      </c>
      <c r="Y103">
        <v>17</v>
      </c>
      <c r="Z103">
        <v>17</v>
      </c>
      <c r="AA103">
        <v>8</v>
      </c>
      <c r="AB103">
        <v>8</v>
      </c>
      <c r="AC103">
        <v>13</v>
      </c>
    </row>
    <row r="104" spans="1:29" x14ac:dyDescent="0.3">
      <c r="A104">
        <v>167</v>
      </c>
      <c r="B104" t="s">
        <v>547</v>
      </c>
      <c r="C104" t="s">
        <v>790</v>
      </c>
      <c r="J104" t="s">
        <v>491</v>
      </c>
      <c r="K104">
        <v>0</v>
      </c>
      <c r="N104" t="b">
        <v>1</v>
      </c>
      <c r="O104" t="b">
        <v>0</v>
      </c>
      <c r="P104" t="b">
        <v>1</v>
      </c>
      <c r="Q104">
        <v>16</v>
      </c>
      <c r="R104">
        <v>1</v>
      </c>
      <c r="S104">
        <v>1</v>
      </c>
      <c r="T104">
        <v>2</v>
      </c>
      <c r="V104" t="s">
        <v>451</v>
      </c>
      <c r="W104" t="s">
        <v>3856</v>
      </c>
      <c r="X104" t="s">
        <v>910</v>
      </c>
      <c r="Y104">
        <v>17</v>
      </c>
      <c r="Z104">
        <v>17</v>
      </c>
      <c r="AA104">
        <v>9</v>
      </c>
      <c r="AB104">
        <v>9</v>
      </c>
      <c r="AC104">
        <v>13</v>
      </c>
    </row>
    <row r="105" spans="1:29" x14ac:dyDescent="0.3">
      <c r="A105">
        <v>168</v>
      </c>
      <c r="B105" t="s">
        <v>547</v>
      </c>
      <c r="C105" t="s">
        <v>792</v>
      </c>
      <c r="J105" t="s">
        <v>491</v>
      </c>
      <c r="K105">
        <v>0</v>
      </c>
      <c r="N105" t="b">
        <v>1</v>
      </c>
      <c r="O105" t="b">
        <v>0</v>
      </c>
      <c r="P105" t="b">
        <v>1</v>
      </c>
      <c r="Q105">
        <v>16</v>
      </c>
      <c r="R105">
        <v>1</v>
      </c>
      <c r="S105">
        <v>1</v>
      </c>
      <c r="T105">
        <v>2</v>
      </c>
      <c r="V105" t="s">
        <v>451</v>
      </c>
      <c r="W105" t="s">
        <v>3856</v>
      </c>
      <c r="X105" t="s">
        <v>912</v>
      </c>
      <c r="Y105">
        <v>18</v>
      </c>
      <c r="Z105">
        <v>18</v>
      </c>
      <c r="AA105">
        <v>4</v>
      </c>
      <c r="AB105">
        <v>4</v>
      </c>
      <c r="AC105">
        <v>13</v>
      </c>
    </row>
    <row r="106" spans="1:29" x14ac:dyDescent="0.3">
      <c r="A106">
        <v>169</v>
      </c>
      <c r="B106" t="s">
        <v>547</v>
      </c>
      <c r="C106" t="s">
        <v>794</v>
      </c>
      <c r="J106" t="s">
        <v>491</v>
      </c>
      <c r="K106">
        <v>0</v>
      </c>
      <c r="N106" t="b">
        <v>1</v>
      </c>
      <c r="O106" t="b">
        <v>0</v>
      </c>
      <c r="P106" t="b">
        <v>1</v>
      </c>
      <c r="Q106">
        <v>16</v>
      </c>
      <c r="R106">
        <v>1</v>
      </c>
      <c r="S106">
        <v>1</v>
      </c>
      <c r="T106">
        <v>2</v>
      </c>
      <c r="V106" t="s">
        <v>451</v>
      </c>
      <c r="W106" t="s">
        <v>3856</v>
      </c>
      <c r="X106" t="s">
        <v>914</v>
      </c>
      <c r="Y106">
        <v>18</v>
      </c>
      <c r="Z106">
        <v>18</v>
      </c>
      <c r="AA106">
        <v>5</v>
      </c>
      <c r="AB106">
        <v>5</v>
      </c>
      <c r="AC106">
        <v>13</v>
      </c>
    </row>
    <row r="107" spans="1:29" x14ac:dyDescent="0.3">
      <c r="A107">
        <v>170</v>
      </c>
      <c r="B107" t="s">
        <v>547</v>
      </c>
      <c r="C107" t="s">
        <v>796</v>
      </c>
      <c r="J107" t="s">
        <v>491</v>
      </c>
      <c r="K107">
        <v>0</v>
      </c>
      <c r="N107" t="b">
        <v>1</v>
      </c>
      <c r="O107" t="b">
        <v>0</v>
      </c>
      <c r="P107" t="b">
        <v>1</v>
      </c>
      <c r="Q107">
        <v>16</v>
      </c>
      <c r="R107">
        <v>1</v>
      </c>
      <c r="S107">
        <v>1</v>
      </c>
      <c r="T107">
        <v>2</v>
      </c>
      <c r="V107" t="s">
        <v>451</v>
      </c>
      <c r="W107" t="s">
        <v>3856</v>
      </c>
      <c r="X107" t="s">
        <v>916</v>
      </c>
      <c r="Y107">
        <v>18</v>
      </c>
      <c r="Z107">
        <v>18</v>
      </c>
      <c r="AA107">
        <v>6</v>
      </c>
      <c r="AB107">
        <v>6</v>
      </c>
      <c r="AC107">
        <v>13</v>
      </c>
    </row>
    <row r="108" spans="1:29" x14ac:dyDescent="0.3">
      <c r="A108">
        <v>171</v>
      </c>
      <c r="B108" t="s">
        <v>547</v>
      </c>
      <c r="C108" t="s">
        <v>798</v>
      </c>
      <c r="J108" t="s">
        <v>491</v>
      </c>
      <c r="K108">
        <v>0</v>
      </c>
      <c r="N108" t="b">
        <v>1</v>
      </c>
      <c r="O108" t="b">
        <v>0</v>
      </c>
      <c r="P108" t="b">
        <v>1</v>
      </c>
      <c r="Q108">
        <v>16</v>
      </c>
      <c r="R108">
        <v>1</v>
      </c>
      <c r="S108">
        <v>1</v>
      </c>
      <c r="T108">
        <v>2</v>
      </c>
      <c r="V108" t="s">
        <v>451</v>
      </c>
      <c r="W108" t="s">
        <v>3856</v>
      </c>
      <c r="X108" t="s">
        <v>918</v>
      </c>
      <c r="Y108">
        <v>18</v>
      </c>
      <c r="Z108">
        <v>18</v>
      </c>
      <c r="AA108">
        <v>7</v>
      </c>
      <c r="AB108">
        <v>7</v>
      </c>
      <c r="AC108">
        <v>13</v>
      </c>
    </row>
    <row r="109" spans="1:29" x14ac:dyDescent="0.3">
      <c r="A109">
        <v>172</v>
      </c>
      <c r="B109" t="s">
        <v>547</v>
      </c>
      <c r="C109" t="s">
        <v>800</v>
      </c>
      <c r="J109" t="s">
        <v>491</v>
      </c>
      <c r="K109">
        <v>0</v>
      </c>
      <c r="N109" t="b">
        <v>1</v>
      </c>
      <c r="O109" t="b">
        <v>0</v>
      </c>
      <c r="P109" t="b">
        <v>1</v>
      </c>
      <c r="Q109">
        <v>16</v>
      </c>
      <c r="R109">
        <v>1</v>
      </c>
      <c r="S109">
        <v>1</v>
      </c>
      <c r="T109">
        <v>2</v>
      </c>
      <c r="V109" t="s">
        <v>451</v>
      </c>
      <c r="W109" t="s">
        <v>3856</v>
      </c>
      <c r="X109" t="s">
        <v>920</v>
      </c>
      <c r="Y109">
        <v>18</v>
      </c>
      <c r="Z109">
        <v>18</v>
      </c>
      <c r="AA109">
        <v>8</v>
      </c>
      <c r="AB109">
        <v>8</v>
      </c>
      <c r="AC109">
        <v>13</v>
      </c>
    </row>
    <row r="110" spans="1:29" x14ac:dyDescent="0.3">
      <c r="A110">
        <v>173</v>
      </c>
      <c r="B110" t="s">
        <v>547</v>
      </c>
      <c r="C110" t="s">
        <v>802</v>
      </c>
      <c r="J110" t="s">
        <v>491</v>
      </c>
      <c r="K110">
        <v>0</v>
      </c>
      <c r="N110" t="b">
        <v>1</v>
      </c>
      <c r="O110" t="b">
        <v>0</v>
      </c>
      <c r="P110" t="b">
        <v>1</v>
      </c>
      <c r="Q110">
        <v>16</v>
      </c>
      <c r="R110">
        <v>1</v>
      </c>
      <c r="S110">
        <v>1</v>
      </c>
      <c r="T110">
        <v>2</v>
      </c>
      <c r="V110" t="s">
        <v>451</v>
      </c>
      <c r="W110" t="s">
        <v>3856</v>
      </c>
      <c r="X110" t="s">
        <v>922</v>
      </c>
      <c r="Y110">
        <v>18</v>
      </c>
      <c r="Z110">
        <v>18</v>
      </c>
      <c r="AA110">
        <v>9</v>
      </c>
      <c r="AB110">
        <v>9</v>
      </c>
      <c r="AC110">
        <v>13</v>
      </c>
    </row>
    <row r="111" spans="1:29" x14ac:dyDescent="0.3">
      <c r="A111">
        <v>174</v>
      </c>
      <c r="B111" t="s">
        <v>547</v>
      </c>
      <c r="C111" t="s">
        <v>804</v>
      </c>
      <c r="J111" t="s">
        <v>491</v>
      </c>
      <c r="K111">
        <v>0</v>
      </c>
      <c r="N111" t="b">
        <v>1</v>
      </c>
      <c r="O111" t="b">
        <v>0</v>
      </c>
      <c r="P111" t="b">
        <v>1</v>
      </c>
      <c r="Q111">
        <v>16</v>
      </c>
      <c r="R111">
        <v>1</v>
      </c>
      <c r="S111">
        <v>1</v>
      </c>
      <c r="T111">
        <v>2</v>
      </c>
      <c r="V111" t="s">
        <v>451</v>
      </c>
      <c r="W111" t="s">
        <v>3856</v>
      </c>
      <c r="X111" t="s">
        <v>924</v>
      </c>
      <c r="Y111">
        <v>19</v>
      </c>
      <c r="Z111">
        <v>19</v>
      </c>
      <c r="AA111">
        <v>4</v>
      </c>
      <c r="AB111">
        <v>4</v>
      </c>
      <c r="AC111">
        <v>13</v>
      </c>
    </row>
    <row r="112" spans="1:29" x14ac:dyDescent="0.3">
      <c r="A112">
        <v>175</v>
      </c>
      <c r="B112" t="s">
        <v>547</v>
      </c>
      <c r="C112" t="s">
        <v>806</v>
      </c>
      <c r="J112" t="s">
        <v>491</v>
      </c>
      <c r="K112">
        <v>0</v>
      </c>
      <c r="N112" t="b">
        <v>1</v>
      </c>
      <c r="O112" t="b">
        <v>0</v>
      </c>
      <c r="P112" t="b">
        <v>1</v>
      </c>
      <c r="Q112">
        <v>16</v>
      </c>
      <c r="R112">
        <v>1</v>
      </c>
      <c r="S112">
        <v>1</v>
      </c>
      <c r="T112">
        <v>2</v>
      </c>
      <c r="V112" t="s">
        <v>451</v>
      </c>
      <c r="W112" t="s">
        <v>3856</v>
      </c>
      <c r="X112" t="s">
        <v>926</v>
      </c>
      <c r="Y112">
        <v>19</v>
      </c>
      <c r="Z112">
        <v>19</v>
      </c>
      <c r="AA112">
        <v>5</v>
      </c>
      <c r="AB112">
        <v>5</v>
      </c>
      <c r="AC112">
        <v>13</v>
      </c>
    </row>
    <row r="113" spans="1:29" x14ac:dyDescent="0.3">
      <c r="A113">
        <v>176</v>
      </c>
      <c r="B113" t="s">
        <v>547</v>
      </c>
      <c r="C113" t="s">
        <v>807</v>
      </c>
      <c r="J113" t="s">
        <v>491</v>
      </c>
      <c r="K113">
        <v>0</v>
      </c>
      <c r="N113" t="b">
        <v>1</v>
      </c>
      <c r="O113" t="b">
        <v>0</v>
      </c>
      <c r="P113" t="b">
        <v>1</v>
      </c>
      <c r="Q113">
        <v>16</v>
      </c>
      <c r="R113">
        <v>1</v>
      </c>
      <c r="S113">
        <v>1</v>
      </c>
      <c r="T113">
        <v>2</v>
      </c>
      <c r="V113" t="s">
        <v>451</v>
      </c>
      <c r="W113" t="s">
        <v>3856</v>
      </c>
      <c r="X113" t="s">
        <v>928</v>
      </c>
      <c r="Y113">
        <v>19</v>
      </c>
      <c r="Z113">
        <v>19</v>
      </c>
      <c r="AA113">
        <v>6</v>
      </c>
      <c r="AB113">
        <v>6</v>
      </c>
      <c r="AC113">
        <v>13</v>
      </c>
    </row>
    <row r="114" spans="1:29" x14ac:dyDescent="0.3">
      <c r="A114">
        <v>177</v>
      </c>
      <c r="B114" t="s">
        <v>547</v>
      </c>
      <c r="C114" t="s">
        <v>809</v>
      </c>
      <c r="J114" t="s">
        <v>491</v>
      </c>
      <c r="K114">
        <v>0</v>
      </c>
      <c r="N114" t="b">
        <v>1</v>
      </c>
      <c r="O114" t="b">
        <v>0</v>
      </c>
      <c r="P114" t="b">
        <v>1</v>
      </c>
      <c r="Q114">
        <v>16</v>
      </c>
      <c r="R114">
        <v>1</v>
      </c>
      <c r="S114">
        <v>1</v>
      </c>
      <c r="T114">
        <v>2</v>
      </c>
      <c r="V114" t="s">
        <v>451</v>
      </c>
      <c r="W114" t="s">
        <v>3856</v>
      </c>
      <c r="X114" t="s">
        <v>930</v>
      </c>
      <c r="Y114">
        <v>19</v>
      </c>
      <c r="Z114">
        <v>19</v>
      </c>
      <c r="AA114">
        <v>7</v>
      </c>
      <c r="AB114">
        <v>7</v>
      </c>
      <c r="AC114">
        <v>13</v>
      </c>
    </row>
    <row r="115" spans="1:29" x14ac:dyDescent="0.3">
      <c r="A115">
        <v>178</v>
      </c>
      <c r="B115" t="s">
        <v>547</v>
      </c>
      <c r="C115" t="s">
        <v>811</v>
      </c>
      <c r="J115" t="s">
        <v>491</v>
      </c>
      <c r="K115">
        <v>0</v>
      </c>
      <c r="N115" t="b">
        <v>1</v>
      </c>
      <c r="O115" t="b">
        <v>0</v>
      </c>
      <c r="P115" t="b">
        <v>1</v>
      </c>
      <c r="Q115">
        <v>16</v>
      </c>
      <c r="R115">
        <v>1</v>
      </c>
      <c r="S115">
        <v>1</v>
      </c>
      <c r="T115">
        <v>2</v>
      </c>
      <c r="V115" t="s">
        <v>451</v>
      </c>
      <c r="W115" t="s">
        <v>3856</v>
      </c>
      <c r="X115" t="s">
        <v>932</v>
      </c>
      <c r="Y115">
        <v>19</v>
      </c>
      <c r="Z115">
        <v>19</v>
      </c>
      <c r="AA115">
        <v>8</v>
      </c>
      <c r="AB115">
        <v>8</v>
      </c>
      <c r="AC115">
        <v>13</v>
      </c>
    </row>
    <row r="116" spans="1:29" x14ac:dyDescent="0.3">
      <c r="A116">
        <v>179</v>
      </c>
      <c r="B116" t="s">
        <v>547</v>
      </c>
      <c r="C116" t="s">
        <v>813</v>
      </c>
      <c r="J116" t="s">
        <v>491</v>
      </c>
      <c r="K116">
        <v>0</v>
      </c>
      <c r="N116" t="b">
        <v>1</v>
      </c>
      <c r="O116" t="b">
        <v>0</v>
      </c>
      <c r="P116" t="b">
        <v>1</v>
      </c>
      <c r="Q116">
        <v>16</v>
      </c>
      <c r="R116">
        <v>1</v>
      </c>
      <c r="S116">
        <v>1</v>
      </c>
      <c r="T116">
        <v>2</v>
      </c>
      <c r="V116" t="s">
        <v>451</v>
      </c>
      <c r="W116" t="s">
        <v>3856</v>
      </c>
      <c r="X116" t="s">
        <v>934</v>
      </c>
      <c r="Y116">
        <v>19</v>
      </c>
      <c r="Z116">
        <v>19</v>
      </c>
      <c r="AA116">
        <v>9</v>
      </c>
      <c r="AB116">
        <v>9</v>
      </c>
      <c r="AC116">
        <v>13</v>
      </c>
    </row>
    <row r="117" spans="1:29" x14ac:dyDescent="0.3">
      <c r="A117">
        <v>180</v>
      </c>
      <c r="B117" t="s">
        <v>547</v>
      </c>
      <c r="C117" t="s">
        <v>815</v>
      </c>
      <c r="J117" t="s">
        <v>491</v>
      </c>
      <c r="K117">
        <v>0</v>
      </c>
      <c r="N117" t="b">
        <v>1</v>
      </c>
      <c r="O117" t="b">
        <v>0</v>
      </c>
      <c r="P117" t="b">
        <v>1</v>
      </c>
      <c r="Q117">
        <v>16</v>
      </c>
      <c r="R117">
        <v>1</v>
      </c>
      <c r="S117">
        <v>1</v>
      </c>
      <c r="T117">
        <v>2</v>
      </c>
      <c r="V117" t="s">
        <v>451</v>
      </c>
      <c r="W117" t="s">
        <v>3856</v>
      </c>
      <c r="X117" t="s">
        <v>936</v>
      </c>
      <c r="Y117">
        <v>20</v>
      </c>
      <c r="Z117">
        <v>20</v>
      </c>
      <c r="AA117">
        <v>4</v>
      </c>
      <c r="AB117">
        <v>4</v>
      </c>
      <c r="AC117">
        <v>13</v>
      </c>
    </row>
    <row r="118" spans="1:29" x14ac:dyDescent="0.3">
      <c r="A118">
        <v>181</v>
      </c>
      <c r="B118" t="s">
        <v>547</v>
      </c>
      <c r="C118" t="s">
        <v>817</v>
      </c>
      <c r="J118" t="s">
        <v>491</v>
      </c>
      <c r="K118">
        <v>0</v>
      </c>
      <c r="N118" t="b">
        <v>1</v>
      </c>
      <c r="O118" t="b">
        <v>0</v>
      </c>
      <c r="P118" t="b">
        <v>1</v>
      </c>
      <c r="Q118">
        <v>16</v>
      </c>
      <c r="R118">
        <v>1</v>
      </c>
      <c r="S118">
        <v>1</v>
      </c>
      <c r="T118">
        <v>2</v>
      </c>
      <c r="V118" t="s">
        <v>451</v>
      </c>
      <c r="W118" t="s">
        <v>3856</v>
      </c>
      <c r="X118" t="s">
        <v>938</v>
      </c>
      <c r="Y118">
        <v>20</v>
      </c>
      <c r="Z118">
        <v>20</v>
      </c>
      <c r="AA118">
        <v>5</v>
      </c>
      <c r="AB118">
        <v>5</v>
      </c>
      <c r="AC118">
        <v>13</v>
      </c>
    </row>
    <row r="119" spans="1:29" x14ac:dyDescent="0.3">
      <c r="A119">
        <v>182</v>
      </c>
      <c r="B119" t="s">
        <v>547</v>
      </c>
      <c r="C119" t="s">
        <v>819</v>
      </c>
      <c r="J119" t="s">
        <v>491</v>
      </c>
      <c r="K119">
        <v>0</v>
      </c>
      <c r="N119" t="b">
        <v>1</v>
      </c>
      <c r="O119" t="b">
        <v>0</v>
      </c>
      <c r="P119" t="b">
        <v>1</v>
      </c>
      <c r="Q119">
        <v>16</v>
      </c>
      <c r="R119">
        <v>1</v>
      </c>
      <c r="S119">
        <v>1</v>
      </c>
      <c r="T119">
        <v>2</v>
      </c>
      <c r="V119" t="s">
        <v>451</v>
      </c>
      <c r="W119" t="s">
        <v>3856</v>
      </c>
      <c r="X119" t="s">
        <v>940</v>
      </c>
      <c r="Y119">
        <v>20</v>
      </c>
      <c r="Z119">
        <v>20</v>
      </c>
      <c r="AA119">
        <v>6</v>
      </c>
      <c r="AB119">
        <v>6</v>
      </c>
      <c r="AC119">
        <v>13</v>
      </c>
    </row>
    <row r="120" spans="1:29" x14ac:dyDescent="0.3">
      <c r="A120">
        <v>183</v>
      </c>
      <c r="B120" t="s">
        <v>547</v>
      </c>
      <c r="C120" t="s">
        <v>821</v>
      </c>
      <c r="J120" t="s">
        <v>491</v>
      </c>
      <c r="K120">
        <v>0</v>
      </c>
      <c r="N120" t="b">
        <v>1</v>
      </c>
      <c r="O120" t="b">
        <v>0</v>
      </c>
      <c r="P120" t="b">
        <v>1</v>
      </c>
      <c r="Q120">
        <v>16</v>
      </c>
      <c r="R120">
        <v>1</v>
      </c>
      <c r="S120">
        <v>1</v>
      </c>
      <c r="T120">
        <v>2</v>
      </c>
      <c r="V120" t="s">
        <v>451</v>
      </c>
      <c r="W120" t="s">
        <v>3856</v>
      </c>
      <c r="X120" t="s">
        <v>942</v>
      </c>
      <c r="Y120">
        <v>20</v>
      </c>
      <c r="Z120">
        <v>20</v>
      </c>
      <c r="AA120">
        <v>7</v>
      </c>
      <c r="AB120">
        <v>7</v>
      </c>
      <c r="AC120">
        <v>13</v>
      </c>
    </row>
    <row r="121" spans="1:29" x14ac:dyDescent="0.3">
      <c r="A121">
        <v>184</v>
      </c>
      <c r="B121" t="s">
        <v>547</v>
      </c>
      <c r="C121" t="s">
        <v>823</v>
      </c>
      <c r="J121" t="s">
        <v>491</v>
      </c>
      <c r="K121">
        <v>0</v>
      </c>
      <c r="N121" t="b">
        <v>1</v>
      </c>
      <c r="O121" t="b">
        <v>0</v>
      </c>
      <c r="P121" t="b">
        <v>1</v>
      </c>
      <c r="Q121">
        <v>16</v>
      </c>
      <c r="R121">
        <v>1</v>
      </c>
      <c r="S121">
        <v>1</v>
      </c>
      <c r="T121">
        <v>2</v>
      </c>
      <c r="V121" t="s">
        <v>451</v>
      </c>
      <c r="W121" t="s">
        <v>3856</v>
      </c>
      <c r="X121" t="s">
        <v>944</v>
      </c>
      <c r="Y121">
        <v>20</v>
      </c>
      <c r="Z121">
        <v>20</v>
      </c>
      <c r="AA121">
        <v>8</v>
      </c>
      <c r="AB121">
        <v>8</v>
      </c>
      <c r="AC121">
        <v>13</v>
      </c>
    </row>
    <row r="122" spans="1:29" x14ac:dyDescent="0.3">
      <c r="A122">
        <v>185</v>
      </c>
      <c r="B122" t="s">
        <v>547</v>
      </c>
      <c r="C122" t="s">
        <v>825</v>
      </c>
      <c r="J122" t="s">
        <v>491</v>
      </c>
      <c r="K122">
        <v>0</v>
      </c>
      <c r="N122" t="b">
        <v>1</v>
      </c>
      <c r="O122" t="b">
        <v>0</v>
      </c>
      <c r="P122" t="b">
        <v>1</v>
      </c>
      <c r="Q122">
        <v>16</v>
      </c>
      <c r="R122">
        <v>1</v>
      </c>
      <c r="S122">
        <v>1</v>
      </c>
      <c r="T122">
        <v>2</v>
      </c>
      <c r="V122" t="s">
        <v>451</v>
      </c>
      <c r="W122" t="s">
        <v>3856</v>
      </c>
      <c r="X122" t="s">
        <v>946</v>
      </c>
      <c r="Y122">
        <v>20</v>
      </c>
      <c r="Z122">
        <v>20</v>
      </c>
      <c r="AA122">
        <v>9</v>
      </c>
      <c r="AB122">
        <v>9</v>
      </c>
      <c r="AC122">
        <v>13</v>
      </c>
    </row>
    <row r="123" spans="1:29" x14ac:dyDescent="0.3">
      <c r="A123">
        <v>186</v>
      </c>
      <c r="B123" t="s">
        <v>547</v>
      </c>
      <c r="C123" t="s">
        <v>827</v>
      </c>
      <c r="J123" t="s">
        <v>491</v>
      </c>
      <c r="K123">
        <v>0</v>
      </c>
      <c r="N123" t="b">
        <v>1</v>
      </c>
      <c r="O123" t="b">
        <v>0</v>
      </c>
      <c r="P123" t="b">
        <v>1</v>
      </c>
      <c r="Q123">
        <v>16</v>
      </c>
      <c r="R123">
        <v>1</v>
      </c>
      <c r="S123">
        <v>1</v>
      </c>
      <c r="T123">
        <v>2</v>
      </c>
      <c r="V123" t="s">
        <v>451</v>
      </c>
      <c r="W123" t="s">
        <v>3856</v>
      </c>
      <c r="X123" t="s">
        <v>948</v>
      </c>
      <c r="Y123">
        <v>21</v>
      </c>
      <c r="Z123">
        <v>21</v>
      </c>
      <c r="AA123">
        <v>4</v>
      </c>
      <c r="AB123">
        <v>4</v>
      </c>
      <c r="AC123">
        <v>13</v>
      </c>
    </row>
    <row r="124" spans="1:29" x14ac:dyDescent="0.3">
      <c r="A124">
        <v>187</v>
      </c>
      <c r="B124" t="s">
        <v>547</v>
      </c>
      <c r="C124" t="s">
        <v>829</v>
      </c>
      <c r="J124" t="s">
        <v>491</v>
      </c>
      <c r="K124">
        <v>0</v>
      </c>
      <c r="N124" t="b">
        <v>1</v>
      </c>
      <c r="O124" t="b">
        <v>0</v>
      </c>
      <c r="P124" t="b">
        <v>1</v>
      </c>
      <c r="Q124">
        <v>16</v>
      </c>
      <c r="R124">
        <v>1</v>
      </c>
      <c r="S124">
        <v>1</v>
      </c>
      <c r="T124">
        <v>2</v>
      </c>
      <c r="V124" t="s">
        <v>451</v>
      </c>
      <c r="W124" t="s">
        <v>3856</v>
      </c>
      <c r="X124" t="s">
        <v>950</v>
      </c>
      <c r="Y124">
        <v>21</v>
      </c>
      <c r="Z124">
        <v>21</v>
      </c>
      <c r="AA124">
        <v>5</v>
      </c>
      <c r="AB124">
        <v>5</v>
      </c>
      <c r="AC124">
        <v>13</v>
      </c>
    </row>
    <row r="125" spans="1:29" x14ac:dyDescent="0.3">
      <c r="A125">
        <v>188</v>
      </c>
      <c r="B125" t="s">
        <v>547</v>
      </c>
      <c r="C125" t="s">
        <v>831</v>
      </c>
      <c r="J125" t="s">
        <v>491</v>
      </c>
      <c r="K125">
        <v>0</v>
      </c>
      <c r="N125" t="b">
        <v>1</v>
      </c>
      <c r="O125" t="b">
        <v>0</v>
      </c>
      <c r="P125" t="b">
        <v>1</v>
      </c>
      <c r="Q125">
        <v>16</v>
      </c>
      <c r="R125">
        <v>1</v>
      </c>
      <c r="S125">
        <v>1</v>
      </c>
      <c r="T125">
        <v>2</v>
      </c>
      <c r="V125" t="s">
        <v>451</v>
      </c>
      <c r="W125" t="s">
        <v>3856</v>
      </c>
      <c r="X125" t="s">
        <v>952</v>
      </c>
      <c r="Y125">
        <v>21</v>
      </c>
      <c r="Z125">
        <v>21</v>
      </c>
      <c r="AA125">
        <v>6</v>
      </c>
      <c r="AB125">
        <v>6</v>
      </c>
      <c r="AC125">
        <v>13</v>
      </c>
    </row>
    <row r="126" spans="1:29" x14ac:dyDescent="0.3">
      <c r="A126">
        <v>189</v>
      </c>
      <c r="B126" t="s">
        <v>547</v>
      </c>
      <c r="C126" t="s">
        <v>833</v>
      </c>
      <c r="J126" t="s">
        <v>491</v>
      </c>
      <c r="K126">
        <v>0</v>
      </c>
      <c r="N126" t="b">
        <v>1</v>
      </c>
      <c r="O126" t="b">
        <v>0</v>
      </c>
      <c r="P126" t="b">
        <v>1</v>
      </c>
      <c r="Q126">
        <v>16</v>
      </c>
      <c r="R126">
        <v>1</v>
      </c>
      <c r="S126">
        <v>1</v>
      </c>
      <c r="T126">
        <v>2</v>
      </c>
      <c r="V126" t="s">
        <v>451</v>
      </c>
      <c r="W126" t="s">
        <v>3856</v>
      </c>
      <c r="X126" t="s">
        <v>954</v>
      </c>
      <c r="Y126">
        <v>21</v>
      </c>
      <c r="Z126">
        <v>21</v>
      </c>
      <c r="AA126">
        <v>7</v>
      </c>
      <c r="AB126">
        <v>7</v>
      </c>
      <c r="AC126">
        <v>13</v>
      </c>
    </row>
    <row r="127" spans="1:29" x14ac:dyDescent="0.3">
      <c r="A127">
        <v>190</v>
      </c>
      <c r="B127" t="s">
        <v>547</v>
      </c>
      <c r="C127" t="s">
        <v>835</v>
      </c>
      <c r="J127" t="s">
        <v>491</v>
      </c>
      <c r="K127">
        <v>0</v>
      </c>
      <c r="N127" t="b">
        <v>1</v>
      </c>
      <c r="O127" t="b">
        <v>0</v>
      </c>
      <c r="P127" t="b">
        <v>1</v>
      </c>
      <c r="Q127">
        <v>16</v>
      </c>
      <c r="R127">
        <v>1</v>
      </c>
      <c r="S127">
        <v>1</v>
      </c>
      <c r="T127">
        <v>2</v>
      </c>
      <c r="V127" t="s">
        <v>451</v>
      </c>
      <c r="W127" t="s">
        <v>3856</v>
      </c>
      <c r="X127" t="s">
        <v>956</v>
      </c>
      <c r="Y127">
        <v>21</v>
      </c>
      <c r="Z127">
        <v>21</v>
      </c>
      <c r="AA127">
        <v>8</v>
      </c>
      <c r="AB127">
        <v>8</v>
      </c>
      <c r="AC127">
        <v>13</v>
      </c>
    </row>
    <row r="128" spans="1:29" x14ac:dyDescent="0.3">
      <c r="A128">
        <v>191</v>
      </c>
      <c r="B128" t="s">
        <v>547</v>
      </c>
      <c r="C128" t="s">
        <v>837</v>
      </c>
      <c r="J128" t="s">
        <v>491</v>
      </c>
      <c r="K128">
        <v>0</v>
      </c>
      <c r="N128" t="b">
        <v>1</v>
      </c>
      <c r="O128" t="b">
        <v>0</v>
      </c>
      <c r="P128" t="b">
        <v>1</v>
      </c>
      <c r="Q128">
        <v>16</v>
      </c>
      <c r="R128">
        <v>1</v>
      </c>
      <c r="S128">
        <v>1</v>
      </c>
      <c r="T128">
        <v>2</v>
      </c>
      <c r="V128" t="s">
        <v>451</v>
      </c>
      <c r="W128" t="s">
        <v>3856</v>
      </c>
      <c r="X128" t="s">
        <v>958</v>
      </c>
      <c r="Y128">
        <v>21</v>
      </c>
      <c r="Z128">
        <v>21</v>
      </c>
      <c r="AA128">
        <v>9</v>
      </c>
      <c r="AB128">
        <v>9</v>
      </c>
      <c r="AC128">
        <v>13</v>
      </c>
    </row>
    <row r="129" spans="1:29" x14ac:dyDescent="0.3">
      <c r="A129">
        <v>192</v>
      </c>
      <c r="B129" t="s">
        <v>547</v>
      </c>
      <c r="C129" t="s">
        <v>839</v>
      </c>
      <c r="J129" t="s">
        <v>491</v>
      </c>
      <c r="K129">
        <v>0</v>
      </c>
      <c r="N129" t="b">
        <v>1</v>
      </c>
      <c r="O129" t="b">
        <v>0</v>
      </c>
      <c r="P129" t="b">
        <v>1</v>
      </c>
      <c r="Q129">
        <v>16</v>
      </c>
      <c r="R129">
        <v>1</v>
      </c>
      <c r="S129">
        <v>1</v>
      </c>
      <c r="T129">
        <v>2</v>
      </c>
      <c r="V129" t="s">
        <v>451</v>
      </c>
      <c r="W129" t="s">
        <v>3856</v>
      </c>
      <c r="X129" t="s">
        <v>960</v>
      </c>
      <c r="Y129">
        <v>22</v>
      </c>
      <c r="Z129">
        <v>22</v>
      </c>
      <c r="AA129">
        <v>4</v>
      </c>
      <c r="AB129">
        <v>4</v>
      </c>
      <c r="AC129">
        <v>13</v>
      </c>
    </row>
    <row r="130" spans="1:29" x14ac:dyDescent="0.3">
      <c r="A130">
        <v>193</v>
      </c>
      <c r="B130" t="s">
        <v>547</v>
      </c>
      <c r="C130" t="s">
        <v>841</v>
      </c>
      <c r="J130" t="s">
        <v>491</v>
      </c>
      <c r="K130">
        <v>0</v>
      </c>
      <c r="N130" t="b">
        <v>1</v>
      </c>
      <c r="O130" t="b">
        <v>0</v>
      </c>
      <c r="P130" t="b">
        <v>1</v>
      </c>
      <c r="Q130">
        <v>16</v>
      </c>
      <c r="R130">
        <v>1</v>
      </c>
      <c r="S130">
        <v>1</v>
      </c>
      <c r="T130">
        <v>2</v>
      </c>
      <c r="V130" t="s">
        <v>451</v>
      </c>
      <c r="W130" t="s">
        <v>3856</v>
      </c>
      <c r="X130" t="s">
        <v>962</v>
      </c>
      <c r="Y130">
        <v>22</v>
      </c>
      <c r="Z130">
        <v>22</v>
      </c>
      <c r="AA130">
        <v>5</v>
      </c>
      <c r="AB130">
        <v>5</v>
      </c>
      <c r="AC130">
        <v>13</v>
      </c>
    </row>
    <row r="131" spans="1:29" x14ac:dyDescent="0.3">
      <c r="A131">
        <v>194</v>
      </c>
      <c r="B131" t="s">
        <v>547</v>
      </c>
      <c r="C131" t="s">
        <v>843</v>
      </c>
      <c r="J131" t="s">
        <v>491</v>
      </c>
      <c r="K131">
        <v>0</v>
      </c>
      <c r="N131" t="b">
        <v>1</v>
      </c>
      <c r="O131" t="b">
        <v>0</v>
      </c>
      <c r="P131" t="b">
        <v>1</v>
      </c>
      <c r="Q131">
        <v>16</v>
      </c>
      <c r="R131">
        <v>1</v>
      </c>
      <c r="S131">
        <v>1</v>
      </c>
      <c r="T131">
        <v>2</v>
      </c>
      <c r="V131" t="s">
        <v>451</v>
      </c>
      <c r="W131" t="s">
        <v>3856</v>
      </c>
      <c r="X131" t="s">
        <v>964</v>
      </c>
      <c r="Y131">
        <v>22</v>
      </c>
      <c r="Z131">
        <v>22</v>
      </c>
      <c r="AA131">
        <v>6</v>
      </c>
      <c r="AB131">
        <v>6</v>
      </c>
      <c r="AC131">
        <v>13</v>
      </c>
    </row>
    <row r="132" spans="1:29" x14ac:dyDescent="0.3">
      <c r="A132">
        <v>195</v>
      </c>
      <c r="B132" t="s">
        <v>547</v>
      </c>
      <c r="C132" t="s">
        <v>845</v>
      </c>
      <c r="J132" t="s">
        <v>491</v>
      </c>
      <c r="K132">
        <v>0</v>
      </c>
      <c r="N132" t="b">
        <v>1</v>
      </c>
      <c r="O132" t="b">
        <v>0</v>
      </c>
      <c r="P132" t="b">
        <v>1</v>
      </c>
      <c r="Q132">
        <v>16</v>
      </c>
      <c r="R132">
        <v>1</v>
      </c>
      <c r="S132">
        <v>1</v>
      </c>
      <c r="T132">
        <v>2</v>
      </c>
      <c r="V132" t="s">
        <v>451</v>
      </c>
      <c r="W132" t="s">
        <v>3856</v>
      </c>
      <c r="X132" t="s">
        <v>966</v>
      </c>
      <c r="Y132">
        <v>22</v>
      </c>
      <c r="Z132">
        <v>22</v>
      </c>
      <c r="AA132">
        <v>7</v>
      </c>
      <c r="AB132">
        <v>7</v>
      </c>
      <c r="AC132">
        <v>13</v>
      </c>
    </row>
    <row r="133" spans="1:29" x14ac:dyDescent="0.3">
      <c r="A133">
        <v>196</v>
      </c>
      <c r="B133" t="s">
        <v>547</v>
      </c>
      <c r="C133" t="s">
        <v>847</v>
      </c>
      <c r="J133" t="s">
        <v>491</v>
      </c>
      <c r="K133">
        <v>0</v>
      </c>
      <c r="N133" t="b">
        <v>1</v>
      </c>
      <c r="O133" t="b">
        <v>0</v>
      </c>
      <c r="P133" t="b">
        <v>1</v>
      </c>
      <c r="Q133">
        <v>16</v>
      </c>
      <c r="R133">
        <v>1</v>
      </c>
      <c r="S133">
        <v>1</v>
      </c>
      <c r="T133">
        <v>2</v>
      </c>
      <c r="V133" t="s">
        <v>451</v>
      </c>
      <c r="W133" t="s">
        <v>3856</v>
      </c>
      <c r="X133" t="s">
        <v>968</v>
      </c>
      <c r="Y133">
        <v>22</v>
      </c>
      <c r="Z133">
        <v>22</v>
      </c>
      <c r="AA133">
        <v>8</v>
      </c>
      <c r="AB133">
        <v>8</v>
      </c>
      <c r="AC133">
        <v>13</v>
      </c>
    </row>
    <row r="134" spans="1:29" x14ac:dyDescent="0.3">
      <c r="A134">
        <v>197</v>
      </c>
      <c r="B134" t="s">
        <v>547</v>
      </c>
      <c r="C134" t="s">
        <v>849</v>
      </c>
      <c r="J134" t="s">
        <v>491</v>
      </c>
      <c r="K134">
        <v>0</v>
      </c>
      <c r="N134" t="b">
        <v>1</v>
      </c>
      <c r="O134" t="b">
        <v>0</v>
      </c>
      <c r="P134" t="b">
        <v>1</v>
      </c>
      <c r="Q134">
        <v>16</v>
      </c>
      <c r="R134">
        <v>1</v>
      </c>
      <c r="S134">
        <v>1</v>
      </c>
      <c r="T134">
        <v>2</v>
      </c>
      <c r="V134" t="s">
        <v>451</v>
      </c>
      <c r="W134" t="s">
        <v>3856</v>
      </c>
      <c r="X134" t="s">
        <v>970</v>
      </c>
      <c r="Y134">
        <v>22</v>
      </c>
      <c r="Z134">
        <v>22</v>
      </c>
      <c r="AA134">
        <v>9</v>
      </c>
      <c r="AB134">
        <v>9</v>
      </c>
      <c r="AC134">
        <v>13</v>
      </c>
    </row>
    <row r="135" spans="1:29" x14ac:dyDescent="0.3">
      <c r="A135">
        <v>198</v>
      </c>
      <c r="B135" t="s">
        <v>547</v>
      </c>
      <c r="C135" t="s">
        <v>851</v>
      </c>
      <c r="J135" t="s">
        <v>491</v>
      </c>
      <c r="K135">
        <v>0</v>
      </c>
      <c r="N135" t="b">
        <v>1</v>
      </c>
      <c r="O135" t="b">
        <v>0</v>
      </c>
      <c r="P135" t="b">
        <v>1</v>
      </c>
      <c r="Q135">
        <v>16</v>
      </c>
      <c r="R135">
        <v>1</v>
      </c>
      <c r="S135">
        <v>1</v>
      </c>
      <c r="T135">
        <v>2</v>
      </c>
      <c r="V135" t="s">
        <v>451</v>
      </c>
      <c r="W135" t="s">
        <v>3856</v>
      </c>
      <c r="X135" t="s">
        <v>972</v>
      </c>
      <c r="Y135">
        <v>23</v>
      </c>
      <c r="Z135">
        <v>23</v>
      </c>
      <c r="AA135">
        <v>4</v>
      </c>
      <c r="AB135">
        <v>4</v>
      </c>
      <c r="AC135">
        <v>13</v>
      </c>
    </row>
    <row r="136" spans="1:29" x14ac:dyDescent="0.3">
      <c r="A136">
        <v>199</v>
      </c>
      <c r="B136" t="s">
        <v>547</v>
      </c>
      <c r="C136" t="s">
        <v>853</v>
      </c>
      <c r="J136" t="s">
        <v>491</v>
      </c>
      <c r="K136">
        <v>0</v>
      </c>
      <c r="N136" t="b">
        <v>1</v>
      </c>
      <c r="O136" t="b">
        <v>0</v>
      </c>
      <c r="P136" t="b">
        <v>1</v>
      </c>
      <c r="Q136">
        <v>16</v>
      </c>
      <c r="R136">
        <v>1</v>
      </c>
      <c r="S136">
        <v>1</v>
      </c>
      <c r="T136">
        <v>2</v>
      </c>
      <c r="V136" t="s">
        <v>451</v>
      </c>
      <c r="W136" t="s">
        <v>3856</v>
      </c>
      <c r="X136" t="s">
        <v>974</v>
      </c>
      <c r="Y136">
        <v>23</v>
      </c>
      <c r="Z136">
        <v>23</v>
      </c>
      <c r="AA136">
        <v>5</v>
      </c>
      <c r="AB136">
        <v>5</v>
      </c>
      <c r="AC136">
        <v>13</v>
      </c>
    </row>
    <row r="137" spans="1:29" x14ac:dyDescent="0.3">
      <c r="A137">
        <v>200</v>
      </c>
      <c r="B137" t="s">
        <v>547</v>
      </c>
      <c r="C137" t="s">
        <v>855</v>
      </c>
      <c r="J137" t="s">
        <v>491</v>
      </c>
      <c r="K137">
        <v>0</v>
      </c>
      <c r="N137" t="b">
        <v>1</v>
      </c>
      <c r="O137" t="b">
        <v>0</v>
      </c>
      <c r="P137" t="b">
        <v>1</v>
      </c>
      <c r="Q137">
        <v>16</v>
      </c>
      <c r="R137">
        <v>1</v>
      </c>
      <c r="S137">
        <v>1</v>
      </c>
      <c r="T137">
        <v>2</v>
      </c>
      <c r="V137" t="s">
        <v>451</v>
      </c>
      <c r="W137" t="s">
        <v>3856</v>
      </c>
      <c r="X137" t="s">
        <v>976</v>
      </c>
      <c r="Y137">
        <v>23</v>
      </c>
      <c r="Z137">
        <v>23</v>
      </c>
      <c r="AA137">
        <v>6</v>
      </c>
      <c r="AB137">
        <v>6</v>
      </c>
      <c r="AC137">
        <v>13</v>
      </c>
    </row>
    <row r="138" spans="1:29" x14ac:dyDescent="0.3">
      <c r="A138">
        <v>201</v>
      </c>
      <c r="B138" t="s">
        <v>547</v>
      </c>
      <c r="C138" t="s">
        <v>857</v>
      </c>
      <c r="J138" t="s">
        <v>491</v>
      </c>
      <c r="K138">
        <v>0</v>
      </c>
      <c r="N138" t="b">
        <v>1</v>
      </c>
      <c r="O138" t="b">
        <v>0</v>
      </c>
      <c r="P138" t="b">
        <v>1</v>
      </c>
      <c r="Q138">
        <v>16</v>
      </c>
      <c r="R138">
        <v>1</v>
      </c>
      <c r="S138">
        <v>1</v>
      </c>
      <c r="T138">
        <v>2</v>
      </c>
      <c r="V138" t="s">
        <v>451</v>
      </c>
      <c r="W138" t="s">
        <v>3856</v>
      </c>
      <c r="X138" t="s">
        <v>978</v>
      </c>
      <c r="Y138">
        <v>23</v>
      </c>
      <c r="Z138">
        <v>23</v>
      </c>
      <c r="AA138">
        <v>7</v>
      </c>
      <c r="AB138">
        <v>7</v>
      </c>
      <c r="AC138">
        <v>13</v>
      </c>
    </row>
    <row r="139" spans="1:29" x14ac:dyDescent="0.3">
      <c r="A139">
        <v>202</v>
      </c>
      <c r="B139" t="s">
        <v>547</v>
      </c>
      <c r="C139" t="s">
        <v>859</v>
      </c>
      <c r="J139" t="s">
        <v>491</v>
      </c>
      <c r="K139">
        <v>0</v>
      </c>
      <c r="N139" t="b">
        <v>1</v>
      </c>
      <c r="O139" t="b">
        <v>0</v>
      </c>
      <c r="P139" t="b">
        <v>1</v>
      </c>
      <c r="Q139">
        <v>16</v>
      </c>
      <c r="R139">
        <v>1</v>
      </c>
      <c r="S139">
        <v>1</v>
      </c>
      <c r="T139">
        <v>2</v>
      </c>
      <c r="V139" t="s">
        <v>451</v>
      </c>
      <c r="W139" t="s">
        <v>3856</v>
      </c>
      <c r="X139" t="s">
        <v>980</v>
      </c>
      <c r="Y139">
        <v>23</v>
      </c>
      <c r="Z139">
        <v>23</v>
      </c>
      <c r="AA139">
        <v>8</v>
      </c>
      <c r="AB139">
        <v>8</v>
      </c>
      <c r="AC139">
        <v>13</v>
      </c>
    </row>
    <row r="140" spans="1:29" x14ac:dyDescent="0.3">
      <c r="A140">
        <v>203</v>
      </c>
      <c r="B140" t="s">
        <v>547</v>
      </c>
      <c r="C140" t="s">
        <v>861</v>
      </c>
      <c r="J140" t="s">
        <v>491</v>
      </c>
      <c r="K140">
        <v>0</v>
      </c>
      <c r="N140" t="b">
        <v>1</v>
      </c>
      <c r="O140" t="b">
        <v>0</v>
      </c>
      <c r="P140" t="b">
        <v>1</v>
      </c>
      <c r="Q140">
        <v>16</v>
      </c>
      <c r="R140">
        <v>1</v>
      </c>
      <c r="S140">
        <v>1</v>
      </c>
      <c r="T140">
        <v>2</v>
      </c>
      <c r="V140" t="s">
        <v>451</v>
      </c>
      <c r="W140" t="s">
        <v>3856</v>
      </c>
      <c r="X140" t="s">
        <v>982</v>
      </c>
      <c r="Y140">
        <v>23</v>
      </c>
      <c r="Z140">
        <v>23</v>
      </c>
      <c r="AA140">
        <v>9</v>
      </c>
      <c r="AB140">
        <v>9</v>
      </c>
      <c r="AC140">
        <v>13</v>
      </c>
    </row>
    <row r="141" spans="1:29" x14ac:dyDescent="0.3">
      <c r="A141">
        <v>204</v>
      </c>
      <c r="B141" t="s">
        <v>547</v>
      </c>
      <c r="C141" t="s">
        <v>863</v>
      </c>
      <c r="J141" t="s">
        <v>491</v>
      </c>
      <c r="K141">
        <v>0</v>
      </c>
      <c r="N141" t="b">
        <v>1</v>
      </c>
      <c r="O141" t="b">
        <v>0</v>
      </c>
      <c r="P141" t="b">
        <v>1</v>
      </c>
      <c r="Q141">
        <v>16</v>
      </c>
      <c r="R141">
        <v>1</v>
      </c>
      <c r="S141">
        <v>1</v>
      </c>
      <c r="T141">
        <v>2</v>
      </c>
      <c r="V141" t="s">
        <v>451</v>
      </c>
      <c r="W141" t="s">
        <v>3856</v>
      </c>
      <c r="X141" t="s">
        <v>984</v>
      </c>
      <c r="Y141">
        <v>24</v>
      </c>
      <c r="Z141">
        <v>24</v>
      </c>
      <c r="AA141">
        <v>4</v>
      </c>
      <c r="AB141">
        <v>4</v>
      </c>
      <c r="AC141">
        <v>13</v>
      </c>
    </row>
    <row r="142" spans="1:29" x14ac:dyDescent="0.3">
      <c r="A142">
        <v>205</v>
      </c>
      <c r="B142" t="s">
        <v>547</v>
      </c>
      <c r="C142" t="s">
        <v>865</v>
      </c>
      <c r="J142" t="s">
        <v>491</v>
      </c>
      <c r="K142">
        <v>0</v>
      </c>
      <c r="N142" t="b">
        <v>1</v>
      </c>
      <c r="O142" t="b">
        <v>0</v>
      </c>
      <c r="P142" t="b">
        <v>1</v>
      </c>
      <c r="Q142">
        <v>16</v>
      </c>
      <c r="R142">
        <v>1</v>
      </c>
      <c r="S142">
        <v>1</v>
      </c>
      <c r="T142">
        <v>2</v>
      </c>
      <c r="V142" t="s">
        <v>451</v>
      </c>
      <c r="W142" t="s">
        <v>3856</v>
      </c>
      <c r="X142" t="s">
        <v>986</v>
      </c>
      <c r="Y142">
        <v>24</v>
      </c>
      <c r="Z142">
        <v>24</v>
      </c>
      <c r="AA142">
        <v>5</v>
      </c>
      <c r="AB142">
        <v>5</v>
      </c>
      <c r="AC142">
        <v>13</v>
      </c>
    </row>
    <row r="143" spans="1:29" x14ac:dyDescent="0.3">
      <c r="A143">
        <v>206</v>
      </c>
      <c r="B143" t="s">
        <v>547</v>
      </c>
      <c r="C143" t="s">
        <v>867</v>
      </c>
      <c r="J143" t="s">
        <v>491</v>
      </c>
      <c r="K143">
        <v>0</v>
      </c>
      <c r="N143" t="b">
        <v>1</v>
      </c>
      <c r="O143" t="b">
        <v>0</v>
      </c>
      <c r="P143" t="b">
        <v>1</v>
      </c>
      <c r="Q143">
        <v>16</v>
      </c>
      <c r="R143">
        <v>1</v>
      </c>
      <c r="S143">
        <v>1</v>
      </c>
      <c r="T143">
        <v>2</v>
      </c>
      <c r="V143" t="s">
        <v>451</v>
      </c>
      <c r="W143" t="s">
        <v>3856</v>
      </c>
      <c r="X143" t="s">
        <v>988</v>
      </c>
      <c r="Y143">
        <v>24</v>
      </c>
      <c r="Z143">
        <v>24</v>
      </c>
      <c r="AA143">
        <v>6</v>
      </c>
      <c r="AB143">
        <v>6</v>
      </c>
      <c r="AC143">
        <v>13</v>
      </c>
    </row>
    <row r="144" spans="1:29" x14ac:dyDescent="0.3">
      <c r="A144">
        <v>207</v>
      </c>
      <c r="B144" t="s">
        <v>547</v>
      </c>
      <c r="C144" t="s">
        <v>869</v>
      </c>
      <c r="J144" t="s">
        <v>491</v>
      </c>
      <c r="K144">
        <v>0</v>
      </c>
      <c r="N144" t="b">
        <v>1</v>
      </c>
      <c r="O144" t="b">
        <v>0</v>
      </c>
      <c r="P144" t="b">
        <v>1</v>
      </c>
      <c r="Q144">
        <v>16</v>
      </c>
      <c r="R144">
        <v>1</v>
      </c>
      <c r="S144">
        <v>1</v>
      </c>
      <c r="T144">
        <v>2</v>
      </c>
      <c r="V144" t="s">
        <v>451</v>
      </c>
      <c r="W144" t="s">
        <v>3856</v>
      </c>
      <c r="X144" t="s">
        <v>990</v>
      </c>
      <c r="Y144">
        <v>24</v>
      </c>
      <c r="Z144">
        <v>24</v>
      </c>
      <c r="AA144">
        <v>7</v>
      </c>
      <c r="AB144">
        <v>7</v>
      </c>
      <c r="AC144">
        <v>13</v>
      </c>
    </row>
    <row r="145" spans="1:29" x14ac:dyDescent="0.3">
      <c r="A145">
        <v>208</v>
      </c>
      <c r="B145" t="s">
        <v>547</v>
      </c>
      <c r="C145" t="s">
        <v>871</v>
      </c>
      <c r="J145" t="s">
        <v>491</v>
      </c>
      <c r="K145">
        <v>0</v>
      </c>
      <c r="N145" t="b">
        <v>1</v>
      </c>
      <c r="O145" t="b">
        <v>0</v>
      </c>
      <c r="P145" t="b">
        <v>1</v>
      </c>
      <c r="Q145">
        <v>16</v>
      </c>
      <c r="R145">
        <v>1</v>
      </c>
      <c r="S145">
        <v>1</v>
      </c>
      <c r="T145">
        <v>2</v>
      </c>
      <c r="V145" t="s">
        <v>451</v>
      </c>
      <c r="W145" t="s">
        <v>3856</v>
      </c>
      <c r="X145" t="s">
        <v>992</v>
      </c>
      <c r="Y145">
        <v>24</v>
      </c>
      <c r="Z145">
        <v>24</v>
      </c>
      <c r="AA145">
        <v>8</v>
      </c>
      <c r="AB145">
        <v>8</v>
      </c>
      <c r="AC145">
        <v>13</v>
      </c>
    </row>
    <row r="146" spans="1:29" x14ac:dyDescent="0.3">
      <c r="A146">
        <v>209</v>
      </c>
      <c r="B146" t="s">
        <v>547</v>
      </c>
      <c r="C146" t="s">
        <v>873</v>
      </c>
      <c r="J146" t="s">
        <v>491</v>
      </c>
      <c r="K146">
        <v>0</v>
      </c>
      <c r="N146" t="b">
        <v>1</v>
      </c>
      <c r="O146" t="b">
        <v>0</v>
      </c>
      <c r="P146" t="b">
        <v>1</v>
      </c>
      <c r="Q146">
        <v>16</v>
      </c>
      <c r="R146">
        <v>1</v>
      </c>
      <c r="S146">
        <v>1</v>
      </c>
      <c r="T146">
        <v>2</v>
      </c>
      <c r="V146" t="s">
        <v>451</v>
      </c>
      <c r="W146" t="s">
        <v>3856</v>
      </c>
      <c r="X146" t="s">
        <v>994</v>
      </c>
      <c r="Y146">
        <v>24</v>
      </c>
      <c r="Z146">
        <v>24</v>
      </c>
      <c r="AA146">
        <v>9</v>
      </c>
      <c r="AB146">
        <v>9</v>
      </c>
      <c r="AC146">
        <v>13</v>
      </c>
    </row>
    <row r="147" spans="1:29" x14ac:dyDescent="0.3">
      <c r="A147">
        <v>210</v>
      </c>
      <c r="B147" t="s">
        <v>547</v>
      </c>
      <c r="C147" t="s">
        <v>875</v>
      </c>
      <c r="J147" t="s">
        <v>491</v>
      </c>
      <c r="K147">
        <v>0</v>
      </c>
      <c r="N147" t="b">
        <v>1</v>
      </c>
      <c r="O147" t="b">
        <v>0</v>
      </c>
      <c r="P147" t="b">
        <v>1</v>
      </c>
      <c r="Q147">
        <v>16</v>
      </c>
      <c r="R147">
        <v>1</v>
      </c>
      <c r="S147">
        <v>1</v>
      </c>
      <c r="T147">
        <v>2</v>
      </c>
      <c r="V147" t="s">
        <v>451</v>
      </c>
      <c r="W147" t="s">
        <v>3856</v>
      </c>
      <c r="X147" t="s">
        <v>996</v>
      </c>
      <c r="Y147">
        <v>25</v>
      </c>
      <c r="Z147">
        <v>25</v>
      </c>
      <c r="AA147">
        <v>4</v>
      </c>
      <c r="AB147">
        <v>4</v>
      </c>
      <c r="AC147">
        <v>13</v>
      </c>
    </row>
    <row r="148" spans="1:29" x14ac:dyDescent="0.3">
      <c r="A148">
        <v>211</v>
      </c>
      <c r="B148" t="s">
        <v>547</v>
      </c>
      <c r="C148" t="s">
        <v>877</v>
      </c>
      <c r="J148" t="s">
        <v>491</v>
      </c>
      <c r="K148">
        <v>0</v>
      </c>
      <c r="N148" t="b">
        <v>1</v>
      </c>
      <c r="O148" t="b">
        <v>0</v>
      </c>
      <c r="P148" t="b">
        <v>1</v>
      </c>
      <c r="Q148">
        <v>16</v>
      </c>
      <c r="R148">
        <v>1</v>
      </c>
      <c r="S148">
        <v>1</v>
      </c>
      <c r="T148">
        <v>2</v>
      </c>
      <c r="V148" t="s">
        <v>451</v>
      </c>
      <c r="W148" t="s">
        <v>3856</v>
      </c>
      <c r="X148" t="s">
        <v>998</v>
      </c>
      <c r="Y148">
        <v>25</v>
      </c>
      <c r="Z148">
        <v>25</v>
      </c>
      <c r="AA148">
        <v>5</v>
      </c>
      <c r="AB148">
        <v>5</v>
      </c>
      <c r="AC148">
        <v>13</v>
      </c>
    </row>
    <row r="149" spans="1:29" x14ac:dyDescent="0.3">
      <c r="A149">
        <v>212</v>
      </c>
      <c r="B149" t="s">
        <v>547</v>
      </c>
      <c r="C149" t="s">
        <v>879</v>
      </c>
      <c r="J149" t="s">
        <v>491</v>
      </c>
      <c r="K149">
        <v>0</v>
      </c>
      <c r="N149" t="b">
        <v>1</v>
      </c>
      <c r="O149" t="b">
        <v>0</v>
      </c>
      <c r="P149" t="b">
        <v>1</v>
      </c>
      <c r="Q149">
        <v>16</v>
      </c>
      <c r="R149">
        <v>1</v>
      </c>
      <c r="S149">
        <v>1</v>
      </c>
      <c r="T149">
        <v>2</v>
      </c>
      <c r="V149" t="s">
        <v>451</v>
      </c>
      <c r="W149" t="s">
        <v>3856</v>
      </c>
      <c r="X149" t="s">
        <v>1000</v>
      </c>
      <c r="Y149">
        <v>25</v>
      </c>
      <c r="Z149">
        <v>25</v>
      </c>
      <c r="AA149">
        <v>6</v>
      </c>
      <c r="AB149">
        <v>6</v>
      </c>
      <c r="AC149">
        <v>13</v>
      </c>
    </row>
    <row r="150" spans="1:29" x14ac:dyDescent="0.3">
      <c r="A150">
        <v>213</v>
      </c>
      <c r="B150" t="s">
        <v>547</v>
      </c>
      <c r="C150" t="s">
        <v>881</v>
      </c>
      <c r="J150" t="s">
        <v>491</v>
      </c>
      <c r="K150">
        <v>0</v>
      </c>
      <c r="N150" t="b">
        <v>1</v>
      </c>
      <c r="O150" t="b">
        <v>0</v>
      </c>
      <c r="P150" t="b">
        <v>1</v>
      </c>
      <c r="Q150">
        <v>16</v>
      </c>
      <c r="R150">
        <v>1</v>
      </c>
      <c r="S150">
        <v>1</v>
      </c>
      <c r="T150">
        <v>2</v>
      </c>
      <c r="V150" t="s">
        <v>451</v>
      </c>
      <c r="W150" t="s">
        <v>3856</v>
      </c>
      <c r="X150" t="s">
        <v>1002</v>
      </c>
      <c r="Y150">
        <v>25</v>
      </c>
      <c r="Z150">
        <v>25</v>
      </c>
      <c r="AA150">
        <v>7</v>
      </c>
      <c r="AB150">
        <v>7</v>
      </c>
      <c r="AC150">
        <v>13</v>
      </c>
    </row>
    <row r="151" spans="1:29" x14ac:dyDescent="0.3">
      <c r="A151">
        <v>214</v>
      </c>
      <c r="B151" t="s">
        <v>547</v>
      </c>
      <c r="C151" t="s">
        <v>883</v>
      </c>
      <c r="J151" t="s">
        <v>491</v>
      </c>
      <c r="K151">
        <v>0</v>
      </c>
      <c r="N151" t="b">
        <v>1</v>
      </c>
      <c r="O151" t="b">
        <v>0</v>
      </c>
      <c r="P151" t="b">
        <v>1</v>
      </c>
      <c r="Q151">
        <v>16</v>
      </c>
      <c r="R151">
        <v>1</v>
      </c>
      <c r="S151">
        <v>1</v>
      </c>
      <c r="T151">
        <v>2</v>
      </c>
      <c r="V151" t="s">
        <v>451</v>
      </c>
      <c r="W151" t="s">
        <v>3856</v>
      </c>
      <c r="X151" t="s">
        <v>1004</v>
      </c>
      <c r="Y151">
        <v>25</v>
      </c>
      <c r="Z151">
        <v>25</v>
      </c>
      <c r="AA151">
        <v>8</v>
      </c>
      <c r="AB151">
        <v>8</v>
      </c>
      <c r="AC151">
        <v>13</v>
      </c>
    </row>
    <row r="152" spans="1:29" x14ac:dyDescent="0.3">
      <c r="A152">
        <v>215</v>
      </c>
      <c r="B152" t="s">
        <v>547</v>
      </c>
      <c r="C152" t="s">
        <v>885</v>
      </c>
      <c r="J152" t="s">
        <v>491</v>
      </c>
      <c r="K152">
        <v>0</v>
      </c>
      <c r="N152" t="b">
        <v>1</v>
      </c>
      <c r="O152" t="b">
        <v>0</v>
      </c>
      <c r="P152" t="b">
        <v>1</v>
      </c>
      <c r="Q152">
        <v>16</v>
      </c>
      <c r="R152">
        <v>1</v>
      </c>
      <c r="S152">
        <v>1</v>
      </c>
      <c r="T152">
        <v>2</v>
      </c>
      <c r="V152" t="s">
        <v>451</v>
      </c>
      <c r="W152" t="s">
        <v>3856</v>
      </c>
      <c r="X152" t="s">
        <v>1006</v>
      </c>
      <c r="Y152">
        <v>25</v>
      </c>
      <c r="Z152">
        <v>25</v>
      </c>
      <c r="AA152">
        <v>9</v>
      </c>
      <c r="AB152">
        <v>9</v>
      </c>
      <c r="AC152">
        <v>13</v>
      </c>
    </row>
    <row r="153" spans="1:29" x14ac:dyDescent="0.3">
      <c r="A153">
        <v>216</v>
      </c>
      <c r="B153" t="s">
        <v>547</v>
      </c>
      <c r="C153" t="s">
        <v>887</v>
      </c>
      <c r="J153" t="s">
        <v>491</v>
      </c>
      <c r="K153">
        <v>0</v>
      </c>
      <c r="N153" t="b">
        <v>1</v>
      </c>
      <c r="O153" t="b">
        <v>0</v>
      </c>
      <c r="P153" t="b">
        <v>1</v>
      </c>
      <c r="Q153">
        <v>16</v>
      </c>
      <c r="R153">
        <v>1</v>
      </c>
      <c r="S153">
        <v>1</v>
      </c>
      <c r="T153">
        <v>2</v>
      </c>
      <c r="V153" t="s">
        <v>451</v>
      </c>
      <c r="W153" t="s">
        <v>3856</v>
      </c>
      <c r="X153" t="s">
        <v>1008</v>
      </c>
      <c r="Y153">
        <v>26</v>
      </c>
      <c r="Z153">
        <v>26</v>
      </c>
      <c r="AA153">
        <v>4</v>
      </c>
      <c r="AB153">
        <v>4</v>
      </c>
      <c r="AC153">
        <v>13</v>
      </c>
    </row>
    <row r="154" spans="1:29" x14ac:dyDescent="0.3">
      <c r="A154">
        <v>217</v>
      </c>
      <c r="B154" t="s">
        <v>547</v>
      </c>
      <c r="C154" t="s">
        <v>889</v>
      </c>
      <c r="J154" t="s">
        <v>491</v>
      </c>
      <c r="K154">
        <v>0</v>
      </c>
      <c r="N154" t="b">
        <v>1</v>
      </c>
      <c r="O154" t="b">
        <v>0</v>
      </c>
      <c r="P154" t="b">
        <v>1</v>
      </c>
      <c r="Q154">
        <v>16</v>
      </c>
      <c r="R154">
        <v>1</v>
      </c>
      <c r="S154">
        <v>1</v>
      </c>
      <c r="T154">
        <v>2</v>
      </c>
      <c r="V154" t="s">
        <v>451</v>
      </c>
      <c r="W154" t="s">
        <v>3856</v>
      </c>
      <c r="X154" t="s">
        <v>1010</v>
      </c>
      <c r="Y154">
        <v>26</v>
      </c>
      <c r="Z154">
        <v>26</v>
      </c>
      <c r="AA154">
        <v>5</v>
      </c>
      <c r="AB154">
        <v>5</v>
      </c>
      <c r="AC154">
        <v>13</v>
      </c>
    </row>
    <row r="155" spans="1:29" x14ac:dyDescent="0.3">
      <c r="A155">
        <v>218</v>
      </c>
      <c r="B155" t="s">
        <v>547</v>
      </c>
      <c r="C155" t="s">
        <v>891</v>
      </c>
      <c r="J155" t="s">
        <v>491</v>
      </c>
      <c r="K155">
        <v>0</v>
      </c>
      <c r="N155" t="b">
        <v>1</v>
      </c>
      <c r="O155" t="b">
        <v>0</v>
      </c>
      <c r="P155" t="b">
        <v>1</v>
      </c>
      <c r="Q155">
        <v>16</v>
      </c>
      <c r="R155">
        <v>1</v>
      </c>
      <c r="S155">
        <v>1</v>
      </c>
      <c r="T155">
        <v>2</v>
      </c>
      <c r="V155" t="s">
        <v>451</v>
      </c>
      <c r="W155" t="s">
        <v>3856</v>
      </c>
      <c r="X155" t="s">
        <v>1012</v>
      </c>
      <c r="Y155">
        <v>26</v>
      </c>
      <c r="Z155">
        <v>26</v>
      </c>
      <c r="AA155">
        <v>6</v>
      </c>
      <c r="AB155">
        <v>6</v>
      </c>
      <c r="AC155">
        <v>13</v>
      </c>
    </row>
    <row r="156" spans="1:29" x14ac:dyDescent="0.3">
      <c r="A156">
        <v>219</v>
      </c>
      <c r="B156" t="s">
        <v>547</v>
      </c>
      <c r="C156" t="s">
        <v>893</v>
      </c>
      <c r="J156" t="s">
        <v>491</v>
      </c>
      <c r="K156">
        <v>0</v>
      </c>
      <c r="N156" t="b">
        <v>1</v>
      </c>
      <c r="O156" t="b">
        <v>0</v>
      </c>
      <c r="P156" t="b">
        <v>1</v>
      </c>
      <c r="Q156">
        <v>16</v>
      </c>
      <c r="R156">
        <v>1</v>
      </c>
      <c r="S156">
        <v>1</v>
      </c>
      <c r="T156">
        <v>2</v>
      </c>
      <c r="V156" t="s">
        <v>451</v>
      </c>
      <c r="W156" t="s">
        <v>3856</v>
      </c>
      <c r="X156" t="s">
        <v>1014</v>
      </c>
      <c r="Y156">
        <v>26</v>
      </c>
      <c r="Z156">
        <v>26</v>
      </c>
      <c r="AA156">
        <v>7</v>
      </c>
      <c r="AB156">
        <v>7</v>
      </c>
      <c r="AC156">
        <v>13</v>
      </c>
    </row>
    <row r="157" spans="1:29" x14ac:dyDescent="0.3">
      <c r="A157">
        <v>220</v>
      </c>
      <c r="B157" t="s">
        <v>547</v>
      </c>
      <c r="C157" t="s">
        <v>895</v>
      </c>
      <c r="J157" t="s">
        <v>491</v>
      </c>
      <c r="K157">
        <v>0</v>
      </c>
      <c r="N157" t="b">
        <v>1</v>
      </c>
      <c r="O157" t="b">
        <v>0</v>
      </c>
      <c r="P157" t="b">
        <v>1</v>
      </c>
      <c r="Q157">
        <v>16</v>
      </c>
      <c r="R157">
        <v>1</v>
      </c>
      <c r="S157">
        <v>1</v>
      </c>
      <c r="T157">
        <v>2</v>
      </c>
      <c r="V157" t="s">
        <v>451</v>
      </c>
      <c r="W157" t="s">
        <v>3856</v>
      </c>
      <c r="X157" t="s">
        <v>1016</v>
      </c>
      <c r="Y157">
        <v>26</v>
      </c>
      <c r="Z157">
        <v>26</v>
      </c>
      <c r="AA157">
        <v>8</v>
      </c>
      <c r="AB157">
        <v>8</v>
      </c>
      <c r="AC157">
        <v>13</v>
      </c>
    </row>
    <row r="158" spans="1:29" x14ac:dyDescent="0.3">
      <c r="A158">
        <v>221</v>
      </c>
      <c r="B158" t="s">
        <v>547</v>
      </c>
      <c r="C158" t="s">
        <v>897</v>
      </c>
      <c r="J158" t="s">
        <v>491</v>
      </c>
      <c r="K158">
        <v>0</v>
      </c>
      <c r="N158" t="b">
        <v>1</v>
      </c>
      <c r="O158" t="b">
        <v>0</v>
      </c>
      <c r="P158" t="b">
        <v>1</v>
      </c>
      <c r="Q158">
        <v>16</v>
      </c>
      <c r="R158">
        <v>1</v>
      </c>
      <c r="S158">
        <v>1</v>
      </c>
      <c r="T158">
        <v>2</v>
      </c>
      <c r="V158" t="s">
        <v>451</v>
      </c>
      <c r="W158" t="s">
        <v>3856</v>
      </c>
      <c r="X158" t="s">
        <v>1018</v>
      </c>
      <c r="Y158">
        <v>26</v>
      </c>
      <c r="Z158">
        <v>26</v>
      </c>
      <c r="AA158">
        <v>9</v>
      </c>
      <c r="AB158">
        <v>9</v>
      </c>
      <c r="AC158">
        <v>13</v>
      </c>
    </row>
    <row r="159" spans="1:29" x14ac:dyDescent="0.3">
      <c r="A159">
        <v>222</v>
      </c>
      <c r="B159" t="s">
        <v>547</v>
      </c>
      <c r="C159" t="s">
        <v>899</v>
      </c>
      <c r="J159" t="s">
        <v>491</v>
      </c>
      <c r="K159">
        <v>0</v>
      </c>
      <c r="N159" t="b">
        <v>1</v>
      </c>
      <c r="O159" t="b">
        <v>0</v>
      </c>
      <c r="P159" t="b">
        <v>1</v>
      </c>
      <c r="Q159">
        <v>16</v>
      </c>
      <c r="R159">
        <v>1</v>
      </c>
      <c r="S159">
        <v>1</v>
      </c>
      <c r="T159">
        <v>2</v>
      </c>
      <c r="V159" t="s">
        <v>451</v>
      </c>
      <c r="W159" t="s">
        <v>3856</v>
      </c>
      <c r="X159" t="s">
        <v>1020</v>
      </c>
      <c r="Y159">
        <v>27</v>
      </c>
      <c r="Z159">
        <v>27</v>
      </c>
      <c r="AA159">
        <v>4</v>
      </c>
      <c r="AB159">
        <v>4</v>
      </c>
      <c r="AC159">
        <v>13</v>
      </c>
    </row>
    <row r="160" spans="1:29" x14ac:dyDescent="0.3">
      <c r="A160">
        <v>223</v>
      </c>
      <c r="B160" t="s">
        <v>547</v>
      </c>
      <c r="C160" t="s">
        <v>901</v>
      </c>
      <c r="J160" t="s">
        <v>491</v>
      </c>
      <c r="K160">
        <v>0</v>
      </c>
      <c r="N160" t="b">
        <v>1</v>
      </c>
      <c r="O160" t="b">
        <v>0</v>
      </c>
      <c r="P160" t="b">
        <v>1</v>
      </c>
      <c r="Q160">
        <v>16</v>
      </c>
      <c r="R160">
        <v>1</v>
      </c>
      <c r="S160">
        <v>1</v>
      </c>
      <c r="T160">
        <v>2</v>
      </c>
      <c r="V160" t="s">
        <v>451</v>
      </c>
      <c r="W160" t="s">
        <v>3856</v>
      </c>
      <c r="X160" t="s">
        <v>1022</v>
      </c>
      <c r="Y160">
        <v>27</v>
      </c>
      <c r="Z160">
        <v>27</v>
      </c>
      <c r="AA160">
        <v>5</v>
      </c>
      <c r="AB160">
        <v>5</v>
      </c>
      <c r="AC160">
        <v>13</v>
      </c>
    </row>
    <row r="161" spans="1:29" x14ac:dyDescent="0.3">
      <c r="A161">
        <v>224</v>
      </c>
      <c r="B161" t="s">
        <v>547</v>
      </c>
      <c r="C161" t="s">
        <v>903</v>
      </c>
      <c r="J161" t="s">
        <v>491</v>
      </c>
      <c r="K161">
        <v>0</v>
      </c>
      <c r="N161" t="b">
        <v>1</v>
      </c>
      <c r="O161" t="b">
        <v>0</v>
      </c>
      <c r="P161" t="b">
        <v>1</v>
      </c>
      <c r="Q161">
        <v>16</v>
      </c>
      <c r="R161">
        <v>1</v>
      </c>
      <c r="S161">
        <v>1</v>
      </c>
      <c r="T161">
        <v>2</v>
      </c>
      <c r="V161" t="s">
        <v>451</v>
      </c>
      <c r="W161" t="s">
        <v>3856</v>
      </c>
      <c r="X161" t="s">
        <v>1024</v>
      </c>
      <c r="Y161">
        <v>27</v>
      </c>
      <c r="Z161">
        <v>27</v>
      </c>
      <c r="AA161">
        <v>6</v>
      </c>
      <c r="AB161">
        <v>6</v>
      </c>
      <c r="AC161">
        <v>13</v>
      </c>
    </row>
    <row r="162" spans="1:29" x14ac:dyDescent="0.3">
      <c r="A162">
        <v>225</v>
      </c>
      <c r="B162" t="s">
        <v>547</v>
      </c>
      <c r="C162" t="s">
        <v>905</v>
      </c>
      <c r="J162" t="s">
        <v>491</v>
      </c>
      <c r="K162">
        <v>0</v>
      </c>
      <c r="N162" t="b">
        <v>1</v>
      </c>
      <c r="O162" t="b">
        <v>0</v>
      </c>
      <c r="P162" t="b">
        <v>1</v>
      </c>
      <c r="Q162">
        <v>16</v>
      </c>
      <c r="R162">
        <v>1</v>
      </c>
      <c r="S162">
        <v>1</v>
      </c>
      <c r="T162">
        <v>2</v>
      </c>
      <c r="V162" t="s">
        <v>451</v>
      </c>
      <c r="W162" t="s">
        <v>3856</v>
      </c>
      <c r="X162" t="s">
        <v>1026</v>
      </c>
      <c r="Y162">
        <v>27</v>
      </c>
      <c r="Z162">
        <v>27</v>
      </c>
      <c r="AA162">
        <v>7</v>
      </c>
      <c r="AB162">
        <v>7</v>
      </c>
      <c r="AC162">
        <v>13</v>
      </c>
    </row>
    <row r="163" spans="1:29" x14ac:dyDescent="0.3">
      <c r="A163">
        <v>226</v>
      </c>
      <c r="B163" t="s">
        <v>547</v>
      </c>
      <c r="C163" t="s">
        <v>907</v>
      </c>
      <c r="J163" t="s">
        <v>491</v>
      </c>
      <c r="K163">
        <v>0</v>
      </c>
      <c r="N163" t="b">
        <v>1</v>
      </c>
      <c r="O163" t="b">
        <v>0</v>
      </c>
      <c r="P163" t="b">
        <v>1</v>
      </c>
      <c r="Q163">
        <v>16</v>
      </c>
      <c r="R163">
        <v>1</v>
      </c>
      <c r="S163">
        <v>1</v>
      </c>
      <c r="T163">
        <v>2</v>
      </c>
      <c r="V163" t="s">
        <v>451</v>
      </c>
      <c r="W163" t="s">
        <v>3856</v>
      </c>
      <c r="X163" t="s">
        <v>1028</v>
      </c>
      <c r="Y163">
        <v>27</v>
      </c>
      <c r="Z163">
        <v>27</v>
      </c>
      <c r="AA163">
        <v>8</v>
      </c>
      <c r="AB163">
        <v>8</v>
      </c>
      <c r="AC163">
        <v>13</v>
      </c>
    </row>
    <row r="164" spans="1:29" x14ac:dyDescent="0.3">
      <c r="A164">
        <v>227</v>
      </c>
      <c r="B164" t="s">
        <v>547</v>
      </c>
      <c r="C164" t="s">
        <v>909</v>
      </c>
      <c r="J164" t="s">
        <v>491</v>
      </c>
      <c r="K164">
        <v>0</v>
      </c>
      <c r="N164" t="b">
        <v>1</v>
      </c>
      <c r="O164" t="b">
        <v>0</v>
      </c>
      <c r="P164" t="b">
        <v>1</v>
      </c>
      <c r="Q164">
        <v>16</v>
      </c>
      <c r="R164">
        <v>1</v>
      </c>
      <c r="S164">
        <v>1</v>
      </c>
      <c r="T164">
        <v>2</v>
      </c>
      <c r="V164" t="s">
        <v>451</v>
      </c>
      <c r="W164" t="s">
        <v>3856</v>
      </c>
      <c r="X164" t="s">
        <v>1030</v>
      </c>
      <c r="Y164">
        <v>27</v>
      </c>
      <c r="Z164">
        <v>27</v>
      </c>
      <c r="AA164">
        <v>9</v>
      </c>
      <c r="AB164">
        <v>9</v>
      </c>
      <c r="AC164">
        <v>13</v>
      </c>
    </row>
    <row r="165" spans="1:29" x14ac:dyDescent="0.3">
      <c r="A165">
        <v>228</v>
      </c>
      <c r="B165" t="s">
        <v>547</v>
      </c>
      <c r="C165" t="s">
        <v>911</v>
      </c>
      <c r="J165" t="s">
        <v>491</v>
      </c>
      <c r="K165">
        <v>0</v>
      </c>
      <c r="N165" t="b">
        <v>1</v>
      </c>
      <c r="O165" t="b">
        <v>0</v>
      </c>
      <c r="P165" t="b">
        <v>1</v>
      </c>
      <c r="Q165">
        <v>16</v>
      </c>
      <c r="R165">
        <v>1</v>
      </c>
      <c r="S165">
        <v>1</v>
      </c>
      <c r="T165">
        <v>2</v>
      </c>
      <c r="V165" t="s">
        <v>451</v>
      </c>
      <c r="W165" t="s">
        <v>3856</v>
      </c>
      <c r="X165" t="s">
        <v>1032</v>
      </c>
      <c r="Y165">
        <v>28</v>
      </c>
      <c r="Z165">
        <v>28</v>
      </c>
      <c r="AA165">
        <v>4</v>
      </c>
      <c r="AB165">
        <v>4</v>
      </c>
      <c r="AC165">
        <v>13</v>
      </c>
    </row>
    <row r="166" spans="1:29" x14ac:dyDescent="0.3">
      <c r="A166">
        <v>229</v>
      </c>
      <c r="B166" t="s">
        <v>547</v>
      </c>
      <c r="C166" t="s">
        <v>913</v>
      </c>
      <c r="J166" t="s">
        <v>491</v>
      </c>
      <c r="K166">
        <v>0</v>
      </c>
      <c r="N166" t="b">
        <v>1</v>
      </c>
      <c r="O166" t="b">
        <v>0</v>
      </c>
      <c r="P166" t="b">
        <v>1</v>
      </c>
      <c r="Q166">
        <v>16</v>
      </c>
      <c r="R166">
        <v>1</v>
      </c>
      <c r="S166">
        <v>1</v>
      </c>
      <c r="T166">
        <v>2</v>
      </c>
      <c r="V166" t="s">
        <v>451</v>
      </c>
      <c r="W166" t="s">
        <v>3856</v>
      </c>
      <c r="X166" t="s">
        <v>1034</v>
      </c>
      <c r="Y166">
        <v>28</v>
      </c>
      <c r="Z166">
        <v>28</v>
      </c>
      <c r="AA166">
        <v>5</v>
      </c>
      <c r="AB166">
        <v>5</v>
      </c>
      <c r="AC166">
        <v>13</v>
      </c>
    </row>
    <row r="167" spans="1:29" x14ac:dyDescent="0.3">
      <c r="A167">
        <v>230</v>
      </c>
      <c r="B167" t="s">
        <v>547</v>
      </c>
      <c r="C167" t="s">
        <v>915</v>
      </c>
      <c r="J167" t="s">
        <v>491</v>
      </c>
      <c r="K167">
        <v>0</v>
      </c>
      <c r="N167" t="b">
        <v>1</v>
      </c>
      <c r="O167" t="b">
        <v>0</v>
      </c>
      <c r="P167" t="b">
        <v>1</v>
      </c>
      <c r="Q167">
        <v>16</v>
      </c>
      <c r="R167">
        <v>1</v>
      </c>
      <c r="S167">
        <v>1</v>
      </c>
      <c r="T167">
        <v>2</v>
      </c>
      <c r="V167" t="s">
        <v>451</v>
      </c>
      <c r="W167" t="s">
        <v>3856</v>
      </c>
      <c r="X167" t="s">
        <v>1036</v>
      </c>
      <c r="Y167">
        <v>28</v>
      </c>
      <c r="Z167">
        <v>28</v>
      </c>
      <c r="AA167">
        <v>6</v>
      </c>
      <c r="AB167">
        <v>6</v>
      </c>
      <c r="AC167">
        <v>13</v>
      </c>
    </row>
    <row r="168" spans="1:29" x14ac:dyDescent="0.3">
      <c r="A168">
        <v>231</v>
      </c>
      <c r="B168" t="s">
        <v>547</v>
      </c>
      <c r="C168" t="s">
        <v>917</v>
      </c>
      <c r="J168" t="s">
        <v>491</v>
      </c>
      <c r="K168">
        <v>0</v>
      </c>
      <c r="N168" t="b">
        <v>1</v>
      </c>
      <c r="O168" t="b">
        <v>0</v>
      </c>
      <c r="P168" t="b">
        <v>1</v>
      </c>
      <c r="Q168">
        <v>16</v>
      </c>
      <c r="R168">
        <v>1</v>
      </c>
      <c r="S168">
        <v>1</v>
      </c>
      <c r="T168">
        <v>2</v>
      </c>
      <c r="V168" t="s">
        <v>451</v>
      </c>
      <c r="W168" t="s">
        <v>3856</v>
      </c>
      <c r="X168" t="s">
        <v>1038</v>
      </c>
      <c r="Y168">
        <v>28</v>
      </c>
      <c r="Z168">
        <v>28</v>
      </c>
      <c r="AA168">
        <v>7</v>
      </c>
      <c r="AB168">
        <v>7</v>
      </c>
      <c r="AC168">
        <v>13</v>
      </c>
    </row>
    <row r="169" spans="1:29" x14ac:dyDescent="0.3">
      <c r="A169">
        <v>232</v>
      </c>
      <c r="B169" t="s">
        <v>547</v>
      </c>
      <c r="C169" t="s">
        <v>919</v>
      </c>
      <c r="J169" t="s">
        <v>491</v>
      </c>
      <c r="K169">
        <v>0</v>
      </c>
      <c r="N169" t="b">
        <v>1</v>
      </c>
      <c r="O169" t="b">
        <v>0</v>
      </c>
      <c r="P169" t="b">
        <v>1</v>
      </c>
      <c r="Q169">
        <v>16</v>
      </c>
      <c r="R169">
        <v>1</v>
      </c>
      <c r="S169">
        <v>1</v>
      </c>
      <c r="T169">
        <v>2</v>
      </c>
      <c r="V169" t="s">
        <v>451</v>
      </c>
      <c r="W169" t="s">
        <v>3856</v>
      </c>
      <c r="X169" t="s">
        <v>1040</v>
      </c>
      <c r="Y169">
        <v>28</v>
      </c>
      <c r="Z169">
        <v>28</v>
      </c>
      <c r="AA169">
        <v>8</v>
      </c>
      <c r="AB169">
        <v>8</v>
      </c>
      <c r="AC169">
        <v>13</v>
      </c>
    </row>
    <row r="170" spans="1:29" x14ac:dyDescent="0.3">
      <c r="A170">
        <v>233</v>
      </c>
      <c r="B170" t="s">
        <v>547</v>
      </c>
      <c r="C170" t="s">
        <v>921</v>
      </c>
      <c r="J170" t="s">
        <v>491</v>
      </c>
      <c r="K170">
        <v>0</v>
      </c>
      <c r="N170" t="b">
        <v>1</v>
      </c>
      <c r="O170" t="b">
        <v>0</v>
      </c>
      <c r="P170" t="b">
        <v>1</v>
      </c>
      <c r="Q170">
        <v>16</v>
      </c>
      <c r="R170">
        <v>1</v>
      </c>
      <c r="S170">
        <v>1</v>
      </c>
      <c r="T170">
        <v>2</v>
      </c>
      <c r="V170" t="s">
        <v>451</v>
      </c>
      <c r="W170" t="s">
        <v>3856</v>
      </c>
      <c r="X170" t="s">
        <v>1042</v>
      </c>
      <c r="Y170">
        <v>28</v>
      </c>
      <c r="Z170">
        <v>28</v>
      </c>
      <c r="AA170">
        <v>9</v>
      </c>
      <c r="AB170">
        <v>9</v>
      </c>
      <c r="AC170">
        <v>13</v>
      </c>
    </row>
    <row r="171" spans="1:29" x14ac:dyDescent="0.3">
      <c r="A171">
        <v>234</v>
      </c>
      <c r="B171" t="s">
        <v>547</v>
      </c>
      <c r="C171" t="s">
        <v>923</v>
      </c>
      <c r="J171" t="s">
        <v>491</v>
      </c>
      <c r="K171">
        <v>0</v>
      </c>
      <c r="N171" t="b">
        <v>1</v>
      </c>
      <c r="O171" t="b">
        <v>0</v>
      </c>
      <c r="P171" t="b">
        <v>1</v>
      </c>
      <c r="Q171">
        <v>16</v>
      </c>
      <c r="R171">
        <v>1</v>
      </c>
      <c r="S171">
        <v>1</v>
      </c>
      <c r="T171">
        <v>2</v>
      </c>
      <c r="V171" t="s">
        <v>451</v>
      </c>
      <c r="W171" t="s">
        <v>3856</v>
      </c>
      <c r="X171" t="s">
        <v>1044</v>
      </c>
      <c r="Y171">
        <v>29</v>
      </c>
      <c r="Z171">
        <v>29</v>
      </c>
      <c r="AA171">
        <v>4</v>
      </c>
      <c r="AB171">
        <v>4</v>
      </c>
      <c r="AC171">
        <v>13</v>
      </c>
    </row>
    <row r="172" spans="1:29" x14ac:dyDescent="0.3">
      <c r="A172">
        <v>235</v>
      </c>
      <c r="B172" t="s">
        <v>547</v>
      </c>
      <c r="C172" t="s">
        <v>925</v>
      </c>
      <c r="J172" t="s">
        <v>491</v>
      </c>
      <c r="K172">
        <v>0</v>
      </c>
      <c r="N172" t="b">
        <v>1</v>
      </c>
      <c r="O172" t="b">
        <v>0</v>
      </c>
      <c r="P172" t="b">
        <v>1</v>
      </c>
      <c r="Q172">
        <v>16</v>
      </c>
      <c r="R172">
        <v>1</v>
      </c>
      <c r="S172">
        <v>1</v>
      </c>
      <c r="T172">
        <v>2</v>
      </c>
      <c r="V172" t="s">
        <v>451</v>
      </c>
      <c r="W172" t="s">
        <v>3856</v>
      </c>
      <c r="X172" t="s">
        <v>1046</v>
      </c>
      <c r="Y172">
        <v>29</v>
      </c>
      <c r="Z172">
        <v>29</v>
      </c>
      <c r="AA172">
        <v>5</v>
      </c>
      <c r="AB172">
        <v>5</v>
      </c>
      <c r="AC172">
        <v>13</v>
      </c>
    </row>
    <row r="173" spans="1:29" x14ac:dyDescent="0.3">
      <c r="A173">
        <v>236</v>
      </c>
      <c r="B173" t="s">
        <v>547</v>
      </c>
      <c r="C173" t="s">
        <v>927</v>
      </c>
      <c r="J173" t="s">
        <v>491</v>
      </c>
      <c r="K173">
        <v>0</v>
      </c>
      <c r="N173" t="b">
        <v>1</v>
      </c>
      <c r="O173" t="b">
        <v>0</v>
      </c>
      <c r="P173" t="b">
        <v>1</v>
      </c>
      <c r="Q173">
        <v>16</v>
      </c>
      <c r="R173">
        <v>1</v>
      </c>
      <c r="S173">
        <v>1</v>
      </c>
      <c r="T173">
        <v>2</v>
      </c>
      <c r="V173" t="s">
        <v>451</v>
      </c>
      <c r="W173" t="s">
        <v>3856</v>
      </c>
      <c r="X173" t="s">
        <v>1048</v>
      </c>
      <c r="Y173">
        <v>29</v>
      </c>
      <c r="Z173">
        <v>29</v>
      </c>
      <c r="AA173">
        <v>6</v>
      </c>
      <c r="AB173">
        <v>6</v>
      </c>
      <c r="AC173">
        <v>13</v>
      </c>
    </row>
    <row r="174" spans="1:29" x14ac:dyDescent="0.3">
      <c r="A174">
        <v>237</v>
      </c>
      <c r="B174" t="s">
        <v>547</v>
      </c>
      <c r="C174" t="s">
        <v>929</v>
      </c>
      <c r="J174" t="s">
        <v>491</v>
      </c>
      <c r="K174">
        <v>0</v>
      </c>
      <c r="N174" t="b">
        <v>1</v>
      </c>
      <c r="O174" t="b">
        <v>0</v>
      </c>
      <c r="P174" t="b">
        <v>1</v>
      </c>
      <c r="Q174">
        <v>16</v>
      </c>
      <c r="R174">
        <v>1</v>
      </c>
      <c r="S174">
        <v>1</v>
      </c>
      <c r="T174">
        <v>2</v>
      </c>
      <c r="V174" t="s">
        <v>451</v>
      </c>
      <c r="W174" t="s">
        <v>3856</v>
      </c>
      <c r="X174" t="s">
        <v>1050</v>
      </c>
      <c r="Y174">
        <v>29</v>
      </c>
      <c r="Z174">
        <v>29</v>
      </c>
      <c r="AA174">
        <v>7</v>
      </c>
      <c r="AB174">
        <v>7</v>
      </c>
      <c r="AC174">
        <v>13</v>
      </c>
    </row>
    <row r="175" spans="1:29" x14ac:dyDescent="0.3">
      <c r="A175">
        <v>238</v>
      </c>
      <c r="B175" t="s">
        <v>547</v>
      </c>
      <c r="C175" t="s">
        <v>931</v>
      </c>
      <c r="J175" t="s">
        <v>491</v>
      </c>
      <c r="K175">
        <v>0</v>
      </c>
      <c r="N175" t="b">
        <v>1</v>
      </c>
      <c r="O175" t="b">
        <v>0</v>
      </c>
      <c r="P175" t="b">
        <v>1</v>
      </c>
      <c r="Q175">
        <v>16</v>
      </c>
      <c r="R175">
        <v>1</v>
      </c>
      <c r="S175">
        <v>1</v>
      </c>
      <c r="T175">
        <v>2</v>
      </c>
      <c r="V175" t="s">
        <v>451</v>
      </c>
      <c r="W175" t="s">
        <v>3856</v>
      </c>
      <c r="X175" t="s">
        <v>1052</v>
      </c>
      <c r="Y175">
        <v>29</v>
      </c>
      <c r="Z175">
        <v>29</v>
      </c>
      <c r="AA175">
        <v>8</v>
      </c>
      <c r="AB175">
        <v>8</v>
      </c>
      <c r="AC175">
        <v>13</v>
      </c>
    </row>
    <row r="176" spans="1:29" x14ac:dyDescent="0.3">
      <c r="A176">
        <v>239</v>
      </c>
      <c r="B176" t="s">
        <v>547</v>
      </c>
      <c r="C176" t="s">
        <v>933</v>
      </c>
      <c r="J176" t="s">
        <v>491</v>
      </c>
      <c r="K176">
        <v>0</v>
      </c>
      <c r="N176" t="b">
        <v>1</v>
      </c>
      <c r="O176" t="b">
        <v>0</v>
      </c>
      <c r="P176" t="b">
        <v>1</v>
      </c>
      <c r="Q176">
        <v>16</v>
      </c>
      <c r="R176">
        <v>1</v>
      </c>
      <c r="S176">
        <v>1</v>
      </c>
      <c r="T176">
        <v>2</v>
      </c>
      <c r="V176" t="s">
        <v>451</v>
      </c>
      <c r="W176" t="s">
        <v>3856</v>
      </c>
      <c r="X176" t="s">
        <v>1054</v>
      </c>
      <c r="Y176">
        <v>29</v>
      </c>
      <c r="Z176">
        <v>29</v>
      </c>
      <c r="AA176">
        <v>9</v>
      </c>
      <c r="AB176">
        <v>9</v>
      </c>
      <c r="AC176">
        <v>13</v>
      </c>
    </row>
    <row r="177" spans="1:29" x14ac:dyDescent="0.3">
      <c r="A177">
        <v>240</v>
      </c>
      <c r="B177" t="s">
        <v>547</v>
      </c>
      <c r="C177" t="s">
        <v>935</v>
      </c>
      <c r="J177" t="s">
        <v>491</v>
      </c>
      <c r="K177">
        <v>0</v>
      </c>
      <c r="N177" t="b">
        <v>1</v>
      </c>
      <c r="O177" t="b">
        <v>0</v>
      </c>
      <c r="P177" t="b">
        <v>1</v>
      </c>
      <c r="Q177">
        <v>16</v>
      </c>
      <c r="R177">
        <v>1</v>
      </c>
      <c r="S177">
        <v>1</v>
      </c>
      <c r="T177">
        <v>2</v>
      </c>
      <c r="V177" t="s">
        <v>451</v>
      </c>
      <c r="W177" t="s">
        <v>3856</v>
      </c>
      <c r="X177" t="s">
        <v>1056</v>
      </c>
      <c r="Y177">
        <v>30</v>
      </c>
      <c r="Z177">
        <v>30</v>
      </c>
      <c r="AA177">
        <v>4</v>
      </c>
      <c r="AB177">
        <v>4</v>
      </c>
      <c r="AC177">
        <v>13</v>
      </c>
    </row>
    <row r="178" spans="1:29" x14ac:dyDescent="0.3">
      <c r="A178">
        <v>241</v>
      </c>
      <c r="B178" t="s">
        <v>547</v>
      </c>
      <c r="C178" t="s">
        <v>937</v>
      </c>
      <c r="J178" t="s">
        <v>491</v>
      </c>
      <c r="K178">
        <v>0</v>
      </c>
      <c r="N178" t="b">
        <v>1</v>
      </c>
      <c r="O178" t="b">
        <v>0</v>
      </c>
      <c r="P178" t="b">
        <v>1</v>
      </c>
      <c r="Q178">
        <v>16</v>
      </c>
      <c r="R178">
        <v>1</v>
      </c>
      <c r="S178">
        <v>1</v>
      </c>
      <c r="T178">
        <v>2</v>
      </c>
      <c r="V178" t="s">
        <v>451</v>
      </c>
      <c r="W178" t="s">
        <v>3856</v>
      </c>
      <c r="X178" t="s">
        <v>1058</v>
      </c>
      <c r="Y178">
        <v>30</v>
      </c>
      <c r="Z178">
        <v>30</v>
      </c>
      <c r="AA178">
        <v>5</v>
      </c>
      <c r="AB178">
        <v>5</v>
      </c>
      <c r="AC178">
        <v>13</v>
      </c>
    </row>
    <row r="179" spans="1:29" x14ac:dyDescent="0.3">
      <c r="A179">
        <v>242</v>
      </c>
      <c r="B179" t="s">
        <v>547</v>
      </c>
      <c r="C179" t="s">
        <v>939</v>
      </c>
      <c r="J179" t="s">
        <v>491</v>
      </c>
      <c r="K179">
        <v>0</v>
      </c>
      <c r="N179" t="b">
        <v>1</v>
      </c>
      <c r="O179" t="b">
        <v>0</v>
      </c>
      <c r="P179" t="b">
        <v>1</v>
      </c>
      <c r="Q179">
        <v>16</v>
      </c>
      <c r="R179">
        <v>1</v>
      </c>
      <c r="S179">
        <v>1</v>
      </c>
      <c r="T179">
        <v>2</v>
      </c>
      <c r="V179" t="s">
        <v>451</v>
      </c>
      <c r="W179" t="s">
        <v>3856</v>
      </c>
      <c r="X179" t="s">
        <v>1060</v>
      </c>
      <c r="Y179">
        <v>30</v>
      </c>
      <c r="Z179">
        <v>30</v>
      </c>
      <c r="AA179">
        <v>6</v>
      </c>
      <c r="AB179">
        <v>6</v>
      </c>
      <c r="AC179">
        <v>13</v>
      </c>
    </row>
    <row r="180" spans="1:29" x14ac:dyDescent="0.3">
      <c r="A180">
        <v>243</v>
      </c>
      <c r="B180" t="s">
        <v>547</v>
      </c>
      <c r="C180" t="s">
        <v>941</v>
      </c>
      <c r="J180" t="s">
        <v>491</v>
      </c>
      <c r="K180">
        <v>0</v>
      </c>
      <c r="N180" t="b">
        <v>1</v>
      </c>
      <c r="O180" t="b">
        <v>0</v>
      </c>
      <c r="P180" t="b">
        <v>1</v>
      </c>
      <c r="Q180">
        <v>16</v>
      </c>
      <c r="R180">
        <v>1</v>
      </c>
      <c r="S180">
        <v>1</v>
      </c>
      <c r="T180">
        <v>2</v>
      </c>
      <c r="V180" t="s">
        <v>451</v>
      </c>
      <c r="W180" t="s">
        <v>3856</v>
      </c>
      <c r="X180" t="s">
        <v>1062</v>
      </c>
      <c r="Y180">
        <v>30</v>
      </c>
      <c r="Z180">
        <v>30</v>
      </c>
      <c r="AA180">
        <v>7</v>
      </c>
      <c r="AB180">
        <v>7</v>
      </c>
      <c r="AC180">
        <v>13</v>
      </c>
    </row>
    <row r="181" spans="1:29" x14ac:dyDescent="0.3">
      <c r="A181">
        <v>244</v>
      </c>
      <c r="B181" t="s">
        <v>547</v>
      </c>
      <c r="C181" t="s">
        <v>943</v>
      </c>
      <c r="J181" t="s">
        <v>491</v>
      </c>
      <c r="K181">
        <v>0</v>
      </c>
      <c r="N181" t="b">
        <v>1</v>
      </c>
      <c r="O181" t="b">
        <v>0</v>
      </c>
      <c r="P181" t="b">
        <v>1</v>
      </c>
      <c r="Q181">
        <v>16</v>
      </c>
      <c r="R181">
        <v>1</v>
      </c>
      <c r="S181">
        <v>1</v>
      </c>
      <c r="T181">
        <v>2</v>
      </c>
      <c r="V181" t="s">
        <v>451</v>
      </c>
      <c r="W181" t="s">
        <v>3856</v>
      </c>
      <c r="X181" t="s">
        <v>1064</v>
      </c>
      <c r="Y181">
        <v>30</v>
      </c>
      <c r="Z181">
        <v>30</v>
      </c>
      <c r="AA181">
        <v>8</v>
      </c>
      <c r="AB181">
        <v>8</v>
      </c>
      <c r="AC181">
        <v>13</v>
      </c>
    </row>
    <row r="182" spans="1:29" x14ac:dyDescent="0.3">
      <c r="A182">
        <v>245</v>
      </c>
      <c r="B182" t="s">
        <v>547</v>
      </c>
      <c r="C182" t="s">
        <v>945</v>
      </c>
      <c r="J182" t="s">
        <v>491</v>
      </c>
      <c r="K182">
        <v>0</v>
      </c>
      <c r="N182" t="b">
        <v>1</v>
      </c>
      <c r="O182" t="b">
        <v>0</v>
      </c>
      <c r="P182" t="b">
        <v>1</v>
      </c>
      <c r="Q182">
        <v>16</v>
      </c>
      <c r="R182">
        <v>1</v>
      </c>
      <c r="S182">
        <v>1</v>
      </c>
      <c r="T182">
        <v>2</v>
      </c>
      <c r="V182" t="s">
        <v>451</v>
      </c>
      <c r="W182" t="s">
        <v>3856</v>
      </c>
      <c r="X182" t="s">
        <v>1066</v>
      </c>
      <c r="Y182">
        <v>30</v>
      </c>
      <c r="Z182">
        <v>30</v>
      </c>
      <c r="AA182">
        <v>9</v>
      </c>
      <c r="AB182">
        <v>9</v>
      </c>
      <c r="AC182">
        <v>13</v>
      </c>
    </row>
    <row r="183" spans="1:29" x14ac:dyDescent="0.3">
      <c r="A183">
        <v>246</v>
      </c>
      <c r="B183" t="s">
        <v>547</v>
      </c>
      <c r="C183" t="s">
        <v>947</v>
      </c>
      <c r="J183" t="s">
        <v>491</v>
      </c>
      <c r="K183">
        <v>0</v>
      </c>
      <c r="N183" t="b">
        <v>1</v>
      </c>
      <c r="O183" t="b">
        <v>0</v>
      </c>
      <c r="P183" t="b">
        <v>1</v>
      </c>
      <c r="Q183">
        <v>16</v>
      </c>
      <c r="R183">
        <v>1</v>
      </c>
      <c r="S183">
        <v>1</v>
      </c>
      <c r="T183">
        <v>2</v>
      </c>
      <c r="V183" t="s">
        <v>451</v>
      </c>
      <c r="W183" t="s">
        <v>3856</v>
      </c>
      <c r="X183" t="s">
        <v>1068</v>
      </c>
      <c r="Y183">
        <v>31</v>
      </c>
      <c r="Z183">
        <v>31</v>
      </c>
      <c r="AA183">
        <v>4</v>
      </c>
      <c r="AB183">
        <v>4</v>
      </c>
      <c r="AC183">
        <v>13</v>
      </c>
    </row>
    <row r="184" spans="1:29" x14ac:dyDescent="0.3">
      <c r="A184">
        <v>247</v>
      </c>
      <c r="B184" t="s">
        <v>547</v>
      </c>
      <c r="C184" t="s">
        <v>949</v>
      </c>
      <c r="J184" t="s">
        <v>491</v>
      </c>
      <c r="K184">
        <v>0</v>
      </c>
      <c r="N184" t="b">
        <v>1</v>
      </c>
      <c r="O184" t="b">
        <v>0</v>
      </c>
      <c r="P184" t="b">
        <v>1</v>
      </c>
      <c r="Q184">
        <v>16</v>
      </c>
      <c r="R184">
        <v>1</v>
      </c>
      <c r="S184">
        <v>1</v>
      </c>
      <c r="T184">
        <v>2</v>
      </c>
      <c r="V184" t="s">
        <v>451</v>
      </c>
      <c r="W184" t="s">
        <v>3856</v>
      </c>
      <c r="X184" t="s">
        <v>1070</v>
      </c>
      <c r="Y184">
        <v>31</v>
      </c>
      <c r="Z184">
        <v>31</v>
      </c>
      <c r="AA184">
        <v>5</v>
      </c>
      <c r="AB184">
        <v>5</v>
      </c>
      <c r="AC184">
        <v>13</v>
      </c>
    </row>
    <row r="185" spans="1:29" x14ac:dyDescent="0.3">
      <c r="A185">
        <v>248</v>
      </c>
      <c r="B185" t="s">
        <v>547</v>
      </c>
      <c r="C185" t="s">
        <v>951</v>
      </c>
      <c r="J185" t="s">
        <v>491</v>
      </c>
      <c r="K185">
        <v>0</v>
      </c>
      <c r="N185" t="b">
        <v>1</v>
      </c>
      <c r="O185" t="b">
        <v>0</v>
      </c>
      <c r="P185" t="b">
        <v>1</v>
      </c>
      <c r="Q185">
        <v>16</v>
      </c>
      <c r="R185">
        <v>1</v>
      </c>
      <c r="S185">
        <v>1</v>
      </c>
      <c r="T185">
        <v>2</v>
      </c>
      <c r="V185" t="s">
        <v>451</v>
      </c>
      <c r="W185" t="s">
        <v>3856</v>
      </c>
      <c r="X185" t="s">
        <v>1072</v>
      </c>
      <c r="Y185">
        <v>31</v>
      </c>
      <c r="Z185">
        <v>31</v>
      </c>
      <c r="AA185">
        <v>6</v>
      </c>
      <c r="AB185">
        <v>6</v>
      </c>
      <c r="AC185">
        <v>13</v>
      </c>
    </row>
    <row r="186" spans="1:29" x14ac:dyDescent="0.3">
      <c r="A186">
        <v>249</v>
      </c>
      <c r="B186" t="s">
        <v>547</v>
      </c>
      <c r="C186" t="s">
        <v>953</v>
      </c>
      <c r="J186" t="s">
        <v>491</v>
      </c>
      <c r="K186">
        <v>0</v>
      </c>
      <c r="N186" t="b">
        <v>1</v>
      </c>
      <c r="O186" t="b">
        <v>0</v>
      </c>
      <c r="P186" t="b">
        <v>1</v>
      </c>
      <c r="Q186">
        <v>16</v>
      </c>
      <c r="R186">
        <v>1</v>
      </c>
      <c r="S186">
        <v>1</v>
      </c>
      <c r="T186">
        <v>2</v>
      </c>
      <c r="V186" t="s">
        <v>451</v>
      </c>
      <c r="W186" t="s">
        <v>3856</v>
      </c>
      <c r="X186" t="s">
        <v>1074</v>
      </c>
      <c r="Y186">
        <v>31</v>
      </c>
      <c r="Z186">
        <v>31</v>
      </c>
      <c r="AA186">
        <v>7</v>
      </c>
      <c r="AB186">
        <v>7</v>
      </c>
      <c r="AC186">
        <v>13</v>
      </c>
    </row>
    <row r="187" spans="1:29" x14ac:dyDescent="0.3">
      <c r="A187">
        <v>250</v>
      </c>
      <c r="B187" t="s">
        <v>547</v>
      </c>
      <c r="C187" t="s">
        <v>955</v>
      </c>
      <c r="J187" t="s">
        <v>491</v>
      </c>
      <c r="K187">
        <v>0</v>
      </c>
      <c r="N187" t="b">
        <v>1</v>
      </c>
      <c r="O187" t="b">
        <v>0</v>
      </c>
      <c r="P187" t="b">
        <v>1</v>
      </c>
      <c r="Q187">
        <v>16</v>
      </c>
      <c r="R187">
        <v>1</v>
      </c>
      <c r="S187">
        <v>1</v>
      </c>
      <c r="T187">
        <v>2</v>
      </c>
      <c r="V187" t="s">
        <v>451</v>
      </c>
      <c r="W187" t="s">
        <v>3856</v>
      </c>
      <c r="X187" t="s">
        <v>1076</v>
      </c>
      <c r="Y187">
        <v>31</v>
      </c>
      <c r="Z187">
        <v>31</v>
      </c>
      <c r="AA187">
        <v>8</v>
      </c>
      <c r="AB187">
        <v>8</v>
      </c>
      <c r="AC187">
        <v>13</v>
      </c>
    </row>
    <row r="188" spans="1:29" x14ac:dyDescent="0.3">
      <c r="A188">
        <v>251</v>
      </c>
      <c r="B188" t="s">
        <v>547</v>
      </c>
      <c r="C188" t="s">
        <v>957</v>
      </c>
      <c r="J188" t="s">
        <v>491</v>
      </c>
      <c r="K188">
        <v>0</v>
      </c>
      <c r="N188" t="b">
        <v>1</v>
      </c>
      <c r="O188" t="b">
        <v>0</v>
      </c>
      <c r="P188" t="b">
        <v>1</v>
      </c>
      <c r="Q188">
        <v>16</v>
      </c>
      <c r="R188">
        <v>1</v>
      </c>
      <c r="S188">
        <v>1</v>
      </c>
      <c r="T188">
        <v>2</v>
      </c>
      <c r="V188" t="s">
        <v>451</v>
      </c>
      <c r="W188" t="s">
        <v>3856</v>
      </c>
      <c r="X188" t="s">
        <v>1078</v>
      </c>
      <c r="Y188">
        <v>31</v>
      </c>
      <c r="Z188">
        <v>31</v>
      </c>
      <c r="AA188">
        <v>9</v>
      </c>
      <c r="AB188">
        <v>9</v>
      </c>
      <c r="AC188">
        <v>13</v>
      </c>
    </row>
    <row r="189" spans="1:29" x14ac:dyDescent="0.3">
      <c r="A189">
        <v>252</v>
      </c>
      <c r="B189" t="s">
        <v>547</v>
      </c>
      <c r="C189" t="s">
        <v>959</v>
      </c>
      <c r="J189" t="s">
        <v>491</v>
      </c>
      <c r="K189">
        <v>0</v>
      </c>
      <c r="N189" t="b">
        <v>1</v>
      </c>
      <c r="O189" t="b">
        <v>0</v>
      </c>
      <c r="P189" t="b">
        <v>1</v>
      </c>
      <c r="Q189">
        <v>16</v>
      </c>
      <c r="R189">
        <v>1</v>
      </c>
      <c r="S189">
        <v>1</v>
      </c>
      <c r="T189">
        <v>2</v>
      </c>
      <c r="V189" t="s">
        <v>451</v>
      </c>
      <c r="W189" t="s">
        <v>3856</v>
      </c>
      <c r="X189" t="s">
        <v>1080</v>
      </c>
      <c r="Y189">
        <v>32</v>
      </c>
      <c r="Z189">
        <v>32</v>
      </c>
      <c r="AA189">
        <v>4</v>
      </c>
      <c r="AB189">
        <v>4</v>
      </c>
      <c r="AC189">
        <v>13</v>
      </c>
    </row>
    <row r="190" spans="1:29" x14ac:dyDescent="0.3">
      <c r="A190">
        <v>253</v>
      </c>
      <c r="B190" t="s">
        <v>547</v>
      </c>
      <c r="C190" t="s">
        <v>961</v>
      </c>
      <c r="J190" t="s">
        <v>491</v>
      </c>
      <c r="K190">
        <v>0</v>
      </c>
      <c r="N190" t="b">
        <v>1</v>
      </c>
      <c r="O190" t="b">
        <v>0</v>
      </c>
      <c r="P190" t="b">
        <v>1</v>
      </c>
      <c r="Q190">
        <v>16</v>
      </c>
      <c r="R190">
        <v>1</v>
      </c>
      <c r="S190">
        <v>1</v>
      </c>
      <c r="T190">
        <v>2</v>
      </c>
      <c r="V190" t="s">
        <v>451</v>
      </c>
      <c r="W190" t="s">
        <v>3856</v>
      </c>
      <c r="X190" t="s">
        <v>1082</v>
      </c>
      <c r="Y190">
        <v>32</v>
      </c>
      <c r="Z190">
        <v>32</v>
      </c>
      <c r="AA190">
        <v>5</v>
      </c>
      <c r="AB190">
        <v>5</v>
      </c>
      <c r="AC190">
        <v>13</v>
      </c>
    </row>
    <row r="191" spans="1:29" x14ac:dyDescent="0.3">
      <c r="A191">
        <v>254</v>
      </c>
      <c r="B191" t="s">
        <v>547</v>
      </c>
      <c r="C191" t="s">
        <v>963</v>
      </c>
      <c r="J191" t="s">
        <v>491</v>
      </c>
      <c r="K191">
        <v>0</v>
      </c>
      <c r="N191" t="b">
        <v>1</v>
      </c>
      <c r="O191" t="b">
        <v>0</v>
      </c>
      <c r="P191" t="b">
        <v>1</v>
      </c>
      <c r="Q191">
        <v>16</v>
      </c>
      <c r="R191">
        <v>1</v>
      </c>
      <c r="S191">
        <v>1</v>
      </c>
      <c r="T191">
        <v>2</v>
      </c>
      <c r="V191" t="s">
        <v>451</v>
      </c>
      <c r="W191" t="s">
        <v>3856</v>
      </c>
      <c r="X191" t="s">
        <v>1084</v>
      </c>
      <c r="Y191">
        <v>32</v>
      </c>
      <c r="Z191">
        <v>32</v>
      </c>
      <c r="AA191">
        <v>6</v>
      </c>
      <c r="AB191">
        <v>6</v>
      </c>
      <c r="AC191">
        <v>13</v>
      </c>
    </row>
    <row r="192" spans="1:29" x14ac:dyDescent="0.3">
      <c r="A192">
        <v>255</v>
      </c>
      <c r="B192" t="s">
        <v>547</v>
      </c>
      <c r="C192" t="s">
        <v>965</v>
      </c>
      <c r="J192" t="s">
        <v>491</v>
      </c>
      <c r="K192">
        <v>0</v>
      </c>
      <c r="N192" t="b">
        <v>1</v>
      </c>
      <c r="O192" t="b">
        <v>0</v>
      </c>
      <c r="P192" t="b">
        <v>1</v>
      </c>
      <c r="Q192">
        <v>16</v>
      </c>
      <c r="R192">
        <v>1</v>
      </c>
      <c r="S192">
        <v>1</v>
      </c>
      <c r="T192">
        <v>2</v>
      </c>
      <c r="V192" t="s">
        <v>451</v>
      </c>
      <c r="W192" t="s">
        <v>3856</v>
      </c>
      <c r="X192" t="s">
        <v>1086</v>
      </c>
      <c r="Y192">
        <v>32</v>
      </c>
      <c r="Z192">
        <v>32</v>
      </c>
      <c r="AA192">
        <v>7</v>
      </c>
      <c r="AB192">
        <v>7</v>
      </c>
      <c r="AC192">
        <v>13</v>
      </c>
    </row>
    <row r="193" spans="1:29" x14ac:dyDescent="0.3">
      <c r="A193">
        <v>256</v>
      </c>
      <c r="B193" t="s">
        <v>547</v>
      </c>
      <c r="C193" t="s">
        <v>967</v>
      </c>
      <c r="J193" t="s">
        <v>491</v>
      </c>
      <c r="K193">
        <v>0</v>
      </c>
      <c r="N193" t="b">
        <v>1</v>
      </c>
      <c r="O193" t="b">
        <v>0</v>
      </c>
      <c r="P193" t="b">
        <v>1</v>
      </c>
      <c r="Q193">
        <v>16</v>
      </c>
      <c r="R193">
        <v>1</v>
      </c>
      <c r="S193">
        <v>1</v>
      </c>
      <c r="T193">
        <v>2</v>
      </c>
      <c r="V193" t="s">
        <v>451</v>
      </c>
      <c r="W193" t="s">
        <v>3856</v>
      </c>
      <c r="X193" t="s">
        <v>1088</v>
      </c>
      <c r="Y193">
        <v>32</v>
      </c>
      <c r="Z193">
        <v>32</v>
      </c>
      <c r="AA193">
        <v>8</v>
      </c>
      <c r="AB193">
        <v>8</v>
      </c>
      <c r="AC193">
        <v>13</v>
      </c>
    </row>
    <row r="194" spans="1:29" x14ac:dyDescent="0.3">
      <c r="A194">
        <v>257</v>
      </c>
      <c r="B194" t="s">
        <v>547</v>
      </c>
      <c r="C194" t="s">
        <v>969</v>
      </c>
      <c r="J194" t="s">
        <v>491</v>
      </c>
      <c r="K194">
        <v>0</v>
      </c>
      <c r="N194" t="b">
        <v>1</v>
      </c>
      <c r="O194" t="b">
        <v>0</v>
      </c>
      <c r="P194" t="b">
        <v>1</v>
      </c>
      <c r="Q194">
        <v>16</v>
      </c>
      <c r="R194">
        <v>1</v>
      </c>
      <c r="S194">
        <v>1</v>
      </c>
      <c r="T194">
        <v>2</v>
      </c>
      <c r="V194" t="s">
        <v>451</v>
      </c>
      <c r="W194" t="s">
        <v>3856</v>
      </c>
      <c r="X194" t="s">
        <v>1090</v>
      </c>
      <c r="Y194">
        <v>32</v>
      </c>
      <c r="Z194">
        <v>32</v>
      </c>
      <c r="AA194">
        <v>9</v>
      </c>
      <c r="AB194">
        <v>9</v>
      </c>
      <c r="AC194">
        <v>13</v>
      </c>
    </row>
    <row r="195" spans="1:29" x14ac:dyDescent="0.3">
      <c r="A195">
        <v>258</v>
      </c>
      <c r="B195" t="s">
        <v>547</v>
      </c>
      <c r="C195" t="s">
        <v>971</v>
      </c>
      <c r="J195" t="s">
        <v>491</v>
      </c>
      <c r="K195">
        <v>0</v>
      </c>
      <c r="N195" t="b">
        <v>1</v>
      </c>
      <c r="O195" t="b">
        <v>0</v>
      </c>
      <c r="P195" t="b">
        <v>1</v>
      </c>
      <c r="Q195">
        <v>16</v>
      </c>
      <c r="R195">
        <v>1</v>
      </c>
      <c r="S195">
        <v>1</v>
      </c>
      <c r="T195">
        <v>2</v>
      </c>
      <c r="V195" t="s">
        <v>451</v>
      </c>
      <c r="W195" t="s">
        <v>3856</v>
      </c>
      <c r="X195" t="s">
        <v>1092</v>
      </c>
      <c r="Y195">
        <v>33</v>
      </c>
      <c r="Z195">
        <v>33</v>
      </c>
      <c r="AA195">
        <v>4</v>
      </c>
      <c r="AB195">
        <v>4</v>
      </c>
      <c r="AC195">
        <v>13</v>
      </c>
    </row>
    <row r="196" spans="1:29" x14ac:dyDescent="0.3">
      <c r="A196">
        <v>259</v>
      </c>
      <c r="B196" t="s">
        <v>547</v>
      </c>
      <c r="C196" t="s">
        <v>973</v>
      </c>
      <c r="J196" t="s">
        <v>491</v>
      </c>
      <c r="K196">
        <v>0</v>
      </c>
      <c r="N196" t="b">
        <v>1</v>
      </c>
      <c r="O196" t="b">
        <v>0</v>
      </c>
      <c r="P196" t="b">
        <v>1</v>
      </c>
      <c r="Q196">
        <v>16</v>
      </c>
      <c r="R196">
        <v>1</v>
      </c>
      <c r="S196">
        <v>1</v>
      </c>
      <c r="T196">
        <v>2</v>
      </c>
      <c r="V196" t="s">
        <v>451</v>
      </c>
      <c r="W196" t="s">
        <v>3856</v>
      </c>
      <c r="X196" t="s">
        <v>1094</v>
      </c>
      <c r="Y196">
        <v>33</v>
      </c>
      <c r="Z196">
        <v>33</v>
      </c>
      <c r="AA196">
        <v>5</v>
      </c>
      <c r="AB196">
        <v>5</v>
      </c>
      <c r="AC196">
        <v>13</v>
      </c>
    </row>
    <row r="197" spans="1:29" x14ac:dyDescent="0.3">
      <c r="A197">
        <v>260</v>
      </c>
      <c r="B197" t="s">
        <v>547</v>
      </c>
      <c r="C197" t="s">
        <v>975</v>
      </c>
      <c r="J197" t="s">
        <v>491</v>
      </c>
      <c r="K197">
        <v>0</v>
      </c>
      <c r="N197" t="b">
        <v>1</v>
      </c>
      <c r="O197" t="b">
        <v>0</v>
      </c>
      <c r="P197" t="b">
        <v>1</v>
      </c>
      <c r="Q197">
        <v>16</v>
      </c>
      <c r="R197">
        <v>1</v>
      </c>
      <c r="S197">
        <v>1</v>
      </c>
      <c r="T197">
        <v>2</v>
      </c>
      <c r="V197" t="s">
        <v>451</v>
      </c>
      <c r="W197" t="s">
        <v>3856</v>
      </c>
      <c r="X197" t="s">
        <v>1096</v>
      </c>
      <c r="Y197">
        <v>33</v>
      </c>
      <c r="Z197">
        <v>33</v>
      </c>
      <c r="AA197">
        <v>6</v>
      </c>
      <c r="AB197">
        <v>6</v>
      </c>
      <c r="AC197">
        <v>13</v>
      </c>
    </row>
    <row r="198" spans="1:29" x14ac:dyDescent="0.3">
      <c r="A198">
        <v>261</v>
      </c>
      <c r="B198" t="s">
        <v>547</v>
      </c>
      <c r="C198" t="s">
        <v>977</v>
      </c>
      <c r="J198" t="s">
        <v>491</v>
      </c>
      <c r="K198">
        <v>0</v>
      </c>
      <c r="N198" t="b">
        <v>1</v>
      </c>
      <c r="O198" t="b">
        <v>0</v>
      </c>
      <c r="P198" t="b">
        <v>1</v>
      </c>
      <c r="Q198">
        <v>16</v>
      </c>
      <c r="R198">
        <v>1</v>
      </c>
      <c r="S198">
        <v>1</v>
      </c>
      <c r="T198">
        <v>2</v>
      </c>
      <c r="V198" t="s">
        <v>451</v>
      </c>
      <c r="W198" t="s">
        <v>3856</v>
      </c>
      <c r="X198" t="s">
        <v>1098</v>
      </c>
      <c r="Y198">
        <v>33</v>
      </c>
      <c r="Z198">
        <v>33</v>
      </c>
      <c r="AA198">
        <v>7</v>
      </c>
      <c r="AB198">
        <v>7</v>
      </c>
      <c r="AC198">
        <v>13</v>
      </c>
    </row>
    <row r="199" spans="1:29" x14ac:dyDescent="0.3">
      <c r="A199">
        <v>262</v>
      </c>
      <c r="B199" t="s">
        <v>547</v>
      </c>
      <c r="C199" t="s">
        <v>979</v>
      </c>
      <c r="J199" t="s">
        <v>491</v>
      </c>
      <c r="K199">
        <v>0</v>
      </c>
      <c r="N199" t="b">
        <v>1</v>
      </c>
      <c r="O199" t="b">
        <v>0</v>
      </c>
      <c r="P199" t="b">
        <v>1</v>
      </c>
      <c r="Q199">
        <v>16</v>
      </c>
      <c r="R199">
        <v>1</v>
      </c>
      <c r="S199">
        <v>1</v>
      </c>
      <c r="T199">
        <v>2</v>
      </c>
      <c r="V199" t="s">
        <v>451</v>
      </c>
      <c r="W199" t="s">
        <v>3856</v>
      </c>
      <c r="X199" t="s">
        <v>1100</v>
      </c>
      <c r="Y199">
        <v>33</v>
      </c>
      <c r="Z199">
        <v>33</v>
      </c>
      <c r="AA199">
        <v>8</v>
      </c>
      <c r="AB199">
        <v>8</v>
      </c>
      <c r="AC199">
        <v>13</v>
      </c>
    </row>
    <row r="200" spans="1:29" x14ac:dyDescent="0.3">
      <c r="A200">
        <v>263</v>
      </c>
      <c r="B200" t="s">
        <v>547</v>
      </c>
      <c r="C200" t="s">
        <v>981</v>
      </c>
      <c r="J200" t="s">
        <v>491</v>
      </c>
      <c r="K200">
        <v>0</v>
      </c>
      <c r="N200" t="b">
        <v>1</v>
      </c>
      <c r="O200" t="b">
        <v>0</v>
      </c>
      <c r="P200" t="b">
        <v>1</v>
      </c>
      <c r="Q200">
        <v>16</v>
      </c>
      <c r="R200">
        <v>1</v>
      </c>
      <c r="S200">
        <v>1</v>
      </c>
      <c r="T200">
        <v>2</v>
      </c>
      <c r="V200" t="s">
        <v>451</v>
      </c>
      <c r="W200" t="s">
        <v>3856</v>
      </c>
      <c r="X200" t="s">
        <v>1102</v>
      </c>
      <c r="Y200">
        <v>33</v>
      </c>
      <c r="Z200">
        <v>33</v>
      </c>
      <c r="AA200">
        <v>9</v>
      </c>
      <c r="AB200">
        <v>9</v>
      </c>
      <c r="AC200">
        <v>13</v>
      </c>
    </row>
    <row r="201" spans="1:29" x14ac:dyDescent="0.3">
      <c r="A201">
        <v>264</v>
      </c>
      <c r="B201" t="s">
        <v>547</v>
      </c>
      <c r="C201" t="s">
        <v>983</v>
      </c>
      <c r="J201" t="s">
        <v>491</v>
      </c>
      <c r="K201">
        <v>0</v>
      </c>
      <c r="N201" t="b">
        <v>1</v>
      </c>
      <c r="O201" t="b">
        <v>0</v>
      </c>
      <c r="P201" t="b">
        <v>1</v>
      </c>
      <c r="Q201">
        <v>16</v>
      </c>
      <c r="R201">
        <v>1</v>
      </c>
      <c r="S201">
        <v>1</v>
      </c>
      <c r="T201">
        <v>2</v>
      </c>
      <c r="V201" t="s">
        <v>451</v>
      </c>
      <c r="W201" t="s">
        <v>3856</v>
      </c>
      <c r="X201" t="s">
        <v>1104</v>
      </c>
      <c r="Y201">
        <v>34</v>
      </c>
      <c r="Z201">
        <v>34</v>
      </c>
      <c r="AA201">
        <v>4</v>
      </c>
      <c r="AB201">
        <v>4</v>
      </c>
      <c r="AC201">
        <v>13</v>
      </c>
    </row>
    <row r="202" spans="1:29" x14ac:dyDescent="0.3">
      <c r="A202">
        <v>265</v>
      </c>
      <c r="B202" t="s">
        <v>547</v>
      </c>
      <c r="C202" t="s">
        <v>985</v>
      </c>
      <c r="J202" t="s">
        <v>491</v>
      </c>
      <c r="K202">
        <v>0</v>
      </c>
      <c r="N202" t="b">
        <v>1</v>
      </c>
      <c r="O202" t="b">
        <v>0</v>
      </c>
      <c r="P202" t="b">
        <v>1</v>
      </c>
      <c r="Q202">
        <v>16</v>
      </c>
      <c r="R202">
        <v>1</v>
      </c>
      <c r="S202">
        <v>1</v>
      </c>
      <c r="T202">
        <v>2</v>
      </c>
      <c r="V202" t="s">
        <v>451</v>
      </c>
      <c r="W202" t="s">
        <v>3856</v>
      </c>
      <c r="X202" t="s">
        <v>1106</v>
      </c>
      <c r="Y202">
        <v>34</v>
      </c>
      <c r="Z202">
        <v>34</v>
      </c>
      <c r="AA202">
        <v>5</v>
      </c>
      <c r="AB202">
        <v>5</v>
      </c>
      <c r="AC202">
        <v>13</v>
      </c>
    </row>
    <row r="203" spans="1:29" x14ac:dyDescent="0.3">
      <c r="A203">
        <v>266</v>
      </c>
      <c r="B203" t="s">
        <v>547</v>
      </c>
      <c r="C203" t="s">
        <v>987</v>
      </c>
      <c r="J203" t="s">
        <v>491</v>
      </c>
      <c r="K203">
        <v>0</v>
      </c>
      <c r="N203" t="b">
        <v>1</v>
      </c>
      <c r="O203" t="b">
        <v>0</v>
      </c>
      <c r="P203" t="b">
        <v>1</v>
      </c>
      <c r="Q203">
        <v>16</v>
      </c>
      <c r="R203">
        <v>1</v>
      </c>
      <c r="S203">
        <v>1</v>
      </c>
      <c r="T203">
        <v>2</v>
      </c>
      <c r="V203" t="s">
        <v>451</v>
      </c>
      <c r="W203" t="s">
        <v>3856</v>
      </c>
      <c r="X203" t="s">
        <v>1108</v>
      </c>
      <c r="Y203">
        <v>34</v>
      </c>
      <c r="Z203">
        <v>34</v>
      </c>
      <c r="AA203">
        <v>6</v>
      </c>
      <c r="AB203">
        <v>6</v>
      </c>
      <c r="AC203">
        <v>13</v>
      </c>
    </row>
    <row r="204" spans="1:29" x14ac:dyDescent="0.3">
      <c r="A204">
        <v>267</v>
      </c>
      <c r="B204" t="s">
        <v>547</v>
      </c>
      <c r="C204" t="s">
        <v>989</v>
      </c>
      <c r="J204" t="s">
        <v>491</v>
      </c>
      <c r="K204">
        <v>0</v>
      </c>
      <c r="N204" t="b">
        <v>1</v>
      </c>
      <c r="O204" t="b">
        <v>0</v>
      </c>
      <c r="P204" t="b">
        <v>1</v>
      </c>
      <c r="Q204">
        <v>16</v>
      </c>
      <c r="R204">
        <v>1</v>
      </c>
      <c r="S204">
        <v>1</v>
      </c>
      <c r="T204">
        <v>2</v>
      </c>
      <c r="V204" t="s">
        <v>451</v>
      </c>
      <c r="W204" t="s">
        <v>3856</v>
      </c>
      <c r="X204" t="s">
        <v>1110</v>
      </c>
      <c r="Y204">
        <v>34</v>
      </c>
      <c r="Z204">
        <v>34</v>
      </c>
      <c r="AA204">
        <v>7</v>
      </c>
      <c r="AB204">
        <v>7</v>
      </c>
      <c r="AC204">
        <v>13</v>
      </c>
    </row>
    <row r="205" spans="1:29" x14ac:dyDescent="0.3">
      <c r="A205">
        <v>268</v>
      </c>
      <c r="B205" t="s">
        <v>547</v>
      </c>
      <c r="C205" t="s">
        <v>991</v>
      </c>
      <c r="J205" t="s">
        <v>491</v>
      </c>
      <c r="K205">
        <v>0</v>
      </c>
      <c r="N205" t="b">
        <v>1</v>
      </c>
      <c r="O205" t="b">
        <v>0</v>
      </c>
      <c r="P205" t="b">
        <v>1</v>
      </c>
      <c r="Q205">
        <v>16</v>
      </c>
      <c r="R205">
        <v>1</v>
      </c>
      <c r="S205">
        <v>1</v>
      </c>
      <c r="T205">
        <v>2</v>
      </c>
      <c r="V205" t="s">
        <v>451</v>
      </c>
      <c r="W205" t="s">
        <v>3856</v>
      </c>
      <c r="X205" t="s">
        <v>1112</v>
      </c>
      <c r="Y205">
        <v>34</v>
      </c>
      <c r="Z205">
        <v>34</v>
      </c>
      <c r="AA205">
        <v>8</v>
      </c>
      <c r="AB205">
        <v>8</v>
      </c>
      <c r="AC205">
        <v>13</v>
      </c>
    </row>
    <row r="206" spans="1:29" x14ac:dyDescent="0.3">
      <c r="A206">
        <v>269</v>
      </c>
      <c r="B206" t="s">
        <v>547</v>
      </c>
      <c r="C206" t="s">
        <v>993</v>
      </c>
      <c r="J206" t="s">
        <v>491</v>
      </c>
      <c r="K206">
        <v>0</v>
      </c>
      <c r="N206" t="b">
        <v>1</v>
      </c>
      <c r="O206" t="b">
        <v>0</v>
      </c>
      <c r="P206" t="b">
        <v>1</v>
      </c>
      <c r="Q206">
        <v>16</v>
      </c>
      <c r="R206">
        <v>1</v>
      </c>
      <c r="S206">
        <v>1</v>
      </c>
      <c r="T206">
        <v>2</v>
      </c>
      <c r="V206" t="s">
        <v>451</v>
      </c>
      <c r="W206" t="s">
        <v>3856</v>
      </c>
      <c r="X206" t="s">
        <v>1114</v>
      </c>
      <c r="Y206">
        <v>34</v>
      </c>
      <c r="Z206">
        <v>34</v>
      </c>
      <c r="AA206">
        <v>9</v>
      </c>
      <c r="AB206">
        <v>9</v>
      </c>
      <c r="AC206">
        <v>13</v>
      </c>
    </row>
    <row r="207" spans="1:29" x14ac:dyDescent="0.3">
      <c r="A207">
        <v>270</v>
      </c>
      <c r="B207" t="s">
        <v>547</v>
      </c>
      <c r="C207" t="s">
        <v>995</v>
      </c>
      <c r="J207" t="s">
        <v>491</v>
      </c>
      <c r="K207">
        <v>0</v>
      </c>
      <c r="N207" t="b">
        <v>1</v>
      </c>
      <c r="O207" t="b">
        <v>0</v>
      </c>
      <c r="P207" t="b">
        <v>1</v>
      </c>
      <c r="Q207">
        <v>16</v>
      </c>
      <c r="R207">
        <v>1</v>
      </c>
      <c r="S207">
        <v>1</v>
      </c>
      <c r="T207">
        <v>2</v>
      </c>
      <c r="V207" t="s">
        <v>451</v>
      </c>
      <c r="W207" t="s">
        <v>3856</v>
      </c>
      <c r="X207" t="s">
        <v>1116</v>
      </c>
      <c r="Y207">
        <v>35</v>
      </c>
      <c r="Z207">
        <v>35</v>
      </c>
      <c r="AA207">
        <v>4</v>
      </c>
      <c r="AB207">
        <v>4</v>
      </c>
      <c r="AC207">
        <v>13</v>
      </c>
    </row>
    <row r="208" spans="1:29" x14ac:dyDescent="0.3">
      <c r="A208">
        <v>271</v>
      </c>
      <c r="B208" t="s">
        <v>547</v>
      </c>
      <c r="C208" t="s">
        <v>997</v>
      </c>
      <c r="J208" t="s">
        <v>491</v>
      </c>
      <c r="K208">
        <v>0</v>
      </c>
      <c r="N208" t="b">
        <v>1</v>
      </c>
      <c r="O208" t="b">
        <v>0</v>
      </c>
      <c r="P208" t="b">
        <v>1</v>
      </c>
      <c r="Q208">
        <v>16</v>
      </c>
      <c r="R208">
        <v>1</v>
      </c>
      <c r="S208">
        <v>1</v>
      </c>
      <c r="T208">
        <v>2</v>
      </c>
      <c r="V208" t="s">
        <v>451</v>
      </c>
      <c r="W208" t="s">
        <v>3856</v>
      </c>
      <c r="X208" t="s">
        <v>1118</v>
      </c>
      <c r="Y208">
        <v>35</v>
      </c>
      <c r="Z208">
        <v>35</v>
      </c>
      <c r="AA208">
        <v>5</v>
      </c>
      <c r="AB208">
        <v>5</v>
      </c>
      <c r="AC208">
        <v>13</v>
      </c>
    </row>
    <row r="209" spans="1:29" x14ac:dyDescent="0.3">
      <c r="A209">
        <v>272</v>
      </c>
      <c r="B209" t="s">
        <v>547</v>
      </c>
      <c r="C209" t="s">
        <v>999</v>
      </c>
      <c r="J209" t="s">
        <v>491</v>
      </c>
      <c r="K209">
        <v>0</v>
      </c>
      <c r="N209" t="b">
        <v>1</v>
      </c>
      <c r="O209" t="b">
        <v>0</v>
      </c>
      <c r="P209" t="b">
        <v>1</v>
      </c>
      <c r="Q209">
        <v>16</v>
      </c>
      <c r="R209">
        <v>1</v>
      </c>
      <c r="S209">
        <v>1</v>
      </c>
      <c r="T209">
        <v>2</v>
      </c>
      <c r="V209" t="s">
        <v>451</v>
      </c>
      <c r="W209" t="s">
        <v>3856</v>
      </c>
      <c r="X209" t="s">
        <v>448</v>
      </c>
      <c r="Y209">
        <v>35</v>
      </c>
      <c r="Z209">
        <v>35</v>
      </c>
      <c r="AA209">
        <v>6</v>
      </c>
      <c r="AB209">
        <v>6</v>
      </c>
      <c r="AC209">
        <v>13</v>
      </c>
    </row>
    <row r="210" spans="1:29" x14ac:dyDescent="0.3">
      <c r="A210">
        <v>273</v>
      </c>
      <c r="B210" t="s">
        <v>547</v>
      </c>
      <c r="C210" t="s">
        <v>1001</v>
      </c>
      <c r="J210" t="s">
        <v>491</v>
      </c>
      <c r="K210">
        <v>0</v>
      </c>
      <c r="N210" t="b">
        <v>1</v>
      </c>
      <c r="O210" t="b">
        <v>0</v>
      </c>
      <c r="P210" t="b">
        <v>1</v>
      </c>
      <c r="Q210">
        <v>16</v>
      </c>
      <c r="R210">
        <v>1</v>
      </c>
      <c r="S210">
        <v>1</v>
      </c>
      <c r="T210">
        <v>2</v>
      </c>
      <c r="V210" t="s">
        <v>451</v>
      </c>
      <c r="W210" t="s">
        <v>3856</v>
      </c>
      <c r="X210" t="s">
        <v>1121</v>
      </c>
      <c r="Y210">
        <v>35</v>
      </c>
      <c r="Z210">
        <v>35</v>
      </c>
      <c r="AA210">
        <v>7</v>
      </c>
      <c r="AB210">
        <v>7</v>
      </c>
      <c r="AC210">
        <v>13</v>
      </c>
    </row>
    <row r="211" spans="1:29" x14ac:dyDescent="0.3">
      <c r="A211">
        <v>274</v>
      </c>
      <c r="B211" t="s">
        <v>547</v>
      </c>
      <c r="C211" t="s">
        <v>1003</v>
      </c>
      <c r="J211" t="s">
        <v>491</v>
      </c>
      <c r="K211">
        <v>0</v>
      </c>
      <c r="N211" t="b">
        <v>1</v>
      </c>
      <c r="O211" t="b">
        <v>0</v>
      </c>
      <c r="P211" t="b">
        <v>1</v>
      </c>
      <c r="Q211">
        <v>16</v>
      </c>
      <c r="R211">
        <v>1</v>
      </c>
      <c r="S211">
        <v>1</v>
      </c>
      <c r="T211">
        <v>2</v>
      </c>
      <c r="V211" t="s">
        <v>451</v>
      </c>
      <c r="W211" t="s">
        <v>3856</v>
      </c>
      <c r="X211" t="s">
        <v>1123</v>
      </c>
      <c r="Y211">
        <v>35</v>
      </c>
      <c r="Z211">
        <v>35</v>
      </c>
      <c r="AA211">
        <v>8</v>
      </c>
      <c r="AB211">
        <v>8</v>
      </c>
      <c r="AC211">
        <v>13</v>
      </c>
    </row>
    <row r="212" spans="1:29" x14ac:dyDescent="0.3">
      <c r="A212">
        <v>275</v>
      </c>
      <c r="B212" t="s">
        <v>547</v>
      </c>
      <c r="C212" t="s">
        <v>1005</v>
      </c>
      <c r="J212" t="s">
        <v>491</v>
      </c>
      <c r="K212">
        <v>0</v>
      </c>
      <c r="N212" t="b">
        <v>1</v>
      </c>
      <c r="O212" t="b">
        <v>0</v>
      </c>
      <c r="P212" t="b">
        <v>1</v>
      </c>
      <c r="Q212">
        <v>16</v>
      </c>
      <c r="R212">
        <v>1</v>
      </c>
      <c r="S212">
        <v>1</v>
      </c>
      <c r="T212">
        <v>2</v>
      </c>
      <c r="V212" t="s">
        <v>451</v>
      </c>
      <c r="W212" t="s">
        <v>3856</v>
      </c>
      <c r="X212" t="s">
        <v>1125</v>
      </c>
      <c r="Y212">
        <v>35</v>
      </c>
      <c r="Z212">
        <v>35</v>
      </c>
      <c r="AA212">
        <v>9</v>
      </c>
      <c r="AB212">
        <v>9</v>
      </c>
      <c r="AC212">
        <v>13</v>
      </c>
    </row>
    <row r="213" spans="1:29" x14ac:dyDescent="0.3">
      <c r="A213">
        <v>276</v>
      </c>
      <c r="B213" t="s">
        <v>547</v>
      </c>
      <c r="C213" t="s">
        <v>1007</v>
      </c>
      <c r="J213" t="s">
        <v>491</v>
      </c>
      <c r="K213">
        <v>0</v>
      </c>
      <c r="N213" t="b">
        <v>1</v>
      </c>
      <c r="O213" t="b">
        <v>0</v>
      </c>
      <c r="P213" t="b">
        <v>1</v>
      </c>
      <c r="Q213">
        <v>16</v>
      </c>
      <c r="R213">
        <v>1</v>
      </c>
      <c r="S213">
        <v>1</v>
      </c>
      <c r="T213">
        <v>2</v>
      </c>
      <c r="V213" t="s">
        <v>451</v>
      </c>
      <c r="W213" t="s">
        <v>3856</v>
      </c>
      <c r="X213" t="s">
        <v>1127</v>
      </c>
      <c r="Y213">
        <v>36</v>
      </c>
      <c r="Z213">
        <v>36</v>
      </c>
      <c r="AA213">
        <v>4</v>
      </c>
      <c r="AB213">
        <v>4</v>
      </c>
      <c r="AC213">
        <v>13</v>
      </c>
    </row>
    <row r="214" spans="1:29" x14ac:dyDescent="0.3">
      <c r="A214">
        <v>277</v>
      </c>
      <c r="B214" t="s">
        <v>547</v>
      </c>
      <c r="C214" t="s">
        <v>1009</v>
      </c>
      <c r="J214" t="s">
        <v>491</v>
      </c>
      <c r="K214">
        <v>0</v>
      </c>
      <c r="N214" t="b">
        <v>1</v>
      </c>
      <c r="O214" t="b">
        <v>0</v>
      </c>
      <c r="P214" t="b">
        <v>1</v>
      </c>
      <c r="Q214">
        <v>16</v>
      </c>
      <c r="R214">
        <v>1</v>
      </c>
      <c r="S214">
        <v>1</v>
      </c>
      <c r="T214">
        <v>2</v>
      </c>
      <c r="V214" t="s">
        <v>451</v>
      </c>
      <c r="W214" t="s">
        <v>3856</v>
      </c>
      <c r="X214" t="s">
        <v>1129</v>
      </c>
      <c r="Y214">
        <v>36</v>
      </c>
      <c r="Z214">
        <v>36</v>
      </c>
      <c r="AA214">
        <v>5</v>
      </c>
      <c r="AB214">
        <v>5</v>
      </c>
      <c r="AC214">
        <v>13</v>
      </c>
    </row>
    <row r="215" spans="1:29" x14ac:dyDescent="0.3">
      <c r="A215">
        <v>278</v>
      </c>
      <c r="B215" t="s">
        <v>547</v>
      </c>
      <c r="C215" t="s">
        <v>1011</v>
      </c>
      <c r="J215" t="s">
        <v>491</v>
      </c>
      <c r="K215">
        <v>0</v>
      </c>
      <c r="N215" t="b">
        <v>1</v>
      </c>
      <c r="O215" t="b">
        <v>0</v>
      </c>
      <c r="P215" t="b">
        <v>1</v>
      </c>
      <c r="Q215">
        <v>16</v>
      </c>
      <c r="R215">
        <v>1</v>
      </c>
      <c r="S215">
        <v>1</v>
      </c>
      <c r="T215">
        <v>2</v>
      </c>
      <c r="V215" t="s">
        <v>451</v>
      </c>
      <c r="W215" t="s">
        <v>3856</v>
      </c>
      <c r="X215" t="s">
        <v>1131</v>
      </c>
      <c r="Y215">
        <v>36</v>
      </c>
      <c r="Z215">
        <v>36</v>
      </c>
      <c r="AA215">
        <v>6</v>
      </c>
      <c r="AB215">
        <v>6</v>
      </c>
      <c r="AC215">
        <v>13</v>
      </c>
    </row>
    <row r="216" spans="1:29" x14ac:dyDescent="0.3">
      <c r="A216">
        <v>279</v>
      </c>
      <c r="B216" t="s">
        <v>547</v>
      </c>
      <c r="C216" t="s">
        <v>1013</v>
      </c>
      <c r="J216" t="s">
        <v>491</v>
      </c>
      <c r="K216">
        <v>0</v>
      </c>
      <c r="N216" t="b">
        <v>1</v>
      </c>
      <c r="O216" t="b">
        <v>0</v>
      </c>
      <c r="P216" t="b">
        <v>1</v>
      </c>
      <c r="Q216">
        <v>16</v>
      </c>
      <c r="R216">
        <v>1</v>
      </c>
      <c r="S216">
        <v>1</v>
      </c>
      <c r="T216">
        <v>2</v>
      </c>
      <c r="V216" t="s">
        <v>451</v>
      </c>
      <c r="W216" t="s">
        <v>3856</v>
      </c>
      <c r="X216" t="s">
        <v>1133</v>
      </c>
      <c r="Y216">
        <v>36</v>
      </c>
      <c r="Z216">
        <v>36</v>
      </c>
      <c r="AA216">
        <v>7</v>
      </c>
      <c r="AB216">
        <v>7</v>
      </c>
      <c r="AC216">
        <v>13</v>
      </c>
    </row>
    <row r="217" spans="1:29" x14ac:dyDescent="0.3">
      <c r="A217">
        <v>280</v>
      </c>
      <c r="B217" t="s">
        <v>547</v>
      </c>
      <c r="C217" t="s">
        <v>1015</v>
      </c>
      <c r="J217" t="s">
        <v>491</v>
      </c>
      <c r="K217">
        <v>0</v>
      </c>
      <c r="N217" t="b">
        <v>1</v>
      </c>
      <c r="O217" t="b">
        <v>0</v>
      </c>
      <c r="P217" t="b">
        <v>1</v>
      </c>
      <c r="Q217">
        <v>16</v>
      </c>
      <c r="R217">
        <v>1</v>
      </c>
      <c r="S217">
        <v>1</v>
      </c>
      <c r="T217">
        <v>2</v>
      </c>
      <c r="V217" t="s">
        <v>451</v>
      </c>
      <c r="W217" t="s">
        <v>3856</v>
      </c>
      <c r="X217" t="s">
        <v>1135</v>
      </c>
      <c r="Y217">
        <v>36</v>
      </c>
      <c r="Z217">
        <v>36</v>
      </c>
      <c r="AA217">
        <v>8</v>
      </c>
      <c r="AB217">
        <v>8</v>
      </c>
      <c r="AC217">
        <v>13</v>
      </c>
    </row>
    <row r="218" spans="1:29" x14ac:dyDescent="0.3">
      <c r="A218">
        <v>281</v>
      </c>
      <c r="B218" t="s">
        <v>547</v>
      </c>
      <c r="C218" t="s">
        <v>1017</v>
      </c>
      <c r="J218" t="s">
        <v>491</v>
      </c>
      <c r="K218">
        <v>0</v>
      </c>
      <c r="N218" t="b">
        <v>1</v>
      </c>
      <c r="O218" t="b">
        <v>0</v>
      </c>
      <c r="P218" t="b">
        <v>1</v>
      </c>
      <c r="Q218">
        <v>16</v>
      </c>
      <c r="R218">
        <v>1</v>
      </c>
      <c r="S218">
        <v>1</v>
      </c>
      <c r="T218">
        <v>2</v>
      </c>
      <c r="V218" t="s">
        <v>451</v>
      </c>
      <c r="W218" t="s">
        <v>3856</v>
      </c>
      <c r="X218" t="s">
        <v>1137</v>
      </c>
      <c r="Y218">
        <v>36</v>
      </c>
      <c r="Z218">
        <v>36</v>
      </c>
      <c r="AA218">
        <v>9</v>
      </c>
      <c r="AB218">
        <v>9</v>
      </c>
      <c r="AC218">
        <v>13</v>
      </c>
    </row>
    <row r="219" spans="1:29" x14ac:dyDescent="0.3">
      <c r="A219">
        <v>282</v>
      </c>
      <c r="B219" t="s">
        <v>547</v>
      </c>
      <c r="C219" t="s">
        <v>1019</v>
      </c>
      <c r="J219" t="s">
        <v>491</v>
      </c>
      <c r="K219">
        <v>0</v>
      </c>
      <c r="N219" t="b">
        <v>1</v>
      </c>
      <c r="O219" t="b">
        <v>0</v>
      </c>
      <c r="P219" t="b">
        <v>1</v>
      </c>
      <c r="Q219">
        <v>16</v>
      </c>
      <c r="R219">
        <v>1</v>
      </c>
      <c r="S219">
        <v>1</v>
      </c>
      <c r="T219">
        <v>2</v>
      </c>
      <c r="V219" t="s">
        <v>451</v>
      </c>
      <c r="W219" t="s">
        <v>3856</v>
      </c>
      <c r="X219" t="s">
        <v>1139</v>
      </c>
      <c r="Y219">
        <v>37</v>
      </c>
      <c r="Z219">
        <v>37</v>
      </c>
      <c r="AA219">
        <v>4</v>
      </c>
      <c r="AB219">
        <v>4</v>
      </c>
      <c r="AC219">
        <v>13</v>
      </c>
    </row>
    <row r="220" spans="1:29" x14ac:dyDescent="0.3">
      <c r="A220">
        <v>283</v>
      </c>
      <c r="B220" t="s">
        <v>547</v>
      </c>
      <c r="C220" t="s">
        <v>1021</v>
      </c>
      <c r="J220" t="s">
        <v>491</v>
      </c>
      <c r="K220">
        <v>0</v>
      </c>
      <c r="N220" t="b">
        <v>1</v>
      </c>
      <c r="O220" t="b">
        <v>0</v>
      </c>
      <c r="P220" t="b">
        <v>1</v>
      </c>
      <c r="Q220">
        <v>16</v>
      </c>
      <c r="R220">
        <v>1</v>
      </c>
      <c r="S220">
        <v>1</v>
      </c>
      <c r="T220">
        <v>2</v>
      </c>
      <c r="V220" t="s">
        <v>451</v>
      </c>
      <c r="W220" t="s">
        <v>3856</v>
      </c>
      <c r="X220" t="s">
        <v>1141</v>
      </c>
      <c r="Y220">
        <v>37</v>
      </c>
      <c r="Z220">
        <v>37</v>
      </c>
      <c r="AA220">
        <v>5</v>
      </c>
      <c r="AB220">
        <v>5</v>
      </c>
      <c r="AC220">
        <v>13</v>
      </c>
    </row>
    <row r="221" spans="1:29" x14ac:dyDescent="0.3">
      <c r="A221">
        <v>284</v>
      </c>
      <c r="B221" t="s">
        <v>547</v>
      </c>
      <c r="C221" t="s">
        <v>1023</v>
      </c>
      <c r="J221" t="s">
        <v>491</v>
      </c>
      <c r="K221">
        <v>0</v>
      </c>
      <c r="N221" t="b">
        <v>1</v>
      </c>
      <c r="O221" t="b">
        <v>0</v>
      </c>
      <c r="P221" t="b">
        <v>1</v>
      </c>
      <c r="Q221">
        <v>16</v>
      </c>
      <c r="R221">
        <v>1</v>
      </c>
      <c r="S221">
        <v>1</v>
      </c>
      <c r="T221">
        <v>2</v>
      </c>
      <c r="V221" t="s">
        <v>451</v>
      </c>
      <c r="W221" t="s">
        <v>3856</v>
      </c>
      <c r="X221" t="s">
        <v>1143</v>
      </c>
      <c r="Y221">
        <v>37</v>
      </c>
      <c r="Z221">
        <v>37</v>
      </c>
      <c r="AA221">
        <v>6</v>
      </c>
      <c r="AB221">
        <v>6</v>
      </c>
      <c r="AC221">
        <v>13</v>
      </c>
    </row>
    <row r="222" spans="1:29" x14ac:dyDescent="0.3">
      <c r="A222">
        <v>285</v>
      </c>
      <c r="B222" t="s">
        <v>547</v>
      </c>
      <c r="C222" t="s">
        <v>1025</v>
      </c>
      <c r="J222" t="s">
        <v>491</v>
      </c>
      <c r="K222">
        <v>0</v>
      </c>
      <c r="N222" t="b">
        <v>1</v>
      </c>
      <c r="O222" t="b">
        <v>0</v>
      </c>
      <c r="P222" t="b">
        <v>1</v>
      </c>
      <c r="Q222">
        <v>16</v>
      </c>
      <c r="R222">
        <v>1</v>
      </c>
      <c r="S222">
        <v>1</v>
      </c>
      <c r="T222">
        <v>2</v>
      </c>
      <c r="V222" t="s">
        <v>451</v>
      </c>
      <c r="W222" t="s">
        <v>3856</v>
      </c>
      <c r="X222" t="s">
        <v>1145</v>
      </c>
      <c r="Y222">
        <v>37</v>
      </c>
      <c r="Z222">
        <v>37</v>
      </c>
      <c r="AA222">
        <v>7</v>
      </c>
      <c r="AB222">
        <v>7</v>
      </c>
      <c r="AC222">
        <v>13</v>
      </c>
    </row>
    <row r="223" spans="1:29" x14ac:dyDescent="0.3">
      <c r="A223">
        <v>286</v>
      </c>
      <c r="B223" t="s">
        <v>547</v>
      </c>
      <c r="C223" t="s">
        <v>1027</v>
      </c>
      <c r="J223" t="s">
        <v>491</v>
      </c>
      <c r="K223">
        <v>0</v>
      </c>
      <c r="N223" t="b">
        <v>1</v>
      </c>
      <c r="O223" t="b">
        <v>0</v>
      </c>
      <c r="P223" t="b">
        <v>1</v>
      </c>
      <c r="Q223">
        <v>16</v>
      </c>
      <c r="R223">
        <v>1</v>
      </c>
      <c r="S223">
        <v>1</v>
      </c>
      <c r="T223">
        <v>2</v>
      </c>
      <c r="V223" t="s">
        <v>451</v>
      </c>
      <c r="W223" t="s">
        <v>3856</v>
      </c>
      <c r="X223" t="s">
        <v>1147</v>
      </c>
      <c r="Y223">
        <v>37</v>
      </c>
      <c r="Z223">
        <v>37</v>
      </c>
      <c r="AA223">
        <v>8</v>
      </c>
      <c r="AB223">
        <v>8</v>
      </c>
      <c r="AC223">
        <v>13</v>
      </c>
    </row>
    <row r="224" spans="1:29" x14ac:dyDescent="0.3">
      <c r="A224">
        <v>287</v>
      </c>
      <c r="B224" t="s">
        <v>547</v>
      </c>
      <c r="C224" t="s">
        <v>1029</v>
      </c>
      <c r="J224" t="s">
        <v>491</v>
      </c>
      <c r="K224">
        <v>0</v>
      </c>
      <c r="N224" t="b">
        <v>1</v>
      </c>
      <c r="O224" t="b">
        <v>0</v>
      </c>
      <c r="P224" t="b">
        <v>1</v>
      </c>
      <c r="Q224">
        <v>16</v>
      </c>
      <c r="R224">
        <v>1</v>
      </c>
      <c r="S224">
        <v>1</v>
      </c>
      <c r="T224">
        <v>2</v>
      </c>
      <c r="V224" t="s">
        <v>451</v>
      </c>
      <c r="W224" t="s">
        <v>3856</v>
      </c>
      <c r="X224" t="s">
        <v>1149</v>
      </c>
      <c r="Y224">
        <v>37</v>
      </c>
      <c r="Z224">
        <v>37</v>
      </c>
      <c r="AA224">
        <v>9</v>
      </c>
      <c r="AB224">
        <v>9</v>
      </c>
      <c r="AC224">
        <v>13</v>
      </c>
    </row>
    <row r="225" spans="1:29" x14ac:dyDescent="0.3">
      <c r="A225">
        <v>288</v>
      </c>
      <c r="B225" t="s">
        <v>547</v>
      </c>
      <c r="C225" t="s">
        <v>1031</v>
      </c>
      <c r="J225" t="s">
        <v>491</v>
      </c>
      <c r="K225">
        <v>0</v>
      </c>
      <c r="N225" t="b">
        <v>1</v>
      </c>
      <c r="O225" t="b">
        <v>0</v>
      </c>
      <c r="P225" t="b">
        <v>1</v>
      </c>
      <c r="Q225">
        <v>16</v>
      </c>
      <c r="R225">
        <v>1</v>
      </c>
      <c r="S225">
        <v>1</v>
      </c>
      <c r="T225">
        <v>2</v>
      </c>
      <c r="V225" t="s">
        <v>451</v>
      </c>
      <c r="W225" t="s">
        <v>3856</v>
      </c>
      <c r="X225" t="s">
        <v>1151</v>
      </c>
      <c r="Y225">
        <v>38</v>
      </c>
      <c r="Z225">
        <v>38</v>
      </c>
      <c r="AA225">
        <v>4</v>
      </c>
      <c r="AB225">
        <v>4</v>
      </c>
      <c r="AC225">
        <v>13</v>
      </c>
    </row>
    <row r="226" spans="1:29" x14ac:dyDescent="0.3">
      <c r="A226">
        <v>289</v>
      </c>
      <c r="B226" t="s">
        <v>547</v>
      </c>
      <c r="C226" t="s">
        <v>1033</v>
      </c>
      <c r="J226" t="s">
        <v>491</v>
      </c>
      <c r="K226">
        <v>0</v>
      </c>
      <c r="N226" t="b">
        <v>1</v>
      </c>
      <c r="O226" t="b">
        <v>0</v>
      </c>
      <c r="P226" t="b">
        <v>1</v>
      </c>
      <c r="Q226">
        <v>16</v>
      </c>
      <c r="R226">
        <v>1</v>
      </c>
      <c r="S226">
        <v>1</v>
      </c>
      <c r="T226">
        <v>2</v>
      </c>
      <c r="V226" t="s">
        <v>451</v>
      </c>
      <c r="W226" t="s">
        <v>3856</v>
      </c>
      <c r="X226" t="s">
        <v>1153</v>
      </c>
      <c r="Y226">
        <v>38</v>
      </c>
      <c r="Z226">
        <v>38</v>
      </c>
      <c r="AA226">
        <v>5</v>
      </c>
      <c r="AB226">
        <v>5</v>
      </c>
      <c r="AC226">
        <v>13</v>
      </c>
    </row>
    <row r="227" spans="1:29" x14ac:dyDescent="0.3">
      <c r="A227">
        <v>290</v>
      </c>
      <c r="B227" t="s">
        <v>547</v>
      </c>
      <c r="C227" t="s">
        <v>1035</v>
      </c>
      <c r="J227" t="s">
        <v>491</v>
      </c>
      <c r="K227">
        <v>0</v>
      </c>
      <c r="N227" t="b">
        <v>1</v>
      </c>
      <c r="O227" t="b">
        <v>0</v>
      </c>
      <c r="P227" t="b">
        <v>1</v>
      </c>
      <c r="Q227">
        <v>16</v>
      </c>
      <c r="R227">
        <v>1</v>
      </c>
      <c r="S227">
        <v>1</v>
      </c>
      <c r="T227">
        <v>2</v>
      </c>
      <c r="V227" t="s">
        <v>451</v>
      </c>
      <c r="W227" t="s">
        <v>3856</v>
      </c>
      <c r="X227" t="s">
        <v>1155</v>
      </c>
      <c r="Y227">
        <v>38</v>
      </c>
      <c r="Z227">
        <v>38</v>
      </c>
      <c r="AA227">
        <v>6</v>
      </c>
      <c r="AB227">
        <v>6</v>
      </c>
      <c r="AC227">
        <v>13</v>
      </c>
    </row>
    <row r="228" spans="1:29" x14ac:dyDescent="0.3">
      <c r="A228">
        <v>291</v>
      </c>
      <c r="B228" t="s">
        <v>547</v>
      </c>
      <c r="C228" t="s">
        <v>1037</v>
      </c>
      <c r="J228" t="s">
        <v>491</v>
      </c>
      <c r="K228">
        <v>0</v>
      </c>
      <c r="N228" t="b">
        <v>1</v>
      </c>
      <c r="O228" t="b">
        <v>0</v>
      </c>
      <c r="P228" t="b">
        <v>1</v>
      </c>
      <c r="Q228">
        <v>16</v>
      </c>
      <c r="R228">
        <v>1</v>
      </c>
      <c r="S228">
        <v>1</v>
      </c>
      <c r="T228">
        <v>2</v>
      </c>
      <c r="V228" t="s">
        <v>451</v>
      </c>
      <c r="W228" t="s">
        <v>3856</v>
      </c>
      <c r="X228" t="s">
        <v>1157</v>
      </c>
      <c r="Y228">
        <v>38</v>
      </c>
      <c r="Z228">
        <v>38</v>
      </c>
      <c r="AA228">
        <v>7</v>
      </c>
      <c r="AB228">
        <v>7</v>
      </c>
      <c r="AC228">
        <v>13</v>
      </c>
    </row>
    <row r="229" spans="1:29" x14ac:dyDescent="0.3">
      <c r="A229">
        <v>292</v>
      </c>
      <c r="B229" t="s">
        <v>547</v>
      </c>
      <c r="C229" t="s">
        <v>1039</v>
      </c>
      <c r="J229" t="s">
        <v>491</v>
      </c>
      <c r="K229">
        <v>0</v>
      </c>
      <c r="N229" t="b">
        <v>1</v>
      </c>
      <c r="O229" t="b">
        <v>0</v>
      </c>
      <c r="P229" t="b">
        <v>1</v>
      </c>
      <c r="Q229">
        <v>16</v>
      </c>
      <c r="R229">
        <v>1</v>
      </c>
      <c r="S229">
        <v>1</v>
      </c>
      <c r="T229">
        <v>2</v>
      </c>
      <c r="V229" t="s">
        <v>451</v>
      </c>
      <c r="W229" t="s">
        <v>3856</v>
      </c>
      <c r="X229" t="s">
        <v>1159</v>
      </c>
      <c r="Y229">
        <v>38</v>
      </c>
      <c r="Z229">
        <v>38</v>
      </c>
      <c r="AA229">
        <v>8</v>
      </c>
      <c r="AB229">
        <v>8</v>
      </c>
      <c r="AC229">
        <v>13</v>
      </c>
    </row>
    <row r="230" spans="1:29" x14ac:dyDescent="0.3">
      <c r="A230">
        <v>293</v>
      </c>
      <c r="B230" t="s">
        <v>547</v>
      </c>
      <c r="C230" t="s">
        <v>1041</v>
      </c>
      <c r="J230" t="s">
        <v>491</v>
      </c>
      <c r="K230">
        <v>0</v>
      </c>
      <c r="N230" t="b">
        <v>1</v>
      </c>
      <c r="O230" t="b">
        <v>0</v>
      </c>
      <c r="P230" t="b">
        <v>1</v>
      </c>
      <c r="Q230">
        <v>16</v>
      </c>
      <c r="R230">
        <v>1</v>
      </c>
      <c r="S230">
        <v>1</v>
      </c>
      <c r="T230">
        <v>2</v>
      </c>
      <c r="V230" t="s">
        <v>451</v>
      </c>
      <c r="W230" t="s">
        <v>3856</v>
      </c>
      <c r="X230" t="s">
        <v>1161</v>
      </c>
      <c r="Y230">
        <v>38</v>
      </c>
      <c r="Z230">
        <v>38</v>
      </c>
      <c r="AA230">
        <v>9</v>
      </c>
      <c r="AB230">
        <v>9</v>
      </c>
      <c r="AC230">
        <v>13</v>
      </c>
    </row>
    <row r="231" spans="1:29" x14ac:dyDescent="0.3">
      <c r="A231">
        <v>294</v>
      </c>
      <c r="B231" t="s">
        <v>547</v>
      </c>
      <c r="C231" t="s">
        <v>1043</v>
      </c>
      <c r="J231" t="s">
        <v>491</v>
      </c>
      <c r="K231">
        <v>0</v>
      </c>
      <c r="N231" t="b">
        <v>1</v>
      </c>
      <c r="O231" t="b">
        <v>0</v>
      </c>
      <c r="P231" t="b">
        <v>1</v>
      </c>
      <c r="Q231">
        <v>16</v>
      </c>
      <c r="R231">
        <v>1</v>
      </c>
      <c r="S231">
        <v>1</v>
      </c>
      <c r="T231">
        <v>2</v>
      </c>
      <c r="V231" t="s">
        <v>451</v>
      </c>
      <c r="W231" t="s">
        <v>3856</v>
      </c>
      <c r="X231" t="s">
        <v>1163</v>
      </c>
      <c r="Y231">
        <v>39</v>
      </c>
      <c r="Z231">
        <v>39</v>
      </c>
      <c r="AA231">
        <v>4</v>
      </c>
      <c r="AB231">
        <v>4</v>
      </c>
      <c r="AC231">
        <v>13</v>
      </c>
    </row>
    <row r="232" spans="1:29" x14ac:dyDescent="0.3">
      <c r="A232">
        <v>295</v>
      </c>
      <c r="B232" t="s">
        <v>547</v>
      </c>
      <c r="C232" t="s">
        <v>1045</v>
      </c>
      <c r="J232" t="s">
        <v>491</v>
      </c>
      <c r="K232">
        <v>0</v>
      </c>
      <c r="N232" t="b">
        <v>1</v>
      </c>
      <c r="O232" t="b">
        <v>0</v>
      </c>
      <c r="P232" t="b">
        <v>1</v>
      </c>
      <c r="Q232">
        <v>16</v>
      </c>
      <c r="R232">
        <v>1</v>
      </c>
      <c r="S232">
        <v>1</v>
      </c>
      <c r="T232">
        <v>2</v>
      </c>
      <c r="V232" t="s">
        <v>451</v>
      </c>
      <c r="W232" t="s">
        <v>3856</v>
      </c>
      <c r="X232" t="s">
        <v>1165</v>
      </c>
      <c r="Y232">
        <v>39</v>
      </c>
      <c r="Z232">
        <v>39</v>
      </c>
      <c r="AA232">
        <v>5</v>
      </c>
      <c r="AB232">
        <v>5</v>
      </c>
      <c r="AC232">
        <v>13</v>
      </c>
    </row>
    <row r="233" spans="1:29" x14ac:dyDescent="0.3">
      <c r="A233">
        <v>296</v>
      </c>
      <c r="B233" t="s">
        <v>547</v>
      </c>
      <c r="C233" t="s">
        <v>1047</v>
      </c>
      <c r="J233" t="s">
        <v>491</v>
      </c>
      <c r="K233">
        <v>0</v>
      </c>
      <c r="N233" t="b">
        <v>1</v>
      </c>
      <c r="O233" t="b">
        <v>0</v>
      </c>
      <c r="P233" t="b">
        <v>1</v>
      </c>
      <c r="Q233">
        <v>16</v>
      </c>
      <c r="R233">
        <v>1</v>
      </c>
      <c r="S233">
        <v>1</v>
      </c>
      <c r="T233">
        <v>2</v>
      </c>
      <c r="V233" t="s">
        <v>451</v>
      </c>
      <c r="W233" t="s">
        <v>3856</v>
      </c>
      <c r="X233" t="s">
        <v>1167</v>
      </c>
      <c r="Y233">
        <v>39</v>
      </c>
      <c r="Z233">
        <v>39</v>
      </c>
      <c r="AA233">
        <v>6</v>
      </c>
      <c r="AB233">
        <v>6</v>
      </c>
      <c r="AC233">
        <v>13</v>
      </c>
    </row>
    <row r="234" spans="1:29" x14ac:dyDescent="0.3">
      <c r="A234">
        <v>297</v>
      </c>
      <c r="B234" t="s">
        <v>547</v>
      </c>
      <c r="C234" t="s">
        <v>1049</v>
      </c>
      <c r="J234" t="s">
        <v>491</v>
      </c>
      <c r="K234">
        <v>0</v>
      </c>
      <c r="N234" t="b">
        <v>1</v>
      </c>
      <c r="O234" t="b">
        <v>0</v>
      </c>
      <c r="P234" t="b">
        <v>1</v>
      </c>
      <c r="Q234">
        <v>16</v>
      </c>
      <c r="R234">
        <v>1</v>
      </c>
      <c r="S234">
        <v>1</v>
      </c>
      <c r="T234">
        <v>2</v>
      </c>
      <c r="V234" t="s">
        <v>451</v>
      </c>
      <c r="W234" t="s">
        <v>3856</v>
      </c>
      <c r="X234" t="s">
        <v>1169</v>
      </c>
      <c r="Y234">
        <v>39</v>
      </c>
      <c r="Z234">
        <v>39</v>
      </c>
      <c r="AA234">
        <v>7</v>
      </c>
      <c r="AB234">
        <v>7</v>
      </c>
      <c r="AC234">
        <v>13</v>
      </c>
    </row>
    <row r="235" spans="1:29" x14ac:dyDescent="0.3">
      <c r="A235">
        <v>298</v>
      </c>
      <c r="B235" t="s">
        <v>547</v>
      </c>
      <c r="C235" t="s">
        <v>1051</v>
      </c>
      <c r="J235" t="s">
        <v>491</v>
      </c>
      <c r="K235">
        <v>0</v>
      </c>
      <c r="N235" t="b">
        <v>1</v>
      </c>
      <c r="O235" t="b">
        <v>0</v>
      </c>
      <c r="P235" t="b">
        <v>1</v>
      </c>
      <c r="Q235">
        <v>16</v>
      </c>
      <c r="R235">
        <v>1</v>
      </c>
      <c r="S235">
        <v>1</v>
      </c>
      <c r="T235">
        <v>2</v>
      </c>
      <c r="V235" t="s">
        <v>451</v>
      </c>
      <c r="W235" t="s">
        <v>3856</v>
      </c>
      <c r="X235" t="s">
        <v>1171</v>
      </c>
      <c r="Y235">
        <v>39</v>
      </c>
      <c r="Z235">
        <v>39</v>
      </c>
      <c r="AA235">
        <v>8</v>
      </c>
      <c r="AB235">
        <v>8</v>
      </c>
      <c r="AC235">
        <v>13</v>
      </c>
    </row>
    <row r="236" spans="1:29" x14ac:dyDescent="0.3">
      <c r="A236">
        <v>299</v>
      </c>
      <c r="B236" t="s">
        <v>547</v>
      </c>
      <c r="C236" t="s">
        <v>1053</v>
      </c>
      <c r="J236" t="s">
        <v>491</v>
      </c>
      <c r="K236">
        <v>0</v>
      </c>
      <c r="N236" t="b">
        <v>1</v>
      </c>
      <c r="O236" t="b">
        <v>0</v>
      </c>
      <c r="P236" t="b">
        <v>1</v>
      </c>
      <c r="Q236">
        <v>16</v>
      </c>
      <c r="R236">
        <v>1</v>
      </c>
      <c r="S236">
        <v>1</v>
      </c>
      <c r="T236">
        <v>2</v>
      </c>
      <c r="V236" t="s">
        <v>451</v>
      </c>
      <c r="W236" t="s">
        <v>3856</v>
      </c>
      <c r="X236" t="s">
        <v>1173</v>
      </c>
      <c r="Y236">
        <v>39</v>
      </c>
      <c r="Z236">
        <v>39</v>
      </c>
      <c r="AA236">
        <v>9</v>
      </c>
      <c r="AB236">
        <v>9</v>
      </c>
      <c r="AC236">
        <v>13</v>
      </c>
    </row>
    <row r="237" spans="1:29" x14ac:dyDescent="0.3">
      <c r="A237">
        <v>300</v>
      </c>
      <c r="B237" t="s">
        <v>547</v>
      </c>
      <c r="C237" t="s">
        <v>1055</v>
      </c>
      <c r="J237" t="s">
        <v>491</v>
      </c>
      <c r="K237">
        <v>0</v>
      </c>
      <c r="N237" t="b">
        <v>1</v>
      </c>
      <c r="O237" t="b">
        <v>0</v>
      </c>
      <c r="P237" t="b">
        <v>1</v>
      </c>
      <c r="Q237">
        <v>16</v>
      </c>
      <c r="R237">
        <v>1</v>
      </c>
      <c r="S237">
        <v>1</v>
      </c>
      <c r="T237">
        <v>2</v>
      </c>
      <c r="V237" t="s">
        <v>451</v>
      </c>
      <c r="W237" t="s">
        <v>3856</v>
      </c>
      <c r="X237" t="s">
        <v>1175</v>
      </c>
      <c r="Y237">
        <v>40</v>
      </c>
      <c r="Z237">
        <v>40</v>
      </c>
      <c r="AA237">
        <v>4</v>
      </c>
      <c r="AB237">
        <v>4</v>
      </c>
      <c r="AC237">
        <v>13</v>
      </c>
    </row>
    <row r="238" spans="1:29" x14ac:dyDescent="0.3">
      <c r="A238">
        <v>301</v>
      </c>
      <c r="B238" t="s">
        <v>547</v>
      </c>
      <c r="C238" t="s">
        <v>1057</v>
      </c>
      <c r="J238" t="s">
        <v>491</v>
      </c>
      <c r="K238">
        <v>0</v>
      </c>
      <c r="N238" t="b">
        <v>1</v>
      </c>
      <c r="O238" t="b">
        <v>0</v>
      </c>
      <c r="P238" t="b">
        <v>1</v>
      </c>
      <c r="Q238">
        <v>16</v>
      </c>
      <c r="R238">
        <v>1</v>
      </c>
      <c r="S238">
        <v>1</v>
      </c>
      <c r="T238">
        <v>2</v>
      </c>
      <c r="V238" t="s">
        <v>451</v>
      </c>
      <c r="W238" t="s">
        <v>3856</v>
      </c>
      <c r="X238" t="s">
        <v>1177</v>
      </c>
      <c r="Y238">
        <v>40</v>
      </c>
      <c r="Z238">
        <v>40</v>
      </c>
      <c r="AA238">
        <v>5</v>
      </c>
      <c r="AB238">
        <v>5</v>
      </c>
      <c r="AC238">
        <v>13</v>
      </c>
    </row>
    <row r="239" spans="1:29" x14ac:dyDescent="0.3">
      <c r="A239">
        <v>302</v>
      </c>
      <c r="B239" t="s">
        <v>547</v>
      </c>
      <c r="C239" t="s">
        <v>1059</v>
      </c>
      <c r="J239" t="s">
        <v>491</v>
      </c>
      <c r="K239">
        <v>0</v>
      </c>
      <c r="N239" t="b">
        <v>1</v>
      </c>
      <c r="O239" t="b">
        <v>0</v>
      </c>
      <c r="P239" t="b">
        <v>1</v>
      </c>
      <c r="Q239">
        <v>16</v>
      </c>
      <c r="R239">
        <v>1</v>
      </c>
      <c r="S239">
        <v>1</v>
      </c>
      <c r="T239">
        <v>2</v>
      </c>
      <c r="V239" t="s">
        <v>451</v>
      </c>
      <c r="W239" t="s">
        <v>3856</v>
      </c>
      <c r="X239" t="s">
        <v>1179</v>
      </c>
      <c r="Y239">
        <v>40</v>
      </c>
      <c r="Z239">
        <v>40</v>
      </c>
      <c r="AA239">
        <v>6</v>
      </c>
      <c r="AB239">
        <v>6</v>
      </c>
      <c r="AC239">
        <v>13</v>
      </c>
    </row>
    <row r="240" spans="1:29" x14ac:dyDescent="0.3">
      <c r="A240">
        <v>303</v>
      </c>
      <c r="B240" t="s">
        <v>547</v>
      </c>
      <c r="C240" t="s">
        <v>1061</v>
      </c>
      <c r="J240" t="s">
        <v>491</v>
      </c>
      <c r="K240">
        <v>0</v>
      </c>
      <c r="N240" t="b">
        <v>1</v>
      </c>
      <c r="O240" t="b">
        <v>0</v>
      </c>
      <c r="P240" t="b">
        <v>1</v>
      </c>
      <c r="Q240">
        <v>16</v>
      </c>
      <c r="R240">
        <v>1</v>
      </c>
      <c r="S240">
        <v>1</v>
      </c>
      <c r="T240">
        <v>2</v>
      </c>
      <c r="V240" t="s">
        <v>451</v>
      </c>
      <c r="W240" t="s">
        <v>3856</v>
      </c>
      <c r="X240" t="s">
        <v>1181</v>
      </c>
      <c r="Y240">
        <v>40</v>
      </c>
      <c r="Z240">
        <v>40</v>
      </c>
      <c r="AA240">
        <v>7</v>
      </c>
      <c r="AB240">
        <v>7</v>
      </c>
      <c r="AC240">
        <v>13</v>
      </c>
    </row>
    <row r="241" spans="1:29" x14ac:dyDescent="0.3">
      <c r="A241">
        <v>304</v>
      </c>
      <c r="B241" t="s">
        <v>547</v>
      </c>
      <c r="C241" t="s">
        <v>1063</v>
      </c>
      <c r="J241" t="s">
        <v>491</v>
      </c>
      <c r="K241">
        <v>0</v>
      </c>
      <c r="N241" t="b">
        <v>1</v>
      </c>
      <c r="O241" t="b">
        <v>0</v>
      </c>
      <c r="P241" t="b">
        <v>1</v>
      </c>
      <c r="Q241">
        <v>16</v>
      </c>
      <c r="R241">
        <v>1</v>
      </c>
      <c r="S241">
        <v>1</v>
      </c>
      <c r="T241">
        <v>2</v>
      </c>
      <c r="V241" t="s">
        <v>451</v>
      </c>
      <c r="W241" t="s">
        <v>3856</v>
      </c>
      <c r="X241" t="s">
        <v>1183</v>
      </c>
      <c r="Y241">
        <v>40</v>
      </c>
      <c r="Z241">
        <v>40</v>
      </c>
      <c r="AA241">
        <v>8</v>
      </c>
      <c r="AB241">
        <v>8</v>
      </c>
      <c r="AC241">
        <v>13</v>
      </c>
    </row>
    <row r="242" spans="1:29" x14ac:dyDescent="0.3">
      <c r="A242">
        <v>305</v>
      </c>
      <c r="B242" t="s">
        <v>547</v>
      </c>
      <c r="C242" t="s">
        <v>1065</v>
      </c>
      <c r="J242" t="s">
        <v>491</v>
      </c>
      <c r="K242">
        <v>0</v>
      </c>
      <c r="N242" t="b">
        <v>1</v>
      </c>
      <c r="O242" t="b">
        <v>0</v>
      </c>
      <c r="P242" t="b">
        <v>1</v>
      </c>
      <c r="Q242">
        <v>16</v>
      </c>
      <c r="R242">
        <v>1</v>
      </c>
      <c r="S242">
        <v>1</v>
      </c>
      <c r="T242">
        <v>2</v>
      </c>
      <c r="V242" t="s">
        <v>451</v>
      </c>
      <c r="W242" t="s">
        <v>3856</v>
      </c>
      <c r="X242" t="s">
        <v>1185</v>
      </c>
      <c r="Y242">
        <v>40</v>
      </c>
      <c r="Z242">
        <v>40</v>
      </c>
      <c r="AA242">
        <v>9</v>
      </c>
      <c r="AB242">
        <v>9</v>
      </c>
      <c r="AC242">
        <v>13</v>
      </c>
    </row>
    <row r="243" spans="1:29" x14ac:dyDescent="0.3">
      <c r="A243">
        <v>306</v>
      </c>
      <c r="B243" t="s">
        <v>547</v>
      </c>
      <c r="C243" t="s">
        <v>1067</v>
      </c>
      <c r="J243" t="s">
        <v>491</v>
      </c>
      <c r="K243">
        <v>0</v>
      </c>
      <c r="N243" t="b">
        <v>1</v>
      </c>
      <c r="O243" t="b">
        <v>0</v>
      </c>
      <c r="P243" t="b">
        <v>1</v>
      </c>
      <c r="Q243">
        <v>16</v>
      </c>
      <c r="R243">
        <v>1</v>
      </c>
      <c r="S243">
        <v>1</v>
      </c>
      <c r="T243">
        <v>2</v>
      </c>
      <c r="V243" t="s">
        <v>451</v>
      </c>
      <c r="W243" t="s">
        <v>3856</v>
      </c>
      <c r="X243" t="s">
        <v>1187</v>
      </c>
      <c r="Y243">
        <v>41</v>
      </c>
      <c r="Z243">
        <v>41</v>
      </c>
      <c r="AA243">
        <v>4</v>
      </c>
      <c r="AB243">
        <v>4</v>
      </c>
      <c r="AC243">
        <v>13</v>
      </c>
    </row>
    <row r="244" spans="1:29" x14ac:dyDescent="0.3">
      <c r="A244">
        <v>307</v>
      </c>
      <c r="B244" t="s">
        <v>547</v>
      </c>
      <c r="C244" t="s">
        <v>1069</v>
      </c>
      <c r="J244" t="s">
        <v>491</v>
      </c>
      <c r="K244">
        <v>0</v>
      </c>
      <c r="N244" t="b">
        <v>1</v>
      </c>
      <c r="O244" t="b">
        <v>0</v>
      </c>
      <c r="P244" t="b">
        <v>1</v>
      </c>
      <c r="Q244">
        <v>16</v>
      </c>
      <c r="R244">
        <v>1</v>
      </c>
      <c r="S244">
        <v>1</v>
      </c>
      <c r="T244">
        <v>2</v>
      </c>
      <c r="V244" t="s">
        <v>451</v>
      </c>
      <c r="W244" t="s">
        <v>3856</v>
      </c>
      <c r="X244" t="s">
        <v>1189</v>
      </c>
      <c r="Y244">
        <v>41</v>
      </c>
      <c r="Z244">
        <v>41</v>
      </c>
      <c r="AA244">
        <v>5</v>
      </c>
      <c r="AB244">
        <v>5</v>
      </c>
      <c r="AC244">
        <v>13</v>
      </c>
    </row>
    <row r="245" spans="1:29" x14ac:dyDescent="0.3">
      <c r="A245">
        <v>308</v>
      </c>
      <c r="B245" t="s">
        <v>547</v>
      </c>
      <c r="C245" t="s">
        <v>1071</v>
      </c>
      <c r="J245" t="s">
        <v>491</v>
      </c>
      <c r="K245">
        <v>0</v>
      </c>
      <c r="N245" t="b">
        <v>1</v>
      </c>
      <c r="O245" t="b">
        <v>0</v>
      </c>
      <c r="P245" t="b">
        <v>1</v>
      </c>
      <c r="Q245">
        <v>16</v>
      </c>
      <c r="R245">
        <v>1</v>
      </c>
      <c r="S245">
        <v>1</v>
      </c>
      <c r="T245">
        <v>2</v>
      </c>
      <c r="V245" t="s">
        <v>451</v>
      </c>
      <c r="W245" t="s">
        <v>3856</v>
      </c>
      <c r="X245" t="s">
        <v>1191</v>
      </c>
      <c r="Y245">
        <v>41</v>
      </c>
      <c r="Z245">
        <v>41</v>
      </c>
      <c r="AA245">
        <v>6</v>
      </c>
      <c r="AB245">
        <v>6</v>
      </c>
      <c r="AC245">
        <v>13</v>
      </c>
    </row>
    <row r="246" spans="1:29" x14ac:dyDescent="0.3">
      <c r="A246">
        <v>309</v>
      </c>
      <c r="B246" t="s">
        <v>547</v>
      </c>
      <c r="C246" t="s">
        <v>1073</v>
      </c>
      <c r="J246" t="s">
        <v>491</v>
      </c>
      <c r="K246">
        <v>0</v>
      </c>
      <c r="N246" t="b">
        <v>1</v>
      </c>
      <c r="O246" t="b">
        <v>0</v>
      </c>
      <c r="P246" t="b">
        <v>1</v>
      </c>
      <c r="Q246">
        <v>16</v>
      </c>
      <c r="R246">
        <v>1</v>
      </c>
      <c r="S246">
        <v>1</v>
      </c>
      <c r="T246">
        <v>2</v>
      </c>
      <c r="V246" t="s">
        <v>451</v>
      </c>
      <c r="W246" t="s">
        <v>3856</v>
      </c>
      <c r="X246" t="s">
        <v>1193</v>
      </c>
      <c r="Y246">
        <v>41</v>
      </c>
      <c r="Z246">
        <v>41</v>
      </c>
      <c r="AA246">
        <v>7</v>
      </c>
      <c r="AB246">
        <v>7</v>
      </c>
      <c r="AC246">
        <v>13</v>
      </c>
    </row>
    <row r="247" spans="1:29" x14ac:dyDescent="0.3">
      <c r="A247">
        <v>310</v>
      </c>
      <c r="B247" t="s">
        <v>547</v>
      </c>
      <c r="C247" t="s">
        <v>1075</v>
      </c>
      <c r="J247" t="s">
        <v>491</v>
      </c>
      <c r="K247">
        <v>0</v>
      </c>
      <c r="N247" t="b">
        <v>1</v>
      </c>
      <c r="O247" t="b">
        <v>0</v>
      </c>
      <c r="P247" t="b">
        <v>1</v>
      </c>
      <c r="Q247">
        <v>16</v>
      </c>
      <c r="R247">
        <v>1</v>
      </c>
      <c r="S247">
        <v>1</v>
      </c>
      <c r="T247">
        <v>2</v>
      </c>
      <c r="V247" t="s">
        <v>451</v>
      </c>
      <c r="W247" t="s">
        <v>3856</v>
      </c>
      <c r="X247" t="s">
        <v>1195</v>
      </c>
      <c r="Y247">
        <v>41</v>
      </c>
      <c r="Z247">
        <v>41</v>
      </c>
      <c r="AA247">
        <v>8</v>
      </c>
      <c r="AB247">
        <v>8</v>
      </c>
      <c r="AC247">
        <v>13</v>
      </c>
    </row>
    <row r="248" spans="1:29" x14ac:dyDescent="0.3">
      <c r="A248">
        <v>311</v>
      </c>
      <c r="B248" t="s">
        <v>547</v>
      </c>
      <c r="C248" t="s">
        <v>1077</v>
      </c>
      <c r="J248" t="s">
        <v>491</v>
      </c>
      <c r="K248">
        <v>0</v>
      </c>
      <c r="N248" t="b">
        <v>1</v>
      </c>
      <c r="O248" t="b">
        <v>0</v>
      </c>
      <c r="P248" t="b">
        <v>1</v>
      </c>
      <c r="Q248">
        <v>16</v>
      </c>
      <c r="R248">
        <v>1</v>
      </c>
      <c r="S248">
        <v>1</v>
      </c>
      <c r="T248">
        <v>2</v>
      </c>
      <c r="V248" t="s">
        <v>451</v>
      </c>
      <c r="W248" t="s">
        <v>3856</v>
      </c>
      <c r="X248" t="s">
        <v>1197</v>
      </c>
      <c r="Y248">
        <v>41</v>
      </c>
      <c r="Z248">
        <v>41</v>
      </c>
      <c r="AA248">
        <v>9</v>
      </c>
      <c r="AB248">
        <v>9</v>
      </c>
      <c r="AC248">
        <v>13</v>
      </c>
    </row>
    <row r="249" spans="1:29" x14ac:dyDescent="0.3">
      <c r="A249">
        <v>312</v>
      </c>
      <c r="B249" t="s">
        <v>547</v>
      </c>
      <c r="C249" t="s">
        <v>1079</v>
      </c>
      <c r="J249" t="s">
        <v>491</v>
      </c>
      <c r="K249">
        <v>0</v>
      </c>
      <c r="N249" t="b">
        <v>1</v>
      </c>
      <c r="O249" t="b">
        <v>0</v>
      </c>
      <c r="P249" t="b">
        <v>1</v>
      </c>
      <c r="Q249">
        <v>16</v>
      </c>
      <c r="R249">
        <v>1</v>
      </c>
      <c r="S249">
        <v>1</v>
      </c>
      <c r="T249">
        <v>2</v>
      </c>
      <c r="V249" t="s">
        <v>451</v>
      </c>
      <c r="W249" t="s">
        <v>3856</v>
      </c>
      <c r="X249" t="s">
        <v>1199</v>
      </c>
      <c r="Y249">
        <v>42</v>
      </c>
      <c r="Z249">
        <v>42</v>
      </c>
      <c r="AA249">
        <v>4</v>
      </c>
      <c r="AB249">
        <v>4</v>
      </c>
      <c r="AC249">
        <v>13</v>
      </c>
    </row>
    <row r="250" spans="1:29" x14ac:dyDescent="0.3">
      <c r="A250">
        <v>313</v>
      </c>
      <c r="B250" t="s">
        <v>547</v>
      </c>
      <c r="C250" t="s">
        <v>1081</v>
      </c>
      <c r="J250" t="s">
        <v>491</v>
      </c>
      <c r="K250">
        <v>0</v>
      </c>
      <c r="N250" t="b">
        <v>1</v>
      </c>
      <c r="O250" t="b">
        <v>0</v>
      </c>
      <c r="P250" t="b">
        <v>1</v>
      </c>
      <c r="Q250">
        <v>16</v>
      </c>
      <c r="R250">
        <v>1</v>
      </c>
      <c r="S250">
        <v>1</v>
      </c>
      <c r="T250">
        <v>2</v>
      </c>
      <c r="V250" t="s">
        <v>451</v>
      </c>
      <c r="W250" t="s">
        <v>3856</v>
      </c>
      <c r="X250" t="s">
        <v>1201</v>
      </c>
      <c r="Y250">
        <v>42</v>
      </c>
      <c r="Z250">
        <v>42</v>
      </c>
      <c r="AA250">
        <v>5</v>
      </c>
      <c r="AB250">
        <v>5</v>
      </c>
      <c r="AC250">
        <v>13</v>
      </c>
    </row>
    <row r="251" spans="1:29" x14ac:dyDescent="0.3">
      <c r="A251">
        <v>314</v>
      </c>
      <c r="B251" t="s">
        <v>547</v>
      </c>
      <c r="C251" t="s">
        <v>1083</v>
      </c>
      <c r="J251" t="s">
        <v>491</v>
      </c>
      <c r="K251">
        <v>0</v>
      </c>
      <c r="N251" t="b">
        <v>1</v>
      </c>
      <c r="O251" t="b">
        <v>0</v>
      </c>
      <c r="P251" t="b">
        <v>1</v>
      </c>
      <c r="Q251">
        <v>16</v>
      </c>
      <c r="R251">
        <v>1</v>
      </c>
      <c r="S251">
        <v>1</v>
      </c>
      <c r="T251">
        <v>2</v>
      </c>
      <c r="V251" t="s">
        <v>451</v>
      </c>
      <c r="W251" t="s">
        <v>3856</v>
      </c>
      <c r="X251" t="s">
        <v>1203</v>
      </c>
      <c r="Y251">
        <v>42</v>
      </c>
      <c r="Z251">
        <v>42</v>
      </c>
      <c r="AA251">
        <v>6</v>
      </c>
      <c r="AB251">
        <v>6</v>
      </c>
      <c r="AC251">
        <v>13</v>
      </c>
    </row>
    <row r="252" spans="1:29" x14ac:dyDescent="0.3">
      <c r="A252">
        <v>315</v>
      </c>
      <c r="B252" t="s">
        <v>547</v>
      </c>
      <c r="C252" t="s">
        <v>1085</v>
      </c>
      <c r="J252" t="s">
        <v>491</v>
      </c>
      <c r="K252">
        <v>0</v>
      </c>
      <c r="N252" t="b">
        <v>1</v>
      </c>
      <c r="O252" t="b">
        <v>0</v>
      </c>
      <c r="P252" t="b">
        <v>1</v>
      </c>
      <c r="Q252">
        <v>16</v>
      </c>
      <c r="R252">
        <v>1</v>
      </c>
      <c r="S252">
        <v>1</v>
      </c>
      <c r="T252">
        <v>2</v>
      </c>
      <c r="V252" t="s">
        <v>451</v>
      </c>
      <c r="W252" t="s">
        <v>3856</v>
      </c>
      <c r="X252" t="s">
        <v>1205</v>
      </c>
      <c r="Y252">
        <v>42</v>
      </c>
      <c r="Z252">
        <v>42</v>
      </c>
      <c r="AA252">
        <v>7</v>
      </c>
      <c r="AB252">
        <v>7</v>
      </c>
      <c r="AC252">
        <v>13</v>
      </c>
    </row>
    <row r="253" spans="1:29" x14ac:dyDescent="0.3">
      <c r="A253">
        <v>316</v>
      </c>
      <c r="B253" t="s">
        <v>547</v>
      </c>
      <c r="C253" t="s">
        <v>1087</v>
      </c>
      <c r="J253" t="s">
        <v>491</v>
      </c>
      <c r="K253">
        <v>0</v>
      </c>
      <c r="N253" t="b">
        <v>1</v>
      </c>
      <c r="O253" t="b">
        <v>0</v>
      </c>
      <c r="P253" t="b">
        <v>1</v>
      </c>
      <c r="Q253">
        <v>16</v>
      </c>
      <c r="R253">
        <v>1</v>
      </c>
      <c r="S253">
        <v>1</v>
      </c>
      <c r="T253">
        <v>2</v>
      </c>
      <c r="V253" t="s">
        <v>451</v>
      </c>
      <c r="W253" t="s">
        <v>3856</v>
      </c>
      <c r="X253" t="s">
        <v>1207</v>
      </c>
      <c r="Y253">
        <v>42</v>
      </c>
      <c r="Z253">
        <v>42</v>
      </c>
      <c r="AA253">
        <v>8</v>
      </c>
      <c r="AB253">
        <v>8</v>
      </c>
      <c r="AC253">
        <v>13</v>
      </c>
    </row>
    <row r="254" spans="1:29" x14ac:dyDescent="0.3">
      <c r="A254">
        <v>317</v>
      </c>
      <c r="B254" t="s">
        <v>547</v>
      </c>
      <c r="C254" t="s">
        <v>1089</v>
      </c>
      <c r="J254" t="s">
        <v>491</v>
      </c>
      <c r="K254">
        <v>0</v>
      </c>
      <c r="N254" t="b">
        <v>1</v>
      </c>
      <c r="O254" t="b">
        <v>0</v>
      </c>
      <c r="P254" t="b">
        <v>1</v>
      </c>
      <c r="Q254">
        <v>16</v>
      </c>
      <c r="R254">
        <v>1</v>
      </c>
      <c r="S254">
        <v>1</v>
      </c>
      <c r="T254">
        <v>2</v>
      </c>
      <c r="V254" t="s">
        <v>451</v>
      </c>
      <c r="W254" t="s">
        <v>3856</v>
      </c>
      <c r="X254" t="s">
        <v>1209</v>
      </c>
      <c r="Y254">
        <v>42</v>
      </c>
      <c r="Z254">
        <v>42</v>
      </c>
      <c r="AA254">
        <v>9</v>
      </c>
      <c r="AB254">
        <v>9</v>
      </c>
      <c r="AC254">
        <v>13</v>
      </c>
    </row>
    <row r="255" spans="1:29" x14ac:dyDescent="0.3">
      <c r="A255">
        <v>318</v>
      </c>
      <c r="B255" t="s">
        <v>547</v>
      </c>
      <c r="C255" t="s">
        <v>1091</v>
      </c>
      <c r="J255" t="s">
        <v>491</v>
      </c>
      <c r="K255">
        <v>0</v>
      </c>
      <c r="N255" t="b">
        <v>1</v>
      </c>
      <c r="O255" t="b">
        <v>0</v>
      </c>
      <c r="P255" t="b">
        <v>1</v>
      </c>
      <c r="Q255">
        <v>16</v>
      </c>
      <c r="R255">
        <v>1</v>
      </c>
      <c r="S255">
        <v>1</v>
      </c>
      <c r="T255">
        <v>2</v>
      </c>
      <c r="V255" t="s">
        <v>451</v>
      </c>
      <c r="W255" t="s">
        <v>3856</v>
      </c>
      <c r="X255" t="s">
        <v>1211</v>
      </c>
      <c r="Y255">
        <v>43</v>
      </c>
      <c r="Z255">
        <v>43</v>
      </c>
      <c r="AA255">
        <v>4</v>
      </c>
      <c r="AB255">
        <v>4</v>
      </c>
      <c r="AC255">
        <v>13</v>
      </c>
    </row>
    <row r="256" spans="1:29" x14ac:dyDescent="0.3">
      <c r="A256">
        <v>319</v>
      </c>
      <c r="B256" t="s">
        <v>547</v>
      </c>
      <c r="C256" t="s">
        <v>1093</v>
      </c>
      <c r="J256" t="s">
        <v>491</v>
      </c>
      <c r="K256">
        <v>0</v>
      </c>
      <c r="N256" t="b">
        <v>1</v>
      </c>
      <c r="O256" t="b">
        <v>0</v>
      </c>
      <c r="P256" t="b">
        <v>1</v>
      </c>
      <c r="Q256">
        <v>16</v>
      </c>
      <c r="R256">
        <v>1</v>
      </c>
      <c r="S256">
        <v>1</v>
      </c>
      <c r="T256">
        <v>2</v>
      </c>
      <c r="V256" t="s">
        <v>451</v>
      </c>
      <c r="W256" t="s">
        <v>3856</v>
      </c>
      <c r="X256" t="s">
        <v>1213</v>
      </c>
      <c r="Y256">
        <v>43</v>
      </c>
      <c r="Z256">
        <v>43</v>
      </c>
      <c r="AA256">
        <v>5</v>
      </c>
      <c r="AB256">
        <v>5</v>
      </c>
      <c r="AC256">
        <v>13</v>
      </c>
    </row>
    <row r="257" spans="1:29" x14ac:dyDescent="0.3">
      <c r="A257">
        <v>320</v>
      </c>
      <c r="B257" t="s">
        <v>547</v>
      </c>
      <c r="C257" t="s">
        <v>1095</v>
      </c>
      <c r="J257" t="s">
        <v>491</v>
      </c>
      <c r="K257">
        <v>0</v>
      </c>
      <c r="N257" t="b">
        <v>1</v>
      </c>
      <c r="O257" t="b">
        <v>0</v>
      </c>
      <c r="P257" t="b">
        <v>1</v>
      </c>
      <c r="Q257">
        <v>16</v>
      </c>
      <c r="R257">
        <v>1</v>
      </c>
      <c r="S257">
        <v>1</v>
      </c>
      <c r="T257">
        <v>2</v>
      </c>
      <c r="V257" t="s">
        <v>451</v>
      </c>
      <c r="W257" t="s">
        <v>3856</v>
      </c>
      <c r="X257" t="s">
        <v>1215</v>
      </c>
      <c r="Y257">
        <v>43</v>
      </c>
      <c r="Z257">
        <v>43</v>
      </c>
      <c r="AA257">
        <v>6</v>
      </c>
      <c r="AB257">
        <v>6</v>
      </c>
      <c r="AC257">
        <v>13</v>
      </c>
    </row>
    <row r="258" spans="1:29" x14ac:dyDescent="0.3">
      <c r="A258">
        <v>321</v>
      </c>
      <c r="B258" t="s">
        <v>547</v>
      </c>
      <c r="C258" t="s">
        <v>1097</v>
      </c>
      <c r="J258" t="s">
        <v>491</v>
      </c>
      <c r="K258">
        <v>0</v>
      </c>
      <c r="N258" t="b">
        <v>1</v>
      </c>
      <c r="O258" t="b">
        <v>0</v>
      </c>
      <c r="P258" t="b">
        <v>1</v>
      </c>
      <c r="Q258">
        <v>16</v>
      </c>
      <c r="R258">
        <v>1</v>
      </c>
      <c r="S258">
        <v>1</v>
      </c>
      <c r="T258">
        <v>2</v>
      </c>
      <c r="V258" t="s">
        <v>451</v>
      </c>
      <c r="W258" t="s">
        <v>3856</v>
      </c>
      <c r="X258" t="s">
        <v>1217</v>
      </c>
      <c r="Y258">
        <v>43</v>
      </c>
      <c r="Z258">
        <v>43</v>
      </c>
      <c r="AA258">
        <v>7</v>
      </c>
      <c r="AB258">
        <v>7</v>
      </c>
      <c r="AC258">
        <v>13</v>
      </c>
    </row>
    <row r="259" spans="1:29" x14ac:dyDescent="0.3">
      <c r="A259">
        <v>322</v>
      </c>
      <c r="B259" t="s">
        <v>547</v>
      </c>
      <c r="C259" t="s">
        <v>1099</v>
      </c>
      <c r="J259" t="s">
        <v>491</v>
      </c>
      <c r="K259">
        <v>0</v>
      </c>
      <c r="N259" t="b">
        <v>1</v>
      </c>
      <c r="O259" t="b">
        <v>0</v>
      </c>
      <c r="P259" t="b">
        <v>1</v>
      </c>
      <c r="Q259">
        <v>16</v>
      </c>
      <c r="R259">
        <v>1</v>
      </c>
      <c r="S259">
        <v>1</v>
      </c>
      <c r="T259">
        <v>2</v>
      </c>
      <c r="V259" t="s">
        <v>451</v>
      </c>
      <c r="W259" t="s">
        <v>3856</v>
      </c>
      <c r="X259" t="s">
        <v>1219</v>
      </c>
      <c r="Y259">
        <v>43</v>
      </c>
      <c r="Z259">
        <v>43</v>
      </c>
      <c r="AA259">
        <v>8</v>
      </c>
      <c r="AB259">
        <v>8</v>
      </c>
      <c r="AC259">
        <v>13</v>
      </c>
    </row>
    <row r="260" spans="1:29" x14ac:dyDescent="0.3">
      <c r="A260">
        <v>323</v>
      </c>
      <c r="B260" t="s">
        <v>547</v>
      </c>
      <c r="C260" t="s">
        <v>1101</v>
      </c>
      <c r="J260" t="s">
        <v>491</v>
      </c>
      <c r="K260">
        <v>0</v>
      </c>
      <c r="N260" t="b">
        <v>1</v>
      </c>
      <c r="O260" t="b">
        <v>0</v>
      </c>
      <c r="P260" t="b">
        <v>1</v>
      </c>
      <c r="Q260">
        <v>16</v>
      </c>
      <c r="R260">
        <v>1</v>
      </c>
      <c r="S260">
        <v>1</v>
      </c>
      <c r="T260">
        <v>2</v>
      </c>
      <c r="V260" t="s">
        <v>451</v>
      </c>
      <c r="W260" t="s">
        <v>3856</v>
      </c>
      <c r="X260" t="s">
        <v>1221</v>
      </c>
      <c r="Y260">
        <v>43</v>
      </c>
      <c r="Z260">
        <v>43</v>
      </c>
      <c r="AA260">
        <v>9</v>
      </c>
      <c r="AB260">
        <v>9</v>
      </c>
      <c r="AC260">
        <v>13</v>
      </c>
    </row>
    <row r="261" spans="1:29" x14ac:dyDescent="0.3">
      <c r="A261">
        <v>324</v>
      </c>
      <c r="B261" t="s">
        <v>547</v>
      </c>
      <c r="C261" t="s">
        <v>1103</v>
      </c>
      <c r="J261" t="s">
        <v>491</v>
      </c>
      <c r="K261">
        <v>0</v>
      </c>
      <c r="N261" t="b">
        <v>1</v>
      </c>
      <c r="O261" t="b">
        <v>0</v>
      </c>
      <c r="P261" t="b">
        <v>1</v>
      </c>
      <c r="Q261">
        <v>16</v>
      </c>
      <c r="R261">
        <v>1</v>
      </c>
      <c r="S261">
        <v>1</v>
      </c>
      <c r="T261">
        <v>2</v>
      </c>
      <c r="V261" t="s">
        <v>451</v>
      </c>
      <c r="W261" t="s">
        <v>3856</v>
      </c>
      <c r="X261" t="s">
        <v>1223</v>
      </c>
      <c r="Y261">
        <v>44</v>
      </c>
      <c r="Z261">
        <v>44</v>
      </c>
      <c r="AA261">
        <v>4</v>
      </c>
      <c r="AB261">
        <v>4</v>
      </c>
      <c r="AC261">
        <v>13</v>
      </c>
    </row>
    <row r="262" spans="1:29" x14ac:dyDescent="0.3">
      <c r="A262">
        <v>325</v>
      </c>
      <c r="B262" t="s">
        <v>547</v>
      </c>
      <c r="C262" t="s">
        <v>1105</v>
      </c>
      <c r="J262" t="s">
        <v>491</v>
      </c>
      <c r="K262">
        <v>0</v>
      </c>
      <c r="N262" t="b">
        <v>1</v>
      </c>
      <c r="O262" t="b">
        <v>0</v>
      </c>
      <c r="P262" t="b">
        <v>1</v>
      </c>
      <c r="Q262">
        <v>16</v>
      </c>
      <c r="R262">
        <v>1</v>
      </c>
      <c r="S262">
        <v>1</v>
      </c>
      <c r="T262">
        <v>2</v>
      </c>
      <c r="V262" t="s">
        <v>451</v>
      </c>
      <c r="W262" t="s">
        <v>3856</v>
      </c>
      <c r="X262" t="s">
        <v>1225</v>
      </c>
      <c r="Y262">
        <v>44</v>
      </c>
      <c r="Z262">
        <v>44</v>
      </c>
      <c r="AA262">
        <v>5</v>
      </c>
      <c r="AB262">
        <v>5</v>
      </c>
      <c r="AC262">
        <v>13</v>
      </c>
    </row>
    <row r="263" spans="1:29" x14ac:dyDescent="0.3">
      <c r="A263">
        <v>326</v>
      </c>
      <c r="B263" t="s">
        <v>547</v>
      </c>
      <c r="C263" t="s">
        <v>1107</v>
      </c>
      <c r="J263" t="s">
        <v>491</v>
      </c>
      <c r="K263">
        <v>0</v>
      </c>
      <c r="N263" t="b">
        <v>1</v>
      </c>
      <c r="O263" t="b">
        <v>0</v>
      </c>
      <c r="P263" t="b">
        <v>1</v>
      </c>
      <c r="Q263">
        <v>16</v>
      </c>
      <c r="R263">
        <v>1</v>
      </c>
      <c r="S263">
        <v>1</v>
      </c>
      <c r="T263">
        <v>2</v>
      </c>
      <c r="V263" t="s">
        <v>451</v>
      </c>
      <c r="W263" t="s">
        <v>3856</v>
      </c>
      <c r="X263" t="s">
        <v>1227</v>
      </c>
      <c r="Y263">
        <v>44</v>
      </c>
      <c r="Z263">
        <v>44</v>
      </c>
      <c r="AA263">
        <v>6</v>
      </c>
      <c r="AB263">
        <v>6</v>
      </c>
      <c r="AC263">
        <v>13</v>
      </c>
    </row>
    <row r="264" spans="1:29" x14ac:dyDescent="0.3">
      <c r="A264">
        <v>327</v>
      </c>
      <c r="B264" t="s">
        <v>547</v>
      </c>
      <c r="C264" t="s">
        <v>1109</v>
      </c>
      <c r="J264" t="s">
        <v>491</v>
      </c>
      <c r="K264">
        <v>0</v>
      </c>
      <c r="N264" t="b">
        <v>1</v>
      </c>
      <c r="O264" t="b">
        <v>0</v>
      </c>
      <c r="P264" t="b">
        <v>1</v>
      </c>
      <c r="Q264">
        <v>16</v>
      </c>
      <c r="R264">
        <v>1</v>
      </c>
      <c r="S264">
        <v>1</v>
      </c>
      <c r="T264">
        <v>2</v>
      </c>
      <c r="V264" t="s">
        <v>451</v>
      </c>
      <c r="W264" t="s">
        <v>3856</v>
      </c>
      <c r="X264" t="s">
        <v>1229</v>
      </c>
      <c r="Y264">
        <v>44</v>
      </c>
      <c r="Z264">
        <v>44</v>
      </c>
      <c r="AA264">
        <v>7</v>
      </c>
      <c r="AB264">
        <v>7</v>
      </c>
      <c r="AC264">
        <v>13</v>
      </c>
    </row>
    <row r="265" spans="1:29" x14ac:dyDescent="0.3">
      <c r="A265">
        <v>328</v>
      </c>
      <c r="B265" t="s">
        <v>547</v>
      </c>
      <c r="C265" t="s">
        <v>1111</v>
      </c>
      <c r="J265" t="s">
        <v>491</v>
      </c>
      <c r="K265">
        <v>0</v>
      </c>
      <c r="N265" t="b">
        <v>1</v>
      </c>
      <c r="O265" t="b">
        <v>0</v>
      </c>
      <c r="P265" t="b">
        <v>1</v>
      </c>
      <c r="Q265">
        <v>16</v>
      </c>
      <c r="R265">
        <v>1</v>
      </c>
      <c r="S265">
        <v>1</v>
      </c>
      <c r="T265">
        <v>2</v>
      </c>
      <c r="V265" t="s">
        <v>451</v>
      </c>
      <c r="W265" t="s">
        <v>3856</v>
      </c>
      <c r="X265" t="s">
        <v>1231</v>
      </c>
      <c r="Y265">
        <v>44</v>
      </c>
      <c r="Z265">
        <v>44</v>
      </c>
      <c r="AA265">
        <v>8</v>
      </c>
      <c r="AB265">
        <v>8</v>
      </c>
      <c r="AC265">
        <v>13</v>
      </c>
    </row>
    <row r="266" spans="1:29" x14ac:dyDescent="0.3">
      <c r="A266">
        <v>329</v>
      </c>
      <c r="B266" t="s">
        <v>547</v>
      </c>
      <c r="C266" t="s">
        <v>1113</v>
      </c>
      <c r="J266" t="s">
        <v>491</v>
      </c>
      <c r="K266">
        <v>0</v>
      </c>
      <c r="N266" t="b">
        <v>1</v>
      </c>
      <c r="O266" t="b">
        <v>0</v>
      </c>
      <c r="P266" t="b">
        <v>1</v>
      </c>
      <c r="Q266">
        <v>16</v>
      </c>
      <c r="R266">
        <v>1</v>
      </c>
      <c r="S266">
        <v>1</v>
      </c>
      <c r="T266">
        <v>2</v>
      </c>
      <c r="V266" t="s">
        <v>451</v>
      </c>
      <c r="W266" t="s">
        <v>3856</v>
      </c>
      <c r="X266" t="s">
        <v>1233</v>
      </c>
      <c r="Y266">
        <v>44</v>
      </c>
      <c r="Z266">
        <v>44</v>
      </c>
      <c r="AA266">
        <v>9</v>
      </c>
      <c r="AB266">
        <v>9</v>
      </c>
      <c r="AC266">
        <v>13</v>
      </c>
    </row>
    <row r="267" spans="1:29" x14ac:dyDescent="0.3">
      <c r="A267">
        <v>330</v>
      </c>
      <c r="B267" t="s">
        <v>547</v>
      </c>
      <c r="C267" t="s">
        <v>1115</v>
      </c>
      <c r="J267" t="s">
        <v>491</v>
      </c>
      <c r="K267">
        <v>0</v>
      </c>
      <c r="N267" t="b">
        <v>1</v>
      </c>
      <c r="O267" t="b">
        <v>0</v>
      </c>
      <c r="P267" t="b">
        <v>1</v>
      </c>
      <c r="Q267">
        <v>16</v>
      </c>
      <c r="R267">
        <v>1</v>
      </c>
      <c r="S267">
        <v>1</v>
      </c>
      <c r="T267">
        <v>2</v>
      </c>
      <c r="V267" t="s">
        <v>451</v>
      </c>
      <c r="W267" t="s">
        <v>3856</v>
      </c>
      <c r="X267" t="s">
        <v>1235</v>
      </c>
      <c r="Y267">
        <v>45</v>
      </c>
      <c r="Z267">
        <v>45</v>
      </c>
      <c r="AA267">
        <v>4</v>
      </c>
      <c r="AB267">
        <v>4</v>
      </c>
      <c r="AC267">
        <v>13</v>
      </c>
    </row>
    <row r="268" spans="1:29" x14ac:dyDescent="0.3">
      <c r="A268">
        <v>331</v>
      </c>
      <c r="B268" t="s">
        <v>547</v>
      </c>
      <c r="C268" t="s">
        <v>1117</v>
      </c>
      <c r="J268" t="s">
        <v>491</v>
      </c>
      <c r="K268">
        <v>0</v>
      </c>
      <c r="N268" t="b">
        <v>1</v>
      </c>
      <c r="O268" t="b">
        <v>0</v>
      </c>
      <c r="P268" t="b">
        <v>1</v>
      </c>
      <c r="Q268">
        <v>16</v>
      </c>
      <c r="R268">
        <v>1</v>
      </c>
      <c r="S268">
        <v>1</v>
      </c>
      <c r="T268">
        <v>2</v>
      </c>
      <c r="V268" t="s">
        <v>451</v>
      </c>
      <c r="W268" t="s">
        <v>3856</v>
      </c>
      <c r="X268" t="s">
        <v>1237</v>
      </c>
      <c r="Y268">
        <v>45</v>
      </c>
      <c r="Z268">
        <v>45</v>
      </c>
      <c r="AA268">
        <v>5</v>
      </c>
      <c r="AB268">
        <v>5</v>
      </c>
      <c r="AC268">
        <v>13</v>
      </c>
    </row>
    <row r="269" spans="1:29" x14ac:dyDescent="0.3">
      <c r="A269">
        <v>332</v>
      </c>
      <c r="B269" t="s">
        <v>547</v>
      </c>
      <c r="C269" t="s">
        <v>1119</v>
      </c>
      <c r="J269" t="s">
        <v>491</v>
      </c>
      <c r="K269">
        <v>0</v>
      </c>
      <c r="N269" t="b">
        <v>1</v>
      </c>
      <c r="O269" t="b">
        <v>0</v>
      </c>
      <c r="P269" t="b">
        <v>1</v>
      </c>
      <c r="Q269">
        <v>16</v>
      </c>
      <c r="R269">
        <v>1</v>
      </c>
      <c r="S269">
        <v>1</v>
      </c>
      <c r="T269">
        <v>2</v>
      </c>
      <c r="V269" t="s">
        <v>451</v>
      </c>
      <c r="W269" t="s">
        <v>3856</v>
      </c>
      <c r="X269" t="s">
        <v>1239</v>
      </c>
      <c r="Y269">
        <v>45</v>
      </c>
      <c r="Z269">
        <v>45</v>
      </c>
      <c r="AA269">
        <v>6</v>
      </c>
      <c r="AB269">
        <v>6</v>
      </c>
      <c r="AC269">
        <v>13</v>
      </c>
    </row>
    <row r="270" spans="1:29" x14ac:dyDescent="0.3">
      <c r="A270">
        <v>333</v>
      </c>
      <c r="B270" t="s">
        <v>547</v>
      </c>
      <c r="C270" t="s">
        <v>1120</v>
      </c>
      <c r="J270" t="s">
        <v>491</v>
      </c>
      <c r="K270">
        <v>0</v>
      </c>
      <c r="N270" t="b">
        <v>1</v>
      </c>
      <c r="O270" t="b">
        <v>0</v>
      </c>
      <c r="P270" t="b">
        <v>1</v>
      </c>
      <c r="Q270">
        <v>16</v>
      </c>
      <c r="R270">
        <v>1</v>
      </c>
      <c r="S270">
        <v>1</v>
      </c>
      <c r="T270">
        <v>2</v>
      </c>
      <c r="V270" t="s">
        <v>451</v>
      </c>
      <c r="W270" t="s">
        <v>3856</v>
      </c>
      <c r="X270" t="s">
        <v>1241</v>
      </c>
      <c r="Y270">
        <v>45</v>
      </c>
      <c r="Z270">
        <v>45</v>
      </c>
      <c r="AA270">
        <v>7</v>
      </c>
      <c r="AB270">
        <v>7</v>
      </c>
      <c r="AC270">
        <v>13</v>
      </c>
    </row>
    <row r="271" spans="1:29" x14ac:dyDescent="0.3">
      <c r="A271">
        <v>334</v>
      </c>
      <c r="B271" t="s">
        <v>547</v>
      </c>
      <c r="C271" t="s">
        <v>1122</v>
      </c>
      <c r="J271" t="s">
        <v>491</v>
      </c>
      <c r="K271">
        <v>0</v>
      </c>
      <c r="N271" t="b">
        <v>1</v>
      </c>
      <c r="O271" t="b">
        <v>0</v>
      </c>
      <c r="P271" t="b">
        <v>1</v>
      </c>
      <c r="Q271">
        <v>16</v>
      </c>
      <c r="R271">
        <v>1</v>
      </c>
      <c r="S271">
        <v>1</v>
      </c>
      <c r="T271">
        <v>2</v>
      </c>
      <c r="V271" t="s">
        <v>451</v>
      </c>
      <c r="W271" t="s">
        <v>3856</v>
      </c>
      <c r="X271" t="s">
        <v>1243</v>
      </c>
      <c r="Y271">
        <v>45</v>
      </c>
      <c r="Z271">
        <v>45</v>
      </c>
      <c r="AA271">
        <v>8</v>
      </c>
      <c r="AB271">
        <v>8</v>
      </c>
      <c r="AC271">
        <v>13</v>
      </c>
    </row>
    <row r="272" spans="1:29" x14ac:dyDescent="0.3">
      <c r="A272">
        <v>335</v>
      </c>
      <c r="B272" t="s">
        <v>547</v>
      </c>
      <c r="C272" t="s">
        <v>1124</v>
      </c>
      <c r="J272" t="s">
        <v>491</v>
      </c>
      <c r="K272">
        <v>0</v>
      </c>
      <c r="N272" t="b">
        <v>1</v>
      </c>
      <c r="O272" t="b">
        <v>0</v>
      </c>
      <c r="P272" t="b">
        <v>1</v>
      </c>
      <c r="Q272">
        <v>16</v>
      </c>
      <c r="R272">
        <v>1</v>
      </c>
      <c r="S272">
        <v>1</v>
      </c>
      <c r="T272">
        <v>2</v>
      </c>
      <c r="V272" t="s">
        <v>451</v>
      </c>
      <c r="W272" t="s">
        <v>3856</v>
      </c>
      <c r="X272" t="s">
        <v>1245</v>
      </c>
      <c r="Y272">
        <v>45</v>
      </c>
      <c r="Z272">
        <v>45</v>
      </c>
      <c r="AA272">
        <v>9</v>
      </c>
      <c r="AB272">
        <v>9</v>
      </c>
      <c r="AC272">
        <v>13</v>
      </c>
    </row>
    <row r="273" spans="1:29" x14ac:dyDescent="0.3">
      <c r="A273">
        <v>336</v>
      </c>
      <c r="B273" t="s">
        <v>547</v>
      </c>
      <c r="C273" t="s">
        <v>1126</v>
      </c>
      <c r="J273" t="s">
        <v>491</v>
      </c>
      <c r="K273">
        <v>0</v>
      </c>
      <c r="N273" t="b">
        <v>1</v>
      </c>
      <c r="O273" t="b">
        <v>0</v>
      </c>
      <c r="P273" t="b">
        <v>1</v>
      </c>
      <c r="Q273">
        <v>16</v>
      </c>
      <c r="R273">
        <v>1</v>
      </c>
      <c r="S273">
        <v>1</v>
      </c>
      <c r="T273">
        <v>2</v>
      </c>
      <c r="V273" t="s">
        <v>451</v>
      </c>
      <c r="W273" t="s">
        <v>3856</v>
      </c>
      <c r="X273" t="s">
        <v>1247</v>
      </c>
      <c r="Y273">
        <v>46</v>
      </c>
      <c r="Z273">
        <v>46</v>
      </c>
      <c r="AA273">
        <v>4</v>
      </c>
      <c r="AB273">
        <v>4</v>
      </c>
      <c r="AC273">
        <v>13</v>
      </c>
    </row>
    <row r="274" spans="1:29" x14ac:dyDescent="0.3">
      <c r="A274">
        <v>337</v>
      </c>
      <c r="B274" t="s">
        <v>547</v>
      </c>
      <c r="C274" t="s">
        <v>1128</v>
      </c>
      <c r="J274" t="s">
        <v>491</v>
      </c>
      <c r="K274">
        <v>0</v>
      </c>
      <c r="N274" t="b">
        <v>1</v>
      </c>
      <c r="O274" t="b">
        <v>0</v>
      </c>
      <c r="P274" t="b">
        <v>1</v>
      </c>
      <c r="Q274">
        <v>16</v>
      </c>
      <c r="R274">
        <v>1</v>
      </c>
      <c r="S274">
        <v>1</v>
      </c>
      <c r="T274">
        <v>2</v>
      </c>
      <c r="V274" t="s">
        <v>451</v>
      </c>
      <c r="W274" t="s">
        <v>3856</v>
      </c>
      <c r="X274" t="s">
        <v>1249</v>
      </c>
      <c r="Y274">
        <v>46</v>
      </c>
      <c r="Z274">
        <v>46</v>
      </c>
      <c r="AA274">
        <v>5</v>
      </c>
      <c r="AB274">
        <v>5</v>
      </c>
      <c r="AC274">
        <v>13</v>
      </c>
    </row>
    <row r="275" spans="1:29" x14ac:dyDescent="0.3">
      <c r="A275">
        <v>338</v>
      </c>
      <c r="B275" t="s">
        <v>547</v>
      </c>
      <c r="C275" t="s">
        <v>1130</v>
      </c>
      <c r="J275" t="s">
        <v>491</v>
      </c>
      <c r="K275">
        <v>0</v>
      </c>
      <c r="N275" t="b">
        <v>1</v>
      </c>
      <c r="O275" t="b">
        <v>0</v>
      </c>
      <c r="P275" t="b">
        <v>1</v>
      </c>
      <c r="Q275">
        <v>16</v>
      </c>
      <c r="R275">
        <v>1</v>
      </c>
      <c r="S275">
        <v>1</v>
      </c>
      <c r="T275">
        <v>2</v>
      </c>
      <c r="V275" t="s">
        <v>451</v>
      </c>
      <c r="W275" t="s">
        <v>3856</v>
      </c>
      <c r="X275" t="s">
        <v>1251</v>
      </c>
      <c r="Y275">
        <v>46</v>
      </c>
      <c r="Z275">
        <v>46</v>
      </c>
      <c r="AA275">
        <v>6</v>
      </c>
      <c r="AB275">
        <v>6</v>
      </c>
      <c r="AC275">
        <v>13</v>
      </c>
    </row>
    <row r="276" spans="1:29" x14ac:dyDescent="0.3">
      <c r="A276">
        <v>339</v>
      </c>
      <c r="B276" t="s">
        <v>547</v>
      </c>
      <c r="C276" t="s">
        <v>1132</v>
      </c>
      <c r="J276" t="s">
        <v>491</v>
      </c>
      <c r="K276">
        <v>0</v>
      </c>
      <c r="N276" t="b">
        <v>1</v>
      </c>
      <c r="O276" t="b">
        <v>0</v>
      </c>
      <c r="P276" t="b">
        <v>1</v>
      </c>
      <c r="Q276">
        <v>16</v>
      </c>
      <c r="R276">
        <v>1</v>
      </c>
      <c r="S276">
        <v>1</v>
      </c>
      <c r="T276">
        <v>2</v>
      </c>
      <c r="V276" t="s">
        <v>451</v>
      </c>
      <c r="W276" t="s">
        <v>3856</v>
      </c>
      <c r="X276" t="s">
        <v>1253</v>
      </c>
      <c r="Y276">
        <v>46</v>
      </c>
      <c r="Z276">
        <v>46</v>
      </c>
      <c r="AA276">
        <v>7</v>
      </c>
      <c r="AB276">
        <v>7</v>
      </c>
      <c r="AC276">
        <v>13</v>
      </c>
    </row>
    <row r="277" spans="1:29" x14ac:dyDescent="0.3">
      <c r="A277">
        <v>340</v>
      </c>
      <c r="B277" t="s">
        <v>547</v>
      </c>
      <c r="C277" t="s">
        <v>1134</v>
      </c>
      <c r="J277" t="s">
        <v>491</v>
      </c>
      <c r="K277">
        <v>0</v>
      </c>
      <c r="N277" t="b">
        <v>1</v>
      </c>
      <c r="O277" t="b">
        <v>0</v>
      </c>
      <c r="P277" t="b">
        <v>1</v>
      </c>
      <c r="Q277">
        <v>16</v>
      </c>
      <c r="R277">
        <v>1</v>
      </c>
      <c r="S277">
        <v>1</v>
      </c>
      <c r="T277">
        <v>2</v>
      </c>
      <c r="V277" t="s">
        <v>451</v>
      </c>
      <c r="W277" t="s">
        <v>3856</v>
      </c>
      <c r="X277" t="s">
        <v>1255</v>
      </c>
      <c r="Y277">
        <v>46</v>
      </c>
      <c r="Z277">
        <v>46</v>
      </c>
      <c r="AA277">
        <v>8</v>
      </c>
      <c r="AB277">
        <v>8</v>
      </c>
      <c r="AC277">
        <v>13</v>
      </c>
    </row>
    <row r="278" spans="1:29" x14ac:dyDescent="0.3">
      <c r="A278">
        <v>341</v>
      </c>
      <c r="B278" t="s">
        <v>547</v>
      </c>
      <c r="C278" t="s">
        <v>1136</v>
      </c>
      <c r="J278" t="s">
        <v>491</v>
      </c>
      <c r="K278">
        <v>0</v>
      </c>
      <c r="N278" t="b">
        <v>1</v>
      </c>
      <c r="O278" t="b">
        <v>0</v>
      </c>
      <c r="P278" t="b">
        <v>1</v>
      </c>
      <c r="Q278">
        <v>16</v>
      </c>
      <c r="R278">
        <v>1</v>
      </c>
      <c r="S278">
        <v>1</v>
      </c>
      <c r="T278">
        <v>2</v>
      </c>
      <c r="V278" t="s">
        <v>451</v>
      </c>
      <c r="W278" t="s">
        <v>3856</v>
      </c>
      <c r="X278" t="s">
        <v>1257</v>
      </c>
      <c r="Y278">
        <v>46</v>
      </c>
      <c r="Z278">
        <v>46</v>
      </c>
      <c r="AA278">
        <v>9</v>
      </c>
      <c r="AB278">
        <v>9</v>
      </c>
      <c r="AC278">
        <v>13</v>
      </c>
    </row>
    <row r="279" spans="1:29" x14ac:dyDescent="0.3">
      <c r="A279">
        <v>342</v>
      </c>
      <c r="B279" t="s">
        <v>547</v>
      </c>
      <c r="C279" t="s">
        <v>1138</v>
      </c>
      <c r="J279" t="s">
        <v>491</v>
      </c>
      <c r="K279">
        <v>0</v>
      </c>
      <c r="N279" t="b">
        <v>1</v>
      </c>
      <c r="O279" t="b">
        <v>0</v>
      </c>
      <c r="P279" t="b">
        <v>1</v>
      </c>
      <c r="Q279">
        <v>16</v>
      </c>
      <c r="R279">
        <v>1</v>
      </c>
      <c r="S279">
        <v>1</v>
      </c>
      <c r="T279">
        <v>2</v>
      </c>
      <c r="V279" t="s">
        <v>451</v>
      </c>
      <c r="W279" t="s">
        <v>3856</v>
      </c>
      <c r="X279" t="s">
        <v>1259</v>
      </c>
      <c r="Y279">
        <v>47</v>
      </c>
      <c r="Z279">
        <v>47</v>
      </c>
      <c r="AA279">
        <v>4</v>
      </c>
      <c r="AB279">
        <v>4</v>
      </c>
      <c r="AC279">
        <v>13</v>
      </c>
    </row>
    <row r="280" spans="1:29" x14ac:dyDescent="0.3">
      <c r="A280">
        <v>343</v>
      </c>
      <c r="B280" t="s">
        <v>547</v>
      </c>
      <c r="C280" t="s">
        <v>1140</v>
      </c>
      <c r="J280" t="s">
        <v>491</v>
      </c>
      <c r="K280">
        <v>0</v>
      </c>
      <c r="N280" t="b">
        <v>1</v>
      </c>
      <c r="O280" t="b">
        <v>0</v>
      </c>
      <c r="P280" t="b">
        <v>1</v>
      </c>
      <c r="Q280">
        <v>16</v>
      </c>
      <c r="R280">
        <v>1</v>
      </c>
      <c r="S280">
        <v>1</v>
      </c>
      <c r="T280">
        <v>2</v>
      </c>
      <c r="V280" t="s">
        <v>451</v>
      </c>
      <c r="W280" t="s">
        <v>3856</v>
      </c>
      <c r="X280" t="s">
        <v>1261</v>
      </c>
      <c r="Y280">
        <v>47</v>
      </c>
      <c r="Z280">
        <v>47</v>
      </c>
      <c r="AA280">
        <v>5</v>
      </c>
      <c r="AB280">
        <v>5</v>
      </c>
      <c r="AC280">
        <v>13</v>
      </c>
    </row>
    <row r="281" spans="1:29" x14ac:dyDescent="0.3">
      <c r="A281">
        <v>344</v>
      </c>
      <c r="B281" t="s">
        <v>547</v>
      </c>
      <c r="C281" t="s">
        <v>1142</v>
      </c>
      <c r="J281" t="s">
        <v>491</v>
      </c>
      <c r="K281">
        <v>0</v>
      </c>
      <c r="N281" t="b">
        <v>1</v>
      </c>
      <c r="O281" t="b">
        <v>0</v>
      </c>
      <c r="P281" t="b">
        <v>1</v>
      </c>
      <c r="Q281">
        <v>16</v>
      </c>
      <c r="R281">
        <v>1</v>
      </c>
      <c r="S281">
        <v>1</v>
      </c>
      <c r="T281">
        <v>2</v>
      </c>
      <c r="V281" t="s">
        <v>451</v>
      </c>
      <c r="W281" t="s">
        <v>3856</v>
      </c>
      <c r="X281" t="s">
        <v>1263</v>
      </c>
      <c r="Y281">
        <v>47</v>
      </c>
      <c r="Z281">
        <v>47</v>
      </c>
      <c r="AA281">
        <v>6</v>
      </c>
      <c r="AB281">
        <v>6</v>
      </c>
      <c r="AC281">
        <v>13</v>
      </c>
    </row>
    <row r="282" spans="1:29" x14ac:dyDescent="0.3">
      <c r="A282">
        <v>345</v>
      </c>
      <c r="B282" t="s">
        <v>547</v>
      </c>
      <c r="C282" t="s">
        <v>1144</v>
      </c>
      <c r="J282" t="s">
        <v>491</v>
      </c>
      <c r="K282">
        <v>0</v>
      </c>
      <c r="N282" t="b">
        <v>1</v>
      </c>
      <c r="O282" t="b">
        <v>0</v>
      </c>
      <c r="P282" t="b">
        <v>1</v>
      </c>
      <c r="Q282">
        <v>16</v>
      </c>
      <c r="R282">
        <v>1</v>
      </c>
      <c r="S282">
        <v>1</v>
      </c>
      <c r="T282">
        <v>2</v>
      </c>
      <c r="V282" t="s">
        <v>451</v>
      </c>
      <c r="W282" t="s">
        <v>3856</v>
      </c>
      <c r="X282" t="s">
        <v>1265</v>
      </c>
      <c r="Y282">
        <v>47</v>
      </c>
      <c r="Z282">
        <v>47</v>
      </c>
      <c r="AA282">
        <v>7</v>
      </c>
      <c r="AB282">
        <v>7</v>
      </c>
      <c r="AC282">
        <v>13</v>
      </c>
    </row>
    <row r="283" spans="1:29" x14ac:dyDescent="0.3">
      <c r="A283">
        <v>346</v>
      </c>
      <c r="B283" t="s">
        <v>547</v>
      </c>
      <c r="C283" t="s">
        <v>1146</v>
      </c>
      <c r="J283" t="s">
        <v>491</v>
      </c>
      <c r="K283">
        <v>0</v>
      </c>
      <c r="N283" t="b">
        <v>1</v>
      </c>
      <c r="O283" t="b">
        <v>0</v>
      </c>
      <c r="P283" t="b">
        <v>1</v>
      </c>
      <c r="Q283">
        <v>16</v>
      </c>
      <c r="R283">
        <v>1</v>
      </c>
      <c r="S283">
        <v>1</v>
      </c>
      <c r="T283">
        <v>2</v>
      </c>
      <c r="V283" t="s">
        <v>451</v>
      </c>
      <c r="W283" t="s">
        <v>3856</v>
      </c>
      <c r="X283" t="s">
        <v>1267</v>
      </c>
      <c r="Y283">
        <v>47</v>
      </c>
      <c r="Z283">
        <v>47</v>
      </c>
      <c r="AA283">
        <v>8</v>
      </c>
      <c r="AB283">
        <v>8</v>
      </c>
      <c r="AC283">
        <v>13</v>
      </c>
    </row>
    <row r="284" spans="1:29" x14ac:dyDescent="0.3">
      <c r="A284">
        <v>347</v>
      </c>
      <c r="B284" t="s">
        <v>547</v>
      </c>
      <c r="C284" t="s">
        <v>1148</v>
      </c>
      <c r="J284" t="s">
        <v>491</v>
      </c>
      <c r="K284">
        <v>0</v>
      </c>
      <c r="N284" t="b">
        <v>1</v>
      </c>
      <c r="O284" t="b">
        <v>0</v>
      </c>
      <c r="P284" t="b">
        <v>1</v>
      </c>
      <c r="Q284">
        <v>16</v>
      </c>
      <c r="R284">
        <v>1</v>
      </c>
      <c r="S284">
        <v>1</v>
      </c>
      <c r="T284">
        <v>2</v>
      </c>
      <c r="V284" t="s">
        <v>451</v>
      </c>
      <c r="W284" t="s">
        <v>3856</v>
      </c>
      <c r="X284" t="s">
        <v>1269</v>
      </c>
      <c r="Y284">
        <v>47</v>
      </c>
      <c r="Z284">
        <v>47</v>
      </c>
      <c r="AA284">
        <v>9</v>
      </c>
      <c r="AB284">
        <v>9</v>
      </c>
      <c r="AC284">
        <v>13</v>
      </c>
    </row>
    <row r="285" spans="1:29" x14ac:dyDescent="0.3">
      <c r="A285">
        <v>348</v>
      </c>
      <c r="B285" t="s">
        <v>547</v>
      </c>
      <c r="C285" t="s">
        <v>1150</v>
      </c>
      <c r="J285" t="s">
        <v>491</v>
      </c>
      <c r="K285">
        <v>0</v>
      </c>
      <c r="N285" t="b">
        <v>1</v>
      </c>
      <c r="O285" t="b">
        <v>0</v>
      </c>
      <c r="P285" t="b">
        <v>1</v>
      </c>
      <c r="Q285">
        <v>16</v>
      </c>
      <c r="R285">
        <v>1</v>
      </c>
      <c r="S285">
        <v>1</v>
      </c>
      <c r="T285">
        <v>2</v>
      </c>
      <c r="V285" t="s">
        <v>451</v>
      </c>
      <c r="W285" t="s">
        <v>3856</v>
      </c>
      <c r="X285" t="s">
        <v>1271</v>
      </c>
      <c r="Y285">
        <v>48</v>
      </c>
      <c r="Z285">
        <v>48</v>
      </c>
      <c r="AA285">
        <v>4</v>
      </c>
      <c r="AB285">
        <v>4</v>
      </c>
      <c r="AC285">
        <v>13</v>
      </c>
    </row>
    <row r="286" spans="1:29" x14ac:dyDescent="0.3">
      <c r="A286">
        <v>349</v>
      </c>
      <c r="B286" t="s">
        <v>547</v>
      </c>
      <c r="C286" t="s">
        <v>1152</v>
      </c>
      <c r="J286" t="s">
        <v>491</v>
      </c>
      <c r="K286">
        <v>0</v>
      </c>
      <c r="N286" t="b">
        <v>1</v>
      </c>
      <c r="O286" t="b">
        <v>0</v>
      </c>
      <c r="P286" t="b">
        <v>1</v>
      </c>
      <c r="Q286">
        <v>16</v>
      </c>
      <c r="R286">
        <v>1</v>
      </c>
      <c r="S286">
        <v>1</v>
      </c>
      <c r="T286">
        <v>2</v>
      </c>
      <c r="V286" t="s">
        <v>451</v>
      </c>
      <c r="W286" t="s">
        <v>3856</v>
      </c>
      <c r="X286" t="s">
        <v>1273</v>
      </c>
      <c r="Y286">
        <v>48</v>
      </c>
      <c r="Z286">
        <v>48</v>
      </c>
      <c r="AA286">
        <v>5</v>
      </c>
      <c r="AB286">
        <v>5</v>
      </c>
      <c r="AC286">
        <v>13</v>
      </c>
    </row>
    <row r="287" spans="1:29" x14ac:dyDescent="0.3">
      <c r="A287">
        <v>350</v>
      </c>
      <c r="B287" t="s">
        <v>547</v>
      </c>
      <c r="C287" t="s">
        <v>1154</v>
      </c>
      <c r="J287" t="s">
        <v>491</v>
      </c>
      <c r="K287">
        <v>0</v>
      </c>
      <c r="N287" t="b">
        <v>1</v>
      </c>
      <c r="O287" t="b">
        <v>0</v>
      </c>
      <c r="P287" t="b">
        <v>1</v>
      </c>
      <c r="Q287">
        <v>16</v>
      </c>
      <c r="R287">
        <v>1</v>
      </c>
      <c r="S287">
        <v>1</v>
      </c>
      <c r="T287">
        <v>2</v>
      </c>
      <c r="V287" t="s">
        <v>451</v>
      </c>
      <c r="W287" t="s">
        <v>3856</v>
      </c>
      <c r="X287" t="s">
        <v>1275</v>
      </c>
      <c r="Y287">
        <v>48</v>
      </c>
      <c r="Z287">
        <v>48</v>
      </c>
      <c r="AA287">
        <v>6</v>
      </c>
      <c r="AB287">
        <v>6</v>
      </c>
      <c r="AC287">
        <v>13</v>
      </c>
    </row>
    <row r="288" spans="1:29" x14ac:dyDescent="0.3">
      <c r="A288">
        <v>351</v>
      </c>
      <c r="B288" t="s">
        <v>547</v>
      </c>
      <c r="C288" t="s">
        <v>1156</v>
      </c>
      <c r="J288" t="s">
        <v>491</v>
      </c>
      <c r="K288">
        <v>0</v>
      </c>
      <c r="N288" t="b">
        <v>1</v>
      </c>
      <c r="O288" t="b">
        <v>0</v>
      </c>
      <c r="P288" t="b">
        <v>1</v>
      </c>
      <c r="Q288">
        <v>16</v>
      </c>
      <c r="R288">
        <v>1</v>
      </c>
      <c r="S288">
        <v>1</v>
      </c>
      <c r="T288">
        <v>2</v>
      </c>
      <c r="V288" t="s">
        <v>451</v>
      </c>
      <c r="W288" t="s">
        <v>3856</v>
      </c>
      <c r="X288" t="s">
        <v>1277</v>
      </c>
      <c r="Y288">
        <v>48</v>
      </c>
      <c r="Z288">
        <v>48</v>
      </c>
      <c r="AA288">
        <v>7</v>
      </c>
      <c r="AB288">
        <v>7</v>
      </c>
      <c r="AC288">
        <v>13</v>
      </c>
    </row>
    <row r="289" spans="1:29" x14ac:dyDescent="0.3">
      <c r="A289">
        <v>352</v>
      </c>
      <c r="B289" t="s">
        <v>547</v>
      </c>
      <c r="C289" t="s">
        <v>1158</v>
      </c>
      <c r="J289" t="s">
        <v>491</v>
      </c>
      <c r="K289">
        <v>0</v>
      </c>
      <c r="N289" t="b">
        <v>1</v>
      </c>
      <c r="O289" t="b">
        <v>0</v>
      </c>
      <c r="P289" t="b">
        <v>1</v>
      </c>
      <c r="Q289">
        <v>16</v>
      </c>
      <c r="R289">
        <v>1</v>
      </c>
      <c r="S289">
        <v>1</v>
      </c>
      <c r="T289">
        <v>2</v>
      </c>
      <c r="V289" t="s">
        <v>451</v>
      </c>
      <c r="W289" t="s">
        <v>3856</v>
      </c>
      <c r="X289" t="s">
        <v>1279</v>
      </c>
      <c r="Y289">
        <v>48</v>
      </c>
      <c r="Z289">
        <v>48</v>
      </c>
      <c r="AA289">
        <v>8</v>
      </c>
      <c r="AB289">
        <v>8</v>
      </c>
      <c r="AC289">
        <v>13</v>
      </c>
    </row>
    <row r="290" spans="1:29" x14ac:dyDescent="0.3">
      <c r="A290">
        <v>353</v>
      </c>
      <c r="B290" t="s">
        <v>547</v>
      </c>
      <c r="C290" t="s">
        <v>1160</v>
      </c>
      <c r="J290" t="s">
        <v>491</v>
      </c>
      <c r="K290">
        <v>0</v>
      </c>
      <c r="N290" t="b">
        <v>1</v>
      </c>
      <c r="O290" t="b">
        <v>0</v>
      </c>
      <c r="P290" t="b">
        <v>1</v>
      </c>
      <c r="Q290">
        <v>16</v>
      </c>
      <c r="R290">
        <v>1</v>
      </c>
      <c r="S290">
        <v>1</v>
      </c>
      <c r="T290">
        <v>2</v>
      </c>
      <c r="V290" t="s">
        <v>451</v>
      </c>
      <c r="W290" t="s">
        <v>3856</v>
      </c>
      <c r="X290" t="s">
        <v>1281</v>
      </c>
      <c r="Y290">
        <v>48</v>
      </c>
      <c r="Z290">
        <v>48</v>
      </c>
      <c r="AA290">
        <v>9</v>
      </c>
      <c r="AB290">
        <v>9</v>
      </c>
      <c r="AC290">
        <v>13</v>
      </c>
    </row>
    <row r="291" spans="1:29" x14ac:dyDescent="0.3">
      <c r="A291">
        <v>354</v>
      </c>
      <c r="B291" t="s">
        <v>547</v>
      </c>
      <c r="C291" t="s">
        <v>1162</v>
      </c>
      <c r="J291" t="s">
        <v>491</v>
      </c>
      <c r="K291">
        <v>0</v>
      </c>
      <c r="N291" t="b">
        <v>1</v>
      </c>
      <c r="O291" t="b">
        <v>0</v>
      </c>
      <c r="P291" t="b">
        <v>1</v>
      </c>
      <c r="Q291">
        <v>16</v>
      </c>
      <c r="R291">
        <v>1</v>
      </c>
      <c r="S291">
        <v>1</v>
      </c>
      <c r="T291">
        <v>2</v>
      </c>
      <c r="V291" t="s">
        <v>451</v>
      </c>
      <c r="W291" t="s">
        <v>3856</v>
      </c>
      <c r="X291" t="s">
        <v>1283</v>
      </c>
      <c r="Y291">
        <v>49</v>
      </c>
      <c r="Z291">
        <v>49</v>
      </c>
      <c r="AA291">
        <v>4</v>
      </c>
      <c r="AB291">
        <v>4</v>
      </c>
      <c r="AC291">
        <v>13</v>
      </c>
    </row>
    <row r="292" spans="1:29" x14ac:dyDescent="0.3">
      <c r="A292">
        <v>355</v>
      </c>
      <c r="B292" t="s">
        <v>547</v>
      </c>
      <c r="C292" t="s">
        <v>1164</v>
      </c>
      <c r="J292" t="s">
        <v>491</v>
      </c>
      <c r="K292">
        <v>0</v>
      </c>
      <c r="N292" t="b">
        <v>1</v>
      </c>
      <c r="O292" t="b">
        <v>0</v>
      </c>
      <c r="P292" t="b">
        <v>1</v>
      </c>
      <c r="Q292">
        <v>16</v>
      </c>
      <c r="R292">
        <v>1</v>
      </c>
      <c r="S292">
        <v>1</v>
      </c>
      <c r="T292">
        <v>2</v>
      </c>
      <c r="V292" t="s">
        <v>451</v>
      </c>
      <c r="W292" t="s">
        <v>3856</v>
      </c>
      <c r="X292" t="s">
        <v>1285</v>
      </c>
      <c r="Y292">
        <v>49</v>
      </c>
      <c r="Z292">
        <v>49</v>
      </c>
      <c r="AA292">
        <v>5</v>
      </c>
      <c r="AB292">
        <v>5</v>
      </c>
      <c r="AC292">
        <v>13</v>
      </c>
    </row>
    <row r="293" spans="1:29" x14ac:dyDescent="0.3">
      <c r="A293">
        <v>356</v>
      </c>
      <c r="B293" t="s">
        <v>547</v>
      </c>
      <c r="C293" t="s">
        <v>1166</v>
      </c>
      <c r="J293" t="s">
        <v>491</v>
      </c>
      <c r="K293">
        <v>0</v>
      </c>
      <c r="N293" t="b">
        <v>1</v>
      </c>
      <c r="O293" t="b">
        <v>0</v>
      </c>
      <c r="P293" t="b">
        <v>1</v>
      </c>
      <c r="Q293">
        <v>16</v>
      </c>
      <c r="R293">
        <v>1</v>
      </c>
      <c r="S293">
        <v>1</v>
      </c>
      <c r="T293">
        <v>2</v>
      </c>
      <c r="V293" t="s">
        <v>451</v>
      </c>
      <c r="W293" t="s">
        <v>3856</v>
      </c>
      <c r="X293" t="s">
        <v>1287</v>
      </c>
      <c r="Y293">
        <v>49</v>
      </c>
      <c r="Z293">
        <v>49</v>
      </c>
      <c r="AA293">
        <v>6</v>
      </c>
      <c r="AB293">
        <v>6</v>
      </c>
      <c r="AC293">
        <v>13</v>
      </c>
    </row>
    <row r="294" spans="1:29" x14ac:dyDescent="0.3">
      <c r="A294">
        <v>357</v>
      </c>
      <c r="B294" t="s">
        <v>547</v>
      </c>
      <c r="C294" t="s">
        <v>1168</v>
      </c>
      <c r="J294" t="s">
        <v>491</v>
      </c>
      <c r="K294">
        <v>0</v>
      </c>
      <c r="N294" t="b">
        <v>1</v>
      </c>
      <c r="O294" t="b">
        <v>0</v>
      </c>
      <c r="P294" t="b">
        <v>1</v>
      </c>
      <c r="Q294">
        <v>16</v>
      </c>
      <c r="R294">
        <v>1</v>
      </c>
      <c r="S294">
        <v>1</v>
      </c>
      <c r="T294">
        <v>2</v>
      </c>
      <c r="V294" t="s">
        <v>451</v>
      </c>
      <c r="W294" t="s">
        <v>3856</v>
      </c>
      <c r="X294" t="s">
        <v>1289</v>
      </c>
      <c r="Y294">
        <v>49</v>
      </c>
      <c r="Z294">
        <v>49</v>
      </c>
      <c r="AA294">
        <v>7</v>
      </c>
      <c r="AB294">
        <v>7</v>
      </c>
      <c r="AC294">
        <v>13</v>
      </c>
    </row>
    <row r="295" spans="1:29" x14ac:dyDescent="0.3">
      <c r="A295">
        <v>358</v>
      </c>
      <c r="B295" t="s">
        <v>547</v>
      </c>
      <c r="C295" t="s">
        <v>1170</v>
      </c>
      <c r="J295" t="s">
        <v>491</v>
      </c>
      <c r="K295">
        <v>0</v>
      </c>
      <c r="N295" t="b">
        <v>1</v>
      </c>
      <c r="O295" t="b">
        <v>0</v>
      </c>
      <c r="P295" t="b">
        <v>1</v>
      </c>
      <c r="Q295">
        <v>16</v>
      </c>
      <c r="R295">
        <v>1</v>
      </c>
      <c r="S295">
        <v>1</v>
      </c>
      <c r="T295">
        <v>2</v>
      </c>
      <c r="V295" t="s">
        <v>451</v>
      </c>
      <c r="W295" t="s">
        <v>3856</v>
      </c>
      <c r="X295" t="s">
        <v>1291</v>
      </c>
      <c r="Y295">
        <v>49</v>
      </c>
      <c r="Z295">
        <v>49</v>
      </c>
      <c r="AA295">
        <v>8</v>
      </c>
      <c r="AB295">
        <v>8</v>
      </c>
      <c r="AC295">
        <v>13</v>
      </c>
    </row>
    <row r="296" spans="1:29" x14ac:dyDescent="0.3">
      <c r="A296">
        <v>359</v>
      </c>
      <c r="B296" t="s">
        <v>547</v>
      </c>
      <c r="C296" t="s">
        <v>1172</v>
      </c>
      <c r="J296" t="s">
        <v>491</v>
      </c>
      <c r="K296">
        <v>0</v>
      </c>
      <c r="N296" t="b">
        <v>1</v>
      </c>
      <c r="O296" t="b">
        <v>0</v>
      </c>
      <c r="P296" t="b">
        <v>1</v>
      </c>
      <c r="Q296">
        <v>16</v>
      </c>
      <c r="R296">
        <v>1</v>
      </c>
      <c r="S296">
        <v>1</v>
      </c>
      <c r="T296">
        <v>2</v>
      </c>
      <c r="V296" t="s">
        <v>451</v>
      </c>
      <c r="W296" t="s">
        <v>3856</v>
      </c>
      <c r="X296" t="s">
        <v>1293</v>
      </c>
      <c r="Y296">
        <v>49</v>
      </c>
      <c r="Z296">
        <v>49</v>
      </c>
      <c r="AA296">
        <v>9</v>
      </c>
      <c r="AB296">
        <v>9</v>
      </c>
      <c r="AC296">
        <v>13</v>
      </c>
    </row>
    <row r="297" spans="1:29" x14ac:dyDescent="0.3">
      <c r="A297">
        <v>360</v>
      </c>
      <c r="B297" t="s">
        <v>547</v>
      </c>
      <c r="C297" t="s">
        <v>1174</v>
      </c>
      <c r="J297" t="s">
        <v>491</v>
      </c>
      <c r="K297">
        <v>0</v>
      </c>
      <c r="N297" t="b">
        <v>1</v>
      </c>
      <c r="O297" t="b">
        <v>0</v>
      </c>
      <c r="P297" t="b">
        <v>1</v>
      </c>
      <c r="Q297">
        <v>16</v>
      </c>
      <c r="R297">
        <v>1</v>
      </c>
      <c r="S297">
        <v>1</v>
      </c>
      <c r="T297">
        <v>2</v>
      </c>
      <c r="V297" t="s">
        <v>451</v>
      </c>
      <c r="W297" t="s">
        <v>3856</v>
      </c>
      <c r="X297" t="s">
        <v>1295</v>
      </c>
      <c r="Y297">
        <v>50</v>
      </c>
      <c r="Z297">
        <v>50</v>
      </c>
      <c r="AA297">
        <v>4</v>
      </c>
      <c r="AB297">
        <v>4</v>
      </c>
      <c r="AC297">
        <v>13</v>
      </c>
    </row>
    <row r="298" spans="1:29" x14ac:dyDescent="0.3">
      <c r="A298">
        <v>361</v>
      </c>
      <c r="B298" t="s">
        <v>547</v>
      </c>
      <c r="C298" t="s">
        <v>1176</v>
      </c>
      <c r="J298" t="s">
        <v>491</v>
      </c>
      <c r="K298">
        <v>0</v>
      </c>
      <c r="N298" t="b">
        <v>1</v>
      </c>
      <c r="O298" t="b">
        <v>0</v>
      </c>
      <c r="P298" t="b">
        <v>1</v>
      </c>
      <c r="Q298">
        <v>16</v>
      </c>
      <c r="R298">
        <v>1</v>
      </c>
      <c r="S298">
        <v>1</v>
      </c>
      <c r="T298">
        <v>2</v>
      </c>
      <c r="V298" t="s">
        <v>451</v>
      </c>
      <c r="W298" t="s">
        <v>3856</v>
      </c>
      <c r="X298" t="s">
        <v>1297</v>
      </c>
      <c r="Y298">
        <v>50</v>
      </c>
      <c r="Z298">
        <v>50</v>
      </c>
      <c r="AA298">
        <v>5</v>
      </c>
      <c r="AB298">
        <v>5</v>
      </c>
      <c r="AC298">
        <v>13</v>
      </c>
    </row>
    <row r="299" spans="1:29" x14ac:dyDescent="0.3">
      <c r="A299">
        <v>362</v>
      </c>
      <c r="B299" t="s">
        <v>547</v>
      </c>
      <c r="C299" t="s">
        <v>1178</v>
      </c>
      <c r="J299" t="s">
        <v>491</v>
      </c>
      <c r="K299">
        <v>0</v>
      </c>
      <c r="N299" t="b">
        <v>1</v>
      </c>
      <c r="O299" t="b">
        <v>0</v>
      </c>
      <c r="P299" t="b">
        <v>1</v>
      </c>
      <c r="Q299">
        <v>16</v>
      </c>
      <c r="R299">
        <v>1</v>
      </c>
      <c r="S299">
        <v>1</v>
      </c>
      <c r="T299">
        <v>2</v>
      </c>
      <c r="V299" t="s">
        <v>451</v>
      </c>
      <c r="W299" t="s">
        <v>3856</v>
      </c>
      <c r="X299" t="s">
        <v>1299</v>
      </c>
      <c r="Y299">
        <v>50</v>
      </c>
      <c r="Z299">
        <v>50</v>
      </c>
      <c r="AA299">
        <v>6</v>
      </c>
      <c r="AB299">
        <v>6</v>
      </c>
      <c r="AC299">
        <v>13</v>
      </c>
    </row>
    <row r="300" spans="1:29" x14ac:dyDescent="0.3">
      <c r="A300">
        <v>363</v>
      </c>
      <c r="B300" t="s">
        <v>547</v>
      </c>
      <c r="C300" t="s">
        <v>1180</v>
      </c>
      <c r="J300" t="s">
        <v>491</v>
      </c>
      <c r="K300">
        <v>0</v>
      </c>
      <c r="N300" t="b">
        <v>1</v>
      </c>
      <c r="O300" t="b">
        <v>0</v>
      </c>
      <c r="P300" t="b">
        <v>1</v>
      </c>
      <c r="Q300">
        <v>16</v>
      </c>
      <c r="R300">
        <v>1</v>
      </c>
      <c r="S300">
        <v>1</v>
      </c>
      <c r="T300">
        <v>2</v>
      </c>
      <c r="V300" t="s">
        <v>451</v>
      </c>
      <c r="W300" t="s">
        <v>3856</v>
      </c>
      <c r="X300" t="s">
        <v>1301</v>
      </c>
      <c r="Y300">
        <v>50</v>
      </c>
      <c r="Z300">
        <v>50</v>
      </c>
      <c r="AA300">
        <v>7</v>
      </c>
      <c r="AB300">
        <v>7</v>
      </c>
      <c r="AC300">
        <v>13</v>
      </c>
    </row>
    <row r="301" spans="1:29" x14ac:dyDescent="0.3">
      <c r="A301">
        <v>364</v>
      </c>
      <c r="B301" t="s">
        <v>547</v>
      </c>
      <c r="C301" t="s">
        <v>1182</v>
      </c>
      <c r="J301" t="s">
        <v>491</v>
      </c>
      <c r="K301">
        <v>0</v>
      </c>
      <c r="N301" t="b">
        <v>1</v>
      </c>
      <c r="O301" t="b">
        <v>0</v>
      </c>
      <c r="P301" t="b">
        <v>1</v>
      </c>
      <c r="Q301">
        <v>16</v>
      </c>
      <c r="R301">
        <v>1</v>
      </c>
      <c r="S301">
        <v>1</v>
      </c>
      <c r="T301">
        <v>2</v>
      </c>
      <c r="V301" t="s">
        <v>451</v>
      </c>
      <c r="W301" t="s">
        <v>3856</v>
      </c>
      <c r="X301" t="s">
        <v>1303</v>
      </c>
      <c r="Y301">
        <v>50</v>
      </c>
      <c r="Z301">
        <v>50</v>
      </c>
      <c r="AA301">
        <v>8</v>
      </c>
      <c r="AB301">
        <v>8</v>
      </c>
      <c r="AC301">
        <v>13</v>
      </c>
    </row>
    <row r="302" spans="1:29" x14ac:dyDescent="0.3">
      <c r="A302">
        <v>365</v>
      </c>
      <c r="B302" t="s">
        <v>547</v>
      </c>
      <c r="C302" t="s">
        <v>1184</v>
      </c>
      <c r="J302" t="s">
        <v>491</v>
      </c>
      <c r="K302">
        <v>0</v>
      </c>
      <c r="N302" t="b">
        <v>1</v>
      </c>
      <c r="O302" t="b">
        <v>0</v>
      </c>
      <c r="P302" t="b">
        <v>1</v>
      </c>
      <c r="Q302">
        <v>16</v>
      </c>
      <c r="R302">
        <v>1</v>
      </c>
      <c r="S302">
        <v>1</v>
      </c>
      <c r="T302">
        <v>2</v>
      </c>
      <c r="V302" t="s">
        <v>451</v>
      </c>
      <c r="W302" t="s">
        <v>3856</v>
      </c>
      <c r="X302" t="s">
        <v>1305</v>
      </c>
      <c r="Y302">
        <v>50</v>
      </c>
      <c r="Z302">
        <v>50</v>
      </c>
      <c r="AA302">
        <v>9</v>
      </c>
      <c r="AB302">
        <v>9</v>
      </c>
      <c r="AC302">
        <v>13</v>
      </c>
    </row>
    <row r="303" spans="1:29" x14ac:dyDescent="0.3">
      <c r="A303">
        <v>366</v>
      </c>
      <c r="B303" t="s">
        <v>547</v>
      </c>
      <c r="C303" t="s">
        <v>1186</v>
      </c>
      <c r="J303" t="s">
        <v>491</v>
      </c>
      <c r="K303">
        <v>0</v>
      </c>
      <c r="N303" t="b">
        <v>1</v>
      </c>
      <c r="O303" t="b">
        <v>0</v>
      </c>
      <c r="P303" t="b">
        <v>1</v>
      </c>
      <c r="Q303">
        <v>16</v>
      </c>
      <c r="R303">
        <v>1</v>
      </c>
      <c r="S303">
        <v>1</v>
      </c>
      <c r="T303">
        <v>2</v>
      </c>
      <c r="V303" t="s">
        <v>451</v>
      </c>
      <c r="W303" t="s">
        <v>3856</v>
      </c>
      <c r="X303" t="s">
        <v>1307</v>
      </c>
      <c r="Y303">
        <v>51</v>
      </c>
      <c r="Z303">
        <v>51</v>
      </c>
      <c r="AA303">
        <v>4</v>
      </c>
      <c r="AB303">
        <v>4</v>
      </c>
      <c r="AC303">
        <v>13</v>
      </c>
    </row>
    <row r="304" spans="1:29" x14ac:dyDescent="0.3">
      <c r="A304">
        <v>367</v>
      </c>
      <c r="B304" t="s">
        <v>547</v>
      </c>
      <c r="C304" t="s">
        <v>1188</v>
      </c>
      <c r="J304" t="s">
        <v>491</v>
      </c>
      <c r="K304">
        <v>0</v>
      </c>
      <c r="N304" t="b">
        <v>1</v>
      </c>
      <c r="O304" t="b">
        <v>0</v>
      </c>
      <c r="P304" t="b">
        <v>1</v>
      </c>
      <c r="Q304">
        <v>16</v>
      </c>
      <c r="R304">
        <v>1</v>
      </c>
      <c r="S304">
        <v>1</v>
      </c>
      <c r="T304">
        <v>2</v>
      </c>
      <c r="V304" t="s">
        <v>451</v>
      </c>
      <c r="W304" t="s">
        <v>3856</v>
      </c>
      <c r="X304" t="s">
        <v>1309</v>
      </c>
      <c r="Y304">
        <v>51</v>
      </c>
      <c r="Z304">
        <v>51</v>
      </c>
      <c r="AA304">
        <v>5</v>
      </c>
      <c r="AB304">
        <v>5</v>
      </c>
      <c r="AC304">
        <v>13</v>
      </c>
    </row>
    <row r="305" spans="1:29" x14ac:dyDescent="0.3">
      <c r="A305">
        <v>368</v>
      </c>
      <c r="B305" t="s">
        <v>547</v>
      </c>
      <c r="C305" t="s">
        <v>1190</v>
      </c>
      <c r="J305" t="s">
        <v>491</v>
      </c>
      <c r="K305">
        <v>0</v>
      </c>
      <c r="N305" t="b">
        <v>1</v>
      </c>
      <c r="O305" t="b">
        <v>0</v>
      </c>
      <c r="P305" t="b">
        <v>1</v>
      </c>
      <c r="Q305">
        <v>16</v>
      </c>
      <c r="R305">
        <v>1</v>
      </c>
      <c r="S305">
        <v>1</v>
      </c>
      <c r="T305">
        <v>2</v>
      </c>
      <c r="V305" t="s">
        <v>451</v>
      </c>
      <c r="W305" t="s">
        <v>3856</v>
      </c>
      <c r="X305" t="s">
        <v>1311</v>
      </c>
      <c r="Y305">
        <v>51</v>
      </c>
      <c r="Z305">
        <v>51</v>
      </c>
      <c r="AA305">
        <v>6</v>
      </c>
      <c r="AB305">
        <v>6</v>
      </c>
      <c r="AC305">
        <v>13</v>
      </c>
    </row>
    <row r="306" spans="1:29" x14ac:dyDescent="0.3">
      <c r="A306">
        <v>369</v>
      </c>
      <c r="B306" t="s">
        <v>547</v>
      </c>
      <c r="C306" t="s">
        <v>1192</v>
      </c>
      <c r="J306" t="s">
        <v>491</v>
      </c>
      <c r="K306">
        <v>0</v>
      </c>
      <c r="N306" t="b">
        <v>1</v>
      </c>
      <c r="O306" t="b">
        <v>0</v>
      </c>
      <c r="P306" t="b">
        <v>1</v>
      </c>
      <c r="Q306">
        <v>16</v>
      </c>
      <c r="R306">
        <v>1</v>
      </c>
      <c r="S306">
        <v>1</v>
      </c>
      <c r="T306">
        <v>2</v>
      </c>
      <c r="V306" t="s">
        <v>451</v>
      </c>
      <c r="W306" t="s">
        <v>3856</v>
      </c>
      <c r="X306" t="s">
        <v>1313</v>
      </c>
      <c r="Y306">
        <v>51</v>
      </c>
      <c r="Z306">
        <v>51</v>
      </c>
      <c r="AA306">
        <v>7</v>
      </c>
      <c r="AB306">
        <v>7</v>
      </c>
      <c r="AC306">
        <v>13</v>
      </c>
    </row>
    <row r="307" spans="1:29" x14ac:dyDescent="0.3">
      <c r="A307">
        <v>370</v>
      </c>
      <c r="B307" t="s">
        <v>547</v>
      </c>
      <c r="C307" t="s">
        <v>1194</v>
      </c>
      <c r="J307" t="s">
        <v>491</v>
      </c>
      <c r="K307">
        <v>0</v>
      </c>
      <c r="N307" t="b">
        <v>1</v>
      </c>
      <c r="O307" t="b">
        <v>0</v>
      </c>
      <c r="P307" t="b">
        <v>1</v>
      </c>
      <c r="Q307">
        <v>16</v>
      </c>
      <c r="R307">
        <v>1</v>
      </c>
      <c r="S307">
        <v>1</v>
      </c>
      <c r="T307">
        <v>2</v>
      </c>
      <c r="V307" t="s">
        <v>451</v>
      </c>
      <c r="W307" t="s">
        <v>3856</v>
      </c>
      <c r="X307" t="s">
        <v>1315</v>
      </c>
      <c r="Y307">
        <v>51</v>
      </c>
      <c r="Z307">
        <v>51</v>
      </c>
      <c r="AA307">
        <v>8</v>
      </c>
      <c r="AB307">
        <v>8</v>
      </c>
      <c r="AC307">
        <v>13</v>
      </c>
    </row>
    <row r="308" spans="1:29" x14ac:dyDescent="0.3">
      <c r="A308">
        <v>371</v>
      </c>
      <c r="B308" t="s">
        <v>547</v>
      </c>
      <c r="C308" t="s">
        <v>1196</v>
      </c>
      <c r="J308" t="s">
        <v>491</v>
      </c>
      <c r="K308">
        <v>0</v>
      </c>
      <c r="N308" t="b">
        <v>1</v>
      </c>
      <c r="O308" t="b">
        <v>0</v>
      </c>
      <c r="P308" t="b">
        <v>1</v>
      </c>
      <c r="Q308">
        <v>16</v>
      </c>
      <c r="R308">
        <v>1</v>
      </c>
      <c r="S308">
        <v>1</v>
      </c>
      <c r="T308">
        <v>2</v>
      </c>
      <c r="V308" t="s">
        <v>451</v>
      </c>
      <c r="W308" t="s">
        <v>3856</v>
      </c>
      <c r="X308" t="s">
        <v>1317</v>
      </c>
      <c r="Y308">
        <v>51</v>
      </c>
      <c r="Z308">
        <v>51</v>
      </c>
      <c r="AA308">
        <v>9</v>
      </c>
      <c r="AB308">
        <v>9</v>
      </c>
      <c r="AC308">
        <v>13</v>
      </c>
    </row>
    <row r="309" spans="1:29" x14ac:dyDescent="0.3">
      <c r="A309">
        <v>372</v>
      </c>
      <c r="B309" t="s">
        <v>547</v>
      </c>
      <c r="C309" t="s">
        <v>1198</v>
      </c>
      <c r="J309" t="s">
        <v>491</v>
      </c>
      <c r="K309">
        <v>0</v>
      </c>
      <c r="N309" t="b">
        <v>1</v>
      </c>
      <c r="O309" t="b">
        <v>0</v>
      </c>
      <c r="P309" t="b">
        <v>1</v>
      </c>
      <c r="Q309">
        <v>16</v>
      </c>
      <c r="R309">
        <v>1</v>
      </c>
      <c r="S309">
        <v>1</v>
      </c>
      <c r="T309">
        <v>2</v>
      </c>
      <c r="V309" t="s">
        <v>451</v>
      </c>
      <c r="W309" t="s">
        <v>3856</v>
      </c>
      <c r="X309" t="s">
        <v>1319</v>
      </c>
      <c r="Y309">
        <v>52</v>
      </c>
      <c r="Z309">
        <v>52</v>
      </c>
      <c r="AA309">
        <v>4</v>
      </c>
      <c r="AB309">
        <v>4</v>
      </c>
      <c r="AC309">
        <v>13</v>
      </c>
    </row>
    <row r="310" spans="1:29" x14ac:dyDescent="0.3">
      <c r="A310">
        <v>373</v>
      </c>
      <c r="B310" t="s">
        <v>547</v>
      </c>
      <c r="C310" t="s">
        <v>1200</v>
      </c>
      <c r="J310" t="s">
        <v>491</v>
      </c>
      <c r="K310">
        <v>0</v>
      </c>
      <c r="N310" t="b">
        <v>1</v>
      </c>
      <c r="O310" t="b">
        <v>0</v>
      </c>
      <c r="P310" t="b">
        <v>1</v>
      </c>
      <c r="Q310">
        <v>16</v>
      </c>
      <c r="R310">
        <v>1</v>
      </c>
      <c r="S310">
        <v>1</v>
      </c>
      <c r="T310">
        <v>2</v>
      </c>
      <c r="V310" t="s">
        <v>451</v>
      </c>
      <c r="W310" t="s">
        <v>3856</v>
      </c>
      <c r="X310" t="s">
        <v>1321</v>
      </c>
      <c r="Y310">
        <v>52</v>
      </c>
      <c r="Z310">
        <v>52</v>
      </c>
      <c r="AA310">
        <v>5</v>
      </c>
      <c r="AB310">
        <v>5</v>
      </c>
      <c r="AC310">
        <v>13</v>
      </c>
    </row>
    <row r="311" spans="1:29" x14ac:dyDescent="0.3">
      <c r="A311">
        <v>374</v>
      </c>
      <c r="B311" t="s">
        <v>547</v>
      </c>
      <c r="C311" t="s">
        <v>1202</v>
      </c>
      <c r="J311" t="s">
        <v>491</v>
      </c>
      <c r="K311">
        <v>0</v>
      </c>
      <c r="N311" t="b">
        <v>1</v>
      </c>
      <c r="O311" t="b">
        <v>0</v>
      </c>
      <c r="P311" t="b">
        <v>1</v>
      </c>
      <c r="Q311">
        <v>16</v>
      </c>
      <c r="R311">
        <v>1</v>
      </c>
      <c r="S311">
        <v>1</v>
      </c>
      <c r="T311">
        <v>2</v>
      </c>
      <c r="V311" t="s">
        <v>451</v>
      </c>
      <c r="W311" t="s">
        <v>3856</v>
      </c>
      <c r="X311" t="s">
        <v>1323</v>
      </c>
      <c r="Y311">
        <v>52</v>
      </c>
      <c r="Z311">
        <v>52</v>
      </c>
      <c r="AA311">
        <v>6</v>
      </c>
      <c r="AB311">
        <v>6</v>
      </c>
      <c r="AC311">
        <v>13</v>
      </c>
    </row>
    <row r="312" spans="1:29" x14ac:dyDescent="0.3">
      <c r="A312">
        <v>375</v>
      </c>
      <c r="B312" t="s">
        <v>547</v>
      </c>
      <c r="C312" t="s">
        <v>1204</v>
      </c>
      <c r="J312" t="s">
        <v>491</v>
      </c>
      <c r="K312">
        <v>0</v>
      </c>
      <c r="N312" t="b">
        <v>1</v>
      </c>
      <c r="O312" t="b">
        <v>0</v>
      </c>
      <c r="P312" t="b">
        <v>1</v>
      </c>
      <c r="Q312">
        <v>16</v>
      </c>
      <c r="R312">
        <v>1</v>
      </c>
      <c r="S312">
        <v>1</v>
      </c>
      <c r="T312">
        <v>2</v>
      </c>
      <c r="V312" t="s">
        <v>451</v>
      </c>
      <c r="W312" t="s">
        <v>3856</v>
      </c>
      <c r="X312" t="s">
        <v>1325</v>
      </c>
      <c r="Y312">
        <v>52</v>
      </c>
      <c r="Z312">
        <v>52</v>
      </c>
      <c r="AA312">
        <v>7</v>
      </c>
      <c r="AB312">
        <v>7</v>
      </c>
      <c r="AC312">
        <v>13</v>
      </c>
    </row>
    <row r="313" spans="1:29" x14ac:dyDescent="0.3">
      <c r="A313">
        <v>376</v>
      </c>
      <c r="B313" t="s">
        <v>547</v>
      </c>
      <c r="C313" t="s">
        <v>1206</v>
      </c>
      <c r="J313" t="s">
        <v>491</v>
      </c>
      <c r="K313">
        <v>0</v>
      </c>
      <c r="N313" t="b">
        <v>1</v>
      </c>
      <c r="O313" t="b">
        <v>0</v>
      </c>
      <c r="P313" t="b">
        <v>1</v>
      </c>
      <c r="Q313">
        <v>16</v>
      </c>
      <c r="R313">
        <v>1</v>
      </c>
      <c r="S313">
        <v>1</v>
      </c>
      <c r="T313">
        <v>2</v>
      </c>
      <c r="V313" t="s">
        <v>451</v>
      </c>
      <c r="W313" t="s">
        <v>3856</v>
      </c>
      <c r="X313" t="s">
        <v>1327</v>
      </c>
      <c r="Y313">
        <v>52</v>
      </c>
      <c r="Z313">
        <v>52</v>
      </c>
      <c r="AA313">
        <v>8</v>
      </c>
      <c r="AB313">
        <v>8</v>
      </c>
      <c r="AC313">
        <v>13</v>
      </c>
    </row>
    <row r="314" spans="1:29" x14ac:dyDescent="0.3">
      <c r="A314">
        <v>377</v>
      </c>
      <c r="B314" t="s">
        <v>547</v>
      </c>
      <c r="C314" t="s">
        <v>1208</v>
      </c>
      <c r="J314" t="s">
        <v>491</v>
      </c>
      <c r="K314">
        <v>0</v>
      </c>
      <c r="N314" t="b">
        <v>1</v>
      </c>
      <c r="O314" t="b">
        <v>0</v>
      </c>
      <c r="P314" t="b">
        <v>1</v>
      </c>
      <c r="Q314">
        <v>16</v>
      </c>
      <c r="R314">
        <v>1</v>
      </c>
      <c r="S314">
        <v>1</v>
      </c>
      <c r="T314">
        <v>2</v>
      </c>
      <c r="V314" t="s">
        <v>451</v>
      </c>
      <c r="W314" t="s">
        <v>3856</v>
      </c>
      <c r="X314" t="s">
        <v>1329</v>
      </c>
      <c r="Y314">
        <v>52</v>
      </c>
      <c r="Z314">
        <v>52</v>
      </c>
      <c r="AA314">
        <v>9</v>
      </c>
      <c r="AB314">
        <v>9</v>
      </c>
      <c r="AC314">
        <v>13</v>
      </c>
    </row>
    <row r="315" spans="1:29" x14ac:dyDescent="0.3">
      <c r="A315">
        <v>378</v>
      </c>
      <c r="B315" t="s">
        <v>547</v>
      </c>
      <c r="C315" t="s">
        <v>1210</v>
      </c>
      <c r="J315" t="s">
        <v>491</v>
      </c>
      <c r="K315">
        <v>0</v>
      </c>
      <c r="N315" t="b">
        <v>1</v>
      </c>
      <c r="O315" t="b">
        <v>0</v>
      </c>
      <c r="P315" t="b">
        <v>1</v>
      </c>
      <c r="Q315">
        <v>16</v>
      </c>
      <c r="R315">
        <v>1</v>
      </c>
      <c r="S315">
        <v>1</v>
      </c>
      <c r="T315">
        <v>2</v>
      </c>
      <c r="V315" t="s">
        <v>451</v>
      </c>
      <c r="W315" t="s">
        <v>3856</v>
      </c>
      <c r="X315" t="s">
        <v>1832</v>
      </c>
      <c r="Y315">
        <v>53</v>
      </c>
      <c r="Z315">
        <v>53</v>
      </c>
      <c r="AA315">
        <v>4</v>
      </c>
      <c r="AB315">
        <v>4</v>
      </c>
      <c r="AC315">
        <v>13</v>
      </c>
    </row>
    <row r="316" spans="1:29" x14ac:dyDescent="0.3">
      <c r="A316">
        <v>379</v>
      </c>
      <c r="B316" t="s">
        <v>547</v>
      </c>
      <c r="C316" t="s">
        <v>1212</v>
      </c>
      <c r="J316" t="s">
        <v>491</v>
      </c>
      <c r="K316">
        <v>0</v>
      </c>
      <c r="N316" t="b">
        <v>1</v>
      </c>
      <c r="O316" t="b">
        <v>0</v>
      </c>
      <c r="P316" t="b">
        <v>1</v>
      </c>
      <c r="Q316">
        <v>16</v>
      </c>
      <c r="R316">
        <v>1</v>
      </c>
      <c r="S316">
        <v>1</v>
      </c>
      <c r="T316">
        <v>2</v>
      </c>
      <c r="V316" t="s">
        <v>451</v>
      </c>
      <c r="W316" t="s">
        <v>3856</v>
      </c>
      <c r="X316" t="s">
        <v>1834</v>
      </c>
      <c r="Y316">
        <v>53</v>
      </c>
      <c r="Z316">
        <v>53</v>
      </c>
      <c r="AA316">
        <v>5</v>
      </c>
      <c r="AB316">
        <v>5</v>
      </c>
      <c r="AC316">
        <v>13</v>
      </c>
    </row>
    <row r="317" spans="1:29" x14ac:dyDescent="0.3">
      <c r="A317">
        <v>380</v>
      </c>
      <c r="B317" t="s">
        <v>547</v>
      </c>
      <c r="C317" t="s">
        <v>1214</v>
      </c>
      <c r="J317" t="s">
        <v>491</v>
      </c>
      <c r="K317">
        <v>0</v>
      </c>
      <c r="N317" t="b">
        <v>1</v>
      </c>
      <c r="O317" t="b">
        <v>0</v>
      </c>
      <c r="P317" t="b">
        <v>1</v>
      </c>
      <c r="Q317">
        <v>16</v>
      </c>
      <c r="R317">
        <v>1</v>
      </c>
      <c r="S317">
        <v>1</v>
      </c>
      <c r="T317">
        <v>2</v>
      </c>
      <c r="V317" t="s">
        <v>451</v>
      </c>
      <c r="W317" t="s">
        <v>3856</v>
      </c>
      <c r="X317" t="s">
        <v>1836</v>
      </c>
      <c r="Y317">
        <v>53</v>
      </c>
      <c r="Z317">
        <v>53</v>
      </c>
      <c r="AA317">
        <v>6</v>
      </c>
      <c r="AB317">
        <v>6</v>
      </c>
      <c r="AC317">
        <v>13</v>
      </c>
    </row>
    <row r="318" spans="1:29" x14ac:dyDescent="0.3">
      <c r="A318">
        <v>381</v>
      </c>
      <c r="B318" t="s">
        <v>547</v>
      </c>
      <c r="C318" t="s">
        <v>1216</v>
      </c>
      <c r="J318" t="s">
        <v>491</v>
      </c>
      <c r="K318">
        <v>0</v>
      </c>
      <c r="N318" t="b">
        <v>1</v>
      </c>
      <c r="O318" t="b">
        <v>0</v>
      </c>
      <c r="P318" t="b">
        <v>1</v>
      </c>
      <c r="Q318">
        <v>16</v>
      </c>
      <c r="R318">
        <v>1</v>
      </c>
      <c r="S318">
        <v>1</v>
      </c>
      <c r="T318">
        <v>2</v>
      </c>
      <c r="V318" t="s">
        <v>451</v>
      </c>
      <c r="W318" t="s">
        <v>3856</v>
      </c>
      <c r="X318" t="s">
        <v>1838</v>
      </c>
      <c r="Y318">
        <v>53</v>
      </c>
      <c r="Z318">
        <v>53</v>
      </c>
      <c r="AA318">
        <v>7</v>
      </c>
      <c r="AB318">
        <v>7</v>
      </c>
      <c r="AC318">
        <v>13</v>
      </c>
    </row>
    <row r="319" spans="1:29" x14ac:dyDescent="0.3">
      <c r="A319">
        <v>382</v>
      </c>
      <c r="B319" t="s">
        <v>547</v>
      </c>
      <c r="C319" t="s">
        <v>1218</v>
      </c>
      <c r="J319" t="s">
        <v>491</v>
      </c>
      <c r="K319">
        <v>0</v>
      </c>
      <c r="N319" t="b">
        <v>1</v>
      </c>
      <c r="O319" t="b">
        <v>0</v>
      </c>
      <c r="P319" t="b">
        <v>1</v>
      </c>
      <c r="Q319">
        <v>16</v>
      </c>
      <c r="R319">
        <v>1</v>
      </c>
      <c r="S319">
        <v>1</v>
      </c>
      <c r="T319">
        <v>2</v>
      </c>
      <c r="V319" t="s">
        <v>451</v>
      </c>
      <c r="W319" t="s">
        <v>3856</v>
      </c>
      <c r="X319" t="s">
        <v>1840</v>
      </c>
      <c r="Y319">
        <v>53</v>
      </c>
      <c r="Z319">
        <v>53</v>
      </c>
      <c r="AA319">
        <v>8</v>
      </c>
      <c r="AB319">
        <v>8</v>
      </c>
      <c r="AC319">
        <v>13</v>
      </c>
    </row>
    <row r="320" spans="1:29" x14ac:dyDescent="0.3">
      <c r="A320">
        <v>383</v>
      </c>
      <c r="B320" t="s">
        <v>547</v>
      </c>
      <c r="C320" t="s">
        <v>1220</v>
      </c>
      <c r="J320" t="s">
        <v>491</v>
      </c>
      <c r="K320">
        <v>0</v>
      </c>
      <c r="N320" t="b">
        <v>1</v>
      </c>
      <c r="O320" t="b">
        <v>0</v>
      </c>
      <c r="P320" t="b">
        <v>1</v>
      </c>
      <c r="Q320">
        <v>16</v>
      </c>
      <c r="R320">
        <v>1</v>
      </c>
      <c r="S320">
        <v>1</v>
      </c>
      <c r="T320">
        <v>2</v>
      </c>
      <c r="V320" t="s">
        <v>451</v>
      </c>
      <c r="W320" t="s">
        <v>3856</v>
      </c>
      <c r="X320" t="s">
        <v>1842</v>
      </c>
      <c r="Y320">
        <v>53</v>
      </c>
      <c r="Z320">
        <v>53</v>
      </c>
      <c r="AA320">
        <v>9</v>
      </c>
      <c r="AB320">
        <v>9</v>
      </c>
      <c r="AC320">
        <v>13</v>
      </c>
    </row>
    <row r="321" spans="1:29" x14ac:dyDescent="0.3">
      <c r="A321">
        <v>384</v>
      </c>
      <c r="B321" t="s">
        <v>547</v>
      </c>
      <c r="C321" t="s">
        <v>1222</v>
      </c>
      <c r="J321" t="s">
        <v>491</v>
      </c>
      <c r="K321">
        <v>0</v>
      </c>
      <c r="N321" t="b">
        <v>1</v>
      </c>
      <c r="O321" t="b">
        <v>0</v>
      </c>
      <c r="P321" t="b">
        <v>1</v>
      </c>
      <c r="Q321">
        <v>16</v>
      </c>
      <c r="R321">
        <v>1</v>
      </c>
      <c r="S321">
        <v>1</v>
      </c>
      <c r="T321">
        <v>2</v>
      </c>
      <c r="V321" t="s">
        <v>451</v>
      </c>
      <c r="W321" t="s">
        <v>3856</v>
      </c>
      <c r="X321" t="s">
        <v>3277</v>
      </c>
      <c r="Y321">
        <v>54</v>
      </c>
      <c r="Z321">
        <v>54</v>
      </c>
      <c r="AA321">
        <v>4</v>
      </c>
      <c r="AB321">
        <v>4</v>
      </c>
      <c r="AC321">
        <v>13</v>
      </c>
    </row>
    <row r="322" spans="1:29" x14ac:dyDescent="0.3">
      <c r="A322">
        <v>385</v>
      </c>
      <c r="B322" t="s">
        <v>547</v>
      </c>
      <c r="C322" t="s">
        <v>1224</v>
      </c>
      <c r="J322" t="s">
        <v>491</v>
      </c>
      <c r="K322">
        <v>0</v>
      </c>
      <c r="N322" t="b">
        <v>1</v>
      </c>
      <c r="O322" t="b">
        <v>0</v>
      </c>
      <c r="P322" t="b">
        <v>1</v>
      </c>
      <c r="Q322">
        <v>16</v>
      </c>
      <c r="R322">
        <v>1</v>
      </c>
      <c r="S322">
        <v>1</v>
      </c>
      <c r="T322">
        <v>2</v>
      </c>
      <c r="V322" t="s">
        <v>451</v>
      </c>
      <c r="W322" t="s">
        <v>3856</v>
      </c>
      <c r="X322" t="s">
        <v>3376</v>
      </c>
      <c r="Y322">
        <v>54</v>
      </c>
      <c r="Z322">
        <v>54</v>
      </c>
      <c r="AA322">
        <v>5</v>
      </c>
      <c r="AB322">
        <v>5</v>
      </c>
      <c r="AC322">
        <v>13</v>
      </c>
    </row>
    <row r="323" spans="1:29" x14ac:dyDescent="0.3">
      <c r="A323">
        <v>386</v>
      </c>
      <c r="B323" t="s">
        <v>547</v>
      </c>
      <c r="C323" t="s">
        <v>1226</v>
      </c>
      <c r="J323" t="s">
        <v>491</v>
      </c>
      <c r="K323">
        <v>0</v>
      </c>
      <c r="N323" t="b">
        <v>1</v>
      </c>
      <c r="O323" t="b">
        <v>0</v>
      </c>
      <c r="P323" t="b">
        <v>1</v>
      </c>
      <c r="Q323">
        <v>16</v>
      </c>
      <c r="R323">
        <v>1</v>
      </c>
      <c r="S323">
        <v>1</v>
      </c>
      <c r="T323">
        <v>2</v>
      </c>
      <c r="V323" t="s">
        <v>451</v>
      </c>
      <c r="W323" t="s">
        <v>3856</v>
      </c>
      <c r="X323" t="s">
        <v>3475</v>
      </c>
      <c r="Y323">
        <v>54</v>
      </c>
      <c r="Z323">
        <v>54</v>
      </c>
      <c r="AA323">
        <v>6</v>
      </c>
      <c r="AB323">
        <v>6</v>
      </c>
      <c r="AC323">
        <v>13</v>
      </c>
    </row>
    <row r="324" spans="1:29" x14ac:dyDescent="0.3">
      <c r="A324">
        <v>387</v>
      </c>
      <c r="B324" t="s">
        <v>547</v>
      </c>
      <c r="C324" t="s">
        <v>1228</v>
      </c>
      <c r="J324" t="s">
        <v>491</v>
      </c>
      <c r="K324">
        <v>0</v>
      </c>
      <c r="N324" t="b">
        <v>1</v>
      </c>
      <c r="O324" t="b">
        <v>0</v>
      </c>
      <c r="P324" t="b">
        <v>1</v>
      </c>
      <c r="Q324">
        <v>16</v>
      </c>
      <c r="R324">
        <v>1</v>
      </c>
      <c r="S324">
        <v>1</v>
      </c>
      <c r="T324">
        <v>2</v>
      </c>
      <c r="V324" t="s">
        <v>451</v>
      </c>
      <c r="W324" t="s">
        <v>3856</v>
      </c>
      <c r="X324" t="s">
        <v>3574</v>
      </c>
      <c r="Y324">
        <v>54</v>
      </c>
      <c r="Z324">
        <v>54</v>
      </c>
      <c r="AA324">
        <v>7</v>
      </c>
      <c r="AB324">
        <v>7</v>
      </c>
      <c r="AC324">
        <v>13</v>
      </c>
    </row>
    <row r="325" spans="1:29" x14ac:dyDescent="0.3">
      <c r="A325">
        <v>388</v>
      </c>
      <c r="B325" t="s">
        <v>547</v>
      </c>
      <c r="C325" t="s">
        <v>1230</v>
      </c>
      <c r="J325" t="s">
        <v>491</v>
      </c>
      <c r="K325">
        <v>0</v>
      </c>
      <c r="N325" t="b">
        <v>1</v>
      </c>
      <c r="O325" t="b">
        <v>0</v>
      </c>
      <c r="P325" t="b">
        <v>1</v>
      </c>
      <c r="Q325">
        <v>16</v>
      </c>
      <c r="R325">
        <v>1</v>
      </c>
      <c r="S325">
        <v>1</v>
      </c>
      <c r="T325">
        <v>2</v>
      </c>
      <c r="V325" t="s">
        <v>451</v>
      </c>
      <c r="W325" t="s">
        <v>3856</v>
      </c>
      <c r="X325" t="s">
        <v>3674</v>
      </c>
      <c r="Y325">
        <v>54</v>
      </c>
      <c r="Z325">
        <v>54</v>
      </c>
      <c r="AA325">
        <v>8</v>
      </c>
      <c r="AB325">
        <v>8</v>
      </c>
      <c r="AC325">
        <v>13</v>
      </c>
    </row>
    <row r="326" spans="1:29" x14ac:dyDescent="0.3">
      <c r="A326">
        <v>389</v>
      </c>
      <c r="B326" t="s">
        <v>547</v>
      </c>
      <c r="C326" t="s">
        <v>1232</v>
      </c>
      <c r="J326" t="s">
        <v>491</v>
      </c>
      <c r="K326">
        <v>0</v>
      </c>
      <c r="N326" t="b">
        <v>1</v>
      </c>
      <c r="O326" t="b">
        <v>0</v>
      </c>
      <c r="P326" t="b">
        <v>1</v>
      </c>
      <c r="Q326">
        <v>16</v>
      </c>
      <c r="R326">
        <v>1</v>
      </c>
      <c r="S326">
        <v>1</v>
      </c>
      <c r="T326">
        <v>2</v>
      </c>
      <c r="V326" t="s">
        <v>451</v>
      </c>
      <c r="W326" t="s">
        <v>3856</v>
      </c>
      <c r="X326" t="s">
        <v>3860</v>
      </c>
      <c r="Y326">
        <v>54</v>
      </c>
      <c r="Z326">
        <v>54</v>
      </c>
      <c r="AA326">
        <v>9</v>
      </c>
      <c r="AB326">
        <v>9</v>
      </c>
      <c r="AC326">
        <v>13</v>
      </c>
    </row>
    <row r="327" spans="1:29" x14ac:dyDescent="0.3">
      <c r="A327">
        <v>390</v>
      </c>
      <c r="B327" t="s">
        <v>547</v>
      </c>
      <c r="C327" t="s">
        <v>1234</v>
      </c>
      <c r="J327" t="s">
        <v>491</v>
      </c>
      <c r="K327">
        <v>0</v>
      </c>
      <c r="N327" t="b">
        <v>1</v>
      </c>
      <c r="O327" t="b">
        <v>0</v>
      </c>
      <c r="P327" t="b">
        <v>1</v>
      </c>
      <c r="Q327">
        <v>16</v>
      </c>
      <c r="R327">
        <v>1</v>
      </c>
      <c r="S327">
        <v>1</v>
      </c>
      <c r="T327">
        <v>2</v>
      </c>
      <c r="V327" t="s">
        <v>451</v>
      </c>
      <c r="W327" t="s">
        <v>3856</v>
      </c>
      <c r="X327" t="s">
        <v>3279</v>
      </c>
      <c r="Y327">
        <v>55</v>
      </c>
      <c r="Z327">
        <v>55</v>
      </c>
      <c r="AA327">
        <v>4</v>
      </c>
      <c r="AB327">
        <v>4</v>
      </c>
      <c r="AC327">
        <v>13</v>
      </c>
    </row>
    <row r="328" spans="1:29" x14ac:dyDescent="0.3">
      <c r="A328">
        <v>391</v>
      </c>
      <c r="B328" t="s">
        <v>547</v>
      </c>
      <c r="C328" t="s">
        <v>1236</v>
      </c>
      <c r="J328" t="s">
        <v>491</v>
      </c>
      <c r="K328">
        <v>0</v>
      </c>
      <c r="N328" t="b">
        <v>1</v>
      </c>
      <c r="O328" t="b">
        <v>0</v>
      </c>
      <c r="P328" t="b">
        <v>1</v>
      </c>
      <c r="Q328">
        <v>16</v>
      </c>
      <c r="R328">
        <v>1</v>
      </c>
      <c r="S328">
        <v>1</v>
      </c>
      <c r="T328">
        <v>2</v>
      </c>
      <c r="V328" t="s">
        <v>451</v>
      </c>
      <c r="W328" t="s">
        <v>3856</v>
      </c>
      <c r="X328" t="s">
        <v>3378</v>
      </c>
      <c r="Y328">
        <v>55</v>
      </c>
      <c r="Z328">
        <v>55</v>
      </c>
      <c r="AA328">
        <v>5</v>
      </c>
      <c r="AB328">
        <v>5</v>
      </c>
      <c r="AC328">
        <v>13</v>
      </c>
    </row>
    <row r="329" spans="1:29" x14ac:dyDescent="0.3">
      <c r="A329">
        <v>392</v>
      </c>
      <c r="B329" t="s">
        <v>547</v>
      </c>
      <c r="C329" t="s">
        <v>1238</v>
      </c>
      <c r="J329" t="s">
        <v>491</v>
      </c>
      <c r="K329">
        <v>0</v>
      </c>
      <c r="N329" t="b">
        <v>1</v>
      </c>
      <c r="O329" t="b">
        <v>0</v>
      </c>
      <c r="P329" t="b">
        <v>1</v>
      </c>
      <c r="Q329">
        <v>16</v>
      </c>
      <c r="R329">
        <v>1</v>
      </c>
      <c r="S329">
        <v>1</v>
      </c>
      <c r="T329">
        <v>2</v>
      </c>
      <c r="V329" t="s">
        <v>451</v>
      </c>
      <c r="W329" t="s">
        <v>3856</v>
      </c>
      <c r="X329" t="s">
        <v>3477</v>
      </c>
      <c r="Y329">
        <v>55</v>
      </c>
      <c r="Z329">
        <v>55</v>
      </c>
      <c r="AA329">
        <v>6</v>
      </c>
      <c r="AB329">
        <v>6</v>
      </c>
      <c r="AC329">
        <v>13</v>
      </c>
    </row>
    <row r="330" spans="1:29" x14ac:dyDescent="0.3">
      <c r="A330">
        <v>393</v>
      </c>
      <c r="B330" t="s">
        <v>547</v>
      </c>
      <c r="C330" t="s">
        <v>1240</v>
      </c>
      <c r="J330" t="s">
        <v>491</v>
      </c>
      <c r="K330">
        <v>0</v>
      </c>
      <c r="N330" t="b">
        <v>1</v>
      </c>
      <c r="O330" t="b">
        <v>0</v>
      </c>
      <c r="P330" t="b">
        <v>1</v>
      </c>
      <c r="Q330">
        <v>16</v>
      </c>
      <c r="R330">
        <v>1</v>
      </c>
      <c r="S330">
        <v>1</v>
      </c>
      <c r="T330">
        <v>2</v>
      </c>
      <c r="V330" t="s">
        <v>451</v>
      </c>
      <c r="W330" t="s">
        <v>3856</v>
      </c>
      <c r="X330" t="s">
        <v>3576</v>
      </c>
      <c r="Y330">
        <v>55</v>
      </c>
      <c r="Z330">
        <v>55</v>
      </c>
      <c r="AA330">
        <v>7</v>
      </c>
      <c r="AB330">
        <v>7</v>
      </c>
      <c r="AC330">
        <v>13</v>
      </c>
    </row>
    <row r="331" spans="1:29" x14ac:dyDescent="0.3">
      <c r="A331">
        <v>394</v>
      </c>
      <c r="B331" t="s">
        <v>547</v>
      </c>
      <c r="C331" t="s">
        <v>1242</v>
      </c>
      <c r="J331" t="s">
        <v>491</v>
      </c>
      <c r="K331">
        <v>0</v>
      </c>
      <c r="N331" t="b">
        <v>1</v>
      </c>
      <c r="O331" t="b">
        <v>0</v>
      </c>
      <c r="P331" t="b">
        <v>1</v>
      </c>
      <c r="Q331">
        <v>16</v>
      </c>
      <c r="R331">
        <v>1</v>
      </c>
      <c r="S331">
        <v>1</v>
      </c>
      <c r="T331">
        <v>2</v>
      </c>
      <c r="V331" t="s">
        <v>451</v>
      </c>
      <c r="W331" t="s">
        <v>3856</v>
      </c>
      <c r="X331" t="s">
        <v>3676</v>
      </c>
      <c r="Y331">
        <v>55</v>
      </c>
      <c r="Z331">
        <v>55</v>
      </c>
      <c r="AA331">
        <v>8</v>
      </c>
      <c r="AB331">
        <v>8</v>
      </c>
      <c r="AC331">
        <v>13</v>
      </c>
    </row>
    <row r="332" spans="1:29" x14ac:dyDescent="0.3">
      <c r="A332">
        <v>395</v>
      </c>
      <c r="B332" t="s">
        <v>547</v>
      </c>
      <c r="C332" t="s">
        <v>1244</v>
      </c>
      <c r="J332" t="s">
        <v>491</v>
      </c>
      <c r="K332">
        <v>0</v>
      </c>
      <c r="N332" t="b">
        <v>1</v>
      </c>
      <c r="O332" t="b">
        <v>0</v>
      </c>
      <c r="P332" t="b">
        <v>1</v>
      </c>
      <c r="Q332">
        <v>16</v>
      </c>
      <c r="R332">
        <v>1</v>
      </c>
      <c r="S332">
        <v>1</v>
      </c>
      <c r="T332">
        <v>2</v>
      </c>
      <c r="V332" t="s">
        <v>451</v>
      </c>
      <c r="W332" t="s">
        <v>3856</v>
      </c>
      <c r="X332" t="s">
        <v>3861</v>
      </c>
      <c r="Y332">
        <v>55</v>
      </c>
      <c r="Z332">
        <v>55</v>
      </c>
      <c r="AA332">
        <v>9</v>
      </c>
      <c r="AB332">
        <v>9</v>
      </c>
      <c r="AC332">
        <v>13</v>
      </c>
    </row>
    <row r="333" spans="1:29" x14ac:dyDescent="0.3">
      <c r="A333">
        <v>396</v>
      </c>
      <c r="B333" t="s">
        <v>547</v>
      </c>
      <c r="C333" t="s">
        <v>1246</v>
      </c>
      <c r="J333" t="s">
        <v>491</v>
      </c>
      <c r="K333">
        <v>0</v>
      </c>
      <c r="N333" t="b">
        <v>1</v>
      </c>
      <c r="O333" t="b">
        <v>0</v>
      </c>
      <c r="P333" t="b">
        <v>1</v>
      </c>
      <c r="Q333">
        <v>16</v>
      </c>
      <c r="R333">
        <v>1</v>
      </c>
      <c r="S333">
        <v>1</v>
      </c>
      <c r="T333">
        <v>2</v>
      </c>
      <c r="V333" t="s">
        <v>451</v>
      </c>
      <c r="W333" t="s">
        <v>3856</v>
      </c>
      <c r="X333" t="s">
        <v>3281</v>
      </c>
      <c r="Y333">
        <v>56</v>
      </c>
      <c r="Z333">
        <v>56</v>
      </c>
      <c r="AA333">
        <v>4</v>
      </c>
      <c r="AB333">
        <v>4</v>
      </c>
      <c r="AC333">
        <v>13</v>
      </c>
    </row>
    <row r="334" spans="1:29" x14ac:dyDescent="0.3">
      <c r="A334">
        <v>397</v>
      </c>
      <c r="B334" t="s">
        <v>547</v>
      </c>
      <c r="C334" t="s">
        <v>1248</v>
      </c>
      <c r="J334" t="s">
        <v>491</v>
      </c>
      <c r="K334">
        <v>0</v>
      </c>
      <c r="N334" t="b">
        <v>1</v>
      </c>
      <c r="O334" t="b">
        <v>0</v>
      </c>
      <c r="P334" t="b">
        <v>1</v>
      </c>
      <c r="Q334">
        <v>16</v>
      </c>
      <c r="R334">
        <v>1</v>
      </c>
      <c r="S334">
        <v>1</v>
      </c>
      <c r="T334">
        <v>2</v>
      </c>
      <c r="V334" t="s">
        <v>451</v>
      </c>
      <c r="W334" t="s">
        <v>3856</v>
      </c>
      <c r="X334" t="s">
        <v>3380</v>
      </c>
      <c r="Y334">
        <v>56</v>
      </c>
      <c r="Z334">
        <v>56</v>
      </c>
      <c r="AA334">
        <v>5</v>
      </c>
      <c r="AB334">
        <v>5</v>
      </c>
      <c r="AC334">
        <v>13</v>
      </c>
    </row>
    <row r="335" spans="1:29" x14ac:dyDescent="0.3">
      <c r="A335">
        <v>398</v>
      </c>
      <c r="B335" t="s">
        <v>547</v>
      </c>
      <c r="C335" t="s">
        <v>1250</v>
      </c>
      <c r="J335" t="s">
        <v>491</v>
      </c>
      <c r="K335">
        <v>0</v>
      </c>
      <c r="N335" t="b">
        <v>1</v>
      </c>
      <c r="O335" t="b">
        <v>0</v>
      </c>
      <c r="P335" t="b">
        <v>1</v>
      </c>
      <c r="Q335">
        <v>16</v>
      </c>
      <c r="R335">
        <v>1</v>
      </c>
      <c r="S335">
        <v>1</v>
      </c>
      <c r="T335">
        <v>2</v>
      </c>
      <c r="V335" t="s">
        <v>451</v>
      </c>
      <c r="W335" t="s">
        <v>3856</v>
      </c>
      <c r="X335" t="s">
        <v>3479</v>
      </c>
      <c r="Y335">
        <v>56</v>
      </c>
      <c r="Z335">
        <v>56</v>
      </c>
      <c r="AA335">
        <v>6</v>
      </c>
      <c r="AB335">
        <v>6</v>
      </c>
      <c r="AC335">
        <v>13</v>
      </c>
    </row>
    <row r="336" spans="1:29" x14ac:dyDescent="0.3">
      <c r="A336">
        <v>399</v>
      </c>
      <c r="B336" t="s">
        <v>547</v>
      </c>
      <c r="C336" t="s">
        <v>1252</v>
      </c>
      <c r="J336" t="s">
        <v>491</v>
      </c>
      <c r="K336">
        <v>0</v>
      </c>
      <c r="N336" t="b">
        <v>1</v>
      </c>
      <c r="O336" t="b">
        <v>0</v>
      </c>
      <c r="P336" t="b">
        <v>1</v>
      </c>
      <c r="Q336">
        <v>16</v>
      </c>
      <c r="R336">
        <v>1</v>
      </c>
      <c r="S336">
        <v>1</v>
      </c>
      <c r="T336">
        <v>2</v>
      </c>
      <c r="V336" t="s">
        <v>451</v>
      </c>
      <c r="W336" t="s">
        <v>3856</v>
      </c>
      <c r="X336" t="s">
        <v>3578</v>
      </c>
      <c r="Y336">
        <v>56</v>
      </c>
      <c r="Z336">
        <v>56</v>
      </c>
      <c r="AA336">
        <v>7</v>
      </c>
      <c r="AB336">
        <v>7</v>
      </c>
      <c r="AC336">
        <v>13</v>
      </c>
    </row>
    <row r="337" spans="1:29" x14ac:dyDescent="0.3">
      <c r="A337">
        <v>400</v>
      </c>
      <c r="B337" t="s">
        <v>547</v>
      </c>
      <c r="C337" t="s">
        <v>1254</v>
      </c>
      <c r="J337" t="s">
        <v>491</v>
      </c>
      <c r="K337">
        <v>0</v>
      </c>
      <c r="N337" t="b">
        <v>1</v>
      </c>
      <c r="O337" t="b">
        <v>0</v>
      </c>
      <c r="P337" t="b">
        <v>1</v>
      </c>
      <c r="Q337">
        <v>16</v>
      </c>
      <c r="R337">
        <v>1</v>
      </c>
      <c r="S337">
        <v>1</v>
      </c>
      <c r="T337">
        <v>2</v>
      </c>
      <c r="V337" t="s">
        <v>451</v>
      </c>
      <c r="W337" t="s">
        <v>3856</v>
      </c>
      <c r="X337" t="s">
        <v>3678</v>
      </c>
      <c r="Y337">
        <v>56</v>
      </c>
      <c r="Z337">
        <v>56</v>
      </c>
      <c r="AA337">
        <v>8</v>
      </c>
      <c r="AB337">
        <v>8</v>
      </c>
      <c r="AC337">
        <v>13</v>
      </c>
    </row>
    <row r="338" spans="1:29" x14ac:dyDescent="0.3">
      <c r="A338">
        <v>401</v>
      </c>
      <c r="B338" t="s">
        <v>547</v>
      </c>
      <c r="C338" t="s">
        <v>1256</v>
      </c>
      <c r="J338" t="s">
        <v>491</v>
      </c>
      <c r="K338">
        <v>0</v>
      </c>
      <c r="N338" t="b">
        <v>1</v>
      </c>
      <c r="O338" t="b">
        <v>0</v>
      </c>
      <c r="P338" t="b">
        <v>1</v>
      </c>
      <c r="Q338">
        <v>16</v>
      </c>
      <c r="R338">
        <v>1</v>
      </c>
      <c r="S338">
        <v>1</v>
      </c>
      <c r="T338">
        <v>2</v>
      </c>
      <c r="V338" t="s">
        <v>451</v>
      </c>
      <c r="W338" t="s">
        <v>3856</v>
      </c>
      <c r="X338" t="s">
        <v>3862</v>
      </c>
      <c r="Y338">
        <v>56</v>
      </c>
      <c r="Z338">
        <v>56</v>
      </c>
      <c r="AA338">
        <v>9</v>
      </c>
      <c r="AB338">
        <v>9</v>
      </c>
      <c r="AC338">
        <v>13</v>
      </c>
    </row>
    <row r="339" spans="1:29" x14ac:dyDescent="0.3">
      <c r="A339">
        <v>402</v>
      </c>
      <c r="B339" t="s">
        <v>547</v>
      </c>
      <c r="C339" t="s">
        <v>1258</v>
      </c>
      <c r="J339" t="s">
        <v>491</v>
      </c>
      <c r="K339">
        <v>0</v>
      </c>
      <c r="N339" t="b">
        <v>1</v>
      </c>
      <c r="O339" t="b">
        <v>0</v>
      </c>
      <c r="P339" t="b">
        <v>1</v>
      </c>
      <c r="Q339">
        <v>16</v>
      </c>
      <c r="R339">
        <v>1</v>
      </c>
      <c r="S339">
        <v>1</v>
      </c>
      <c r="T339">
        <v>2</v>
      </c>
      <c r="V339" t="s">
        <v>451</v>
      </c>
      <c r="W339" t="s">
        <v>3856</v>
      </c>
      <c r="X339" t="s">
        <v>3283</v>
      </c>
      <c r="Y339">
        <v>57</v>
      </c>
      <c r="Z339">
        <v>57</v>
      </c>
      <c r="AA339">
        <v>4</v>
      </c>
      <c r="AB339">
        <v>4</v>
      </c>
      <c r="AC339">
        <v>13</v>
      </c>
    </row>
    <row r="340" spans="1:29" x14ac:dyDescent="0.3">
      <c r="A340">
        <v>403</v>
      </c>
      <c r="B340" t="s">
        <v>547</v>
      </c>
      <c r="C340" t="s">
        <v>1260</v>
      </c>
      <c r="J340" t="s">
        <v>491</v>
      </c>
      <c r="K340">
        <v>0</v>
      </c>
      <c r="N340" t="b">
        <v>1</v>
      </c>
      <c r="O340" t="b">
        <v>0</v>
      </c>
      <c r="P340" t="b">
        <v>1</v>
      </c>
      <c r="Q340">
        <v>16</v>
      </c>
      <c r="R340">
        <v>1</v>
      </c>
      <c r="S340">
        <v>1</v>
      </c>
      <c r="T340">
        <v>2</v>
      </c>
      <c r="V340" t="s">
        <v>451</v>
      </c>
      <c r="W340" t="s">
        <v>3856</v>
      </c>
      <c r="X340" t="s">
        <v>3382</v>
      </c>
      <c r="Y340">
        <v>57</v>
      </c>
      <c r="Z340">
        <v>57</v>
      </c>
      <c r="AA340">
        <v>5</v>
      </c>
      <c r="AB340">
        <v>5</v>
      </c>
      <c r="AC340">
        <v>13</v>
      </c>
    </row>
    <row r="341" spans="1:29" x14ac:dyDescent="0.3">
      <c r="A341">
        <v>404</v>
      </c>
      <c r="B341" t="s">
        <v>547</v>
      </c>
      <c r="C341" t="s">
        <v>1262</v>
      </c>
      <c r="J341" t="s">
        <v>491</v>
      </c>
      <c r="K341">
        <v>0</v>
      </c>
      <c r="N341" t="b">
        <v>1</v>
      </c>
      <c r="O341" t="b">
        <v>0</v>
      </c>
      <c r="P341" t="b">
        <v>1</v>
      </c>
      <c r="Q341">
        <v>16</v>
      </c>
      <c r="R341">
        <v>1</v>
      </c>
      <c r="S341">
        <v>1</v>
      </c>
      <c r="T341">
        <v>2</v>
      </c>
      <c r="V341" t="s">
        <v>451</v>
      </c>
      <c r="W341" t="s">
        <v>3856</v>
      </c>
      <c r="X341" t="s">
        <v>3481</v>
      </c>
      <c r="Y341">
        <v>57</v>
      </c>
      <c r="Z341">
        <v>57</v>
      </c>
      <c r="AA341">
        <v>6</v>
      </c>
      <c r="AB341">
        <v>6</v>
      </c>
      <c r="AC341">
        <v>13</v>
      </c>
    </row>
    <row r="342" spans="1:29" x14ac:dyDescent="0.3">
      <c r="A342">
        <v>405</v>
      </c>
      <c r="B342" t="s">
        <v>547</v>
      </c>
      <c r="C342" t="s">
        <v>1264</v>
      </c>
      <c r="J342" t="s">
        <v>491</v>
      </c>
      <c r="K342">
        <v>0</v>
      </c>
      <c r="N342" t="b">
        <v>1</v>
      </c>
      <c r="O342" t="b">
        <v>0</v>
      </c>
      <c r="P342" t="b">
        <v>1</v>
      </c>
      <c r="Q342">
        <v>16</v>
      </c>
      <c r="R342">
        <v>1</v>
      </c>
      <c r="S342">
        <v>1</v>
      </c>
      <c r="T342">
        <v>2</v>
      </c>
      <c r="V342" t="s">
        <v>451</v>
      </c>
      <c r="W342" t="s">
        <v>3856</v>
      </c>
      <c r="X342" t="s">
        <v>3580</v>
      </c>
      <c r="Y342">
        <v>57</v>
      </c>
      <c r="Z342">
        <v>57</v>
      </c>
      <c r="AA342">
        <v>7</v>
      </c>
      <c r="AB342">
        <v>7</v>
      </c>
      <c r="AC342">
        <v>13</v>
      </c>
    </row>
    <row r="343" spans="1:29" x14ac:dyDescent="0.3">
      <c r="A343">
        <v>406</v>
      </c>
      <c r="B343" t="s">
        <v>547</v>
      </c>
      <c r="C343" t="s">
        <v>1266</v>
      </c>
      <c r="J343" t="s">
        <v>491</v>
      </c>
      <c r="K343">
        <v>0</v>
      </c>
      <c r="N343" t="b">
        <v>1</v>
      </c>
      <c r="O343" t="b">
        <v>0</v>
      </c>
      <c r="P343" t="b">
        <v>1</v>
      </c>
      <c r="Q343">
        <v>16</v>
      </c>
      <c r="R343">
        <v>1</v>
      </c>
      <c r="S343">
        <v>1</v>
      </c>
      <c r="T343">
        <v>2</v>
      </c>
      <c r="V343" t="s">
        <v>451</v>
      </c>
      <c r="W343" t="s">
        <v>3856</v>
      </c>
      <c r="X343" t="s">
        <v>3680</v>
      </c>
      <c r="Y343">
        <v>57</v>
      </c>
      <c r="Z343">
        <v>57</v>
      </c>
      <c r="AA343">
        <v>8</v>
      </c>
      <c r="AB343">
        <v>8</v>
      </c>
      <c r="AC343">
        <v>13</v>
      </c>
    </row>
    <row r="344" spans="1:29" x14ac:dyDescent="0.3">
      <c r="A344">
        <v>407</v>
      </c>
      <c r="B344" t="s">
        <v>547</v>
      </c>
      <c r="C344" t="s">
        <v>1268</v>
      </c>
      <c r="J344" t="s">
        <v>491</v>
      </c>
      <c r="K344">
        <v>0</v>
      </c>
      <c r="N344" t="b">
        <v>1</v>
      </c>
      <c r="O344" t="b">
        <v>0</v>
      </c>
      <c r="P344" t="b">
        <v>1</v>
      </c>
      <c r="Q344">
        <v>16</v>
      </c>
      <c r="R344">
        <v>1</v>
      </c>
      <c r="S344">
        <v>1</v>
      </c>
      <c r="T344">
        <v>2</v>
      </c>
      <c r="V344" t="s">
        <v>451</v>
      </c>
      <c r="W344" t="s">
        <v>3856</v>
      </c>
      <c r="X344" t="s">
        <v>3863</v>
      </c>
      <c r="Y344">
        <v>57</v>
      </c>
      <c r="Z344">
        <v>57</v>
      </c>
      <c r="AA344">
        <v>9</v>
      </c>
      <c r="AB344">
        <v>9</v>
      </c>
      <c r="AC344">
        <v>13</v>
      </c>
    </row>
    <row r="345" spans="1:29" x14ac:dyDescent="0.3">
      <c r="A345">
        <v>408</v>
      </c>
      <c r="B345" t="s">
        <v>547</v>
      </c>
      <c r="C345" t="s">
        <v>1270</v>
      </c>
      <c r="J345" t="s">
        <v>491</v>
      </c>
      <c r="K345">
        <v>0</v>
      </c>
      <c r="N345" t="b">
        <v>1</v>
      </c>
      <c r="O345" t="b">
        <v>0</v>
      </c>
      <c r="P345" t="b">
        <v>1</v>
      </c>
      <c r="Q345">
        <v>16</v>
      </c>
      <c r="R345">
        <v>1</v>
      </c>
      <c r="S345">
        <v>1</v>
      </c>
      <c r="T345">
        <v>2</v>
      </c>
      <c r="V345" t="s">
        <v>451</v>
      </c>
      <c r="W345" t="s">
        <v>3856</v>
      </c>
      <c r="X345" t="s">
        <v>3285</v>
      </c>
      <c r="Y345">
        <v>58</v>
      </c>
      <c r="Z345">
        <v>58</v>
      </c>
      <c r="AA345">
        <v>4</v>
      </c>
      <c r="AB345">
        <v>4</v>
      </c>
      <c r="AC345">
        <v>13</v>
      </c>
    </row>
    <row r="346" spans="1:29" x14ac:dyDescent="0.3">
      <c r="A346">
        <v>409</v>
      </c>
      <c r="B346" t="s">
        <v>547</v>
      </c>
      <c r="C346" t="s">
        <v>1272</v>
      </c>
      <c r="J346" t="s">
        <v>491</v>
      </c>
      <c r="K346">
        <v>0</v>
      </c>
      <c r="N346" t="b">
        <v>1</v>
      </c>
      <c r="O346" t="b">
        <v>0</v>
      </c>
      <c r="P346" t="b">
        <v>1</v>
      </c>
      <c r="Q346">
        <v>16</v>
      </c>
      <c r="R346">
        <v>1</v>
      </c>
      <c r="S346">
        <v>1</v>
      </c>
      <c r="T346">
        <v>2</v>
      </c>
      <c r="V346" t="s">
        <v>451</v>
      </c>
      <c r="W346" t="s">
        <v>3856</v>
      </c>
      <c r="X346" t="s">
        <v>3384</v>
      </c>
      <c r="Y346">
        <v>58</v>
      </c>
      <c r="Z346">
        <v>58</v>
      </c>
      <c r="AA346">
        <v>5</v>
      </c>
      <c r="AB346">
        <v>5</v>
      </c>
      <c r="AC346">
        <v>13</v>
      </c>
    </row>
    <row r="347" spans="1:29" x14ac:dyDescent="0.3">
      <c r="A347">
        <v>410</v>
      </c>
      <c r="B347" t="s">
        <v>547</v>
      </c>
      <c r="C347" t="s">
        <v>1274</v>
      </c>
      <c r="J347" t="s">
        <v>491</v>
      </c>
      <c r="K347">
        <v>0</v>
      </c>
      <c r="N347" t="b">
        <v>1</v>
      </c>
      <c r="O347" t="b">
        <v>0</v>
      </c>
      <c r="P347" t="b">
        <v>1</v>
      </c>
      <c r="Q347">
        <v>16</v>
      </c>
      <c r="R347">
        <v>1</v>
      </c>
      <c r="S347">
        <v>1</v>
      </c>
      <c r="T347">
        <v>2</v>
      </c>
      <c r="V347" t="s">
        <v>451</v>
      </c>
      <c r="W347" t="s">
        <v>3856</v>
      </c>
      <c r="X347" t="s">
        <v>3483</v>
      </c>
      <c r="Y347">
        <v>58</v>
      </c>
      <c r="Z347">
        <v>58</v>
      </c>
      <c r="AA347">
        <v>6</v>
      </c>
      <c r="AB347">
        <v>6</v>
      </c>
      <c r="AC347">
        <v>13</v>
      </c>
    </row>
    <row r="348" spans="1:29" x14ac:dyDescent="0.3">
      <c r="A348">
        <v>411</v>
      </c>
      <c r="B348" t="s">
        <v>547</v>
      </c>
      <c r="C348" t="s">
        <v>1276</v>
      </c>
      <c r="J348" t="s">
        <v>491</v>
      </c>
      <c r="K348">
        <v>0</v>
      </c>
      <c r="N348" t="b">
        <v>1</v>
      </c>
      <c r="O348" t="b">
        <v>0</v>
      </c>
      <c r="P348" t="b">
        <v>1</v>
      </c>
      <c r="Q348">
        <v>16</v>
      </c>
      <c r="R348">
        <v>1</v>
      </c>
      <c r="S348">
        <v>1</v>
      </c>
      <c r="T348">
        <v>2</v>
      </c>
      <c r="V348" t="s">
        <v>451</v>
      </c>
      <c r="W348" t="s">
        <v>3856</v>
      </c>
      <c r="X348" t="s">
        <v>3582</v>
      </c>
      <c r="Y348">
        <v>58</v>
      </c>
      <c r="Z348">
        <v>58</v>
      </c>
      <c r="AA348">
        <v>7</v>
      </c>
      <c r="AB348">
        <v>7</v>
      </c>
      <c r="AC348">
        <v>13</v>
      </c>
    </row>
    <row r="349" spans="1:29" x14ac:dyDescent="0.3">
      <c r="A349">
        <v>412</v>
      </c>
      <c r="B349" t="s">
        <v>547</v>
      </c>
      <c r="C349" t="s">
        <v>1278</v>
      </c>
      <c r="J349" t="s">
        <v>491</v>
      </c>
      <c r="K349">
        <v>0</v>
      </c>
      <c r="N349" t="b">
        <v>1</v>
      </c>
      <c r="O349" t="b">
        <v>0</v>
      </c>
      <c r="P349" t="b">
        <v>1</v>
      </c>
      <c r="Q349">
        <v>16</v>
      </c>
      <c r="R349">
        <v>1</v>
      </c>
      <c r="S349">
        <v>1</v>
      </c>
      <c r="T349">
        <v>2</v>
      </c>
      <c r="V349" t="s">
        <v>451</v>
      </c>
      <c r="W349" t="s">
        <v>3856</v>
      </c>
      <c r="X349" t="s">
        <v>3682</v>
      </c>
      <c r="Y349">
        <v>58</v>
      </c>
      <c r="Z349">
        <v>58</v>
      </c>
      <c r="AA349">
        <v>8</v>
      </c>
      <c r="AB349">
        <v>8</v>
      </c>
      <c r="AC349">
        <v>13</v>
      </c>
    </row>
    <row r="350" spans="1:29" x14ac:dyDescent="0.3">
      <c r="A350">
        <v>413</v>
      </c>
      <c r="B350" t="s">
        <v>547</v>
      </c>
      <c r="C350" t="s">
        <v>1280</v>
      </c>
      <c r="J350" t="s">
        <v>491</v>
      </c>
      <c r="K350">
        <v>0</v>
      </c>
      <c r="N350" t="b">
        <v>1</v>
      </c>
      <c r="O350" t="b">
        <v>0</v>
      </c>
      <c r="P350" t="b">
        <v>1</v>
      </c>
      <c r="Q350">
        <v>16</v>
      </c>
      <c r="R350">
        <v>1</v>
      </c>
      <c r="S350">
        <v>1</v>
      </c>
      <c r="T350">
        <v>2</v>
      </c>
      <c r="V350" t="s">
        <v>451</v>
      </c>
      <c r="W350" t="s">
        <v>3856</v>
      </c>
      <c r="X350" t="s">
        <v>3864</v>
      </c>
      <c r="Y350">
        <v>58</v>
      </c>
      <c r="Z350">
        <v>58</v>
      </c>
      <c r="AA350">
        <v>9</v>
      </c>
      <c r="AB350">
        <v>9</v>
      </c>
      <c r="AC350">
        <v>13</v>
      </c>
    </row>
    <row r="351" spans="1:29" x14ac:dyDescent="0.3">
      <c r="A351">
        <v>414</v>
      </c>
      <c r="B351" t="s">
        <v>547</v>
      </c>
      <c r="C351" t="s">
        <v>1282</v>
      </c>
      <c r="J351" t="s">
        <v>491</v>
      </c>
      <c r="K351">
        <v>0</v>
      </c>
      <c r="N351" t="b">
        <v>1</v>
      </c>
      <c r="O351" t="b">
        <v>0</v>
      </c>
      <c r="P351" t="b">
        <v>1</v>
      </c>
      <c r="Q351">
        <v>16</v>
      </c>
      <c r="R351">
        <v>1</v>
      </c>
      <c r="S351">
        <v>1</v>
      </c>
      <c r="T351">
        <v>2</v>
      </c>
      <c r="V351" t="s">
        <v>451</v>
      </c>
      <c r="W351" t="s">
        <v>3856</v>
      </c>
      <c r="X351" t="s">
        <v>3287</v>
      </c>
      <c r="Y351">
        <v>59</v>
      </c>
      <c r="Z351">
        <v>59</v>
      </c>
      <c r="AA351">
        <v>4</v>
      </c>
      <c r="AB351">
        <v>4</v>
      </c>
      <c r="AC351">
        <v>13</v>
      </c>
    </row>
    <row r="352" spans="1:29" x14ac:dyDescent="0.3">
      <c r="A352">
        <v>415</v>
      </c>
      <c r="B352" t="s">
        <v>547</v>
      </c>
      <c r="C352" t="s">
        <v>1284</v>
      </c>
      <c r="J352" t="s">
        <v>491</v>
      </c>
      <c r="K352">
        <v>0</v>
      </c>
      <c r="N352" t="b">
        <v>1</v>
      </c>
      <c r="O352" t="b">
        <v>0</v>
      </c>
      <c r="P352" t="b">
        <v>1</v>
      </c>
      <c r="Q352">
        <v>16</v>
      </c>
      <c r="R352">
        <v>1</v>
      </c>
      <c r="S352">
        <v>1</v>
      </c>
      <c r="T352">
        <v>2</v>
      </c>
      <c r="V352" t="s">
        <v>451</v>
      </c>
      <c r="W352" t="s">
        <v>3856</v>
      </c>
      <c r="X352" t="s">
        <v>3386</v>
      </c>
      <c r="Y352">
        <v>59</v>
      </c>
      <c r="Z352">
        <v>59</v>
      </c>
      <c r="AA352">
        <v>5</v>
      </c>
      <c r="AB352">
        <v>5</v>
      </c>
      <c r="AC352">
        <v>13</v>
      </c>
    </row>
    <row r="353" spans="1:29" x14ac:dyDescent="0.3">
      <c r="A353">
        <v>416</v>
      </c>
      <c r="B353" t="s">
        <v>547</v>
      </c>
      <c r="C353" t="s">
        <v>1286</v>
      </c>
      <c r="J353" t="s">
        <v>491</v>
      </c>
      <c r="K353">
        <v>0</v>
      </c>
      <c r="N353" t="b">
        <v>1</v>
      </c>
      <c r="O353" t="b">
        <v>0</v>
      </c>
      <c r="P353" t="b">
        <v>1</v>
      </c>
      <c r="Q353">
        <v>16</v>
      </c>
      <c r="R353">
        <v>1</v>
      </c>
      <c r="S353">
        <v>1</v>
      </c>
      <c r="T353">
        <v>2</v>
      </c>
      <c r="V353" t="s">
        <v>451</v>
      </c>
      <c r="W353" t="s">
        <v>3856</v>
      </c>
      <c r="X353" t="s">
        <v>3485</v>
      </c>
      <c r="Y353">
        <v>59</v>
      </c>
      <c r="Z353">
        <v>59</v>
      </c>
      <c r="AA353">
        <v>6</v>
      </c>
      <c r="AB353">
        <v>6</v>
      </c>
      <c r="AC353">
        <v>13</v>
      </c>
    </row>
    <row r="354" spans="1:29" x14ac:dyDescent="0.3">
      <c r="A354">
        <v>417</v>
      </c>
      <c r="B354" t="s">
        <v>547</v>
      </c>
      <c r="C354" t="s">
        <v>1288</v>
      </c>
      <c r="J354" t="s">
        <v>491</v>
      </c>
      <c r="K354">
        <v>0</v>
      </c>
      <c r="N354" t="b">
        <v>1</v>
      </c>
      <c r="O354" t="b">
        <v>0</v>
      </c>
      <c r="P354" t="b">
        <v>1</v>
      </c>
      <c r="Q354">
        <v>16</v>
      </c>
      <c r="R354">
        <v>1</v>
      </c>
      <c r="S354">
        <v>1</v>
      </c>
      <c r="T354">
        <v>2</v>
      </c>
      <c r="V354" t="s">
        <v>451</v>
      </c>
      <c r="W354" t="s">
        <v>3856</v>
      </c>
      <c r="X354" t="s">
        <v>3584</v>
      </c>
      <c r="Y354">
        <v>59</v>
      </c>
      <c r="Z354">
        <v>59</v>
      </c>
      <c r="AA354">
        <v>7</v>
      </c>
      <c r="AB354">
        <v>7</v>
      </c>
      <c r="AC354">
        <v>13</v>
      </c>
    </row>
    <row r="355" spans="1:29" x14ac:dyDescent="0.3">
      <c r="A355">
        <v>418</v>
      </c>
      <c r="B355" t="s">
        <v>547</v>
      </c>
      <c r="C355" t="s">
        <v>1290</v>
      </c>
      <c r="J355" t="s">
        <v>491</v>
      </c>
      <c r="K355">
        <v>0</v>
      </c>
      <c r="N355" t="b">
        <v>1</v>
      </c>
      <c r="O355" t="b">
        <v>0</v>
      </c>
      <c r="P355" t="b">
        <v>1</v>
      </c>
      <c r="Q355">
        <v>16</v>
      </c>
      <c r="R355">
        <v>1</v>
      </c>
      <c r="S355">
        <v>1</v>
      </c>
      <c r="T355">
        <v>2</v>
      </c>
      <c r="V355" t="s">
        <v>451</v>
      </c>
      <c r="W355" t="s">
        <v>3856</v>
      </c>
      <c r="X355" t="s">
        <v>3684</v>
      </c>
      <c r="Y355">
        <v>59</v>
      </c>
      <c r="Z355">
        <v>59</v>
      </c>
      <c r="AA355">
        <v>8</v>
      </c>
      <c r="AB355">
        <v>8</v>
      </c>
      <c r="AC355">
        <v>13</v>
      </c>
    </row>
    <row r="356" spans="1:29" x14ac:dyDescent="0.3">
      <c r="A356">
        <v>419</v>
      </c>
      <c r="B356" t="s">
        <v>547</v>
      </c>
      <c r="C356" t="s">
        <v>1292</v>
      </c>
      <c r="J356" t="s">
        <v>491</v>
      </c>
      <c r="K356">
        <v>0</v>
      </c>
      <c r="N356" t="b">
        <v>1</v>
      </c>
      <c r="O356" t="b">
        <v>0</v>
      </c>
      <c r="P356" t="b">
        <v>1</v>
      </c>
      <c r="Q356">
        <v>16</v>
      </c>
      <c r="R356">
        <v>1</v>
      </c>
      <c r="S356">
        <v>1</v>
      </c>
      <c r="T356">
        <v>2</v>
      </c>
      <c r="V356" t="s">
        <v>451</v>
      </c>
      <c r="W356" t="s">
        <v>3856</v>
      </c>
      <c r="X356" t="s">
        <v>3865</v>
      </c>
      <c r="Y356">
        <v>59</v>
      </c>
      <c r="Z356">
        <v>59</v>
      </c>
      <c r="AA356">
        <v>9</v>
      </c>
      <c r="AB356">
        <v>9</v>
      </c>
      <c r="AC356">
        <v>13</v>
      </c>
    </row>
    <row r="357" spans="1:29" x14ac:dyDescent="0.3">
      <c r="A357">
        <v>420</v>
      </c>
      <c r="B357" t="s">
        <v>547</v>
      </c>
      <c r="C357" t="s">
        <v>1294</v>
      </c>
      <c r="J357" t="s">
        <v>491</v>
      </c>
      <c r="K357">
        <v>0</v>
      </c>
      <c r="N357" t="b">
        <v>1</v>
      </c>
      <c r="O357" t="b">
        <v>0</v>
      </c>
      <c r="P357" t="b">
        <v>1</v>
      </c>
      <c r="Q357">
        <v>16</v>
      </c>
      <c r="R357">
        <v>1</v>
      </c>
      <c r="S357">
        <v>1</v>
      </c>
      <c r="T357">
        <v>2</v>
      </c>
      <c r="V357" t="s">
        <v>451</v>
      </c>
      <c r="W357" t="s">
        <v>3856</v>
      </c>
      <c r="X357" t="s">
        <v>3289</v>
      </c>
      <c r="Y357">
        <v>60</v>
      </c>
      <c r="Z357">
        <v>60</v>
      </c>
      <c r="AA357">
        <v>4</v>
      </c>
      <c r="AB357">
        <v>4</v>
      </c>
      <c r="AC357">
        <v>13</v>
      </c>
    </row>
    <row r="358" spans="1:29" x14ac:dyDescent="0.3">
      <c r="A358">
        <v>421</v>
      </c>
      <c r="B358" t="s">
        <v>547</v>
      </c>
      <c r="C358" t="s">
        <v>1296</v>
      </c>
      <c r="J358" t="s">
        <v>491</v>
      </c>
      <c r="K358">
        <v>0</v>
      </c>
      <c r="N358" t="b">
        <v>1</v>
      </c>
      <c r="O358" t="b">
        <v>0</v>
      </c>
      <c r="P358" t="b">
        <v>1</v>
      </c>
      <c r="Q358">
        <v>16</v>
      </c>
      <c r="R358">
        <v>1</v>
      </c>
      <c r="S358">
        <v>1</v>
      </c>
      <c r="T358">
        <v>2</v>
      </c>
      <c r="V358" t="s">
        <v>451</v>
      </c>
      <c r="W358" t="s">
        <v>3856</v>
      </c>
      <c r="X358" t="s">
        <v>3388</v>
      </c>
      <c r="Y358">
        <v>60</v>
      </c>
      <c r="Z358">
        <v>60</v>
      </c>
      <c r="AA358">
        <v>5</v>
      </c>
      <c r="AB358">
        <v>5</v>
      </c>
      <c r="AC358">
        <v>13</v>
      </c>
    </row>
    <row r="359" spans="1:29" x14ac:dyDescent="0.3">
      <c r="A359">
        <v>422</v>
      </c>
      <c r="B359" t="s">
        <v>547</v>
      </c>
      <c r="C359" t="s">
        <v>1298</v>
      </c>
      <c r="J359" t="s">
        <v>491</v>
      </c>
      <c r="K359">
        <v>0</v>
      </c>
      <c r="N359" t="b">
        <v>1</v>
      </c>
      <c r="O359" t="b">
        <v>0</v>
      </c>
      <c r="P359" t="b">
        <v>1</v>
      </c>
      <c r="Q359">
        <v>16</v>
      </c>
      <c r="R359">
        <v>1</v>
      </c>
      <c r="S359">
        <v>1</v>
      </c>
      <c r="T359">
        <v>2</v>
      </c>
      <c r="V359" t="s">
        <v>451</v>
      </c>
      <c r="W359" t="s">
        <v>3856</v>
      </c>
      <c r="X359" t="s">
        <v>3487</v>
      </c>
      <c r="Y359">
        <v>60</v>
      </c>
      <c r="Z359">
        <v>60</v>
      </c>
      <c r="AA359">
        <v>6</v>
      </c>
      <c r="AB359">
        <v>6</v>
      </c>
      <c r="AC359">
        <v>13</v>
      </c>
    </row>
    <row r="360" spans="1:29" x14ac:dyDescent="0.3">
      <c r="A360">
        <v>423</v>
      </c>
      <c r="B360" t="s">
        <v>547</v>
      </c>
      <c r="C360" t="s">
        <v>1300</v>
      </c>
      <c r="J360" t="s">
        <v>491</v>
      </c>
      <c r="K360">
        <v>0</v>
      </c>
      <c r="N360" t="b">
        <v>1</v>
      </c>
      <c r="O360" t="b">
        <v>0</v>
      </c>
      <c r="P360" t="b">
        <v>1</v>
      </c>
      <c r="Q360">
        <v>16</v>
      </c>
      <c r="R360">
        <v>1</v>
      </c>
      <c r="S360">
        <v>1</v>
      </c>
      <c r="T360">
        <v>2</v>
      </c>
      <c r="V360" t="s">
        <v>451</v>
      </c>
      <c r="W360" t="s">
        <v>3856</v>
      </c>
      <c r="X360" t="s">
        <v>3586</v>
      </c>
      <c r="Y360">
        <v>60</v>
      </c>
      <c r="Z360">
        <v>60</v>
      </c>
      <c r="AA360">
        <v>7</v>
      </c>
      <c r="AB360">
        <v>7</v>
      </c>
      <c r="AC360">
        <v>13</v>
      </c>
    </row>
    <row r="361" spans="1:29" x14ac:dyDescent="0.3">
      <c r="A361">
        <v>424</v>
      </c>
      <c r="B361" t="s">
        <v>547</v>
      </c>
      <c r="C361" t="s">
        <v>1302</v>
      </c>
      <c r="J361" t="s">
        <v>491</v>
      </c>
      <c r="K361">
        <v>0</v>
      </c>
      <c r="N361" t="b">
        <v>1</v>
      </c>
      <c r="O361" t="b">
        <v>0</v>
      </c>
      <c r="P361" t="b">
        <v>1</v>
      </c>
      <c r="Q361">
        <v>16</v>
      </c>
      <c r="R361">
        <v>1</v>
      </c>
      <c r="S361">
        <v>1</v>
      </c>
      <c r="T361">
        <v>2</v>
      </c>
      <c r="V361" t="s">
        <v>451</v>
      </c>
      <c r="W361" t="s">
        <v>3856</v>
      </c>
      <c r="X361" t="s">
        <v>3686</v>
      </c>
      <c r="Y361">
        <v>60</v>
      </c>
      <c r="Z361">
        <v>60</v>
      </c>
      <c r="AA361">
        <v>8</v>
      </c>
      <c r="AB361">
        <v>8</v>
      </c>
      <c r="AC361">
        <v>13</v>
      </c>
    </row>
    <row r="362" spans="1:29" x14ac:dyDescent="0.3">
      <c r="A362">
        <v>425</v>
      </c>
      <c r="B362" t="s">
        <v>547</v>
      </c>
      <c r="C362" t="s">
        <v>1304</v>
      </c>
      <c r="J362" t="s">
        <v>491</v>
      </c>
      <c r="K362">
        <v>0</v>
      </c>
      <c r="N362" t="b">
        <v>1</v>
      </c>
      <c r="O362" t="b">
        <v>0</v>
      </c>
      <c r="P362" t="b">
        <v>1</v>
      </c>
      <c r="Q362">
        <v>16</v>
      </c>
      <c r="R362">
        <v>1</v>
      </c>
      <c r="S362">
        <v>1</v>
      </c>
      <c r="T362">
        <v>2</v>
      </c>
      <c r="V362" t="s">
        <v>451</v>
      </c>
      <c r="W362" t="s">
        <v>3856</v>
      </c>
      <c r="X362" t="s">
        <v>3866</v>
      </c>
      <c r="Y362">
        <v>60</v>
      </c>
      <c r="Z362">
        <v>60</v>
      </c>
      <c r="AA362">
        <v>9</v>
      </c>
      <c r="AB362">
        <v>9</v>
      </c>
      <c r="AC362">
        <v>13</v>
      </c>
    </row>
    <row r="363" spans="1:29" x14ac:dyDescent="0.3">
      <c r="A363">
        <v>426</v>
      </c>
      <c r="B363" t="s">
        <v>547</v>
      </c>
      <c r="C363" t="s">
        <v>1306</v>
      </c>
      <c r="J363" t="s">
        <v>491</v>
      </c>
      <c r="K363">
        <v>0</v>
      </c>
      <c r="N363" t="b">
        <v>1</v>
      </c>
      <c r="O363" t="b">
        <v>0</v>
      </c>
      <c r="P363" t="b">
        <v>1</v>
      </c>
      <c r="Q363">
        <v>16</v>
      </c>
      <c r="R363">
        <v>1</v>
      </c>
      <c r="S363">
        <v>1</v>
      </c>
      <c r="T363">
        <v>2</v>
      </c>
      <c r="V363" t="s">
        <v>451</v>
      </c>
      <c r="W363" t="s">
        <v>3856</v>
      </c>
      <c r="X363" t="s">
        <v>3291</v>
      </c>
      <c r="Y363">
        <v>61</v>
      </c>
      <c r="Z363">
        <v>61</v>
      </c>
      <c r="AA363">
        <v>4</v>
      </c>
      <c r="AB363">
        <v>4</v>
      </c>
      <c r="AC363">
        <v>13</v>
      </c>
    </row>
    <row r="364" spans="1:29" x14ac:dyDescent="0.3">
      <c r="A364">
        <v>427</v>
      </c>
      <c r="B364" t="s">
        <v>547</v>
      </c>
      <c r="C364" t="s">
        <v>1308</v>
      </c>
      <c r="J364" t="s">
        <v>491</v>
      </c>
      <c r="K364">
        <v>0</v>
      </c>
      <c r="N364" t="b">
        <v>1</v>
      </c>
      <c r="O364" t="b">
        <v>0</v>
      </c>
      <c r="P364" t="b">
        <v>1</v>
      </c>
      <c r="Q364">
        <v>16</v>
      </c>
      <c r="R364">
        <v>1</v>
      </c>
      <c r="S364">
        <v>1</v>
      </c>
      <c r="T364">
        <v>2</v>
      </c>
      <c r="V364" t="s">
        <v>451</v>
      </c>
      <c r="W364" t="s">
        <v>3856</v>
      </c>
      <c r="X364" t="s">
        <v>3390</v>
      </c>
      <c r="Y364">
        <v>61</v>
      </c>
      <c r="Z364">
        <v>61</v>
      </c>
      <c r="AA364">
        <v>5</v>
      </c>
      <c r="AB364">
        <v>5</v>
      </c>
      <c r="AC364">
        <v>13</v>
      </c>
    </row>
    <row r="365" spans="1:29" x14ac:dyDescent="0.3">
      <c r="A365">
        <v>428</v>
      </c>
      <c r="B365" t="s">
        <v>547</v>
      </c>
      <c r="C365" t="s">
        <v>1310</v>
      </c>
      <c r="J365" t="s">
        <v>491</v>
      </c>
      <c r="K365">
        <v>0</v>
      </c>
      <c r="N365" t="b">
        <v>1</v>
      </c>
      <c r="O365" t="b">
        <v>0</v>
      </c>
      <c r="P365" t="b">
        <v>1</v>
      </c>
      <c r="Q365">
        <v>16</v>
      </c>
      <c r="R365">
        <v>1</v>
      </c>
      <c r="S365">
        <v>1</v>
      </c>
      <c r="T365">
        <v>2</v>
      </c>
      <c r="V365" t="s">
        <v>451</v>
      </c>
      <c r="W365" t="s">
        <v>3856</v>
      </c>
      <c r="X365" t="s">
        <v>3489</v>
      </c>
      <c r="Y365">
        <v>61</v>
      </c>
      <c r="Z365">
        <v>61</v>
      </c>
      <c r="AA365">
        <v>6</v>
      </c>
      <c r="AB365">
        <v>6</v>
      </c>
      <c r="AC365">
        <v>13</v>
      </c>
    </row>
    <row r="366" spans="1:29" x14ac:dyDescent="0.3">
      <c r="A366">
        <v>429</v>
      </c>
      <c r="B366" t="s">
        <v>547</v>
      </c>
      <c r="C366" t="s">
        <v>1312</v>
      </c>
      <c r="J366" t="s">
        <v>491</v>
      </c>
      <c r="K366">
        <v>0</v>
      </c>
      <c r="N366" t="b">
        <v>1</v>
      </c>
      <c r="O366" t="b">
        <v>0</v>
      </c>
      <c r="P366" t="b">
        <v>1</v>
      </c>
      <c r="Q366">
        <v>16</v>
      </c>
      <c r="R366">
        <v>1</v>
      </c>
      <c r="S366">
        <v>1</v>
      </c>
      <c r="T366">
        <v>2</v>
      </c>
      <c r="V366" t="s">
        <v>451</v>
      </c>
      <c r="W366" t="s">
        <v>3856</v>
      </c>
      <c r="X366" t="s">
        <v>3588</v>
      </c>
      <c r="Y366">
        <v>61</v>
      </c>
      <c r="Z366">
        <v>61</v>
      </c>
      <c r="AA366">
        <v>7</v>
      </c>
      <c r="AB366">
        <v>7</v>
      </c>
      <c r="AC366">
        <v>13</v>
      </c>
    </row>
    <row r="367" spans="1:29" x14ac:dyDescent="0.3">
      <c r="A367">
        <v>430</v>
      </c>
      <c r="B367" t="s">
        <v>547</v>
      </c>
      <c r="C367" t="s">
        <v>1314</v>
      </c>
      <c r="J367" t="s">
        <v>491</v>
      </c>
      <c r="K367">
        <v>0</v>
      </c>
      <c r="N367" t="b">
        <v>1</v>
      </c>
      <c r="O367" t="b">
        <v>0</v>
      </c>
      <c r="P367" t="b">
        <v>1</v>
      </c>
      <c r="Q367">
        <v>16</v>
      </c>
      <c r="R367">
        <v>1</v>
      </c>
      <c r="S367">
        <v>1</v>
      </c>
      <c r="T367">
        <v>2</v>
      </c>
      <c r="V367" t="s">
        <v>451</v>
      </c>
      <c r="W367" t="s">
        <v>3856</v>
      </c>
      <c r="X367" t="s">
        <v>3688</v>
      </c>
      <c r="Y367">
        <v>61</v>
      </c>
      <c r="Z367">
        <v>61</v>
      </c>
      <c r="AA367">
        <v>8</v>
      </c>
      <c r="AB367">
        <v>8</v>
      </c>
      <c r="AC367">
        <v>13</v>
      </c>
    </row>
    <row r="368" spans="1:29" x14ac:dyDescent="0.3">
      <c r="A368">
        <v>431</v>
      </c>
      <c r="B368" t="s">
        <v>547</v>
      </c>
      <c r="C368" t="s">
        <v>1316</v>
      </c>
      <c r="J368" t="s">
        <v>491</v>
      </c>
      <c r="K368">
        <v>0</v>
      </c>
      <c r="N368" t="b">
        <v>1</v>
      </c>
      <c r="O368" t="b">
        <v>0</v>
      </c>
      <c r="P368" t="b">
        <v>1</v>
      </c>
      <c r="Q368">
        <v>16</v>
      </c>
      <c r="R368">
        <v>1</v>
      </c>
      <c r="S368">
        <v>1</v>
      </c>
      <c r="T368">
        <v>2</v>
      </c>
      <c r="V368" t="s">
        <v>451</v>
      </c>
      <c r="W368" t="s">
        <v>3856</v>
      </c>
      <c r="X368" t="s">
        <v>3867</v>
      </c>
      <c r="Y368">
        <v>61</v>
      </c>
      <c r="Z368">
        <v>61</v>
      </c>
      <c r="AA368">
        <v>9</v>
      </c>
      <c r="AB368">
        <v>9</v>
      </c>
      <c r="AC368">
        <v>13</v>
      </c>
    </row>
    <row r="369" spans="1:29" x14ac:dyDescent="0.3">
      <c r="A369">
        <v>432</v>
      </c>
      <c r="B369" t="s">
        <v>547</v>
      </c>
      <c r="C369" t="s">
        <v>1318</v>
      </c>
      <c r="J369" t="s">
        <v>491</v>
      </c>
      <c r="K369">
        <v>0</v>
      </c>
      <c r="N369" t="b">
        <v>1</v>
      </c>
      <c r="O369" t="b">
        <v>0</v>
      </c>
      <c r="P369" t="b">
        <v>1</v>
      </c>
      <c r="Q369">
        <v>16</v>
      </c>
      <c r="R369">
        <v>1</v>
      </c>
      <c r="S369">
        <v>1</v>
      </c>
      <c r="T369">
        <v>2</v>
      </c>
      <c r="V369" t="s">
        <v>451</v>
      </c>
      <c r="W369" t="s">
        <v>3856</v>
      </c>
      <c r="X369" t="s">
        <v>3293</v>
      </c>
      <c r="Y369">
        <v>62</v>
      </c>
      <c r="Z369">
        <v>62</v>
      </c>
      <c r="AA369">
        <v>4</v>
      </c>
      <c r="AB369">
        <v>4</v>
      </c>
      <c r="AC369">
        <v>13</v>
      </c>
    </row>
    <row r="370" spans="1:29" x14ac:dyDescent="0.3">
      <c r="A370">
        <v>433</v>
      </c>
      <c r="B370" t="s">
        <v>547</v>
      </c>
      <c r="C370" t="s">
        <v>1320</v>
      </c>
      <c r="J370" t="s">
        <v>491</v>
      </c>
      <c r="K370">
        <v>0</v>
      </c>
      <c r="N370" t="b">
        <v>1</v>
      </c>
      <c r="O370" t="b">
        <v>0</v>
      </c>
      <c r="P370" t="b">
        <v>1</v>
      </c>
      <c r="Q370">
        <v>16</v>
      </c>
      <c r="R370">
        <v>1</v>
      </c>
      <c r="S370">
        <v>1</v>
      </c>
      <c r="T370">
        <v>2</v>
      </c>
      <c r="V370" t="s">
        <v>451</v>
      </c>
      <c r="W370" t="s">
        <v>3856</v>
      </c>
      <c r="X370" t="s">
        <v>3392</v>
      </c>
      <c r="Y370">
        <v>62</v>
      </c>
      <c r="Z370">
        <v>62</v>
      </c>
      <c r="AA370">
        <v>5</v>
      </c>
      <c r="AB370">
        <v>5</v>
      </c>
      <c r="AC370">
        <v>13</v>
      </c>
    </row>
    <row r="371" spans="1:29" x14ac:dyDescent="0.3">
      <c r="A371">
        <v>434</v>
      </c>
      <c r="B371" t="s">
        <v>547</v>
      </c>
      <c r="C371" t="s">
        <v>1322</v>
      </c>
      <c r="J371" t="s">
        <v>491</v>
      </c>
      <c r="K371">
        <v>0</v>
      </c>
      <c r="N371" t="b">
        <v>1</v>
      </c>
      <c r="O371" t="b">
        <v>0</v>
      </c>
      <c r="P371" t="b">
        <v>1</v>
      </c>
      <c r="Q371">
        <v>16</v>
      </c>
      <c r="R371">
        <v>1</v>
      </c>
      <c r="S371">
        <v>1</v>
      </c>
      <c r="T371">
        <v>2</v>
      </c>
      <c r="V371" t="s">
        <v>451</v>
      </c>
      <c r="W371" t="s">
        <v>3856</v>
      </c>
      <c r="X371" t="s">
        <v>3491</v>
      </c>
      <c r="Y371">
        <v>62</v>
      </c>
      <c r="Z371">
        <v>62</v>
      </c>
      <c r="AA371">
        <v>6</v>
      </c>
      <c r="AB371">
        <v>6</v>
      </c>
      <c r="AC371">
        <v>13</v>
      </c>
    </row>
    <row r="372" spans="1:29" x14ac:dyDescent="0.3">
      <c r="A372">
        <v>435</v>
      </c>
      <c r="B372" t="s">
        <v>547</v>
      </c>
      <c r="C372" t="s">
        <v>1324</v>
      </c>
      <c r="J372" t="s">
        <v>491</v>
      </c>
      <c r="K372">
        <v>0</v>
      </c>
      <c r="N372" t="b">
        <v>1</v>
      </c>
      <c r="O372" t="b">
        <v>0</v>
      </c>
      <c r="P372" t="b">
        <v>1</v>
      </c>
      <c r="Q372">
        <v>16</v>
      </c>
      <c r="R372">
        <v>1</v>
      </c>
      <c r="S372">
        <v>1</v>
      </c>
      <c r="T372">
        <v>2</v>
      </c>
      <c r="V372" t="s">
        <v>451</v>
      </c>
      <c r="W372" t="s">
        <v>3856</v>
      </c>
      <c r="X372" t="s">
        <v>3590</v>
      </c>
      <c r="Y372">
        <v>62</v>
      </c>
      <c r="Z372">
        <v>62</v>
      </c>
      <c r="AA372">
        <v>7</v>
      </c>
      <c r="AB372">
        <v>7</v>
      </c>
      <c r="AC372">
        <v>13</v>
      </c>
    </row>
    <row r="373" spans="1:29" x14ac:dyDescent="0.3">
      <c r="A373">
        <v>436</v>
      </c>
      <c r="B373" t="s">
        <v>547</v>
      </c>
      <c r="C373" t="s">
        <v>1326</v>
      </c>
      <c r="J373" t="s">
        <v>491</v>
      </c>
      <c r="K373">
        <v>0</v>
      </c>
      <c r="N373" t="b">
        <v>1</v>
      </c>
      <c r="O373" t="b">
        <v>0</v>
      </c>
      <c r="P373" t="b">
        <v>1</v>
      </c>
      <c r="Q373">
        <v>16</v>
      </c>
      <c r="R373">
        <v>1</v>
      </c>
      <c r="S373">
        <v>1</v>
      </c>
      <c r="T373">
        <v>2</v>
      </c>
      <c r="V373" t="s">
        <v>451</v>
      </c>
      <c r="W373" t="s">
        <v>3856</v>
      </c>
      <c r="X373" t="s">
        <v>3690</v>
      </c>
      <c r="Y373">
        <v>62</v>
      </c>
      <c r="Z373">
        <v>62</v>
      </c>
      <c r="AA373">
        <v>8</v>
      </c>
      <c r="AB373">
        <v>8</v>
      </c>
      <c r="AC373">
        <v>13</v>
      </c>
    </row>
    <row r="374" spans="1:29" x14ac:dyDescent="0.3">
      <c r="A374">
        <v>437</v>
      </c>
      <c r="B374" t="s">
        <v>547</v>
      </c>
      <c r="C374" t="s">
        <v>1328</v>
      </c>
      <c r="J374" t="s">
        <v>491</v>
      </c>
      <c r="K374">
        <v>0</v>
      </c>
      <c r="N374" t="b">
        <v>1</v>
      </c>
      <c r="O374" t="b">
        <v>0</v>
      </c>
      <c r="P374" t="b">
        <v>1</v>
      </c>
      <c r="Q374">
        <v>16</v>
      </c>
      <c r="R374">
        <v>1</v>
      </c>
      <c r="S374">
        <v>1</v>
      </c>
      <c r="T374">
        <v>2</v>
      </c>
      <c r="V374" t="s">
        <v>451</v>
      </c>
      <c r="W374" t="s">
        <v>3856</v>
      </c>
      <c r="X374" t="s">
        <v>3868</v>
      </c>
      <c r="Y374">
        <v>62</v>
      </c>
      <c r="Z374">
        <v>62</v>
      </c>
      <c r="AA374">
        <v>9</v>
      </c>
      <c r="AB374">
        <v>9</v>
      </c>
      <c r="AC374">
        <v>13</v>
      </c>
    </row>
    <row r="375" spans="1:29" x14ac:dyDescent="0.3">
      <c r="A375">
        <v>438</v>
      </c>
      <c r="B375" t="s">
        <v>547</v>
      </c>
      <c r="C375" t="s">
        <v>1330</v>
      </c>
      <c r="J375" t="s">
        <v>495</v>
      </c>
      <c r="K375">
        <v>0</v>
      </c>
      <c r="N375" t="b">
        <v>1</v>
      </c>
      <c r="O375" t="b">
        <v>0</v>
      </c>
      <c r="P375" t="b">
        <v>1</v>
      </c>
      <c r="Q375">
        <v>16</v>
      </c>
      <c r="R375">
        <v>1</v>
      </c>
      <c r="S375">
        <v>1</v>
      </c>
      <c r="T375">
        <v>2</v>
      </c>
      <c r="V375" t="s">
        <v>451</v>
      </c>
      <c r="W375" t="s">
        <v>3856</v>
      </c>
      <c r="X375" t="s">
        <v>1351</v>
      </c>
      <c r="Y375">
        <v>13</v>
      </c>
      <c r="Z375">
        <v>13</v>
      </c>
      <c r="AA375">
        <v>10</v>
      </c>
      <c r="AB375">
        <v>10</v>
      </c>
      <c r="AC375">
        <v>13</v>
      </c>
    </row>
    <row r="376" spans="1:29" x14ac:dyDescent="0.3">
      <c r="A376">
        <v>439</v>
      </c>
      <c r="B376" t="s">
        <v>547</v>
      </c>
      <c r="C376" t="s">
        <v>1332</v>
      </c>
      <c r="J376" t="s">
        <v>495</v>
      </c>
      <c r="K376">
        <v>0</v>
      </c>
      <c r="N376" t="b">
        <v>1</v>
      </c>
      <c r="O376" t="b">
        <v>0</v>
      </c>
      <c r="P376" t="b">
        <v>1</v>
      </c>
      <c r="Q376">
        <v>16</v>
      </c>
      <c r="R376">
        <v>1</v>
      </c>
      <c r="S376">
        <v>1</v>
      </c>
      <c r="T376">
        <v>2</v>
      </c>
      <c r="V376" t="s">
        <v>451</v>
      </c>
      <c r="W376" t="s">
        <v>3856</v>
      </c>
      <c r="X376" t="s">
        <v>1353</v>
      </c>
      <c r="Y376">
        <v>14</v>
      </c>
      <c r="Z376">
        <v>14</v>
      </c>
      <c r="AA376">
        <v>10</v>
      </c>
      <c r="AB376">
        <v>10</v>
      </c>
      <c r="AC376">
        <v>13</v>
      </c>
    </row>
    <row r="377" spans="1:29" x14ac:dyDescent="0.3">
      <c r="A377">
        <v>440</v>
      </c>
      <c r="B377" t="s">
        <v>547</v>
      </c>
      <c r="C377" t="s">
        <v>1334</v>
      </c>
      <c r="J377" t="s">
        <v>495</v>
      </c>
      <c r="K377">
        <v>0</v>
      </c>
      <c r="N377" t="b">
        <v>1</v>
      </c>
      <c r="O377" t="b">
        <v>0</v>
      </c>
      <c r="P377" t="b">
        <v>1</v>
      </c>
      <c r="Q377">
        <v>16</v>
      </c>
      <c r="R377">
        <v>1</v>
      </c>
      <c r="S377">
        <v>1</v>
      </c>
      <c r="T377">
        <v>2</v>
      </c>
      <c r="V377" t="s">
        <v>451</v>
      </c>
      <c r="W377" t="s">
        <v>3856</v>
      </c>
      <c r="X377" t="s">
        <v>1355</v>
      </c>
      <c r="Y377">
        <v>15</v>
      </c>
      <c r="Z377">
        <v>15</v>
      </c>
      <c r="AA377">
        <v>10</v>
      </c>
      <c r="AB377">
        <v>10</v>
      </c>
      <c r="AC377">
        <v>13</v>
      </c>
    </row>
    <row r="378" spans="1:29" x14ac:dyDescent="0.3">
      <c r="A378">
        <v>441</v>
      </c>
      <c r="B378" t="s">
        <v>547</v>
      </c>
      <c r="C378" t="s">
        <v>1336</v>
      </c>
      <c r="J378" t="s">
        <v>495</v>
      </c>
      <c r="K378">
        <v>0</v>
      </c>
      <c r="N378" t="b">
        <v>1</v>
      </c>
      <c r="O378" t="b">
        <v>0</v>
      </c>
      <c r="P378" t="b">
        <v>1</v>
      </c>
      <c r="Q378">
        <v>16</v>
      </c>
      <c r="R378">
        <v>1</v>
      </c>
      <c r="S378">
        <v>1</v>
      </c>
      <c r="T378">
        <v>2</v>
      </c>
      <c r="V378" t="s">
        <v>451</v>
      </c>
      <c r="W378" t="s">
        <v>3856</v>
      </c>
      <c r="X378" t="s">
        <v>1357</v>
      </c>
      <c r="Y378">
        <v>16</v>
      </c>
      <c r="Z378">
        <v>16</v>
      </c>
      <c r="AA378">
        <v>10</v>
      </c>
      <c r="AB378">
        <v>10</v>
      </c>
      <c r="AC378">
        <v>13</v>
      </c>
    </row>
    <row r="379" spans="1:29" x14ac:dyDescent="0.3">
      <c r="A379">
        <v>442</v>
      </c>
      <c r="B379" t="s">
        <v>547</v>
      </c>
      <c r="C379" t="s">
        <v>1338</v>
      </c>
      <c r="J379" t="s">
        <v>495</v>
      </c>
      <c r="K379">
        <v>0</v>
      </c>
      <c r="N379" t="b">
        <v>1</v>
      </c>
      <c r="O379" t="b">
        <v>0</v>
      </c>
      <c r="P379" t="b">
        <v>1</v>
      </c>
      <c r="Q379">
        <v>16</v>
      </c>
      <c r="R379">
        <v>1</v>
      </c>
      <c r="S379">
        <v>1</v>
      </c>
      <c r="T379">
        <v>2</v>
      </c>
      <c r="V379" t="s">
        <v>451</v>
      </c>
      <c r="W379" t="s">
        <v>3856</v>
      </c>
      <c r="X379" t="s">
        <v>1359</v>
      </c>
      <c r="Y379">
        <v>17</v>
      </c>
      <c r="Z379">
        <v>17</v>
      </c>
      <c r="AA379">
        <v>10</v>
      </c>
      <c r="AB379">
        <v>10</v>
      </c>
      <c r="AC379">
        <v>13</v>
      </c>
    </row>
    <row r="380" spans="1:29" x14ac:dyDescent="0.3">
      <c r="A380">
        <v>443</v>
      </c>
      <c r="B380" t="s">
        <v>547</v>
      </c>
      <c r="C380" t="s">
        <v>1340</v>
      </c>
      <c r="J380" t="s">
        <v>495</v>
      </c>
      <c r="K380">
        <v>0</v>
      </c>
      <c r="N380" t="b">
        <v>1</v>
      </c>
      <c r="O380" t="b">
        <v>0</v>
      </c>
      <c r="P380" t="b">
        <v>1</v>
      </c>
      <c r="Q380">
        <v>16</v>
      </c>
      <c r="R380">
        <v>1</v>
      </c>
      <c r="S380">
        <v>1</v>
      </c>
      <c r="T380">
        <v>2</v>
      </c>
      <c r="V380" t="s">
        <v>451</v>
      </c>
      <c r="W380" t="s">
        <v>3856</v>
      </c>
      <c r="X380" t="s">
        <v>1361</v>
      </c>
      <c r="Y380">
        <v>18</v>
      </c>
      <c r="Z380">
        <v>18</v>
      </c>
      <c r="AA380">
        <v>10</v>
      </c>
      <c r="AB380">
        <v>10</v>
      </c>
      <c r="AC380">
        <v>13</v>
      </c>
    </row>
    <row r="381" spans="1:29" x14ac:dyDescent="0.3">
      <c r="A381">
        <v>444</v>
      </c>
      <c r="B381" t="s">
        <v>547</v>
      </c>
      <c r="C381" t="s">
        <v>1342</v>
      </c>
      <c r="J381" t="s">
        <v>495</v>
      </c>
      <c r="K381">
        <v>0</v>
      </c>
      <c r="N381" t="b">
        <v>1</v>
      </c>
      <c r="O381" t="b">
        <v>0</v>
      </c>
      <c r="P381" t="b">
        <v>1</v>
      </c>
      <c r="Q381">
        <v>16</v>
      </c>
      <c r="R381">
        <v>1</v>
      </c>
      <c r="S381">
        <v>1</v>
      </c>
      <c r="T381">
        <v>2</v>
      </c>
      <c r="V381" t="s">
        <v>451</v>
      </c>
      <c r="W381" t="s">
        <v>3856</v>
      </c>
      <c r="X381" t="s">
        <v>1363</v>
      </c>
      <c r="Y381">
        <v>19</v>
      </c>
      <c r="Z381">
        <v>19</v>
      </c>
      <c r="AA381">
        <v>10</v>
      </c>
      <c r="AB381">
        <v>10</v>
      </c>
      <c r="AC381">
        <v>13</v>
      </c>
    </row>
    <row r="382" spans="1:29" x14ac:dyDescent="0.3">
      <c r="A382">
        <v>445</v>
      </c>
      <c r="B382" t="s">
        <v>547</v>
      </c>
      <c r="C382" t="s">
        <v>1344</v>
      </c>
      <c r="J382" t="s">
        <v>495</v>
      </c>
      <c r="K382">
        <v>0</v>
      </c>
      <c r="N382" t="b">
        <v>1</v>
      </c>
      <c r="O382" t="b">
        <v>0</v>
      </c>
      <c r="P382" t="b">
        <v>1</v>
      </c>
      <c r="Q382">
        <v>16</v>
      </c>
      <c r="R382">
        <v>1</v>
      </c>
      <c r="S382">
        <v>1</v>
      </c>
      <c r="T382">
        <v>2</v>
      </c>
      <c r="V382" t="s">
        <v>451</v>
      </c>
      <c r="W382" t="s">
        <v>3856</v>
      </c>
      <c r="X382" t="s">
        <v>1365</v>
      </c>
      <c r="Y382">
        <v>20</v>
      </c>
      <c r="Z382">
        <v>20</v>
      </c>
      <c r="AA382">
        <v>10</v>
      </c>
      <c r="AB382">
        <v>10</v>
      </c>
      <c r="AC382">
        <v>13</v>
      </c>
    </row>
    <row r="383" spans="1:29" x14ac:dyDescent="0.3">
      <c r="A383">
        <v>446</v>
      </c>
      <c r="B383" t="s">
        <v>547</v>
      </c>
      <c r="C383" t="s">
        <v>1346</v>
      </c>
      <c r="J383" t="s">
        <v>495</v>
      </c>
      <c r="K383">
        <v>0</v>
      </c>
      <c r="N383" t="b">
        <v>1</v>
      </c>
      <c r="O383" t="b">
        <v>0</v>
      </c>
      <c r="P383" t="b">
        <v>1</v>
      </c>
      <c r="Q383">
        <v>16</v>
      </c>
      <c r="R383">
        <v>1</v>
      </c>
      <c r="S383">
        <v>1</v>
      </c>
      <c r="T383">
        <v>2</v>
      </c>
      <c r="V383" t="s">
        <v>451</v>
      </c>
      <c r="W383" t="s">
        <v>3856</v>
      </c>
      <c r="X383" t="s">
        <v>1367</v>
      </c>
      <c r="Y383">
        <v>21</v>
      </c>
      <c r="Z383">
        <v>21</v>
      </c>
      <c r="AA383">
        <v>10</v>
      </c>
      <c r="AB383">
        <v>10</v>
      </c>
      <c r="AC383">
        <v>13</v>
      </c>
    </row>
    <row r="384" spans="1:29" x14ac:dyDescent="0.3">
      <c r="A384">
        <v>447</v>
      </c>
      <c r="B384" t="s">
        <v>547</v>
      </c>
      <c r="C384" t="s">
        <v>1348</v>
      </c>
      <c r="J384" t="s">
        <v>495</v>
      </c>
      <c r="K384">
        <v>0</v>
      </c>
      <c r="N384" t="b">
        <v>1</v>
      </c>
      <c r="O384" t="b">
        <v>0</v>
      </c>
      <c r="P384" t="b">
        <v>1</v>
      </c>
      <c r="Q384">
        <v>16</v>
      </c>
      <c r="R384">
        <v>1</v>
      </c>
      <c r="S384">
        <v>1</v>
      </c>
      <c r="T384">
        <v>2</v>
      </c>
      <c r="V384" t="s">
        <v>451</v>
      </c>
      <c r="W384" t="s">
        <v>3856</v>
      </c>
      <c r="X384" t="s">
        <v>1369</v>
      </c>
      <c r="Y384">
        <v>22</v>
      </c>
      <c r="Z384">
        <v>22</v>
      </c>
      <c r="AA384">
        <v>10</v>
      </c>
      <c r="AB384">
        <v>10</v>
      </c>
      <c r="AC384">
        <v>13</v>
      </c>
    </row>
    <row r="385" spans="1:29" x14ac:dyDescent="0.3">
      <c r="A385">
        <v>448</v>
      </c>
      <c r="B385" t="s">
        <v>547</v>
      </c>
      <c r="C385" t="s">
        <v>1350</v>
      </c>
      <c r="J385" t="s">
        <v>495</v>
      </c>
      <c r="K385">
        <v>0</v>
      </c>
      <c r="N385" t="b">
        <v>1</v>
      </c>
      <c r="O385" t="b">
        <v>0</v>
      </c>
      <c r="P385" t="b">
        <v>1</v>
      </c>
      <c r="Q385">
        <v>16</v>
      </c>
      <c r="R385">
        <v>1</v>
      </c>
      <c r="S385">
        <v>1</v>
      </c>
      <c r="T385">
        <v>2</v>
      </c>
      <c r="V385" t="s">
        <v>451</v>
      </c>
      <c r="W385" t="s">
        <v>3856</v>
      </c>
      <c r="X385" t="s">
        <v>1371</v>
      </c>
      <c r="Y385">
        <v>23</v>
      </c>
      <c r="Z385">
        <v>23</v>
      </c>
      <c r="AA385">
        <v>10</v>
      </c>
      <c r="AB385">
        <v>10</v>
      </c>
      <c r="AC385">
        <v>13</v>
      </c>
    </row>
    <row r="386" spans="1:29" x14ac:dyDescent="0.3">
      <c r="A386">
        <v>449</v>
      </c>
      <c r="B386" t="s">
        <v>547</v>
      </c>
      <c r="C386" t="s">
        <v>1352</v>
      </c>
      <c r="J386" t="s">
        <v>495</v>
      </c>
      <c r="K386">
        <v>0</v>
      </c>
      <c r="N386" t="b">
        <v>1</v>
      </c>
      <c r="O386" t="b">
        <v>0</v>
      </c>
      <c r="P386" t="b">
        <v>1</v>
      </c>
      <c r="Q386">
        <v>16</v>
      </c>
      <c r="R386">
        <v>1</v>
      </c>
      <c r="S386">
        <v>1</v>
      </c>
      <c r="T386">
        <v>2</v>
      </c>
      <c r="V386" t="s">
        <v>451</v>
      </c>
      <c r="W386" t="s">
        <v>3856</v>
      </c>
      <c r="X386" t="s">
        <v>1373</v>
      </c>
      <c r="Y386">
        <v>24</v>
      </c>
      <c r="Z386">
        <v>24</v>
      </c>
      <c r="AA386">
        <v>10</v>
      </c>
      <c r="AB386">
        <v>10</v>
      </c>
      <c r="AC386">
        <v>13</v>
      </c>
    </row>
    <row r="387" spans="1:29" x14ac:dyDescent="0.3">
      <c r="A387">
        <v>450</v>
      </c>
      <c r="B387" t="s">
        <v>547</v>
      </c>
      <c r="C387" t="s">
        <v>1354</v>
      </c>
      <c r="J387" t="s">
        <v>495</v>
      </c>
      <c r="K387">
        <v>0</v>
      </c>
      <c r="N387" t="b">
        <v>1</v>
      </c>
      <c r="O387" t="b">
        <v>0</v>
      </c>
      <c r="P387" t="b">
        <v>1</v>
      </c>
      <c r="Q387">
        <v>16</v>
      </c>
      <c r="R387">
        <v>1</v>
      </c>
      <c r="S387">
        <v>1</v>
      </c>
      <c r="T387">
        <v>2</v>
      </c>
      <c r="V387" t="s">
        <v>451</v>
      </c>
      <c r="W387" t="s">
        <v>3856</v>
      </c>
      <c r="X387" t="s">
        <v>1375</v>
      </c>
      <c r="Y387">
        <v>25</v>
      </c>
      <c r="Z387">
        <v>25</v>
      </c>
      <c r="AA387">
        <v>10</v>
      </c>
      <c r="AB387">
        <v>10</v>
      </c>
      <c r="AC387">
        <v>13</v>
      </c>
    </row>
    <row r="388" spans="1:29" x14ac:dyDescent="0.3">
      <c r="A388">
        <v>451</v>
      </c>
      <c r="B388" t="s">
        <v>547</v>
      </c>
      <c r="C388" t="s">
        <v>1356</v>
      </c>
      <c r="J388" t="s">
        <v>495</v>
      </c>
      <c r="K388">
        <v>0</v>
      </c>
      <c r="N388" t="b">
        <v>1</v>
      </c>
      <c r="O388" t="b">
        <v>0</v>
      </c>
      <c r="P388" t="b">
        <v>1</v>
      </c>
      <c r="Q388">
        <v>16</v>
      </c>
      <c r="R388">
        <v>1</v>
      </c>
      <c r="S388">
        <v>1</v>
      </c>
      <c r="T388">
        <v>2</v>
      </c>
      <c r="V388" t="s">
        <v>451</v>
      </c>
      <c r="W388" t="s">
        <v>3856</v>
      </c>
      <c r="X388" t="s">
        <v>1377</v>
      </c>
      <c r="Y388">
        <v>26</v>
      </c>
      <c r="Z388">
        <v>26</v>
      </c>
      <c r="AA388">
        <v>10</v>
      </c>
      <c r="AB388">
        <v>10</v>
      </c>
      <c r="AC388">
        <v>13</v>
      </c>
    </row>
    <row r="389" spans="1:29" x14ac:dyDescent="0.3">
      <c r="A389">
        <v>452</v>
      </c>
      <c r="B389" t="s">
        <v>547</v>
      </c>
      <c r="C389" t="s">
        <v>1358</v>
      </c>
      <c r="J389" t="s">
        <v>495</v>
      </c>
      <c r="K389">
        <v>0</v>
      </c>
      <c r="N389" t="b">
        <v>1</v>
      </c>
      <c r="O389" t="b">
        <v>0</v>
      </c>
      <c r="P389" t="b">
        <v>1</v>
      </c>
      <c r="Q389">
        <v>16</v>
      </c>
      <c r="R389">
        <v>1</v>
      </c>
      <c r="S389">
        <v>1</v>
      </c>
      <c r="T389">
        <v>2</v>
      </c>
      <c r="V389" t="s">
        <v>451</v>
      </c>
      <c r="W389" t="s">
        <v>3856</v>
      </c>
      <c r="X389" t="s">
        <v>1379</v>
      </c>
      <c r="Y389">
        <v>27</v>
      </c>
      <c r="Z389">
        <v>27</v>
      </c>
      <c r="AA389">
        <v>10</v>
      </c>
      <c r="AB389">
        <v>10</v>
      </c>
      <c r="AC389">
        <v>13</v>
      </c>
    </row>
    <row r="390" spans="1:29" x14ac:dyDescent="0.3">
      <c r="A390">
        <v>453</v>
      </c>
      <c r="B390" t="s">
        <v>547</v>
      </c>
      <c r="C390" t="s">
        <v>1360</v>
      </c>
      <c r="J390" t="s">
        <v>495</v>
      </c>
      <c r="K390">
        <v>0</v>
      </c>
      <c r="N390" t="b">
        <v>1</v>
      </c>
      <c r="O390" t="b">
        <v>0</v>
      </c>
      <c r="P390" t="b">
        <v>1</v>
      </c>
      <c r="Q390">
        <v>16</v>
      </c>
      <c r="R390">
        <v>1</v>
      </c>
      <c r="S390">
        <v>1</v>
      </c>
      <c r="T390">
        <v>2</v>
      </c>
      <c r="V390" t="s">
        <v>451</v>
      </c>
      <c r="W390" t="s">
        <v>3856</v>
      </c>
      <c r="X390" t="s">
        <v>1381</v>
      </c>
      <c r="Y390">
        <v>28</v>
      </c>
      <c r="Z390">
        <v>28</v>
      </c>
      <c r="AA390">
        <v>10</v>
      </c>
      <c r="AB390">
        <v>10</v>
      </c>
      <c r="AC390">
        <v>13</v>
      </c>
    </row>
    <row r="391" spans="1:29" x14ac:dyDescent="0.3">
      <c r="A391">
        <v>454</v>
      </c>
      <c r="B391" t="s">
        <v>547</v>
      </c>
      <c r="C391" t="s">
        <v>1362</v>
      </c>
      <c r="J391" t="s">
        <v>495</v>
      </c>
      <c r="K391">
        <v>0</v>
      </c>
      <c r="N391" t="b">
        <v>1</v>
      </c>
      <c r="O391" t="b">
        <v>0</v>
      </c>
      <c r="P391" t="b">
        <v>1</v>
      </c>
      <c r="Q391">
        <v>16</v>
      </c>
      <c r="R391">
        <v>1</v>
      </c>
      <c r="S391">
        <v>1</v>
      </c>
      <c r="T391">
        <v>2</v>
      </c>
      <c r="V391" t="s">
        <v>451</v>
      </c>
      <c r="W391" t="s">
        <v>3856</v>
      </c>
      <c r="X391" t="s">
        <v>1383</v>
      </c>
      <c r="Y391">
        <v>29</v>
      </c>
      <c r="Z391">
        <v>29</v>
      </c>
      <c r="AA391">
        <v>10</v>
      </c>
      <c r="AB391">
        <v>10</v>
      </c>
      <c r="AC391">
        <v>13</v>
      </c>
    </row>
    <row r="392" spans="1:29" x14ac:dyDescent="0.3">
      <c r="A392">
        <v>455</v>
      </c>
      <c r="B392" t="s">
        <v>547</v>
      </c>
      <c r="C392" t="s">
        <v>1364</v>
      </c>
      <c r="J392" t="s">
        <v>495</v>
      </c>
      <c r="K392">
        <v>0</v>
      </c>
      <c r="N392" t="b">
        <v>1</v>
      </c>
      <c r="O392" t="b">
        <v>0</v>
      </c>
      <c r="P392" t="b">
        <v>1</v>
      </c>
      <c r="Q392">
        <v>16</v>
      </c>
      <c r="R392">
        <v>1</v>
      </c>
      <c r="S392">
        <v>1</v>
      </c>
      <c r="T392">
        <v>2</v>
      </c>
      <c r="V392" t="s">
        <v>451</v>
      </c>
      <c r="W392" t="s">
        <v>3856</v>
      </c>
      <c r="X392" t="s">
        <v>1385</v>
      </c>
      <c r="Y392">
        <v>30</v>
      </c>
      <c r="Z392">
        <v>30</v>
      </c>
      <c r="AA392">
        <v>10</v>
      </c>
      <c r="AB392">
        <v>10</v>
      </c>
      <c r="AC392">
        <v>13</v>
      </c>
    </row>
    <row r="393" spans="1:29" x14ac:dyDescent="0.3">
      <c r="A393">
        <v>456</v>
      </c>
      <c r="B393" t="s">
        <v>547</v>
      </c>
      <c r="C393" t="s">
        <v>1366</v>
      </c>
      <c r="J393" t="s">
        <v>495</v>
      </c>
      <c r="K393">
        <v>0</v>
      </c>
      <c r="N393" t="b">
        <v>1</v>
      </c>
      <c r="O393" t="b">
        <v>0</v>
      </c>
      <c r="P393" t="b">
        <v>1</v>
      </c>
      <c r="Q393">
        <v>16</v>
      </c>
      <c r="R393">
        <v>1</v>
      </c>
      <c r="S393">
        <v>1</v>
      </c>
      <c r="T393">
        <v>2</v>
      </c>
      <c r="V393" t="s">
        <v>451</v>
      </c>
      <c r="W393" t="s">
        <v>3856</v>
      </c>
      <c r="X393" t="s">
        <v>1387</v>
      </c>
      <c r="Y393">
        <v>31</v>
      </c>
      <c r="Z393">
        <v>31</v>
      </c>
      <c r="AA393">
        <v>10</v>
      </c>
      <c r="AB393">
        <v>10</v>
      </c>
      <c r="AC393">
        <v>13</v>
      </c>
    </row>
    <row r="394" spans="1:29" x14ac:dyDescent="0.3">
      <c r="A394">
        <v>457</v>
      </c>
      <c r="B394" t="s">
        <v>547</v>
      </c>
      <c r="C394" t="s">
        <v>1368</v>
      </c>
      <c r="J394" t="s">
        <v>495</v>
      </c>
      <c r="K394">
        <v>0</v>
      </c>
      <c r="N394" t="b">
        <v>1</v>
      </c>
      <c r="O394" t="b">
        <v>0</v>
      </c>
      <c r="P394" t="b">
        <v>1</v>
      </c>
      <c r="Q394">
        <v>16</v>
      </c>
      <c r="R394">
        <v>1</v>
      </c>
      <c r="S394">
        <v>1</v>
      </c>
      <c r="T394">
        <v>2</v>
      </c>
      <c r="V394" t="s">
        <v>451</v>
      </c>
      <c r="W394" t="s">
        <v>3856</v>
      </c>
      <c r="X394" t="s">
        <v>1389</v>
      </c>
      <c r="Y394">
        <v>32</v>
      </c>
      <c r="Z394">
        <v>32</v>
      </c>
      <c r="AA394">
        <v>10</v>
      </c>
      <c r="AB394">
        <v>10</v>
      </c>
      <c r="AC394">
        <v>13</v>
      </c>
    </row>
    <row r="395" spans="1:29" x14ac:dyDescent="0.3">
      <c r="A395">
        <v>458</v>
      </c>
      <c r="B395" t="s">
        <v>547</v>
      </c>
      <c r="C395" t="s">
        <v>1370</v>
      </c>
      <c r="J395" t="s">
        <v>495</v>
      </c>
      <c r="K395">
        <v>0</v>
      </c>
      <c r="N395" t="b">
        <v>1</v>
      </c>
      <c r="O395" t="b">
        <v>0</v>
      </c>
      <c r="P395" t="b">
        <v>1</v>
      </c>
      <c r="Q395">
        <v>16</v>
      </c>
      <c r="R395">
        <v>1</v>
      </c>
      <c r="S395">
        <v>1</v>
      </c>
      <c r="T395">
        <v>2</v>
      </c>
      <c r="V395" t="s">
        <v>451</v>
      </c>
      <c r="W395" t="s">
        <v>3856</v>
      </c>
      <c r="X395" t="s">
        <v>1391</v>
      </c>
      <c r="Y395">
        <v>33</v>
      </c>
      <c r="Z395">
        <v>33</v>
      </c>
      <c r="AA395">
        <v>10</v>
      </c>
      <c r="AB395">
        <v>10</v>
      </c>
      <c r="AC395">
        <v>13</v>
      </c>
    </row>
    <row r="396" spans="1:29" x14ac:dyDescent="0.3">
      <c r="A396">
        <v>459</v>
      </c>
      <c r="B396" t="s">
        <v>547</v>
      </c>
      <c r="C396" t="s">
        <v>1372</v>
      </c>
      <c r="J396" t="s">
        <v>495</v>
      </c>
      <c r="K396">
        <v>0</v>
      </c>
      <c r="N396" t="b">
        <v>1</v>
      </c>
      <c r="O396" t="b">
        <v>0</v>
      </c>
      <c r="P396" t="b">
        <v>1</v>
      </c>
      <c r="Q396">
        <v>16</v>
      </c>
      <c r="R396">
        <v>1</v>
      </c>
      <c r="S396">
        <v>1</v>
      </c>
      <c r="T396">
        <v>2</v>
      </c>
      <c r="V396" t="s">
        <v>451</v>
      </c>
      <c r="W396" t="s">
        <v>3856</v>
      </c>
      <c r="X396" t="s">
        <v>1393</v>
      </c>
      <c r="Y396">
        <v>34</v>
      </c>
      <c r="Z396">
        <v>34</v>
      </c>
      <c r="AA396">
        <v>10</v>
      </c>
      <c r="AB396">
        <v>10</v>
      </c>
      <c r="AC396">
        <v>13</v>
      </c>
    </row>
    <row r="397" spans="1:29" x14ac:dyDescent="0.3">
      <c r="A397">
        <v>460</v>
      </c>
      <c r="B397" t="s">
        <v>547</v>
      </c>
      <c r="C397" t="s">
        <v>1374</v>
      </c>
      <c r="J397" t="s">
        <v>495</v>
      </c>
      <c r="K397">
        <v>0</v>
      </c>
      <c r="N397" t="b">
        <v>1</v>
      </c>
      <c r="O397" t="b">
        <v>0</v>
      </c>
      <c r="P397" t="b">
        <v>1</v>
      </c>
      <c r="Q397">
        <v>16</v>
      </c>
      <c r="R397">
        <v>1</v>
      </c>
      <c r="S397">
        <v>1</v>
      </c>
      <c r="T397">
        <v>2</v>
      </c>
      <c r="V397" t="s">
        <v>451</v>
      </c>
      <c r="W397" t="s">
        <v>3856</v>
      </c>
      <c r="X397" t="s">
        <v>1395</v>
      </c>
      <c r="Y397">
        <v>35</v>
      </c>
      <c r="Z397">
        <v>35</v>
      </c>
      <c r="AA397">
        <v>10</v>
      </c>
      <c r="AB397">
        <v>10</v>
      </c>
      <c r="AC397">
        <v>13</v>
      </c>
    </row>
    <row r="398" spans="1:29" x14ac:dyDescent="0.3">
      <c r="A398">
        <v>461</v>
      </c>
      <c r="B398" t="s">
        <v>547</v>
      </c>
      <c r="C398" t="s">
        <v>1376</v>
      </c>
      <c r="J398" t="s">
        <v>495</v>
      </c>
      <c r="K398">
        <v>0</v>
      </c>
      <c r="N398" t="b">
        <v>1</v>
      </c>
      <c r="O398" t="b">
        <v>0</v>
      </c>
      <c r="P398" t="b">
        <v>1</v>
      </c>
      <c r="Q398">
        <v>16</v>
      </c>
      <c r="R398">
        <v>1</v>
      </c>
      <c r="S398">
        <v>1</v>
      </c>
      <c r="T398">
        <v>2</v>
      </c>
      <c r="V398" t="s">
        <v>451</v>
      </c>
      <c r="W398" t="s">
        <v>3856</v>
      </c>
      <c r="X398" t="s">
        <v>1397</v>
      </c>
      <c r="Y398">
        <v>36</v>
      </c>
      <c r="Z398">
        <v>36</v>
      </c>
      <c r="AA398">
        <v>10</v>
      </c>
      <c r="AB398">
        <v>10</v>
      </c>
      <c r="AC398">
        <v>13</v>
      </c>
    </row>
    <row r="399" spans="1:29" x14ac:dyDescent="0.3">
      <c r="A399">
        <v>462</v>
      </c>
      <c r="B399" t="s">
        <v>547</v>
      </c>
      <c r="C399" t="s">
        <v>1378</v>
      </c>
      <c r="J399" t="s">
        <v>495</v>
      </c>
      <c r="K399">
        <v>0</v>
      </c>
      <c r="N399" t="b">
        <v>1</v>
      </c>
      <c r="O399" t="b">
        <v>0</v>
      </c>
      <c r="P399" t="b">
        <v>1</v>
      </c>
      <c r="Q399">
        <v>16</v>
      </c>
      <c r="R399">
        <v>1</v>
      </c>
      <c r="S399">
        <v>1</v>
      </c>
      <c r="T399">
        <v>2</v>
      </c>
      <c r="V399" t="s">
        <v>451</v>
      </c>
      <c r="W399" t="s">
        <v>3856</v>
      </c>
      <c r="X399" t="s">
        <v>1399</v>
      </c>
      <c r="Y399">
        <v>37</v>
      </c>
      <c r="Z399">
        <v>37</v>
      </c>
      <c r="AA399">
        <v>10</v>
      </c>
      <c r="AB399">
        <v>10</v>
      </c>
      <c r="AC399">
        <v>13</v>
      </c>
    </row>
    <row r="400" spans="1:29" x14ac:dyDescent="0.3">
      <c r="A400">
        <v>463</v>
      </c>
      <c r="B400" t="s">
        <v>547</v>
      </c>
      <c r="C400" t="s">
        <v>1380</v>
      </c>
      <c r="J400" t="s">
        <v>495</v>
      </c>
      <c r="K400">
        <v>0</v>
      </c>
      <c r="N400" t="b">
        <v>1</v>
      </c>
      <c r="O400" t="b">
        <v>0</v>
      </c>
      <c r="P400" t="b">
        <v>1</v>
      </c>
      <c r="Q400">
        <v>16</v>
      </c>
      <c r="R400">
        <v>1</v>
      </c>
      <c r="S400">
        <v>1</v>
      </c>
      <c r="T400">
        <v>2</v>
      </c>
      <c r="V400" t="s">
        <v>451</v>
      </c>
      <c r="W400" t="s">
        <v>3856</v>
      </c>
      <c r="X400" t="s">
        <v>1401</v>
      </c>
      <c r="Y400">
        <v>38</v>
      </c>
      <c r="Z400">
        <v>38</v>
      </c>
      <c r="AA400">
        <v>10</v>
      </c>
      <c r="AB400">
        <v>10</v>
      </c>
      <c r="AC400">
        <v>13</v>
      </c>
    </row>
    <row r="401" spans="1:29" x14ac:dyDescent="0.3">
      <c r="A401">
        <v>464</v>
      </c>
      <c r="B401" t="s">
        <v>547</v>
      </c>
      <c r="C401" t="s">
        <v>1382</v>
      </c>
      <c r="J401" t="s">
        <v>495</v>
      </c>
      <c r="K401">
        <v>0</v>
      </c>
      <c r="N401" t="b">
        <v>1</v>
      </c>
      <c r="O401" t="b">
        <v>0</v>
      </c>
      <c r="P401" t="b">
        <v>1</v>
      </c>
      <c r="Q401">
        <v>16</v>
      </c>
      <c r="R401">
        <v>1</v>
      </c>
      <c r="S401">
        <v>1</v>
      </c>
      <c r="T401">
        <v>2</v>
      </c>
      <c r="V401" t="s">
        <v>451</v>
      </c>
      <c r="W401" t="s">
        <v>3856</v>
      </c>
      <c r="X401" t="s">
        <v>1403</v>
      </c>
      <c r="Y401">
        <v>39</v>
      </c>
      <c r="Z401">
        <v>39</v>
      </c>
      <c r="AA401">
        <v>10</v>
      </c>
      <c r="AB401">
        <v>10</v>
      </c>
      <c r="AC401">
        <v>13</v>
      </c>
    </row>
    <row r="402" spans="1:29" x14ac:dyDescent="0.3">
      <c r="A402">
        <v>465</v>
      </c>
      <c r="B402" t="s">
        <v>547</v>
      </c>
      <c r="C402" t="s">
        <v>1384</v>
      </c>
      <c r="J402" t="s">
        <v>495</v>
      </c>
      <c r="K402">
        <v>0</v>
      </c>
      <c r="N402" t="b">
        <v>1</v>
      </c>
      <c r="O402" t="b">
        <v>0</v>
      </c>
      <c r="P402" t="b">
        <v>1</v>
      </c>
      <c r="Q402">
        <v>16</v>
      </c>
      <c r="R402">
        <v>1</v>
      </c>
      <c r="S402">
        <v>1</v>
      </c>
      <c r="T402">
        <v>2</v>
      </c>
      <c r="V402" t="s">
        <v>451</v>
      </c>
      <c r="W402" t="s">
        <v>3856</v>
      </c>
      <c r="X402" t="s">
        <v>1405</v>
      </c>
      <c r="Y402">
        <v>40</v>
      </c>
      <c r="Z402">
        <v>40</v>
      </c>
      <c r="AA402">
        <v>10</v>
      </c>
      <c r="AB402">
        <v>10</v>
      </c>
      <c r="AC402">
        <v>13</v>
      </c>
    </row>
    <row r="403" spans="1:29" x14ac:dyDescent="0.3">
      <c r="A403">
        <v>466</v>
      </c>
      <c r="B403" t="s">
        <v>547</v>
      </c>
      <c r="C403" t="s">
        <v>1386</v>
      </c>
      <c r="J403" t="s">
        <v>495</v>
      </c>
      <c r="K403">
        <v>0</v>
      </c>
      <c r="N403" t="b">
        <v>1</v>
      </c>
      <c r="O403" t="b">
        <v>0</v>
      </c>
      <c r="P403" t="b">
        <v>1</v>
      </c>
      <c r="Q403">
        <v>16</v>
      </c>
      <c r="R403">
        <v>1</v>
      </c>
      <c r="S403">
        <v>1</v>
      </c>
      <c r="T403">
        <v>2</v>
      </c>
      <c r="V403" t="s">
        <v>451</v>
      </c>
      <c r="W403" t="s">
        <v>3856</v>
      </c>
      <c r="X403" t="s">
        <v>1407</v>
      </c>
      <c r="Y403">
        <v>41</v>
      </c>
      <c r="Z403">
        <v>41</v>
      </c>
      <c r="AA403">
        <v>10</v>
      </c>
      <c r="AB403">
        <v>10</v>
      </c>
      <c r="AC403">
        <v>13</v>
      </c>
    </row>
    <row r="404" spans="1:29" x14ac:dyDescent="0.3">
      <c r="A404">
        <v>467</v>
      </c>
      <c r="B404" t="s">
        <v>547</v>
      </c>
      <c r="C404" t="s">
        <v>1388</v>
      </c>
      <c r="J404" t="s">
        <v>495</v>
      </c>
      <c r="K404">
        <v>0</v>
      </c>
      <c r="N404" t="b">
        <v>1</v>
      </c>
      <c r="O404" t="b">
        <v>0</v>
      </c>
      <c r="P404" t="b">
        <v>1</v>
      </c>
      <c r="Q404">
        <v>16</v>
      </c>
      <c r="R404">
        <v>1</v>
      </c>
      <c r="S404">
        <v>1</v>
      </c>
      <c r="T404">
        <v>2</v>
      </c>
      <c r="V404" t="s">
        <v>451</v>
      </c>
      <c r="W404" t="s">
        <v>3856</v>
      </c>
      <c r="X404" t="s">
        <v>1409</v>
      </c>
      <c r="Y404">
        <v>42</v>
      </c>
      <c r="Z404">
        <v>42</v>
      </c>
      <c r="AA404">
        <v>10</v>
      </c>
      <c r="AB404">
        <v>10</v>
      </c>
      <c r="AC404">
        <v>13</v>
      </c>
    </row>
    <row r="405" spans="1:29" x14ac:dyDescent="0.3">
      <c r="A405">
        <v>468</v>
      </c>
      <c r="B405" t="s">
        <v>547</v>
      </c>
      <c r="C405" t="s">
        <v>1390</v>
      </c>
      <c r="J405" t="s">
        <v>495</v>
      </c>
      <c r="K405">
        <v>0</v>
      </c>
      <c r="N405" t="b">
        <v>1</v>
      </c>
      <c r="O405" t="b">
        <v>0</v>
      </c>
      <c r="P405" t="b">
        <v>1</v>
      </c>
      <c r="Q405">
        <v>16</v>
      </c>
      <c r="R405">
        <v>1</v>
      </c>
      <c r="S405">
        <v>1</v>
      </c>
      <c r="T405">
        <v>2</v>
      </c>
      <c r="V405" t="s">
        <v>451</v>
      </c>
      <c r="W405" t="s">
        <v>3856</v>
      </c>
      <c r="X405" t="s">
        <v>1411</v>
      </c>
      <c r="Y405">
        <v>43</v>
      </c>
      <c r="Z405">
        <v>43</v>
      </c>
      <c r="AA405">
        <v>10</v>
      </c>
      <c r="AB405">
        <v>10</v>
      </c>
      <c r="AC405">
        <v>13</v>
      </c>
    </row>
    <row r="406" spans="1:29" x14ac:dyDescent="0.3">
      <c r="A406">
        <v>469</v>
      </c>
      <c r="B406" t="s">
        <v>547</v>
      </c>
      <c r="C406" t="s">
        <v>1392</v>
      </c>
      <c r="J406" t="s">
        <v>495</v>
      </c>
      <c r="K406">
        <v>0</v>
      </c>
      <c r="N406" t="b">
        <v>1</v>
      </c>
      <c r="O406" t="b">
        <v>0</v>
      </c>
      <c r="P406" t="b">
        <v>1</v>
      </c>
      <c r="Q406">
        <v>16</v>
      </c>
      <c r="R406">
        <v>1</v>
      </c>
      <c r="S406">
        <v>1</v>
      </c>
      <c r="T406">
        <v>2</v>
      </c>
      <c r="V406" t="s">
        <v>451</v>
      </c>
      <c r="W406" t="s">
        <v>3856</v>
      </c>
      <c r="X406" t="s">
        <v>1413</v>
      </c>
      <c r="Y406">
        <v>44</v>
      </c>
      <c r="Z406">
        <v>44</v>
      </c>
      <c r="AA406">
        <v>10</v>
      </c>
      <c r="AB406">
        <v>10</v>
      </c>
      <c r="AC406">
        <v>13</v>
      </c>
    </row>
    <row r="407" spans="1:29" x14ac:dyDescent="0.3">
      <c r="A407">
        <v>470</v>
      </c>
      <c r="B407" t="s">
        <v>547</v>
      </c>
      <c r="C407" t="s">
        <v>1394</v>
      </c>
      <c r="J407" t="s">
        <v>495</v>
      </c>
      <c r="K407">
        <v>0</v>
      </c>
      <c r="N407" t="b">
        <v>1</v>
      </c>
      <c r="O407" t="b">
        <v>0</v>
      </c>
      <c r="P407" t="b">
        <v>1</v>
      </c>
      <c r="Q407">
        <v>16</v>
      </c>
      <c r="R407">
        <v>1</v>
      </c>
      <c r="S407">
        <v>1</v>
      </c>
      <c r="T407">
        <v>2</v>
      </c>
      <c r="V407" t="s">
        <v>451</v>
      </c>
      <c r="W407" t="s">
        <v>3856</v>
      </c>
      <c r="X407" t="s">
        <v>1415</v>
      </c>
      <c r="Y407">
        <v>45</v>
      </c>
      <c r="Z407">
        <v>45</v>
      </c>
      <c r="AA407">
        <v>10</v>
      </c>
      <c r="AB407">
        <v>10</v>
      </c>
      <c r="AC407">
        <v>13</v>
      </c>
    </row>
    <row r="408" spans="1:29" x14ac:dyDescent="0.3">
      <c r="A408">
        <v>471</v>
      </c>
      <c r="B408" t="s">
        <v>547</v>
      </c>
      <c r="C408" t="s">
        <v>1396</v>
      </c>
      <c r="J408" t="s">
        <v>495</v>
      </c>
      <c r="K408">
        <v>0</v>
      </c>
      <c r="N408" t="b">
        <v>1</v>
      </c>
      <c r="O408" t="b">
        <v>0</v>
      </c>
      <c r="P408" t="b">
        <v>1</v>
      </c>
      <c r="Q408">
        <v>16</v>
      </c>
      <c r="R408">
        <v>1</v>
      </c>
      <c r="S408">
        <v>1</v>
      </c>
      <c r="T408">
        <v>2</v>
      </c>
      <c r="V408" t="s">
        <v>451</v>
      </c>
      <c r="W408" t="s">
        <v>3856</v>
      </c>
      <c r="X408" t="s">
        <v>1417</v>
      </c>
      <c r="Y408">
        <v>46</v>
      </c>
      <c r="Z408">
        <v>46</v>
      </c>
      <c r="AA408">
        <v>10</v>
      </c>
      <c r="AB408">
        <v>10</v>
      </c>
      <c r="AC408">
        <v>13</v>
      </c>
    </row>
    <row r="409" spans="1:29" x14ac:dyDescent="0.3">
      <c r="A409">
        <v>472</v>
      </c>
      <c r="B409" t="s">
        <v>547</v>
      </c>
      <c r="C409" t="s">
        <v>1398</v>
      </c>
      <c r="J409" t="s">
        <v>495</v>
      </c>
      <c r="K409">
        <v>0</v>
      </c>
      <c r="N409" t="b">
        <v>1</v>
      </c>
      <c r="O409" t="b">
        <v>0</v>
      </c>
      <c r="P409" t="b">
        <v>1</v>
      </c>
      <c r="Q409">
        <v>16</v>
      </c>
      <c r="R409">
        <v>1</v>
      </c>
      <c r="S409">
        <v>1</v>
      </c>
      <c r="T409">
        <v>2</v>
      </c>
      <c r="V409" t="s">
        <v>451</v>
      </c>
      <c r="W409" t="s">
        <v>3856</v>
      </c>
      <c r="X409" t="s">
        <v>1419</v>
      </c>
      <c r="Y409">
        <v>47</v>
      </c>
      <c r="Z409">
        <v>47</v>
      </c>
      <c r="AA409">
        <v>10</v>
      </c>
      <c r="AB409">
        <v>10</v>
      </c>
      <c r="AC409">
        <v>13</v>
      </c>
    </row>
    <row r="410" spans="1:29" x14ac:dyDescent="0.3">
      <c r="A410">
        <v>473</v>
      </c>
      <c r="B410" t="s">
        <v>547</v>
      </c>
      <c r="C410" t="s">
        <v>1400</v>
      </c>
      <c r="J410" t="s">
        <v>495</v>
      </c>
      <c r="K410">
        <v>0</v>
      </c>
      <c r="N410" t="b">
        <v>1</v>
      </c>
      <c r="O410" t="b">
        <v>0</v>
      </c>
      <c r="P410" t="b">
        <v>1</v>
      </c>
      <c r="Q410">
        <v>16</v>
      </c>
      <c r="R410">
        <v>1</v>
      </c>
      <c r="S410">
        <v>1</v>
      </c>
      <c r="T410">
        <v>2</v>
      </c>
      <c r="V410" t="s">
        <v>451</v>
      </c>
      <c r="W410" t="s">
        <v>3856</v>
      </c>
      <c r="X410" t="s">
        <v>1421</v>
      </c>
      <c r="Y410">
        <v>48</v>
      </c>
      <c r="Z410">
        <v>48</v>
      </c>
      <c r="AA410">
        <v>10</v>
      </c>
      <c r="AB410">
        <v>10</v>
      </c>
      <c r="AC410">
        <v>13</v>
      </c>
    </row>
    <row r="411" spans="1:29" x14ac:dyDescent="0.3">
      <c r="A411">
        <v>474</v>
      </c>
      <c r="B411" t="s">
        <v>547</v>
      </c>
      <c r="C411" t="s">
        <v>1402</v>
      </c>
      <c r="J411" t="s">
        <v>495</v>
      </c>
      <c r="K411">
        <v>0</v>
      </c>
      <c r="N411" t="b">
        <v>1</v>
      </c>
      <c r="O411" t="b">
        <v>0</v>
      </c>
      <c r="P411" t="b">
        <v>1</v>
      </c>
      <c r="Q411">
        <v>16</v>
      </c>
      <c r="R411">
        <v>1</v>
      </c>
      <c r="S411">
        <v>1</v>
      </c>
      <c r="T411">
        <v>2</v>
      </c>
      <c r="V411" t="s">
        <v>451</v>
      </c>
      <c r="W411" t="s">
        <v>3856</v>
      </c>
      <c r="X411" t="s">
        <v>1423</v>
      </c>
      <c r="Y411">
        <v>49</v>
      </c>
      <c r="Z411">
        <v>49</v>
      </c>
      <c r="AA411">
        <v>10</v>
      </c>
      <c r="AB411">
        <v>10</v>
      </c>
      <c r="AC411">
        <v>13</v>
      </c>
    </row>
    <row r="412" spans="1:29" x14ac:dyDescent="0.3">
      <c r="A412">
        <v>475</v>
      </c>
      <c r="B412" t="s">
        <v>547</v>
      </c>
      <c r="C412" t="s">
        <v>1404</v>
      </c>
      <c r="J412" t="s">
        <v>495</v>
      </c>
      <c r="K412">
        <v>0</v>
      </c>
      <c r="N412" t="b">
        <v>1</v>
      </c>
      <c r="O412" t="b">
        <v>0</v>
      </c>
      <c r="P412" t="b">
        <v>1</v>
      </c>
      <c r="Q412">
        <v>16</v>
      </c>
      <c r="R412">
        <v>1</v>
      </c>
      <c r="S412">
        <v>1</v>
      </c>
      <c r="T412">
        <v>2</v>
      </c>
      <c r="V412" t="s">
        <v>451</v>
      </c>
      <c r="W412" t="s">
        <v>3856</v>
      </c>
      <c r="X412" t="s">
        <v>1425</v>
      </c>
      <c r="Y412">
        <v>50</v>
      </c>
      <c r="Z412">
        <v>50</v>
      </c>
      <c r="AA412">
        <v>10</v>
      </c>
      <c r="AB412">
        <v>10</v>
      </c>
      <c r="AC412">
        <v>13</v>
      </c>
    </row>
    <row r="413" spans="1:29" x14ac:dyDescent="0.3">
      <c r="A413">
        <v>476</v>
      </c>
      <c r="B413" t="s">
        <v>547</v>
      </c>
      <c r="C413" t="s">
        <v>1406</v>
      </c>
      <c r="J413" t="s">
        <v>495</v>
      </c>
      <c r="K413">
        <v>0</v>
      </c>
      <c r="N413" t="b">
        <v>1</v>
      </c>
      <c r="O413" t="b">
        <v>0</v>
      </c>
      <c r="P413" t="b">
        <v>1</v>
      </c>
      <c r="Q413">
        <v>16</v>
      </c>
      <c r="R413">
        <v>1</v>
      </c>
      <c r="S413">
        <v>1</v>
      </c>
      <c r="T413">
        <v>2</v>
      </c>
      <c r="V413" t="s">
        <v>451</v>
      </c>
      <c r="W413" t="s">
        <v>3856</v>
      </c>
      <c r="X413" t="s">
        <v>1427</v>
      </c>
      <c r="Y413">
        <v>51</v>
      </c>
      <c r="Z413">
        <v>51</v>
      </c>
      <c r="AA413">
        <v>10</v>
      </c>
      <c r="AB413">
        <v>10</v>
      </c>
      <c r="AC413">
        <v>13</v>
      </c>
    </row>
    <row r="414" spans="1:29" x14ac:dyDescent="0.3">
      <c r="A414">
        <v>477</v>
      </c>
      <c r="B414" t="s">
        <v>547</v>
      </c>
      <c r="C414" t="s">
        <v>1408</v>
      </c>
      <c r="J414" t="s">
        <v>495</v>
      </c>
      <c r="K414">
        <v>0</v>
      </c>
      <c r="N414" t="b">
        <v>1</v>
      </c>
      <c r="O414" t="b">
        <v>0</v>
      </c>
      <c r="P414" t="b">
        <v>1</v>
      </c>
      <c r="Q414">
        <v>16</v>
      </c>
      <c r="R414">
        <v>1</v>
      </c>
      <c r="S414">
        <v>1</v>
      </c>
      <c r="T414">
        <v>2</v>
      </c>
      <c r="V414" t="s">
        <v>451</v>
      </c>
      <c r="W414" t="s">
        <v>3856</v>
      </c>
      <c r="X414" t="s">
        <v>457</v>
      </c>
      <c r="Y414">
        <v>52</v>
      </c>
      <c r="Z414">
        <v>52</v>
      </c>
      <c r="AA414">
        <v>10</v>
      </c>
      <c r="AB414">
        <v>10</v>
      </c>
      <c r="AC414">
        <v>13</v>
      </c>
    </row>
    <row r="415" spans="1:29" x14ac:dyDescent="0.3">
      <c r="A415">
        <v>478</v>
      </c>
      <c r="B415" t="s">
        <v>547</v>
      </c>
      <c r="C415" t="s">
        <v>1410</v>
      </c>
      <c r="J415" t="s">
        <v>495</v>
      </c>
      <c r="K415">
        <v>0</v>
      </c>
      <c r="N415" t="b">
        <v>1</v>
      </c>
      <c r="O415" t="b">
        <v>0</v>
      </c>
      <c r="P415" t="b">
        <v>1</v>
      </c>
      <c r="Q415">
        <v>16</v>
      </c>
      <c r="R415">
        <v>1</v>
      </c>
      <c r="S415">
        <v>1</v>
      </c>
      <c r="T415">
        <v>2</v>
      </c>
      <c r="V415" t="s">
        <v>451</v>
      </c>
      <c r="W415" t="s">
        <v>3856</v>
      </c>
      <c r="X415" t="s">
        <v>456</v>
      </c>
      <c r="Y415">
        <v>53</v>
      </c>
      <c r="Z415">
        <v>53</v>
      </c>
      <c r="AA415">
        <v>10</v>
      </c>
      <c r="AB415">
        <v>10</v>
      </c>
      <c r="AC415">
        <v>13</v>
      </c>
    </row>
    <row r="416" spans="1:29" x14ac:dyDescent="0.3">
      <c r="A416">
        <v>479</v>
      </c>
      <c r="B416" t="s">
        <v>547</v>
      </c>
      <c r="C416" t="s">
        <v>1412</v>
      </c>
      <c r="J416" t="s">
        <v>495</v>
      </c>
      <c r="K416">
        <v>0</v>
      </c>
      <c r="N416" t="b">
        <v>1</v>
      </c>
      <c r="O416" t="b">
        <v>0</v>
      </c>
      <c r="P416" t="b">
        <v>1</v>
      </c>
      <c r="Q416">
        <v>16</v>
      </c>
      <c r="R416">
        <v>1</v>
      </c>
      <c r="S416">
        <v>1</v>
      </c>
      <c r="T416">
        <v>2</v>
      </c>
      <c r="V416" t="s">
        <v>451</v>
      </c>
      <c r="W416" t="s">
        <v>3856</v>
      </c>
      <c r="X416" t="s">
        <v>3869</v>
      </c>
      <c r="Y416">
        <v>54</v>
      </c>
      <c r="Z416">
        <v>54</v>
      </c>
      <c r="AA416">
        <v>10</v>
      </c>
      <c r="AB416">
        <v>10</v>
      </c>
      <c r="AC416">
        <v>13</v>
      </c>
    </row>
    <row r="417" spans="1:29" x14ac:dyDescent="0.3">
      <c r="A417">
        <v>480</v>
      </c>
      <c r="B417" t="s">
        <v>547</v>
      </c>
      <c r="C417" t="s">
        <v>1414</v>
      </c>
      <c r="J417" t="s">
        <v>495</v>
      </c>
      <c r="K417">
        <v>0</v>
      </c>
      <c r="N417" t="b">
        <v>1</v>
      </c>
      <c r="O417" t="b">
        <v>0</v>
      </c>
      <c r="P417" t="b">
        <v>1</v>
      </c>
      <c r="Q417">
        <v>16</v>
      </c>
      <c r="R417">
        <v>1</v>
      </c>
      <c r="S417">
        <v>1</v>
      </c>
      <c r="T417">
        <v>2</v>
      </c>
      <c r="V417" t="s">
        <v>451</v>
      </c>
      <c r="W417" t="s">
        <v>3856</v>
      </c>
      <c r="X417" t="s">
        <v>3870</v>
      </c>
      <c r="Y417">
        <v>55</v>
      </c>
      <c r="Z417">
        <v>55</v>
      </c>
      <c r="AA417">
        <v>10</v>
      </c>
      <c r="AB417">
        <v>10</v>
      </c>
      <c r="AC417">
        <v>13</v>
      </c>
    </row>
    <row r="418" spans="1:29" x14ac:dyDescent="0.3">
      <c r="A418">
        <v>481</v>
      </c>
      <c r="B418" t="s">
        <v>547</v>
      </c>
      <c r="C418" t="s">
        <v>1416</v>
      </c>
      <c r="J418" t="s">
        <v>495</v>
      </c>
      <c r="K418">
        <v>0</v>
      </c>
      <c r="N418" t="b">
        <v>1</v>
      </c>
      <c r="O418" t="b">
        <v>0</v>
      </c>
      <c r="P418" t="b">
        <v>1</v>
      </c>
      <c r="Q418">
        <v>16</v>
      </c>
      <c r="R418">
        <v>1</v>
      </c>
      <c r="S418">
        <v>1</v>
      </c>
      <c r="T418">
        <v>2</v>
      </c>
      <c r="V418" t="s">
        <v>451</v>
      </c>
      <c r="W418" t="s">
        <v>3856</v>
      </c>
      <c r="X418" t="s">
        <v>3871</v>
      </c>
      <c r="Y418">
        <v>56</v>
      </c>
      <c r="Z418">
        <v>56</v>
      </c>
      <c r="AA418">
        <v>10</v>
      </c>
      <c r="AB418">
        <v>10</v>
      </c>
      <c r="AC418">
        <v>13</v>
      </c>
    </row>
    <row r="419" spans="1:29" x14ac:dyDescent="0.3">
      <c r="A419">
        <v>482</v>
      </c>
      <c r="B419" t="s">
        <v>547</v>
      </c>
      <c r="C419" t="s">
        <v>1418</v>
      </c>
      <c r="J419" t="s">
        <v>495</v>
      </c>
      <c r="K419">
        <v>0</v>
      </c>
      <c r="N419" t="b">
        <v>1</v>
      </c>
      <c r="O419" t="b">
        <v>0</v>
      </c>
      <c r="P419" t="b">
        <v>1</v>
      </c>
      <c r="Q419">
        <v>16</v>
      </c>
      <c r="R419">
        <v>1</v>
      </c>
      <c r="S419">
        <v>1</v>
      </c>
      <c r="T419">
        <v>2</v>
      </c>
      <c r="V419" t="s">
        <v>451</v>
      </c>
      <c r="W419" t="s">
        <v>3856</v>
      </c>
      <c r="X419" t="s">
        <v>3872</v>
      </c>
      <c r="Y419">
        <v>57</v>
      </c>
      <c r="Z419">
        <v>57</v>
      </c>
      <c r="AA419">
        <v>10</v>
      </c>
      <c r="AB419">
        <v>10</v>
      </c>
      <c r="AC419">
        <v>13</v>
      </c>
    </row>
    <row r="420" spans="1:29" x14ac:dyDescent="0.3">
      <c r="A420">
        <v>483</v>
      </c>
      <c r="B420" t="s">
        <v>547</v>
      </c>
      <c r="C420" t="s">
        <v>1420</v>
      </c>
      <c r="J420" t="s">
        <v>495</v>
      </c>
      <c r="K420">
        <v>0</v>
      </c>
      <c r="N420" t="b">
        <v>1</v>
      </c>
      <c r="O420" t="b">
        <v>0</v>
      </c>
      <c r="P420" t="b">
        <v>1</v>
      </c>
      <c r="Q420">
        <v>16</v>
      </c>
      <c r="R420">
        <v>1</v>
      </c>
      <c r="S420">
        <v>1</v>
      </c>
      <c r="T420">
        <v>2</v>
      </c>
      <c r="V420" t="s">
        <v>451</v>
      </c>
      <c r="W420" t="s">
        <v>3856</v>
      </c>
      <c r="X420" t="s">
        <v>3873</v>
      </c>
      <c r="Y420">
        <v>58</v>
      </c>
      <c r="Z420">
        <v>58</v>
      </c>
      <c r="AA420">
        <v>10</v>
      </c>
      <c r="AB420">
        <v>10</v>
      </c>
      <c r="AC420">
        <v>13</v>
      </c>
    </row>
    <row r="421" spans="1:29" x14ac:dyDescent="0.3">
      <c r="A421">
        <v>484</v>
      </c>
      <c r="B421" t="s">
        <v>547</v>
      </c>
      <c r="C421" t="s">
        <v>1422</v>
      </c>
      <c r="J421" t="s">
        <v>495</v>
      </c>
      <c r="K421">
        <v>0</v>
      </c>
      <c r="N421" t="b">
        <v>1</v>
      </c>
      <c r="O421" t="b">
        <v>0</v>
      </c>
      <c r="P421" t="b">
        <v>1</v>
      </c>
      <c r="Q421">
        <v>16</v>
      </c>
      <c r="R421">
        <v>1</v>
      </c>
      <c r="S421">
        <v>1</v>
      </c>
      <c r="T421">
        <v>2</v>
      </c>
      <c r="V421" t="s">
        <v>451</v>
      </c>
      <c r="W421" t="s">
        <v>3856</v>
      </c>
      <c r="X421" t="s">
        <v>3874</v>
      </c>
      <c r="Y421">
        <v>59</v>
      </c>
      <c r="Z421">
        <v>59</v>
      </c>
      <c r="AA421">
        <v>10</v>
      </c>
      <c r="AB421">
        <v>10</v>
      </c>
      <c r="AC421">
        <v>13</v>
      </c>
    </row>
    <row r="422" spans="1:29" x14ac:dyDescent="0.3">
      <c r="A422">
        <v>485</v>
      </c>
      <c r="B422" t="s">
        <v>547</v>
      </c>
      <c r="C422" t="s">
        <v>1424</v>
      </c>
      <c r="J422" t="s">
        <v>495</v>
      </c>
      <c r="K422">
        <v>0</v>
      </c>
      <c r="N422" t="b">
        <v>1</v>
      </c>
      <c r="O422" t="b">
        <v>0</v>
      </c>
      <c r="P422" t="b">
        <v>1</v>
      </c>
      <c r="Q422">
        <v>16</v>
      </c>
      <c r="R422">
        <v>1</v>
      </c>
      <c r="S422">
        <v>1</v>
      </c>
      <c r="T422">
        <v>2</v>
      </c>
      <c r="V422" t="s">
        <v>451</v>
      </c>
      <c r="W422" t="s">
        <v>3856</v>
      </c>
      <c r="X422" t="s">
        <v>3875</v>
      </c>
      <c r="Y422">
        <v>60</v>
      </c>
      <c r="Z422">
        <v>60</v>
      </c>
      <c r="AA422">
        <v>10</v>
      </c>
      <c r="AB422">
        <v>10</v>
      </c>
      <c r="AC422">
        <v>13</v>
      </c>
    </row>
    <row r="423" spans="1:29" x14ac:dyDescent="0.3">
      <c r="A423">
        <v>486</v>
      </c>
      <c r="B423" t="s">
        <v>547</v>
      </c>
      <c r="C423" t="s">
        <v>1426</v>
      </c>
      <c r="J423" t="s">
        <v>495</v>
      </c>
      <c r="K423">
        <v>0</v>
      </c>
      <c r="N423" t="b">
        <v>1</v>
      </c>
      <c r="O423" t="b">
        <v>0</v>
      </c>
      <c r="P423" t="b">
        <v>1</v>
      </c>
      <c r="Q423">
        <v>16</v>
      </c>
      <c r="R423">
        <v>1</v>
      </c>
      <c r="S423">
        <v>1</v>
      </c>
      <c r="T423">
        <v>2</v>
      </c>
      <c r="V423" t="s">
        <v>451</v>
      </c>
      <c r="W423" t="s">
        <v>3856</v>
      </c>
      <c r="X423" t="s">
        <v>3876</v>
      </c>
      <c r="Y423">
        <v>61</v>
      </c>
      <c r="Z423">
        <v>61</v>
      </c>
      <c r="AA423">
        <v>10</v>
      </c>
      <c r="AB423">
        <v>10</v>
      </c>
      <c r="AC423">
        <v>13</v>
      </c>
    </row>
    <row r="424" spans="1:29" x14ac:dyDescent="0.3">
      <c r="A424">
        <v>487</v>
      </c>
      <c r="B424" t="s">
        <v>547</v>
      </c>
      <c r="C424" t="s">
        <v>1428</v>
      </c>
      <c r="J424" t="s">
        <v>495</v>
      </c>
      <c r="K424">
        <v>0</v>
      </c>
      <c r="N424" t="b">
        <v>1</v>
      </c>
      <c r="O424" t="b">
        <v>0</v>
      </c>
      <c r="P424" t="b">
        <v>1</v>
      </c>
      <c r="Q424">
        <v>16</v>
      </c>
      <c r="R424">
        <v>1</v>
      </c>
      <c r="S424">
        <v>1</v>
      </c>
      <c r="T424">
        <v>2</v>
      </c>
      <c r="V424" t="s">
        <v>451</v>
      </c>
      <c r="W424" t="s">
        <v>3856</v>
      </c>
      <c r="X424" t="s">
        <v>3877</v>
      </c>
      <c r="Y424">
        <v>62</v>
      </c>
      <c r="Z424">
        <v>62</v>
      </c>
      <c r="AA424">
        <v>10</v>
      </c>
      <c r="AB424">
        <v>10</v>
      </c>
      <c r="AC424">
        <v>13</v>
      </c>
    </row>
    <row r="425" spans="1:29" x14ac:dyDescent="0.3">
      <c r="A425">
        <v>488</v>
      </c>
      <c r="B425" t="s">
        <v>543</v>
      </c>
      <c r="C425" t="s">
        <v>1429</v>
      </c>
      <c r="D425" t="s">
        <v>1430</v>
      </c>
      <c r="E425" t="s">
        <v>1431</v>
      </c>
      <c r="V425" t="s">
        <v>452</v>
      </c>
      <c r="W425" t="s">
        <v>3878</v>
      </c>
      <c r="X425" t="s">
        <v>3879</v>
      </c>
      <c r="Y425">
        <v>12</v>
      </c>
      <c r="Z425">
        <v>64</v>
      </c>
      <c r="AA425">
        <v>1</v>
      </c>
      <c r="AB425">
        <v>18</v>
      </c>
      <c r="AC425">
        <v>14</v>
      </c>
    </row>
    <row r="426" spans="1:29" x14ac:dyDescent="0.3">
      <c r="A426">
        <v>489</v>
      </c>
      <c r="B426" t="s">
        <v>546</v>
      </c>
      <c r="C426" t="s">
        <v>1432</v>
      </c>
      <c r="V426" t="s">
        <v>452</v>
      </c>
      <c r="W426" t="s">
        <v>3878</v>
      </c>
      <c r="X426" t="s">
        <v>3880</v>
      </c>
      <c r="Y426">
        <v>15</v>
      </c>
      <c r="Z426">
        <v>64</v>
      </c>
      <c r="AA426">
        <v>1</v>
      </c>
      <c r="AB426">
        <v>18</v>
      </c>
      <c r="AC426">
        <v>14</v>
      </c>
    </row>
    <row r="427" spans="1:29" x14ac:dyDescent="0.3">
      <c r="A427">
        <v>490</v>
      </c>
      <c r="B427" t="s">
        <v>545</v>
      </c>
      <c r="C427" t="s">
        <v>1433</v>
      </c>
      <c r="V427" t="s">
        <v>452</v>
      </c>
      <c r="W427" t="s">
        <v>3878</v>
      </c>
      <c r="X427" t="s">
        <v>3881</v>
      </c>
      <c r="Y427">
        <v>12</v>
      </c>
      <c r="Z427">
        <v>64</v>
      </c>
      <c r="AA427">
        <v>1</v>
      </c>
      <c r="AB427">
        <v>10</v>
      </c>
      <c r="AC427">
        <v>14</v>
      </c>
    </row>
    <row r="428" spans="1:29" x14ac:dyDescent="0.3">
      <c r="A428">
        <v>491</v>
      </c>
      <c r="B428" t="s">
        <v>547</v>
      </c>
      <c r="C428" t="s">
        <v>1435</v>
      </c>
      <c r="J428" t="s">
        <v>491</v>
      </c>
      <c r="K428">
        <v>0</v>
      </c>
      <c r="N428" t="b">
        <v>1</v>
      </c>
      <c r="O428" t="b">
        <v>0</v>
      </c>
      <c r="P428" t="b">
        <v>1</v>
      </c>
      <c r="Q428">
        <v>18</v>
      </c>
      <c r="R428">
        <v>1</v>
      </c>
      <c r="S428">
        <v>1</v>
      </c>
      <c r="T428">
        <v>3</v>
      </c>
      <c r="V428" t="s">
        <v>452</v>
      </c>
      <c r="W428" t="s">
        <v>3878</v>
      </c>
      <c r="X428" t="s">
        <v>559</v>
      </c>
      <c r="Y428">
        <v>15</v>
      </c>
      <c r="Z428">
        <v>15</v>
      </c>
      <c r="AA428">
        <v>2</v>
      </c>
      <c r="AB428">
        <v>2</v>
      </c>
      <c r="AC428">
        <v>14</v>
      </c>
    </row>
    <row r="429" spans="1:29" x14ac:dyDescent="0.3">
      <c r="A429">
        <v>492</v>
      </c>
      <c r="B429" t="s">
        <v>547</v>
      </c>
      <c r="C429" t="s">
        <v>1436</v>
      </c>
      <c r="J429" t="s">
        <v>491</v>
      </c>
      <c r="K429">
        <v>0</v>
      </c>
      <c r="N429" t="b">
        <v>1</v>
      </c>
      <c r="O429" t="b">
        <v>0</v>
      </c>
      <c r="P429" t="b">
        <v>1</v>
      </c>
      <c r="Q429">
        <v>18</v>
      </c>
      <c r="R429">
        <v>1</v>
      </c>
      <c r="S429">
        <v>1</v>
      </c>
      <c r="T429">
        <v>3</v>
      </c>
      <c r="V429" t="s">
        <v>452</v>
      </c>
      <c r="W429" t="s">
        <v>3878</v>
      </c>
      <c r="X429" t="s">
        <v>561</v>
      </c>
      <c r="Y429">
        <v>16</v>
      </c>
      <c r="Z429">
        <v>16</v>
      </c>
      <c r="AA429">
        <v>2</v>
      </c>
      <c r="AB429">
        <v>2</v>
      </c>
      <c r="AC429">
        <v>14</v>
      </c>
    </row>
    <row r="430" spans="1:29" x14ac:dyDescent="0.3">
      <c r="A430">
        <v>493</v>
      </c>
      <c r="B430" t="s">
        <v>547</v>
      </c>
      <c r="C430" t="s">
        <v>1437</v>
      </c>
      <c r="J430" t="s">
        <v>491</v>
      </c>
      <c r="K430">
        <v>0</v>
      </c>
      <c r="N430" t="b">
        <v>1</v>
      </c>
      <c r="O430" t="b">
        <v>0</v>
      </c>
      <c r="P430" t="b">
        <v>1</v>
      </c>
      <c r="Q430">
        <v>18</v>
      </c>
      <c r="R430">
        <v>1</v>
      </c>
      <c r="S430">
        <v>1</v>
      </c>
      <c r="T430">
        <v>3</v>
      </c>
      <c r="V430" t="s">
        <v>452</v>
      </c>
      <c r="W430" t="s">
        <v>3878</v>
      </c>
      <c r="X430" t="s">
        <v>594</v>
      </c>
      <c r="Y430">
        <v>17</v>
      </c>
      <c r="Z430">
        <v>17</v>
      </c>
      <c r="AA430">
        <v>2</v>
      </c>
      <c r="AB430">
        <v>2</v>
      </c>
      <c r="AC430">
        <v>14</v>
      </c>
    </row>
    <row r="431" spans="1:29" x14ac:dyDescent="0.3">
      <c r="A431">
        <v>494</v>
      </c>
      <c r="B431" t="s">
        <v>547</v>
      </c>
      <c r="C431" t="s">
        <v>1438</v>
      </c>
      <c r="J431" t="s">
        <v>491</v>
      </c>
      <c r="K431">
        <v>0</v>
      </c>
      <c r="N431" t="b">
        <v>1</v>
      </c>
      <c r="O431" t="b">
        <v>0</v>
      </c>
      <c r="P431" t="b">
        <v>1</v>
      </c>
      <c r="Q431">
        <v>18</v>
      </c>
      <c r="R431">
        <v>1</v>
      </c>
      <c r="S431">
        <v>1</v>
      </c>
      <c r="T431">
        <v>3</v>
      </c>
      <c r="V431" t="s">
        <v>452</v>
      </c>
      <c r="W431" t="s">
        <v>3878</v>
      </c>
      <c r="X431" t="s">
        <v>595</v>
      </c>
      <c r="Y431">
        <v>18</v>
      </c>
      <c r="Z431">
        <v>18</v>
      </c>
      <c r="AA431">
        <v>2</v>
      </c>
      <c r="AB431">
        <v>2</v>
      </c>
      <c r="AC431">
        <v>14</v>
      </c>
    </row>
    <row r="432" spans="1:29" x14ac:dyDescent="0.3">
      <c r="A432">
        <v>495</v>
      </c>
      <c r="B432" t="s">
        <v>547</v>
      </c>
      <c r="C432" t="s">
        <v>1439</v>
      </c>
      <c r="J432" t="s">
        <v>491</v>
      </c>
      <c r="K432">
        <v>0</v>
      </c>
      <c r="N432" t="b">
        <v>1</v>
      </c>
      <c r="O432" t="b">
        <v>0</v>
      </c>
      <c r="P432" t="b">
        <v>1</v>
      </c>
      <c r="Q432">
        <v>18</v>
      </c>
      <c r="R432">
        <v>1</v>
      </c>
      <c r="S432">
        <v>1</v>
      </c>
      <c r="T432">
        <v>3</v>
      </c>
      <c r="V432" t="s">
        <v>452</v>
      </c>
      <c r="W432" t="s">
        <v>3878</v>
      </c>
      <c r="X432" t="s">
        <v>549</v>
      </c>
      <c r="Y432">
        <v>19</v>
      </c>
      <c r="Z432">
        <v>19</v>
      </c>
      <c r="AA432">
        <v>2</v>
      </c>
      <c r="AB432">
        <v>2</v>
      </c>
      <c r="AC432">
        <v>14</v>
      </c>
    </row>
    <row r="433" spans="1:29" x14ac:dyDescent="0.3">
      <c r="A433">
        <v>496</v>
      </c>
      <c r="B433" t="s">
        <v>547</v>
      </c>
      <c r="C433" t="s">
        <v>1440</v>
      </c>
      <c r="J433" t="s">
        <v>491</v>
      </c>
      <c r="K433">
        <v>0</v>
      </c>
      <c r="N433" t="b">
        <v>1</v>
      </c>
      <c r="O433" t="b">
        <v>0</v>
      </c>
      <c r="P433" t="b">
        <v>1</v>
      </c>
      <c r="Q433">
        <v>18</v>
      </c>
      <c r="R433">
        <v>1</v>
      </c>
      <c r="S433">
        <v>1</v>
      </c>
      <c r="T433">
        <v>3</v>
      </c>
      <c r="V433" t="s">
        <v>452</v>
      </c>
      <c r="W433" t="s">
        <v>3878</v>
      </c>
      <c r="X433" t="s">
        <v>596</v>
      </c>
      <c r="Y433">
        <v>20</v>
      </c>
      <c r="Z433">
        <v>20</v>
      </c>
      <c r="AA433">
        <v>2</v>
      </c>
      <c r="AB433">
        <v>2</v>
      </c>
      <c r="AC433">
        <v>14</v>
      </c>
    </row>
    <row r="434" spans="1:29" x14ac:dyDescent="0.3">
      <c r="A434">
        <v>497</v>
      </c>
      <c r="B434" t="s">
        <v>547</v>
      </c>
      <c r="C434" t="s">
        <v>1441</v>
      </c>
      <c r="J434" t="s">
        <v>491</v>
      </c>
      <c r="K434">
        <v>0</v>
      </c>
      <c r="N434" t="b">
        <v>1</v>
      </c>
      <c r="O434" t="b">
        <v>0</v>
      </c>
      <c r="P434" t="b">
        <v>1</v>
      </c>
      <c r="Q434">
        <v>18</v>
      </c>
      <c r="R434">
        <v>1</v>
      </c>
      <c r="S434">
        <v>1</v>
      </c>
      <c r="T434">
        <v>3</v>
      </c>
      <c r="V434" t="s">
        <v>452</v>
      </c>
      <c r="W434" t="s">
        <v>3878</v>
      </c>
      <c r="X434" t="s">
        <v>597</v>
      </c>
      <c r="Y434">
        <v>21</v>
      </c>
      <c r="Z434">
        <v>21</v>
      </c>
      <c r="AA434">
        <v>2</v>
      </c>
      <c r="AB434">
        <v>2</v>
      </c>
      <c r="AC434">
        <v>14</v>
      </c>
    </row>
    <row r="435" spans="1:29" x14ac:dyDescent="0.3">
      <c r="A435">
        <v>498</v>
      </c>
      <c r="B435" t="s">
        <v>547</v>
      </c>
      <c r="C435" t="s">
        <v>1442</v>
      </c>
      <c r="J435" t="s">
        <v>491</v>
      </c>
      <c r="K435">
        <v>0</v>
      </c>
      <c r="N435" t="b">
        <v>1</v>
      </c>
      <c r="O435" t="b">
        <v>0</v>
      </c>
      <c r="P435" t="b">
        <v>1</v>
      </c>
      <c r="Q435">
        <v>18</v>
      </c>
      <c r="R435">
        <v>1</v>
      </c>
      <c r="S435">
        <v>1</v>
      </c>
      <c r="T435">
        <v>3</v>
      </c>
      <c r="V435" t="s">
        <v>452</v>
      </c>
      <c r="W435" t="s">
        <v>3878</v>
      </c>
      <c r="X435" t="s">
        <v>598</v>
      </c>
      <c r="Y435">
        <v>22</v>
      </c>
      <c r="Z435">
        <v>22</v>
      </c>
      <c r="AA435">
        <v>2</v>
      </c>
      <c r="AB435">
        <v>2</v>
      </c>
      <c r="AC435">
        <v>14</v>
      </c>
    </row>
    <row r="436" spans="1:29" x14ac:dyDescent="0.3">
      <c r="A436">
        <v>499</v>
      </c>
      <c r="B436" t="s">
        <v>547</v>
      </c>
      <c r="C436" t="s">
        <v>1443</v>
      </c>
      <c r="J436" t="s">
        <v>491</v>
      </c>
      <c r="K436">
        <v>0</v>
      </c>
      <c r="N436" t="b">
        <v>1</v>
      </c>
      <c r="O436" t="b">
        <v>0</v>
      </c>
      <c r="P436" t="b">
        <v>1</v>
      </c>
      <c r="Q436">
        <v>18</v>
      </c>
      <c r="R436">
        <v>1</v>
      </c>
      <c r="S436">
        <v>1</v>
      </c>
      <c r="T436">
        <v>3</v>
      </c>
      <c r="V436" t="s">
        <v>452</v>
      </c>
      <c r="W436" t="s">
        <v>3878</v>
      </c>
      <c r="X436" t="s">
        <v>599</v>
      </c>
      <c r="Y436">
        <v>23</v>
      </c>
      <c r="Z436">
        <v>23</v>
      </c>
      <c r="AA436">
        <v>2</v>
      </c>
      <c r="AB436">
        <v>2</v>
      </c>
      <c r="AC436">
        <v>14</v>
      </c>
    </row>
    <row r="437" spans="1:29" x14ac:dyDescent="0.3">
      <c r="A437">
        <v>500</v>
      </c>
      <c r="B437" t="s">
        <v>547</v>
      </c>
      <c r="C437" t="s">
        <v>1444</v>
      </c>
      <c r="J437" t="s">
        <v>491</v>
      </c>
      <c r="K437">
        <v>0</v>
      </c>
      <c r="N437" t="b">
        <v>1</v>
      </c>
      <c r="O437" t="b">
        <v>0</v>
      </c>
      <c r="P437" t="b">
        <v>1</v>
      </c>
      <c r="Q437">
        <v>18</v>
      </c>
      <c r="R437">
        <v>1</v>
      </c>
      <c r="S437">
        <v>1</v>
      </c>
      <c r="T437">
        <v>3</v>
      </c>
      <c r="V437" t="s">
        <v>452</v>
      </c>
      <c r="W437" t="s">
        <v>3878</v>
      </c>
      <c r="X437" t="s">
        <v>600</v>
      </c>
      <c r="Y437">
        <v>24</v>
      </c>
      <c r="Z437">
        <v>24</v>
      </c>
      <c r="AA437">
        <v>2</v>
      </c>
      <c r="AB437">
        <v>2</v>
      </c>
      <c r="AC437">
        <v>14</v>
      </c>
    </row>
    <row r="438" spans="1:29" x14ac:dyDescent="0.3">
      <c r="A438">
        <v>501</v>
      </c>
      <c r="B438" t="s">
        <v>547</v>
      </c>
      <c r="C438" t="s">
        <v>1445</v>
      </c>
      <c r="J438" t="s">
        <v>491</v>
      </c>
      <c r="K438">
        <v>0</v>
      </c>
      <c r="N438" t="b">
        <v>1</v>
      </c>
      <c r="O438" t="b">
        <v>0</v>
      </c>
      <c r="P438" t="b">
        <v>1</v>
      </c>
      <c r="Q438">
        <v>18</v>
      </c>
      <c r="R438">
        <v>1</v>
      </c>
      <c r="S438">
        <v>1</v>
      </c>
      <c r="T438">
        <v>3</v>
      </c>
      <c r="V438" t="s">
        <v>452</v>
      </c>
      <c r="W438" t="s">
        <v>3878</v>
      </c>
      <c r="X438" t="s">
        <v>601</v>
      </c>
      <c r="Y438">
        <v>25</v>
      </c>
      <c r="Z438">
        <v>25</v>
      </c>
      <c r="AA438">
        <v>2</v>
      </c>
      <c r="AB438">
        <v>2</v>
      </c>
      <c r="AC438">
        <v>14</v>
      </c>
    </row>
    <row r="439" spans="1:29" x14ac:dyDescent="0.3">
      <c r="A439">
        <v>502</v>
      </c>
      <c r="B439" t="s">
        <v>547</v>
      </c>
      <c r="C439" t="s">
        <v>1446</v>
      </c>
      <c r="J439" t="s">
        <v>491</v>
      </c>
      <c r="K439">
        <v>0</v>
      </c>
      <c r="N439" t="b">
        <v>1</v>
      </c>
      <c r="O439" t="b">
        <v>0</v>
      </c>
      <c r="P439" t="b">
        <v>1</v>
      </c>
      <c r="Q439">
        <v>18</v>
      </c>
      <c r="R439">
        <v>1</v>
      </c>
      <c r="S439">
        <v>1</v>
      </c>
      <c r="T439">
        <v>3</v>
      </c>
      <c r="V439" t="s">
        <v>452</v>
      </c>
      <c r="W439" t="s">
        <v>3878</v>
      </c>
      <c r="X439" t="s">
        <v>602</v>
      </c>
      <c r="Y439">
        <v>26</v>
      </c>
      <c r="Z439">
        <v>26</v>
      </c>
      <c r="AA439">
        <v>2</v>
      </c>
      <c r="AB439">
        <v>2</v>
      </c>
      <c r="AC439">
        <v>14</v>
      </c>
    </row>
    <row r="440" spans="1:29" x14ac:dyDescent="0.3">
      <c r="A440">
        <v>503</v>
      </c>
      <c r="B440" t="s">
        <v>547</v>
      </c>
      <c r="C440" t="s">
        <v>1447</v>
      </c>
      <c r="J440" t="s">
        <v>491</v>
      </c>
      <c r="K440">
        <v>0</v>
      </c>
      <c r="N440" t="b">
        <v>1</v>
      </c>
      <c r="O440" t="b">
        <v>0</v>
      </c>
      <c r="P440" t="b">
        <v>1</v>
      </c>
      <c r="Q440">
        <v>18</v>
      </c>
      <c r="R440">
        <v>1</v>
      </c>
      <c r="S440">
        <v>1</v>
      </c>
      <c r="T440">
        <v>3</v>
      </c>
      <c r="V440" t="s">
        <v>452</v>
      </c>
      <c r="W440" t="s">
        <v>3878</v>
      </c>
      <c r="X440" t="s">
        <v>603</v>
      </c>
      <c r="Y440">
        <v>27</v>
      </c>
      <c r="Z440">
        <v>27</v>
      </c>
      <c r="AA440">
        <v>2</v>
      </c>
      <c r="AB440">
        <v>2</v>
      </c>
      <c r="AC440">
        <v>14</v>
      </c>
    </row>
    <row r="441" spans="1:29" x14ac:dyDescent="0.3">
      <c r="A441">
        <v>504</v>
      </c>
      <c r="B441" t="s">
        <v>547</v>
      </c>
      <c r="C441" t="s">
        <v>1448</v>
      </c>
      <c r="J441" t="s">
        <v>491</v>
      </c>
      <c r="K441">
        <v>0</v>
      </c>
      <c r="N441" t="b">
        <v>1</v>
      </c>
      <c r="O441" t="b">
        <v>0</v>
      </c>
      <c r="P441" t="b">
        <v>1</v>
      </c>
      <c r="Q441">
        <v>18</v>
      </c>
      <c r="R441">
        <v>1</v>
      </c>
      <c r="S441">
        <v>1</v>
      </c>
      <c r="T441">
        <v>3</v>
      </c>
      <c r="V441" t="s">
        <v>452</v>
      </c>
      <c r="W441" t="s">
        <v>3878</v>
      </c>
      <c r="X441" t="s">
        <v>604</v>
      </c>
      <c r="Y441">
        <v>28</v>
      </c>
      <c r="Z441">
        <v>28</v>
      </c>
      <c r="AA441">
        <v>2</v>
      </c>
      <c r="AB441">
        <v>2</v>
      </c>
      <c r="AC441">
        <v>14</v>
      </c>
    </row>
    <row r="442" spans="1:29" x14ac:dyDescent="0.3">
      <c r="A442">
        <v>505</v>
      </c>
      <c r="B442" t="s">
        <v>547</v>
      </c>
      <c r="C442" t="s">
        <v>1449</v>
      </c>
      <c r="J442" t="s">
        <v>491</v>
      </c>
      <c r="K442">
        <v>0</v>
      </c>
      <c r="N442" t="b">
        <v>1</v>
      </c>
      <c r="O442" t="b">
        <v>0</v>
      </c>
      <c r="P442" t="b">
        <v>1</v>
      </c>
      <c r="Q442">
        <v>18</v>
      </c>
      <c r="R442">
        <v>1</v>
      </c>
      <c r="S442">
        <v>1</v>
      </c>
      <c r="T442">
        <v>3</v>
      </c>
      <c r="V442" t="s">
        <v>452</v>
      </c>
      <c r="W442" t="s">
        <v>3878</v>
      </c>
      <c r="X442" t="s">
        <v>605</v>
      </c>
      <c r="Y442">
        <v>29</v>
      </c>
      <c r="Z442">
        <v>29</v>
      </c>
      <c r="AA442">
        <v>2</v>
      </c>
      <c r="AB442">
        <v>2</v>
      </c>
      <c r="AC442">
        <v>14</v>
      </c>
    </row>
    <row r="443" spans="1:29" x14ac:dyDescent="0.3">
      <c r="A443">
        <v>506</v>
      </c>
      <c r="B443" t="s">
        <v>547</v>
      </c>
      <c r="C443" t="s">
        <v>1450</v>
      </c>
      <c r="J443" t="s">
        <v>491</v>
      </c>
      <c r="K443">
        <v>0</v>
      </c>
      <c r="N443" t="b">
        <v>1</v>
      </c>
      <c r="O443" t="b">
        <v>0</v>
      </c>
      <c r="P443" t="b">
        <v>1</v>
      </c>
      <c r="Q443">
        <v>18</v>
      </c>
      <c r="R443">
        <v>1</v>
      </c>
      <c r="S443">
        <v>1</v>
      </c>
      <c r="T443">
        <v>3</v>
      </c>
      <c r="V443" t="s">
        <v>452</v>
      </c>
      <c r="W443" t="s">
        <v>3878</v>
      </c>
      <c r="X443" t="s">
        <v>606</v>
      </c>
      <c r="Y443">
        <v>30</v>
      </c>
      <c r="Z443">
        <v>30</v>
      </c>
      <c r="AA443">
        <v>2</v>
      </c>
      <c r="AB443">
        <v>2</v>
      </c>
      <c r="AC443">
        <v>14</v>
      </c>
    </row>
    <row r="444" spans="1:29" x14ac:dyDescent="0.3">
      <c r="A444">
        <v>507</v>
      </c>
      <c r="B444" t="s">
        <v>547</v>
      </c>
      <c r="C444" t="s">
        <v>1451</v>
      </c>
      <c r="J444" t="s">
        <v>491</v>
      </c>
      <c r="K444">
        <v>0</v>
      </c>
      <c r="N444" t="b">
        <v>1</v>
      </c>
      <c r="O444" t="b">
        <v>0</v>
      </c>
      <c r="P444" t="b">
        <v>1</v>
      </c>
      <c r="Q444">
        <v>18</v>
      </c>
      <c r="R444">
        <v>1</v>
      </c>
      <c r="S444">
        <v>1</v>
      </c>
      <c r="T444">
        <v>3</v>
      </c>
      <c r="V444" t="s">
        <v>452</v>
      </c>
      <c r="W444" t="s">
        <v>3878</v>
      </c>
      <c r="X444" t="s">
        <v>607</v>
      </c>
      <c r="Y444">
        <v>31</v>
      </c>
      <c r="Z444">
        <v>31</v>
      </c>
      <c r="AA444">
        <v>2</v>
      </c>
      <c r="AB444">
        <v>2</v>
      </c>
      <c r="AC444">
        <v>14</v>
      </c>
    </row>
    <row r="445" spans="1:29" x14ac:dyDescent="0.3">
      <c r="A445">
        <v>508</v>
      </c>
      <c r="B445" t="s">
        <v>547</v>
      </c>
      <c r="C445" t="s">
        <v>1452</v>
      </c>
      <c r="J445" t="s">
        <v>491</v>
      </c>
      <c r="K445">
        <v>0</v>
      </c>
      <c r="N445" t="b">
        <v>1</v>
      </c>
      <c r="O445" t="b">
        <v>0</v>
      </c>
      <c r="P445" t="b">
        <v>1</v>
      </c>
      <c r="Q445">
        <v>18</v>
      </c>
      <c r="R445">
        <v>1</v>
      </c>
      <c r="S445">
        <v>1</v>
      </c>
      <c r="T445">
        <v>3</v>
      </c>
      <c r="V445" t="s">
        <v>452</v>
      </c>
      <c r="W445" t="s">
        <v>3878</v>
      </c>
      <c r="X445" t="s">
        <v>608</v>
      </c>
      <c r="Y445">
        <v>32</v>
      </c>
      <c r="Z445">
        <v>32</v>
      </c>
      <c r="AA445">
        <v>2</v>
      </c>
      <c r="AB445">
        <v>2</v>
      </c>
      <c r="AC445">
        <v>14</v>
      </c>
    </row>
    <row r="446" spans="1:29" x14ac:dyDescent="0.3">
      <c r="A446">
        <v>509</v>
      </c>
      <c r="B446" t="s">
        <v>547</v>
      </c>
      <c r="C446" t="s">
        <v>1453</v>
      </c>
      <c r="J446" t="s">
        <v>491</v>
      </c>
      <c r="K446">
        <v>0</v>
      </c>
      <c r="N446" t="b">
        <v>1</v>
      </c>
      <c r="O446" t="b">
        <v>0</v>
      </c>
      <c r="P446" t="b">
        <v>1</v>
      </c>
      <c r="Q446">
        <v>18</v>
      </c>
      <c r="R446">
        <v>1</v>
      </c>
      <c r="S446">
        <v>1</v>
      </c>
      <c r="T446">
        <v>3</v>
      </c>
      <c r="V446" t="s">
        <v>452</v>
      </c>
      <c r="W446" t="s">
        <v>3878</v>
      </c>
      <c r="X446" t="s">
        <v>609</v>
      </c>
      <c r="Y446">
        <v>33</v>
      </c>
      <c r="Z446">
        <v>33</v>
      </c>
      <c r="AA446">
        <v>2</v>
      </c>
      <c r="AB446">
        <v>2</v>
      </c>
      <c r="AC446">
        <v>14</v>
      </c>
    </row>
    <row r="447" spans="1:29" x14ac:dyDescent="0.3">
      <c r="A447">
        <v>510</v>
      </c>
      <c r="B447" t="s">
        <v>547</v>
      </c>
      <c r="C447" t="s">
        <v>1454</v>
      </c>
      <c r="J447" t="s">
        <v>491</v>
      </c>
      <c r="K447">
        <v>0</v>
      </c>
      <c r="N447" t="b">
        <v>1</v>
      </c>
      <c r="O447" t="b">
        <v>0</v>
      </c>
      <c r="P447" t="b">
        <v>1</v>
      </c>
      <c r="Q447">
        <v>18</v>
      </c>
      <c r="R447">
        <v>1</v>
      </c>
      <c r="S447">
        <v>1</v>
      </c>
      <c r="T447">
        <v>3</v>
      </c>
      <c r="V447" t="s">
        <v>452</v>
      </c>
      <c r="W447" t="s">
        <v>3878</v>
      </c>
      <c r="X447" t="s">
        <v>610</v>
      </c>
      <c r="Y447">
        <v>34</v>
      </c>
      <c r="Z447">
        <v>34</v>
      </c>
      <c r="AA447">
        <v>2</v>
      </c>
      <c r="AB447">
        <v>2</v>
      </c>
      <c r="AC447">
        <v>14</v>
      </c>
    </row>
    <row r="448" spans="1:29" x14ac:dyDescent="0.3">
      <c r="A448">
        <v>511</v>
      </c>
      <c r="B448" t="s">
        <v>547</v>
      </c>
      <c r="C448" t="s">
        <v>1455</v>
      </c>
      <c r="J448" t="s">
        <v>491</v>
      </c>
      <c r="K448">
        <v>0</v>
      </c>
      <c r="N448" t="b">
        <v>1</v>
      </c>
      <c r="O448" t="b">
        <v>0</v>
      </c>
      <c r="P448" t="b">
        <v>1</v>
      </c>
      <c r="Q448">
        <v>18</v>
      </c>
      <c r="R448">
        <v>1</v>
      </c>
      <c r="S448">
        <v>1</v>
      </c>
      <c r="T448">
        <v>3</v>
      </c>
      <c r="V448" t="s">
        <v>452</v>
      </c>
      <c r="W448" t="s">
        <v>3878</v>
      </c>
      <c r="X448" t="s">
        <v>611</v>
      </c>
      <c r="Y448">
        <v>35</v>
      </c>
      <c r="Z448">
        <v>35</v>
      </c>
      <c r="AA448">
        <v>2</v>
      </c>
      <c r="AB448">
        <v>2</v>
      </c>
      <c r="AC448">
        <v>14</v>
      </c>
    </row>
    <row r="449" spans="1:29" x14ac:dyDescent="0.3">
      <c r="A449">
        <v>512</v>
      </c>
      <c r="B449" t="s">
        <v>547</v>
      </c>
      <c r="C449" t="s">
        <v>1456</v>
      </c>
      <c r="J449" t="s">
        <v>491</v>
      </c>
      <c r="K449">
        <v>0</v>
      </c>
      <c r="N449" t="b">
        <v>1</v>
      </c>
      <c r="O449" t="b">
        <v>0</v>
      </c>
      <c r="P449" t="b">
        <v>1</v>
      </c>
      <c r="Q449">
        <v>18</v>
      </c>
      <c r="R449">
        <v>1</v>
      </c>
      <c r="S449">
        <v>1</v>
      </c>
      <c r="T449">
        <v>3</v>
      </c>
      <c r="V449" t="s">
        <v>452</v>
      </c>
      <c r="W449" t="s">
        <v>3878</v>
      </c>
      <c r="X449" t="s">
        <v>612</v>
      </c>
      <c r="Y449">
        <v>36</v>
      </c>
      <c r="Z449">
        <v>36</v>
      </c>
      <c r="AA449">
        <v>2</v>
      </c>
      <c r="AB449">
        <v>2</v>
      </c>
      <c r="AC449">
        <v>14</v>
      </c>
    </row>
    <row r="450" spans="1:29" x14ac:dyDescent="0.3">
      <c r="A450">
        <v>513</v>
      </c>
      <c r="B450" t="s">
        <v>547</v>
      </c>
      <c r="C450" t="s">
        <v>1457</v>
      </c>
      <c r="J450" t="s">
        <v>491</v>
      </c>
      <c r="K450">
        <v>0</v>
      </c>
      <c r="N450" t="b">
        <v>1</v>
      </c>
      <c r="O450" t="b">
        <v>0</v>
      </c>
      <c r="P450" t="b">
        <v>1</v>
      </c>
      <c r="Q450">
        <v>18</v>
      </c>
      <c r="R450">
        <v>1</v>
      </c>
      <c r="S450">
        <v>1</v>
      </c>
      <c r="T450">
        <v>3</v>
      </c>
      <c r="V450" t="s">
        <v>452</v>
      </c>
      <c r="W450" t="s">
        <v>3878</v>
      </c>
      <c r="X450" t="s">
        <v>613</v>
      </c>
      <c r="Y450">
        <v>37</v>
      </c>
      <c r="Z450">
        <v>37</v>
      </c>
      <c r="AA450">
        <v>2</v>
      </c>
      <c r="AB450">
        <v>2</v>
      </c>
      <c r="AC450">
        <v>14</v>
      </c>
    </row>
    <row r="451" spans="1:29" x14ac:dyDescent="0.3">
      <c r="A451">
        <v>514</v>
      </c>
      <c r="B451" t="s">
        <v>547</v>
      </c>
      <c r="C451" t="s">
        <v>1458</v>
      </c>
      <c r="J451" t="s">
        <v>491</v>
      </c>
      <c r="K451">
        <v>0</v>
      </c>
      <c r="N451" t="b">
        <v>1</v>
      </c>
      <c r="O451" t="b">
        <v>0</v>
      </c>
      <c r="P451" t="b">
        <v>1</v>
      </c>
      <c r="Q451">
        <v>18</v>
      </c>
      <c r="R451">
        <v>1</v>
      </c>
      <c r="S451">
        <v>1</v>
      </c>
      <c r="T451">
        <v>3</v>
      </c>
      <c r="V451" t="s">
        <v>452</v>
      </c>
      <c r="W451" t="s">
        <v>3878</v>
      </c>
      <c r="X451" t="s">
        <v>614</v>
      </c>
      <c r="Y451">
        <v>38</v>
      </c>
      <c r="Z451">
        <v>38</v>
      </c>
      <c r="AA451">
        <v>2</v>
      </c>
      <c r="AB451">
        <v>2</v>
      </c>
      <c r="AC451">
        <v>14</v>
      </c>
    </row>
    <row r="452" spans="1:29" x14ac:dyDescent="0.3">
      <c r="A452">
        <v>515</v>
      </c>
      <c r="B452" t="s">
        <v>547</v>
      </c>
      <c r="C452" t="s">
        <v>1459</v>
      </c>
      <c r="J452" t="s">
        <v>491</v>
      </c>
      <c r="K452">
        <v>0</v>
      </c>
      <c r="N452" t="b">
        <v>1</v>
      </c>
      <c r="O452" t="b">
        <v>0</v>
      </c>
      <c r="P452" t="b">
        <v>1</v>
      </c>
      <c r="Q452">
        <v>18</v>
      </c>
      <c r="R452">
        <v>1</v>
      </c>
      <c r="S452">
        <v>1</v>
      </c>
      <c r="T452">
        <v>3</v>
      </c>
      <c r="V452" t="s">
        <v>452</v>
      </c>
      <c r="W452" t="s">
        <v>3878</v>
      </c>
      <c r="X452" t="s">
        <v>615</v>
      </c>
      <c r="Y452">
        <v>39</v>
      </c>
      <c r="Z452">
        <v>39</v>
      </c>
      <c r="AA452">
        <v>2</v>
      </c>
      <c r="AB452">
        <v>2</v>
      </c>
      <c r="AC452">
        <v>14</v>
      </c>
    </row>
    <row r="453" spans="1:29" x14ac:dyDescent="0.3">
      <c r="A453">
        <v>516</v>
      </c>
      <c r="B453" t="s">
        <v>547</v>
      </c>
      <c r="C453" t="s">
        <v>1460</v>
      </c>
      <c r="J453" t="s">
        <v>491</v>
      </c>
      <c r="K453">
        <v>0</v>
      </c>
      <c r="N453" t="b">
        <v>1</v>
      </c>
      <c r="O453" t="b">
        <v>0</v>
      </c>
      <c r="P453" t="b">
        <v>1</v>
      </c>
      <c r="Q453">
        <v>18</v>
      </c>
      <c r="R453">
        <v>1</v>
      </c>
      <c r="S453">
        <v>1</v>
      </c>
      <c r="T453">
        <v>3</v>
      </c>
      <c r="V453" t="s">
        <v>452</v>
      </c>
      <c r="W453" t="s">
        <v>3878</v>
      </c>
      <c r="X453" t="s">
        <v>616</v>
      </c>
      <c r="Y453">
        <v>40</v>
      </c>
      <c r="Z453">
        <v>40</v>
      </c>
      <c r="AA453">
        <v>2</v>
      </c>
      <c r="AB453">
        <v>2</v>
      </c>
      <c r="AC453">
        <v>14</v>
      </c>
    </row>
    <row r="454" spans="1:29" x14ac:dyDescent="0.3">
      <c r="A454">
        <v>517</v>
      </c>
      <c r="B454" t="s">
        <v>547</v>
      </c>
      <c r="C454" t="s">
        <v>1461</v>
      </c>
      <c r="J454" t="s">
        <v>491</v>
      </c>
      <c r="K454">
        <v>0</v>
      </c>
      <c r="N454" t="b">
        <v>1</v>
      </c>
      <c r="O454" t="b">
        <v>0</v>
      </c>
      <c r="P454" t="b">
        <v>1</v>
      </c>
      <c r="Q454">
        <v>18</v>
      </c>
      <c r="R454">
        <v>1</v>
      </c>
      <c r="S454">
        <v>1</v>
      </c>
      <c r="T454">
        <v>3</v>
      </c>
      <c r="V454" t="s">
        <v>452</v>
      </c>
      <c r="W454" t="s">
        <v>3878</v>
      </c>
      <c r="X454" t="s">
        <v>617</v>
      </c>
      <c r="Y454">
        <v>41</v>
      </c>
      <c r="Z454">
        <v>41</v>
      </c>
      <c r="AA454">
        <v>2</v>
      </c>
      <c r="AB454">
        <v>2</v>
      </c>
      <c r="AC454">
        <v>14</v>
      </c>
    </row>
    <row r="455" spans="1:29" x14ac:dyDescent="0.3">
      <c r="A455">
        <v>518</v>
      </c>
      <c r="B455" t="s">
        <v>547</v>
      </c>
      <c r="C455" t="s">
        <v>1462</v>
      </c>
      <c r="J455" t="s">
        <v>491</v>
      </c>
      <c r="K455">
        <v>0</v>
      </c>
      <c r="N455" t="b">
        <v>1</v>
      </c>
      <c r="O455" t="b">
        <v>0</v>
      </c>
      <c r="P455" t="b">
        <v>1</v>
      </c>
      <c r="Q455">
        <v>18</v>
      </c>
      <c r="R455">
        <v>1</v>
      </c>
      <c r="S455">
        <v>1</v>
      </c>
      <c r="T455">
        <v>3</v>
      </c>
      <c r="V455" t="s">
        <v>452</v>
      </c>
      <c r="W455" t="s">
        <v>3878</v>
      </c>
      <c r="X455" t="s">
        <v>618</v>
      </c>
      <c r="Y455">
        <v>42</v>
      </c>
      <c r="Z455">
        <v>42</v>
      </c>
      <c r="AA455">
        <v>2</v>
      </c>
      <c r="AB455">
        <v>2</v>
      </c>
      <c r="AC455">
        <v>14</v>
      </c>
    </row>
    <row r="456" spans="1:29" x14ac:dyDescent="0.3">
      <c r="A456">
        <v>519</v>
      </c>
      <c r="B456" t="s">
        <v>547</v>
      </c>
      <c r="C456" t="s">
        <v>1463</v>
      </c>
      <c r="J456" t="s">
        <v>491</v>
      </c>
      <c r="K456">
        <v>0</v>
      </c>
      <c r="N456" t="b">
        <v>1</v>
      </c>
      <c r="O456" t="b">
        <v>0</v>
      </c>
      <c r="P456" t="b">
        <v>1</v>
      </c>
      <c r="Q456">
        <v>18</v>
      </c>
      <c r="R456">
        <v>1</v>
      </c>
      <c r="S456">
        <v>1</v>
      </c>
      <c r="T456">
        <v>3</v>
      </c>
      <c r="V456" t="s">
        <v>452</v>
      </c>
      <c r="W456" t="s">
        <v>3878</v>
      </c>
      <c r="X456" t="s">
        <v>619</v>
      </c>
      <c r="Y456">
        <v>43</v>
      </c>
      <c r="Z456">
        <v>43</v>
      </c>
      <c r="AA456">
        <v>2</v>
      </c>
      <c r="AB456">
        <v>2</v>
      </c>
      <c r="AC456">
        <v>14</v>
      </c>
    </row>
    <row r="457" spans="1:29" x14ac:dyDescent="0.3">
      <c r="A457">
        <v>520</v>
      </c>
      <c r="B457" t="s">
        <v>547</v>
      </c>
      <c r="C457" t="s">
        <v>1464</v>
      </c>
      <c r="J457" t="s">
        <v>491</v>
      </c>
      <c r="K457">
        <v>0</v>
      </c>
      <c r="N457" t="b">
        <v>1</v>
      </c>
      <c r="O457" t="b">
        <v>0</v>
      </c>
      <c r="P457" t="b">
        <v>1</v>
      </c>
      <c r="Q457">
        <v>18</v>
      </c>
      <c r="R457">
        <v>1</v>
      </c>
      <c r="S457">
        <v>1</v>
      </c>
      <c r="T457">
        <v>3</v>
      </c>
      <c r="V457" t="s">
        <v>452</v>
      </c>
      <c r="W457" t="s">
        <v>3878</v>
      </c>
      <c r="X457" t="s">
        <v>620</v>
      </c>
      <c r="Y457">
        <v>44</v>
      </c>
      <c r="Z457">
        <v>44</v>
      </c>
      <c r="AA457">
        <v>2</v>
      </c>
      <c r="AB457">
        <v>2</v>
      </c>
      <c r="AC457">
        <v>14</v>
      </c>
    </row>
    <row r="458" spans="1:29" x14ac:dyDescent="0.3">
      <c r="A458">
        <v>521</v>
      </c>
      <c r="B458" t="s">
        <v>547</v>
      </c>
      <c r="C458" t="s">
        <v>1465</v>
      </c>
      <c r="J458" t="s">
        <v>491</v>
      </c>
      <c r="K458">
        <v>0</v>
      </c>
      <c r="N458" t="b">
        <v>1</v>
      </c>
      <c r="O458" t="b">
        <v>0</v>
      </c>
      <c r="P458" t="b">
        <v>1</v>
      </c>
      <c r="Q458">
        <v>18</v>
      </c>
      <c r="R458">
        <v>1</v>
      </c>
      <c r="S458">
        <v>1</v>
      </c>
      <c r="T458">
        <v>3</v>
      </c>
      <c r="V458" t="s">
        <v>452</v>
      </c>
      <c r="W458" t="s">
        <v>3878</v>
      </c>
      <c r="X458" t="s">
        <v>621</v>
      </c>
      <c r="Y458">
        <v>45</v>
      </c>
      <c r="Z458">
        <v>45</v>
      </c>
      <c r="AA458">
        <v>2</v>
      </c>
      <c r="AB458">
        <v>2</v>
      </c>
      <c r="AC458">
        <v>14</v>
      </c>
    </row>
    <row r="459" spans="1:29" x14ac:dyDescent="0.3">
      <c r="A459">
        <v>522</v>
      </c>
      <c r="B459" t="s">
        <v>547</v>
      </c>
      <c r="C459" t="s">
        <v>1466</v>
      </c>
      <c r="J459" t="s">
        <v>491</v>
      </c>
      <c r="K459">
        <v>0</v>
      </c>
      <c r="N459" t="b">
        <v>1</v>
      </c>
      <c r="O459" t="b">
        <v>0</v>
      </c>
      <c r="P459" t="b">
        <v>1</v>
      </c>
      <c r="Q459">
        <v>18</v>
      </c>
      <c r="R459">
        <v>1</v>
      </c>
      <c r="S459">
        <v>1</v>
      </c>
      <c r="T459">
        <v>3</v>
      </c>
      <c r="V459" t="s">
        <v>452</v>
      </c>
      <c r="W459" t="s">
        <v>3878</v>
      </c>
      <c r="X459" t="s">
        <v>622</v>
      </c>
      <c r="Y459">
        <v>46</v>
      </c>
      <c r="Z459">
        <v>46</v>
      </c>
      <c r="AA459">
        <v>2</v>
      </c>
      <c r="AB459">
        <v>2</v>
      </c>
      <c r="AC459">
        <v>14</v>
      </c>
    </row>
    <row r="460" spans="1:29" x14ac:dyDescent="0.3">
      <c r="A460">
        <v>523</v>
      </c>
      <c r="B460" t="s">
        <v>547</v>
      </c>
      <c r="C460" t="s">
        <v>1467</v>
      </c>
      <c r="J460" t="s">
        <v>491</v>
      </c>
      <c r="K460">
        <v>0</v>
      </c>
      <c r="N460" t="b">
        <v>1</v>
      </c>
      <c r="O460" t="b">
        <v>0</v>
      </c>
      <c r="P460" t="b">
        <v>1</v>
      </c>
      <c r="Q460">
        <v>18</v>
      </c>
      <c r="R460">
        <v>1</v>
      </c>
      <c r="S460">
        <v>1</v>
      </c>
      <c r="T460">
        <v>3</v>
      </c>
      <c r="V460" t="s">
        <v>452</v>
      </c>
      <c r="W460" t="s">
        <v>3878</v>
      </c>
      <c r="X460" t="s">
        <v>623</v>
      </c>
      <c r="Y460">
        <v>47</v>
      </c>
      <c r="Z460">
        <v>47</v>
      </c>
      <c r="AA460">
        <v>2</v>
      </c>
      <c r="AB460">
        <v>2</v>
      </c>
      <c r="AC460">
        <v>14</v>
      </c>
    </row>
    <row r="461" spans="1:29" x14ac:dyDescent="0.3">
      <c r="A461">
        <v>524</v>
      </c>
      <c r="B461" t="s">
        <v>547</v>
      </c>
      <c r="C461" t="s">
        <v>1468</v>
      </c>
      <c r="J461" t="s">
        <v>491</v>
      </c>
      <c r="K461">
        <v>0</v>
      </c>
      <c r="N461" t="b">
        <v>1</v>
      </c>
      <c r="O461" t="b">
        <v>0</v>
      </c>
      <c r="P461" t="b">
        <v>1</v>
      </c>
      <c r="Q461">
        <v>18</v>
      </c>
      <c r="R461">
        <v>1</v>
      </c>
      <c r="S461">
        <v>1</v>
      </c>
      <c r="T461">
        <v>3</v>
      </c>
      <c r="V461" t="s">
        <v>452</v>
      </c>
      <c r="W461" t="s">
        <v>3878</v>
      </c>
      <c r="X461" t="s">
        <v>624</v>
      </c>
      <c r="Y461">
        <v>48</v>
      </c>
      <c r="Z461">
        <v>48</v>
      </c>
      <c r="AA461">
        <v>2</v>
      </c>
      <c r="AB461">
        <v>2</v>
      </c>
      <c r="AC461">
        <v>14</v>
      </c>
    </row>
    <row r="462" spans="1:29" x14ac:dyDescent="0.3">
      <c r="A462">
        <v>525</v>
      </c>
      <c r="B462" t="s">
        <v>547</v>
      </c>
      <c r="C462" t="s">
        <v>1469</v>
      </c>
      <c r="J462" t="s">
        <v>491</v>
      </c>
      <c r="K462">
        <v>0</v>
      </c>
      <c r="N462" t="b">
        <v>1</v>
      </c>
      <c r="O462" t="b">
        <v>0</v>
      </c>
      <c r="P462" t="b">
        <v>1</v>
      </c>
      <c r="Q462">
        <v>18</v>
      </c>
      <c r="R462">
        <v>1</v>
      </c>
      <c r="S462">
        <v>1</v>
      </c>
      <c r="T462">
        <v>3</v>
      </c>
      <c r="V462" t="s">
        <v>452</v>
      </c>
      <c r="W462" t="s">
        <v>3878</v>
      </c>
      <c r="X462" t="s">
        <v>625</v>
      </c>
      <c r="Y462">
        <v>49</v>
      </c>
      <c r="Z462">
        <v>49</v>
      </c>
      <c r="AA462">
        <v>2</v>
      </c>
      <c r="AB462">
        <v>2</v>
      </c>
      <c r="AC462">
        <v>14</v>
      </c>
    </row>
    <row r="463" spans="1:29" x14ac:dyDescent="0.3">
      <c r="A463">
        <v>526</v>
      </c>
      <c r="B463" t="s">
        <v>547</v>
      </c>
      <c r="C463" t="s">
        <v>1470</v>
      </c>
      <c r="J463" t="s">
        <v>491</v>
      </c>
      <c r="K463">
        <v>0</v>
      </c>
      <c r="N463" t="b">
        <v>1</v>
      </c>
      <c r="O463" t="b">
        <v>0</v>
      </c>
      <c r="P463" t="b">
        <v>1</v>
      </c>
      <c r="Q463">
        <v>18</v>
      </c>
      <c r="R463">
        <v>1</v>
      </c>
      <c r="S463">
        <v>1</v>
      </c>
      <c r="T463">
        <v>3</v>
      </c>
      <c r="V463" t="s">
        <v>452</v>
      </c>
      <c r="W463" t="s">
        <v>3878</v>
      </c>
      <c r="X463" t="s">
        <v>626</v>
      </c>
      <c r="Y463">
        <v>50</v>
      </c>
      <c r="Z463">
        <v>50</v>
      </c>
      <c r="AA463">
        <v>2</v>
      </c>
      <c r="AB463">
        <v>2</v>
      </c>
      <c r="AC463">
        <v>14</v>
      </c>
    </row>
    <row r="464" spans="1:29" x14ac:dyDescent="0.3">
      <c r="A464">
        <v>527</v>
      </c>
      <c r="B464" t="s">
        <v>547</v>
      </c>
      <c r="C464" t="s">
        <v>1471</v>
      </c>
      <c r="J464" t="s">
        <v>491</v>
      </c>
      <c r="K464">
        <v>0</v>
      </c>
      <c r="N464" t="b">
        <v>1</v>
      </c>
      <c r="O464" t="b">
        <v>0</v>
      </c>
      <c r="P464" t="b">
        <v>1</v>
      </c>
      <c r="Q464">
        <v>18</v>
      </c>
      <c r="R464">
        <v>1</v>
      </c>
      <c r="S464">
        <v>1</v>
      </c>
      <c r="T464">
        <v>3</v>
      </c>
      <c r="V464" t="s">
        <v>452</v>
      </c>
      <c r="W464" t="s">
        <v>3878</v>
      </c>
      <c r="X464" t="s">
        <v>627</v>
      </c>
      <c r="Y464">
        <v>51</v>
      </c>
      <c r="Z464">
        <v>51</v>
      </c>
      <c r="AA464">
        <v>2</v>
      </c>
      <c r="AB464">
        <v>2</v>
      </c>
      <c r="AC464">
        <v>14</v>
      </c>
    </row>
    <row r="465" spans="1:29" x14ac:dyDescent="0.3">
      <c r="A465">
        <v>528</v>
      </c>
      <c r="B465" t="s">
        <v>547</v>
      </c>
      <c r="C465" t="s">
        <v>1472</v>
      </c>
      <c r="J465" t="s">
        <v>491</v>
      </c>
      <c r="K465">
        <v>0</v>
      </c>
      <c r="N465" t="b">
        <v>1</v>
      </c>
      <c r="O465" t="b">
        <v>0</v>
      </c>
      <c r="P465" t="b">
        <v>1</v>
      </c>
      <c r="Q465">
        <v>18</v>
      </c>
      <c r="R465">
        <v>1</v>
      </c>
      <c r="S465">
        <v>1</v>
      </c>
      <c r="T465">
        <v>3</v>
      </c>
      <c r="V465" t="s">
        <v>452</v>
      </c>
      <c r="W465" t="s">
        <v>3878</v>
      </c>
      <c r="X465" t="s">
        <v>628</v>
      </c>
      <c r="Y465">
        <v>52</v>
      </c>
      <c r="Z465">
        <v>52</v>
      </c>
      <c r="AA465">
        <v>2</v>
      </c>
      <c r="AB465">
        <v>2</v>
      </c>
      <c r="AC465">
        <v>14</v>
      </c>
    </row>
    <row r="466" spans="1:29" x14ac:dyDescent="0.3">
      <c r="A466">
        <v>529</v>
      </c>
      <c r="B466" t="s">
        <v>547</v>
      </c>
      <c r="C466" t="s">
        <v>1473</v>
      </c>
      <c r="J466" t="s">
        <v>491</v>
      </c>
      <c r="K466">
        <v>0</v>
      </c>
      <c r="N466" t="b">
        <v>1</v>
      </c>
      <c r="O466" t="b">
        <v>0</v>
      </c>
      <c r="P466" t="b">
        <v>1</v>
      </c>
      <c r="Q466">
        <v>18</v>
      </c>
      <c r="R466">
        <v>1</v>
      </c>
      <c r="S466">
        <v>1</v>
      </c>
      <c r="T466">
        <v>3</v>
      </c>
      <c r="V466" t="s">
        <v>452</v>
      </c>
      <c r="W466" t="s">
        <v>3878</v>
      </c>
      <c r="X466" t="s">
        <v>1485</v>
      </c>
      <c r="Y466">
        <v>53</v>
      </c>
      <c r="Z466">
        <v>53</v>
      </c>
      <c r="AA466">
        <v>2</v>
      </c>
      <c r="AB466">
        <v>2</v>
      </c>
      <c r="AC466">
        <v>14</v>
      </c>
    </row>
    <row r="467" spans="1:29" x14ac:dyDescent="0.3">
      <c r="A467">
        <v>530</v>
      </c>
      <c r="B467" t="s">
        <v>547</v>
      </c>
      <c r="C467" t="s">
        <v>1474</v>
      </c>
      <c r="J467" t="s">
        <v>491</v>
      </c>
      <c r="K467">
        <v>0</v>
      </c>
      <c r="N467" t="b">
        <v>1</v>
      </c>
      <c r="O467" t="b">
        <v>0</v>
      </c>
      <c r="P467" t="b">
        <v>1</v>
      </c>
      <c r="Q467">
        <v>18</v>
      </c>
      <c r="R467">
        <v>1</v>
      </c>
      <c r="S467">
        <v>1</v>
      </c>
      <c r="T467">
        <v>3</v>
      </c>
      <c r="V467" t="s">
        <v>452</v>
      </c>
      <c r="W467" t="s">
        <v>3878</v>
      </c>
      <c r="X467" t="s">
        <v>3882</v>
      </c>
      <c r="Y467">
        <v>54</v>
      </c>
      <c r="Z467">
        <v>54</v>
      </c>
      <c r="AA467">
        <v>2</v>
      </c>
      <c r="AB467">
        <v>2</v>
      </c>
      <c r="AC467">
        <v>14</v>
      </c>
    </row>
    <row r="468" spans="1:29" x14ac:dyDescent="0.3">
      <c r="A468">
        <v>531</v>
      </c>
      <c r="B468" t="s">
        <v>547</v>
      </c>
      <c r="C468" t="s">
        <v>1475</v>
      </c>
      <c r="J468" t="s">
        <v>491</v>
      </c>
      <c r="K468">
        <v>0</v>
      </c>
      <c r="N468" t="b">
        <v>1</v>
      </c>
      <c r="O468" t="b">
        <v>0</v>
      </c>
      <c r="P468" t="b">
        <v>1</v>
      </c>
      <c r="Q468">
        <v>18</v>
      </c>
      <c r="R468">
        <v>1</v>
      </c>
      <c r="S468">
        <v>1</v>
      </c>
      <c r="T468">
        <v>3</v>
      </c>
      <c r="V468" t="s">
        <v>452</v>
      </c>
      <c r="W468" t="s">
        <v>3878</v>
      </c>
      <c r="X468" t="s">
        <v>3883</v>
      </c>
      <c r="Y468">
        <v>55</v>
      </c>
      <c r="Z468">
        <v>55</v>
      </c>
      <c r="AA468">
        <v>2</v>
      </c>
      <c r="AB468">
        <v>2</v>
      </c>
      <c r="AC468">
        <v>14</v>
      </c>
    </row>
    <row r="469" spans="1:29" x14ac:dyDescent="0.3">
      <c r="A469">
        <v>532</v>
      </c>
      <c r="B469" t="s">
        <v>547</v>
      </c>
      <c r="C469" t="s">
        <v>1476</v>
      </c>
      <c r="J469" t="s">
        <v>491</v>
      </c>
      <c r="K469">
        <v>0</v>
      </c>
      <c r="N469" t="b">
        <v>1</v>
      </c>
      <c r="O469" t="b">
        <v>0</v>
      </c>
      <c r="P469" t="b">
        <v>1</v>
      </c>
      <c r="Q469">
        <v>18</v>
      </c>
      <c r="R469">
        <v>1</v>
      </c>
      <c r="S469">
        <v>1</v>
      </c>
      <c r="T469">
        <v>3</v>
      </c>
      <c r="V469" t="s">
        <v>452</v>
      </c>
      <c r="W469" t="s">
        <v>3878</v>
      </c>
      <c r="X469" t="s">
        <v>3884</v>
      </c>
      <c r="Y469">
        <v>56</v>
      </c>
      <c r="Z469">
        <v>56</v>
      </c>
      <c r="AA469">
        <v>2</v>
      </c>
      <c r="AB469">
        <v>2</v>
      </c>
      <c r="AC469">
        <v>14</v>
      </c>
    </row>
    <row r="470" spans="1:29" x14ac:dyDescent="0.3">
      <c r="A470">
        <v>533</v>
      </c>
      <c r="B470" t="s">
        <v>547</v>
      </c>
      <c r="C470" t="s">
        <v>1477</v>
      </c>
      <c r="J470" t="s">
        <v>491</v>
      </c>
      <c r="K470">
        <v>0</v>
      </c>
      <c r="N470" t="b">
        <v>1</v>
      </c>
      <c r="O470" t="b">
        <v>0</v>
      </c>
      <c r="P470" t="b">
        <v>1</v>
      </c>
      <c r="Q470">
        <v>18</v>
      </c>
      <c r="R470">
        <v>1</v>
      </c>
      <c r="S470">
        <v>1</v>
      </c>
      <c r="T470">
        <v>3</v>
      </c>
      <c r="V470" t="s">
        <v>452</v>
      </c>
      <c r="W470" t="s">
        <v>3878</v>
      </c>
      <c r="X470" t="s">
        <v>3885</v>
      </c>
      <c r="Y470">
        <v>57</v>
      </c>
      <c r="Z470">
        <v>57</v>
      </c>
      <c r="AA470">
        <v>2</v>
      </c>
      <c r="AB470">
        <v>2</v>
      </c>
      <c r="AC470">
        <v>14</v>
      </c>
    </row>
    <row r="471" spans="1:29" x14ac:dyDescent="0.3">
      <c r="A471">
        <v>534</v>
      </c>
      <c r="B471" t="s">
        <v>547</v>
      </c>
      <c r="C471" t="s">
        <v>1478</v>
      </c>
      <c r="J471" t="s">
        <v>491</v>
      </c>
      <c r="K471">
        <v>0</v>
      </c>
      <c r="N471" t="b">
        <v>1</v>
      </c>
      <c r="O471" t="b">
        <v>0</v>
      </c>
      <c r="P471" t="b">
        <v>1</v>
      </c>
      <c r="Q471">
        <v>18</v>
      </c>
      <c r="R471">
        <v>1</v>
      </c>
      <c r="S471">
        <v>1</v>
      </c>
      <c r="T471">
        <v>3</v>
      </c>
      <c r="V471" t="s">
        <v>452</v>
      </c>
      <c r="W471" t="s">
        <v>3878</v>
      </c>
      <c r="X471" t="s">
        <v>3886</v>
      </c>
      <c r="Y471">
        <v>58</v>
      </c>
      <c r="Z471">
        <v>58</v>
      </c>
      <c r="AA471">
        <v>2</v>
      </c>
      <c r="AB471">
        <v>2</v>
      </c>
      <c r="AC471">
        <v>14</v>
      </c>
    </row>
    <row r="472" spans="1:29" x14ac:dyDescent="0.3">
      <c r="A472">
        <v>535</v>
      </c>
      <c r="B472" t="s">
        <v>547</v>
      </c>
      <c r="C472" t="s">
        <v>1479</v>
      </c>
      <c r="J472" t="s">
        <v>491</v>
      </c>
      <c r="K472">
        <v>0</v>
      </c>
      <c r="N472" t="b">
        <v>1</v>
      </c>
      <c r="O472" t="b">
        <v>0</v>
      </c>
      <c r="P472" t="b">
        <v>1</v>
      </c>
      <c r="Q472">
        <v>18</v>
      </c>
      <c r="R472">
        <v>1</v>
      </c>
      <c r="S472">
        <v>1</v>
      </c>
      <c r="T472">
        <v>3</v>
      </c>
      <c r="V472" t="s">
        <v>452</v>
      </c>
      <c r="W472" t="s">
        <v>3878</v>
      </c>
      <c r="X472" t="s">
        <v>3887</v>
      </c>
      <c r="Y472">
        <v>59</v>
      </c>
      <c r="Z472">
        <v>59</v>
      </c>
      <c r="AA472">
        <v>2</v>
      </c>
      <c r="AB472">
        <v>2</v>
      </c>
      <c r="AC472">
        <v>14</v>
      </c>
    </row>
    <row r="473" spans="1:29" x14ac:dyDescent="0.3">
      <c r="A473">
        <v>536</v>
      </c>
      <c r="B473" t="s">
        <v>547</v>
      </c>
      <c r="C473" t="s">
        <v>1480</v>
      </c>
      <c r="J473" t="s">
        <v>491</v>
      </c>
      <c r="K473">
        <v>0</v>
      </c>
      <c r="N473" t="b">
        <v>1</v>
      </c>
      <c r="O473" t="b">
        <v>0</v>
      </c>
      <c r="P473" t="b">
        <v>1</v>
      </c>
      <c r="Q473">
        <v>18</v>
      </c>
      <c r="R473">
        <v>1</v>
      </c>
      <c r="S473">
        <v>1</v>
      </c>
      <c r="T473">
        <v>3</v>
      </c>
      <c r="V473" t="s">
        <v>452</v>
      </c>
      <c r="W473" t="s">
        <v>3878</v>
      </c>
      <c r="X473" t="s">
        <v>3888</v>
      </c>
      <c r="Y473">
        <v>60</v>
      </c>
      <c r="Z473">
        <v>60</v>
      </c>
      <c r="AA473">
        <v>2</v>
      </c>
      <c r="AB473">
        <v>2</v>
      </c>
      <c r="AC473">
        <v>14</v>
      </c>
    </row>
    <row r="474" spans="1:29" x14ac:dyDescent="0.3">
      <c r="A474">
        <v>537</v>
      </c>
      <c r="B474" t="s">
        <v>547</v>
      </c>
      <c r="C474" t="s">
        <v>1481</v>
      </c>
      <c r="J474" t="s">
        <v>491</v>
      </c>
      <c r="K474">
        <v>0</v>
      </c>
      <c r="N474" t="b">
        <v>1</v>
      </c>
      <c r="O474" t="b">
        <v>0</v>
      </c>
      <c r="P474" t="b">
        <v>1</v>
      </c>
      <c r="Q474">
        <v>18</v>
      </c>
      <c r="R474">
        <v>1</v>
      </c>
      <c r="S474">
        <v>1</v>
      </c>
      <c r="T474">
        <v>3</v>
      </c>
      <c r="V474" t="s">
        <v>452</v>
      </c>
      <c r="W474" t="s">
        <v>3878</v>
      </c>
      <c r="X474" t="s">
        <v>3889</v>
      </c>
      <c r="Y474">
        <v>61</v>
      </c>
      <c r="Z474">
        <v>61</v>
      </c>
      <c r="AA474">
        <v>2</v>
      </c>
      <c r="AB474">
        <v>2</v>
      </c>
      <c r="AC474">
        <v>14</v>
      </c>
    </row>
    <row r="475" spans="1:29" x14ac:dyDescent="0.3">
      <c r="A475">
        <v>538</v>
      </c>
      <c r="B475" t="s">
        <v>547</v>
      </c>
      <c r="C475" t="s">
        <v>1482</v>
      </c>
      <c r="J475" t="s">
        <v>491</v>
      </c>
      <c r="K475">
        <v>0</v>
      </c>
      <c r="N475" t="b">
        <v>1</v>
      </c>
      <c r="O475" t="b">
        <v>0</v>
      </c>
      <c r="P475" t="b">
        <v>1</v>
      </c>
      <c r="Q475">
        <v>18</v>
      </c>
      <c r="R475">
        <v>1</v>
      </c>
      <c r="S475">
        <v>1</v>
      </c>
      <c r="T475">
        <v>3</v>
      </c>
      <c r="V475" t="s">
        <v>452</v>
      </c>
      <c r="W475" t="s">
        <v>3878</v>
      </c>
      <c r="X475" t="s">
        <v>3890</v>
      </c>
      <c r="Y475">
        <v>62</v>
      </c>
      <c r="Z475">
        <v>62</v>
      </c>
      <c r="AA475">
        <v>2</v>
      </c>
      <c r="AB475">
        <v>2</v>
      </c>
      <c r="AC475">
        <v>14</v>
      </c>
    </row>
    <row r="476" spans="1:29" x14ac:dyDescent="0.3">
      <c r="A476">
        <v>539</v>
      </c>
      <c r="B476" t="s">
        <v>547</v>
      </c>
      <c r="C476" t="s">
        <v>1483</v>
      </c>
      <c r="J476" t="s">
        <v>491</v>
      </c>
      <c r="K476">
        <v>0</v>
      </c>
      <c r="N476" t="b">
        <v>1</v>
      </c>
      <c r="O476" t="b">
        <v>0</v>
      </c>
      <c r="P476" t="b">
        <v>1</v>
      </c>
      <c r="Q476">
        <v>18</v>
      </c>
      <c r="R476">
        <v>1</v>
      </c>
      <c r="S476">
        <v>1</v>
      </c>
      <c r="T476">
        <v>3</v>
      </c>
      <c r="V476" t="s">
        <v>452</v>
      </c>
      <c r="W476" t="s">
        <v>3878</v>
      </c>
      <c r="X476" t="s">
        <v>3891</v>
      </c>
      <c r="Y476">
        <v>63</v>
      </c>
      <c r="Z476">
        <v>63</v>
      </c>
      <c r="AA476">
        <v>2</v>
      </c>
      <c r="AB476">
        <v>2</v>
      </c>
      <c r="AC476">
        <v>14</v>
      </c>
    </row>
    <row r="477" spans="1:29" x14ac:dyDescent="0.3">
      <c r="A477">
        <v>540</v>
      </c>
      <c r="B477" t="s">
        <v>547</v>
      </c>
      <c r="C477" t="s">
        <v>1484</v>
      </c>
      <c r="J477" t="s">
        <v>491</v>
      </c>
      <c r="K477">
        <v>0</v>
      </c>
      <c r="N477" t="b">
        <v>1</v>
      </c>
      <c r="O477" t="b">
        <v>0</v>
      </c>
      <c r="P477" t="b">
        <v>1</v>
      </c>
      <c r="Q477">
        <v>18</v>
      </c>
      <c r="R477">
        <v>1</v>
      </c>
      <c r="S477">
        <v>1</v>
      </c>
      <c r="T477">
        <v>3</v>
      </c>
      <c r="V477" t="s">
        <v>452</v>
      </c>
      <c r="W477" t="s">
        <v>3878</v>
      </c>
      <c r="X477" t="s">
        <v>3892</v>
      </c>
      <c r="Y477">
        <v>64</v>
      </c>
      <c r="Z477">
        <v>64</v>
      </c>
      <c r="AA477">
        <v>2</v>
      </c>
      <c r="AB477">
        <v>2</v>
      </c>
      <c r="AC477">
        <v>14</v>
      </c>
    </row>
    <row r="478" spans="1:29" x14ac:dyDescent="0.3">
      <c r="A478">
        <v>541</v>
      </c>
      <c r="B478" t="s">
        <v>547</v>
      </c>
      <c r="C478" t="s">
        <v>1486</v>
      </c>
      <c r="J478" t="s">
        <v>495</v>
      </c>
      <c r="K478">
        <v>0</v>
      </c>
      <c r="N478" t="b">
        <v>1</v>
      </c>
      <c r="O478" t="b">
        <v>0</v>
      </c>
      <c r="P478" t="b">
        <v>1</v>
      </c>
      <c r="Q478">
        <v>18</v>
      </c>
      <c r="R478">
        <v>1</v>
      </c>
      <c r="S478">
        <v>1</v>
      </c>
      <c r="T478">
        <v>3</v>
      </c>
      <c r="V478" t="s">
        <v>452</v>
      </c>
      <c r="W478" t="s">
        <v>3878</v>
      </c>
      <c r="X478" t="s">
        <v>659</v>
      </c>
      <c r="Y478">
        <v>15</v>
      </c>
      <c r="Z478">
        <v>15</v>
      </c>
      <c r="AA478">
        <v>3</v>
      </c>
      <c r="AB478">
        <v>3</v>
      </c>
      <c r="AC478">
        <v>14</v>
      </c>
    </row>
    <row r="479" spans="1:29" x14ac:dyDescent="0.3">
      <c r="A479">
        <v>542</v>
      </c>
      <c r="B479" t="s">
        <v>547</v>
      </c>
      <c r="C479" t="s">
        <v>1487</v>
      </c>
      <c r="J479" t="s">
        <v>495</v>
      </c>
      <c r="K479">
        <v>0</v>
      </c>
      <c r="N479" t="b">
        <v>1</v>
      </c>
      <c r="O479" t="b">
        <v>0</v>
      </c>
      <c r="P479" t="b">
        <v>1</v>
      </c>
      <c r="Q479">
        <v>18</v>
      </c>
      <c r="R479">
        <v>1</v>
      </c>
      <c r="S479">
        <v>1</v>
      </c>
      <c r="T479">
        <v>3</v>
      </c>
      <c r="V479" t="s">
        <v>452</v>
      </c>
      <c r="W479" t="s">
        <v>3878</v>
      </c>
      <c r="X479" t="s">
        <v>661</v>
      </c>
      <c r="Y479">
        <v>16</v>
      </c>
      <c r="Z479">
        <v>16</v>
      </c>
      <c r="AA479">
        <v>3</v>
      </c>
      <c r="AB479">
        <v>3</v>
      </c>
      <c r="AC479">
        <v>14</v>
      </c>
    </row>
    <row r="480" spans="1:29" x14ac:dyDescent="0.3">
      <c r="A480">
        <v>543</v>
      </c>
      <c r="B480" t="s">
        <v>547</v>
      </c>
      <c r="C480" t="s">
        <v>1488</v>
      </c>
      <c r="J480" t="s">
        <v>495</v>
      </c>
      <c r="K480">
        <v>0</v>
      </c>
      <c r="N480" t="b">
        <v>1</v>
      </c>
      <c r="O480" t="b">
        <v>0</v>
      </c>
      <c r="P480" t="b">
        <v>1</v>
      </c>
      <c r="Q480">
        <v>18</v>
      </c>
      <c r="R480">
        <v>1</v>
      </c>
      <c r="S480">
        <v>1</v>
      </c>
      <c r="T480">
        <v>3</v>
      </c>
      <c r="V480" t="s">
        <v>452</v>
      </c>
      <c r="W480" t="s">
        <v>3878</v>
      </c>
      <c r="X480" t="s">
        <v>663</v>
      </c>
      <c r="Y480">
        <v>17</v>
      </c>
      <c r="Z480">
        <v>17</v>
      </c>
      <c r="AA480">
        <v>3</v>
      </c>
      <c r="AB480">
        <v>3</v>
      </c>
      <c r="AC480">
        <v>14</v>
      </c>
    </row>
    <row r="481" spans="1:29" x14ac:dyDescent="0.3">
      <c r="A481">
        <v>544</v>
      </c>
      <c r="B481" t="s">
        <v>547</v>
      </c>
      <c r="C481" t="s">
        <v>1489</v>
      </c>
      <c r="J481" t="s">
        <v>495</v>
      </c>
      <c r="K481">
        <v>0</v>
      </c>
      <c r="N481" t="b">
        <v>1</v>
      </c>
      <c r="O481" t="b">
        <v>0</v>
      </c>
      <c r="P481" t="b">
        <v>1</v>
      </c>
      <c r="Q481">
        <v>18</v>
      </c>
      <c r="R481">
        <v>1</v>
      </c>
      <c r="S481">
        <v>1</v>
      </c>
      <c r="T481">
        <v>3</v>
      </c>
      <c r="V481" t="s">
        <v>452</v>
      </c>
      <c r="W481" t="s">
        <v>3878</v>
      </c>
      <c r="X481" t="s">
        <v>665</v>
      </c>
      <c r="Y481">
        <v>18</v>
      </c>
      <c r="Z481">
        <v>18</v>
      </c>
      <c r="AA481">
        <v>3</v>
      </c>
      <c r="AB481">
        <v>3</v>
      </c>
      <c r="AC481">
        <v>14</v>
      </c>
    </row>
    <row r="482" spans="1:29" x14ac:dyDescent="0.3">
      <c r="A482">
        <v>545</v>
      </c>
      <c r="B482" t="s">
        <v>547</v>
      </c>
      <c r="C482" t="s">
        <v>1490</v>
      </c>
      <c r="J482" t="s">
        <v>495</v>
      </c>
      <c r="K482">
        <v>0</v>
      </c>
      <c r="N482" t="b">
        <v>1</v>
      </c>
      <c r="O482" t="b">
        <v>0</v>
      </c>
      <c r="P482" t="b">
        <v>1</v>
      </c>
      <c r="Q482">
        <v>18</v>
      </c>
      <c r="R482">
        <v>1</v>
      </c>
      <c r="S482">
        <v>1</v>
      </c>
      <c r="T482">
        <v>3</v>
      </c>
      <c r="V482" t="s">
        <v>452</v>
      </c>
      <c r="W482" t="s">
        <v>3878</v>
      </c>
      <c r="X482" t="s">
        <v>667</v>
      </c>
      <c r="Y482">
        <v>19</v>
      </c>
      <c r="Z482">
        <v>19</v>
      </c>
      <c r="AA482">
        <v>3</v>
      </c>
      <c r="AB482">
        <v>3</v>
      </c>
      <c r="AC482">
        <v>14</v>
      </c>
    </row>
    <row r="483" spans="1:29" x14ac:dyDescent="0.3">
      <c r="A483">
        <v>546</v>
      </c>
      <c r="B483" t="s">
        <v>547</v>
      </c>
      <c r="C483" t="s">
        <v>1491</v>
      </c>
      <c r="J483" t="s">
        <v>495</v>
      </c>
      <c r="K483">
        <v>0</v>
      </c>
      <c r="N483" t="b">
        <v>1</v>
      </c>
      <c r="O483" t="b">
        <v>0</v>
      </c>
      <c r="P483" t="b">
        <v>1</v>
      </c>
      <c r="Q483">
        <v>18</v>
      </c>
      <c r="R483">
        <v>1</v>
      </c>
      <c r="S483">
        <v>1</v>
      </c>
      <c r="T483">
        <v>3</v>
      </c>
      <c r="V483" t="s">
        <v>452</v>
      </c>
      <c r="W483" t="s">
        <v>3878</v>
      </c>
      <c r="X483" t="s">
        <v>669</v>
      </c>
      <c r="Y483">
        <v>20</v>
      </c>
      <c r="Z483">
        <v>20</v>
      </c>
      <c r="AA483">
        <v>3</v>
      </c>
      <c r="AB483">
        <v>3</v>
      </c>
      <c r="AC483">
        <v>14</v>
      </c>
    </row>
    <row r="484" spans="1:29" x14ac:dyDescent="0.3">
      <c r="A484">
        <v>547</v>
      </c>
      <c r="B484" t="s">
        <v>547</v>
      </c>
      <c r="C484" t="s">
        <v>1492</v>
      </c>
      <c r="J484" t="s">
        <v>495</v>
      </c>
      <c r="K484">
        <v>0</v>
      </c>
      <c r="N484" t="b">
        <v>1</v>
      </c>
      <c r="O484" t="b">
        <v>0</v>
      </c>
      <c r="P484" t="b">
        <v>1</v>
      </c>
      <c r="Q484">
        <v>18</v>
      </c>
      <c r="R484">
        <v>1</v>
      </c>
      <c r="S484">
        <v>1</v>
      </c>
      <c r="T484">
        <v>3</v>
      </c>
      <c r="V484" t="s">
        <v>452</v>
      </c>
      <c r="W484" t="s">
        <v>3878</v>
      </c>
      <c r="X484" t="s">
        <v>671</v>
      </c>
      <c r="Y484">
        <v>21</v>
      </c>
      <c r="Z484">
        <v>21</v>
      </c>
      <c r="AA484">
        <v>3</v>
      </c>
      <c r="AB484">
        <v>3</v>
      </c>
      <c r="AC484">
        <v>14</v>
      </c>
    </row>
    <row r="485" spans="1:29" x14ac:dyDescent="0.3">
      <c r="A485">
        <v>548</v>
      </c>
      <c r="B485" t="s">
        <v>547</v>
      </c>
      <c r="C485" t="s">
        <v>1493</v>
      </c>
      <c r="J485" t="s">
        <v>495</v>
      </c>
      <c r="K485">
        <v>0</v>
      </c>
      <c r="N485" t="b">
        <v>1</v>
      </c>
      <c r="O485" t="b">
        <v>0</v>
      </c>
      <c r="P485" t="b">
        <v>1</v>
      </c>
      <c r="Q485">
        <v>18</v>
      </c>
      <c r="R485">
        <v>1</v>
      </c>
      <c r="S485">
        <v>1</v>
      </c>
      <c r="T485">
        <v>3</v>
      </c>
      <c r="V485" t="s">
        <v>452</v>
      </c>
      <c r="W485" t="s">
        <v>3878</v>
      </c>
      <c r="X485" t="s">
        <v>673</v>
      </c>
      <c r="Y485">
        <v>22</v>
      </c>
      <c r="Z485">
        <v>22</v>
      </c>
      <c r="AA485">
        <v>3</v>
      </c>
      <c r="AB485">
        <v>3</v>
      </c>
      <c r="AC485">
        <v>14</v>
      </c>
    </row>
    <row r="486" spans="1:29" x14ac:dyDescent="0.3">
      <c r="A486">
        <v>549</v>
      </c>
      <c r="B486" t="s">
        <v>547</v>
      </c>
      <c r="C486" t="s">
        <v>1494</v>
      </c>
      <c r="J486" t="s">
        <v>495</v>
      </c>
      <c r="K486">
        <v>0</v>
      </c>
      <c r="N486" t="b">
        <v>1</v>
      </c>
      <c r="O486" t="b">
        <v>0</v>
      </c>
      <c r="P486" t="b">
        <v>1</v>
      </c>
      <c r="Q486">
        <v>18</v>
      </c>
      <c r="R486">
        <v>1</v>
      </c>
      <c r="S486">
        <v>1</v>
      </c>
      <c r="T486">
        <v>3</v>
      </c>
      <c r="V486" t="s">
        <v>452</v>
      </c>
      <c r="W486" t="s">
        <v>3878</v>
      </c>
      <c r="X486" t="s">
        <v>675</v>
      </c>
      <c r="Y486">
        <v>23</v>
      </c>
      <c r="Z486">
        <v>23</v>
      </c>
      <c r="AA486">
        <v>3</v>
      </c>
      <c r="AB486">
        <v>3</v>
      </c>
      <c r="AC486">
        <v>14</v>
      </c>
    </row>
    <row r="487" spans="1:29" x14ac:dyDescent="0.3">
      <c r="A487">
        <v>550</v>
      </c>
      <c r="B487" t="s">
        <v>547</v>
      </c>
      <c r="C487" t="s">
        <v>1495</v>
      </c>
      <c r="J487" t="s">
        <v>495</v>
      </c>
      <c r="K487">
        <v>0</v>
      </c>
      <c r="N487" t="b">
        <v>1</v>
      </c>
      <c r="O487" t="b">
        <v>0</v>
      </c>
      <c r="P487" t="b">
        <v>1</v>
      </c>
      <c r="Q487">
        <v>18</v>
      </c>
      <c r="R487">
        <v>1</v>
      </c>
      <c r="S487">
        <v>1</v>
      </c>
      <c r="T487">
        <v>3</v>
      </c>
      <c r="V487" t="s">
        <v>452</v>
      </c>
      <c r="W487" t="s">
        <v>3878</v>
      </c>
      <c r="X487" t="s">
        <v>677</v>
      </c>
      <c r="Y487">
        <v>24</v>
      </c>
      <c r="Z487">
        <v>24</v>
      </c>
      <c r="AA487">
        <v>3</v>
      </c>
      <c r="AB487">
        <v>3</v>
      </c>
      <c r="AC487">
        <v>14</v>
      </c>
    </row>
    <row r="488" spans="1:29" x14ac:dyDescent="0.3">
      <c r="A488">
        <v>551</v>
      </c>
      <c r="B488" t="s">
        <v>547</v>
      </c>
      <c r="C488" t="s">
        <v>1496</v>
      </c>
      <c r="J488" t="s">
        <v>495</v>
      </c>
      <c r="K488">
        <v>0</v>
      </c>
      <c r="N488" t="b">
        <v>1</v>
      </c>
      <c r="O488" t="b">
        <v>0</v>
      </c>
      <c r="P488" t="b">
        <v>1</v>
      </c>
      <c r="Q488">
        <v>18</v>
      </c>
      <c r="R488">
        <v>1</v>
      </c>
      <c r="S488">
        <v>1</v>
      </c>
      <c r="T488">
        <v>3</v>
      </c>
      <c r="V488" t="s">
        <v>452</v>
      </c>
      <c r="W488" t="s">
        <v>3878</v>
      </c>
      <c r="X488" t="s">
        <v>679</v>
      </c>
      <c r="Y488">
        <v>25</v>
      </c>
      <c r="Z488">
        <v>25</v>
      </c>
      <c r="AA488">
        <v>3</v>
      </c>
      <c r="AB488">
        <v>3</v>
      </c>
      <c r="AC488">
        <v>14</v>
      </c>
    </row>
    <row r="489" spans="1:29" x14ac:dyDescent="0.3">
      <c r="A489">
        <v>552</v>
      </c>
      <c r="B489" t="s">
        <v>547</v>
      </c>
      <c r="C489" t="s">
        <v>1497</v>
      </c>
      <c r="J489" t="s">
        <v>495</v>
      </c>
      <c r="K489">
        <v>0</v>
      </c>
      <c r="N489" t="b">
        <v>1</v>
      </c>
      <c r="O489" t="b">
        <v>0</v>
      </c>
      <c r="P489" t="b">
        <v>1</v>
      </c>
      <c r="Q489">
        <v>18</v>
      </c>
      <c r="R489">
        <v>1</v>
      </c>
      <c r="S489">
        <v>1</v>
      </c>
      <c r="T489">
        <v>3</v>
      </c>
      <c r="V489" t="s">
        <v>452</v>
      </c>
      <c r="W489" t="s">
        <v>3878</v>
      </c>
      <c r="X489" t="s">
        <v>681</v>
      </c>
      <c r="Y489">
        <v>26</v>
      </c>
      <c r="Z489">
        <v>26</v>
      </c>
      <c r="AA489">
        <v>3</v>
      </c>
      <c r="AB489">
        <v>3</v>
      </c>
      <c r="AC489">
        <v>14</v>
      </c>
    </row>
    <row r="490" spans="1:29" x14ac:dyDescent="0.3">
      <c r="A490">
        <v>553</v>
      </c>
      <c r="B490" t="s">
        <v>547</v>
      </c>
      <c r="C490" t="s">
        <v>1498</v>
      </c>
      <c r="J490" t="s">
        <v>495</v>
      </c>
      <c r="K490">
        <v>0</v>
      </c>
      <c r="N490" t="b">
        <v>1</v>
      </c>
      <c r="O490" t="b">
        <v>0</v>
      </c>
      <c r="P490" t="b">
        <v>1</v>
      </c>
      <c r="Q490">
        <v>18</v>
      </c>
      <c r="R490">
        <v>1</v>
      </c>
      <c r="S490">
        <v>1</v>
      </c>
      <c r="T490">
        <v>3</v>
      </c>
      <c r="V490" t="s">
        <v>452</v>
      </c>
      <c r="W490" t="s">
        <v>3878</v>
      </c>
      <c r="X490" t="s">
        <v>683</v>
      </c>
      <c r="Y490">
        <v>27</v>
      </c>
      <c r="Z490">
        <v>27</v>
      </c>
      <c r="AA490">
        <v>3</v>
      </c>
      <c r="AB490">
        <v>3</v>
      </c>
      <c r="AC490">
        <v>14</v>
      </c>
    </row>
    <row r="491" spans="1:29" x14ac:dyDescent="0.3">
      <c r="A491">
        <v>554</v>
      </c>
      <c r="B491" t="s">
        <v>547</v>
      </c>
      <c r="C491" t="s">
        <v>1499</v>
      </c>
      <c r="J491" t="s">
        <v>495</v>
      </c>
      <c r="K491">
        <v>0</v>
      </c>
      <c r="N491" t="b">
        <v>1</v>
      </c>
      <c r="O491" t="b">
        <v>0</v>
      </c>
      <c r="P491" t="b">
        <v>1</v>
      </c>
      <c r="Q491">
        <v>18</v>
      </c>
      <c r="R491">
        <v>1</v>
      </c>
      <c r="S491">
        <v>1</v>
      </c>
      <c r="T491">
        <v>3</v>
      </c>
      <c r="V491" t="s">
        <v>452</v>
      </c>
      <c r="W491" t="s">
        <v>3878</v>
      </c>
      <c r="X491" t="s">
        <v>685</v>
      </c>
      <c r="Y491">
        <v>28</v>
      </c>
      <c r="Z491">
        <v>28</v>
      </c>
      <c r="AA491">
        <v>3</v>
      </c>
      <c r="AB491">
        <v>3</v>
      </c>
      <c r="AC491">
        <v>14</v>
      </c>
    </row>
    <row r="492" spans="1:29" x14ac:dyDescent="0.3">
      <c r="A492">
        <v>555</v>
      </c>
      <c r="B492" t="s">
        <v>547</v>
      </c>
      <c r="C492" t="s">
        <v>1500</v>
      </c>
      <c r="J492" t="s">
        <v>495</v>
      </c>
      <c r="K492">
        <v>0</v>
      </c>
      <c r="N492" t="b">
        <v>1</v>
      </c>
      <c r="O492" t="b">
        <v>0</v>
      </c>
      <c r="P492" t="b">
        <v>1</v>
      </c>
      <c r="Q492">
        <v>18</v>
      </c>
      <c r="R492">
        <v>1</v>
      </c>
      <c r="S492">
        <v>1</v>
      </c>
      <c r="T492">
        <v>3</v>
      </c>
      <c r="V492" t="s">
        <v>452</v>
      </c>
      <c r="W492" t="s">
        <v>3878</v>
      </c>
      <c r="X492" t="s">
        <v>687</v>
      </c>
      <c r="Y492">
        <v>29</v>
      </c>
      <c r="Z492">
        <v>29</v>
      </c>
      <c r="AA492">
        <v>3</v>
      </c>
      <c r="AB492">
        <v>3</v>
      </c>
      <c r="AC492">
        <v>14</v>
      </c>
    </row>
    <row r="493" spans="1:29" x14ac:dyDescent="0.3">
      <c r="A493">
        <v>556</v>
      </c>
      <c r="B493" t="s">
        <v>547</v>
      </c>
      <c r="C493" t="s">
        <v>1501</v>
      </c>
      <c r="J493" t="s">
        <v>495</v>
      </c>
      <c r="K493">
        <v>0</v>
      </c>
      <c r="N493" t="b">
        <v>1</v>
      </c>
      <c r="O493" t="b">
        <v>0</v>
      </c>
      <c r="P493" t="b">
        <v>1</v>
      </c>
      <c r="Q493">
        <v>18</v>
      </c>
      <c r="R493">
        <v>1</v>
      </c>
      <c r="S493">
        <v>1</v>
      </c>
      <c r="T493">
        <v>3</v>
      </c>
      <c r="V493" t="s">
        <v>452</v>
      </c>
      <c r="W493" t="s">
        <v>3878</v>
      </c>
      <c r="X493" t="s">
        <v>689</v>
      </c>
      <c r="Y493">
        <v>30</v>
      </c>
      <c r="Z493">
        <v>30</v>
      </c>
      <c r="AA493">
        <v>3</v>
      </c>
      <c r="AB493">
        <v>3</v>
      </c>
      <c r="AC493">
        <v>14</v>
      </c>
    </row>
    <row r="494" spans="1:29" x14ac:dyDescent="0.3">
      <c r="A494">
        <v>557</v>
      </c>
      <c r="B494" t="s">
        <v>547</v>
      </c>
      <c r="C494" t="s">
        <v>1502</v>
      </c>
      <c r="J494" t="s">
        <v>495</v>
      </c>
      <c r="K494">
        <v>0</v>
      </c>
      <c r="N494" t="b">
        <v>1</v>
      </c>
      <c r="O494" t="b">
        <v>0</v>
      </c>
      <c r="P494" t="b">
        <v>1</v>
      </c>
      <c r="Q494">
        <v>18</v>
      </c>
      <c r="R494">
        <v>1</v>
      </c>
      <c r="S494">
        <v>1</v>
      </c>
      <c r="T494">
        <v>3</v>
      </c>
      <c r="V494" t="s">
        <v>452</v>
      </c>
      <c r="W494" t="s">
        <v>3878</v>
      </c>
      <c r="X494" t="s">
        <v>691</v>
      </c>
      <c r="Y494">
        <v>31</v>
      </c>
      <c r="Z494">
        <v>31</v>
      </c>
      <c r="AA494">
        <v>3</v>
      </c>
      <c r="AB494">
        <v>3</v>
      </c>
      <c r="AC494">
        <v>14</v>
      </c>
    </row>
    <row r="495" spans="1:29" x14ac:dyDescent="0.3">
      <c r="A495">
        <v>558</v>
      </c>
      <c r="B495" t="s">
        <v>547</v>
      </c>
      <c r="C495" t="s">
        <v>1503</v>
      </c>
      <c r="J495" t="s">
        <v>495</v>
      </c>
      <c r="K495">
        <v>0</v>
      </c>
      <c r="N495" t="b">
        <v>1</v>
      </c>
      <c r="O495" t="b">
        <v>0</v>
      </c>
      <c r="P495" t="b">
        <v>1</v>
      </c>
      <c r="Q495">
        <v>18</v>
      </c>
      <c r="R495">
        <v>1</v>
      </c>
      <c r="S495">
        <v>1</v>
      </c>
      <c r="T495">
        <v>3</v>
      </c>
      <c r="V495" t="s">
        <v>452</v>
      </c>
      <c r="W495" t="s">
        <v>3878</v>
      </c>
      <c r="X495" t="s">
        <v>693</v>
      </c>
      <c r="Y495">
        <v>32</v>
      </c>
      <c r="Z495">
        <v>32</v>
      </c>
      <c r="AA495">
        <v>3</v>
      </c>
      <c r="AB495">
        <v>3</v>
      </c>
      <c r="AC495">
        <v>14</v>
      </c>
    </row>
    <row r="496" spans="1:29" x14ac:dyDescent="0.3">
      <c r="A496">
        <v>559</v>
      </c>
      <c r="B496" t="s">
        <v>547</v>
      </c>
      <c r="C496" t="s">
        <v>1504</v>
      </c>
      <c r="J496" t="s">
        <v>495</v>
      </c>
      <c r="K496">
        <v>0</v>
      </c>
      <c r="N496" t="b">
        <v>1</v>
      </c>
      <c r="O496" t="b">
        <v>0</v>
      </c>
      <c r="P496" t="b">
        <v>1</v>
      </c>
      <c r="Q496">
        <v>18</v>
      </c>
      <c r="R496">
        <v>1</v>
      </c>
      <c r="S496">
        <v>1</v>
      </c>
      <c r="T496">
        <v>3</v>
      </c>
      <c r="V496" t="s">
        <v>452</v>
      </c>
      <c r="W496" t="s">
        <v>3878</v>
      </c>
      <c r="X496" t="s">
        <v>695</v>
      </c>
      <c r="Y496">
        <v>33</v>
      </c>
      <c r="Z496">
        <v>33</v>
      </c>
      <c r="AA496">
        <v>3</v>
      </c>
      <c r="AB496">
        <v>3</v>
      </c>
      <c r="AC496">
        <v>14</v>
      </c>
    </row>
    <row r="497" spans="1:29" x14ac:dyDescent="0.3">
      <c r="A497">
        <v>560</v>
      </c>
      <c r="B497" t="s">
        <v>547</v>
      </c>
      <c r="C497" t="s">
        <v>1505</v>
      </c>
      <c r="J497" t="s">
        <v>495</v>
      </c>
      <c r="K497">
        <v>0</v>
      </c>
      <c r="N497" t="b">
        <v>1</v>
      </c>
      <c r="O497" t="b">
        <v>0</v>
      </c>
      <c r="P497" t="b">
        <v>1</v>
      </c>
      <c r="Q497">
        <v>18</v>
      </c>
      <c r="R497">
        <v>1</v>
      </c>
      <c r="S497">
        <v>1</v>
      </c>
      <c r="T497">
        <v>3</v>
      </c>
      <c r="V497" t="s">
        <v>452</v>
      </c>
      <c r="W497" t="s">
        <v>3878</v>
      </c>
      <c r="X497" t="s">
        <v>697</v>
      </c>
      <c r="Y497">
        <v>34</v>
      </c>
      <c r="Z497">
        <v>34</v>
      </c>
      <c r="AA497">
        <v>3</v>
      </c>
      <c r="AB497">
        <v>3</v>
      </c>
      <c r="AC497">
        <v>14</v>
      </c>
    </row>
    <row r="498" spans="1:29" x14ac:dyDescent="0.3">
      <c r="A498">
        <v>561</v>
      </c>
      <c r="B498" t="s">
        <v>547</v>
      </c>
      <c r="C498" t="s">
        <v>1506</v>
      </c>
      <c r="J498" t="s">
        <v>495</v>
      </c>
      <c r="K498">
        <v>0</v>
      </c>
      <c r="N498" t="b">
        <v>1</v>
      </c>
      <c r="O498" t="b">
        <v>0</v>
      </c>
      <c r="P498" t="b">
        <v>1</v>
      </c>
      <c r="Q498">
        <v>18</v>
      </c>
      <c r="R498">
        <v>1</v>
      </c>
      <c r="S498">
        <v>1</v>
      </c>
      <c r="T498">
        <v>3</v>
      </c>
      <c r="V498" t="s">
        <v>452</v>
      </c>
      <c r="W498" t="s">
        <v>3878</v>
      </c>
      <c r="X498" t="s">
        <v>699</v>
      </c>
      <c r="Y498">
        <v>35</v>
      </c>
      <c r="Z498">
        <v>35</v>
      </c>
      <c r="AA498">
        <v>3</v>
      </c>
      <c r="AB498">
        <v>3</v>
      </c>
      <c r="AC498">
        <v>14</v>
      </c>
    </row>
    <row r="499" spans="1:29" x14ac:dyDescent="0.3">
      <c r="A499">
        <v>562</v>
      </c>
      <c r="B499" t="s">
        <v>547</v>
      </c>
      <c r="C499" t="s">
        <v>1507</v>
      </c>
      <c r="J499" t="s">
        <v>495</v>
      </c>
      <c r="K499">
        <v>0</v>
      </c>
      <c r="N499" t="b">
        <v>1</v>
      </c>
      <c r="O499" t="b">
        <v>0</v>
      </c>
      <c r="P499" t="b">
        <v>1</v>
      </c>
      <c r="Q499">
        <v>18</v>
      </c>
      <c r="R499">
        <v>1</v>
      </c>
      <c r="S499">
        <v>1</v>
      </c>
      <c r="T499">
        <v>3</v>
      </c>
      <c r="V499" t="s">
        <v>452</v>
      </c>
      <c r="W499" t="s">
        <v>3878</v>
      </c>
      <c r="X499" t="s">
        <v>701</v>
      </c>
      <c r="Y499">
        <v>36</v>
      </c>
      <c r="Z499">
        <v>36</v>
      </c>
      <c r="AA499">
        <v>3</v>
      </c>
      <c r="AB499">
        <v>3</v>
      </c>
      <c r="AC499">
        <v>14</v>
      </c>
    </row>
    <row r="500" spans="1:29" x14ac:dyDescent="0.3">
      <c r="A500">
        <v>563</v>
      </c>
      <c r="B500" t="s">
        <v>547</v>
      </c>
      <c r="C500" t="s">
        <v>1508</v>
      </c>
      <c r="J500" t="s">
        <v>495</v>
      </c>
      <c r="K500">
        <v>0</v>
      </c>
      <c r="N500" t="b">
        <v>1</v>
      </c>
      <c r="O500" t="b">
        <v>0</v>
      </c>
      <c r="P500" t="b">
        <v>1</v>
      </c>
      <c r="Q500">
        <v>18</v>
      </c>
      <c r="R500">
        <v>1</v>
      </c>
      <c r="S500">
        <v>1</v>
      </c>
      <c r="T500">
        <v>3</v>
      </c>
      <c r="V500" t="s">
        <v>452</v>
      </c>
      <c r="W500" t="s">
        <v>3878</v>
      </c>
      <c r="X500" t="s">
        <v>703</v>
      </c>
      <c r="Y500">
        <v>37</v>
      </c>
      <c r="Z500">
        <v>37</v>
      </c>
      <c r="AA500">
        <v>3</v>
      </c>
      <c r="AB500">
        <v>3</v>
      </c>
      <c r="AC500">
        <v>14</v>
      </c>
    </row>
    <row r="501" spans="1:29" x14ac:dyDescent="0.3">
      <c r="A501">
        <v>564</v>
      </c>
      <c r="B501" t="s">
        <v>547</v>
      </c>
      <c r="C501" t="s">
        <v>1509</v>
      </c>
      <c r="J501" t="s">
        <v>495</v>
      </c>
      <c r="K501">
        <v>0</v>
      </c>
      <c r="N501" t="b">
        <v>1</v>
      </c>
      <c r="O501" t="b">
        <v>0</v>
      </c>
      <c r="P501" t="b">
        <v>1</v>
      </c>
      <c r="Q501">
        <v>18</v>
      </c>
      <c r="R501">
        <v>1</v>
      </c>
      <c r="S501">
        <v>1</v>
      </c>
      <c r="T501">
        <v>3</v>
      </c>
      <c r="V501" t="s">
        <v>452</v>
      </c>
      <c r="W501" t="s">
        <v>3878</v>
      </c>
      <c r="X501" t="s">
        <v>705</v>
      </c>
      <c r="Y501">
        <v>38</v>
      </c>
      <c r="Z501">
        <v>38</v>
      </c>
      <c r="AA501">
        <v>3</v>
      </c>
      <c r="AB501">
        <v>3</v>
      </c>
      <c r="AC501">
        <v>14</v>
      </c>
    </row>
    <row r="502" spans="1:29" x14ac:dyDescent="0.3">
      <c r="A502">
        <v>565</v>
      </c>
      <c r="B502" t="s">
        <v>547</v>
      </c>
      <c r="C502" t="s">
        <v>1510</v>
      </c>
      <c r="J502" t="s">
        <v>495</v>
      </c>
      <c r="K502">
        <v>0</v>
      </c>
      <c r="N502" t="b">
        <v>1</v>
      </c>
      <c r="O502" t="b">
        <v>0</v>
      </c>
      <c r="P502" t="b">
        <v>1</v>
      </c>
      <c r="Q502">
        <v>18</v>
      </c>
      <c r="R502">
        <v>1</v>
      </c>
      <c r="S502">
        <v>1</v>
      </c>
      <c r="T502">
        <v>3</v>
      </c>
      <c r="V502" t="s">
        <v>452</v>
      </c>
      <c r="W502" t="s">
        <v>3878</v>
      </c>
      <c r="X502" t="s">
        <v>707</v>
      </c>
      <c r="Y502">
        <v>39</v>
      </c>
      <c r="Z502">
        <v>39</v>
      </c>
      <c r="AA502">
        <v>3</v>
      </c>
      <c r="AB502">
        <v>3</v>
      </c>
      <c r="AC502">
        <v>14</v>
      </c>
    </row>
    <row r="503" spans="1:29" x14ac:dyDescent="0.3">
      <c r="A503">
        <v>566</v>
      </c>
      <c r="B503" t="s">
        <v>547</v>
      </c>
      <c r="C503" t="s">
        <v>1511</v>
      </c>
      <c r="J503" t="s">
        <v>495</v>
      </c>
      <c r="K503">
        <v>0</v>
      </c>
      <c r="N503" t="b">
        <v>1</v>
      </c>
      <c r="O503" t="b">
        <v>0</v>
      </c>
      <c r="P503" t="b">
        <v>1</v>
      </c>
      <c r="Q503">
        <v>18</v>
      </c>
      <c r="R503">
        <v>1</v>
      </c>
      <c r="S503">
        <v>1</v>
      </c>
      <c r="T503">
        <v>3</v>
      </c>
      <c r="V503" t="s">
        <v>452</v>
      </c>
      <c r="W503" t="s">
        <v>3878</v>
      </c>
      <c r="X503" t="s">
        <v>709</v>
      </c>
      <c r="Y503">
        <v>40</v>
      </c>
      <c r="Z503">
        <v>40</v>
      </c>
      <c r="AA503">
        <v>3</v>
      </c>
      <c r="AB503">
        <v>3</v>
      </c>
      <c r="AC503">
        <v>14</v>
      </c>
    </row>
    <row r="504" spans="1:29" x14ac:dyDescent="0.3">
      <c r="A504">
        <v>567</v>
      </c>
      <c r="B504" t="s">
        <v>547</v>
      </c>
      <c r="C504" t="s">
        <v>1512</v>
      </c>
      <c r="J504" t="s">
        <v>495</v>
      </c>
      <c r="K504">
        <v>0</v>
      </c>
      <c r="N504" t="b">
        <v>1</v>
      </c>
      <c r="O504" t="b">
        <v>0</v>
      </c>
      <c r="P504" t="b">
        <v>1</v>
      </c>
      <c r="Q504">
        <v>18</v>
      </c>
      <c r="R504">
        <v>1</v>
      </c>
      <c r="S504">
        <v>1</v>
      </c>
      <c r="T504">
        <v>3</v>
      </c>
      <c r="V504" t="s">
        <v>452</v>
      </c>
      <c r="W504" t="s">
        <v>3878</v>
      </c>
      <c r="X504" t="s">
        <v>711</v>
      </c>
      <c r="Y504">
        <v>41</v>
      </c>
      <c r="Z504">
        <v>41</v>
      </c>
      <c r="AA504">
        <v>3</v>
      </c>
      <c r="AB504">
        <v>3</v>
      </c>
      <c r="AC504">
        <v>14</v>
      </c>
    </row>
    <row r="505" spans="1:29" x14ac:dyDescent="0.3">
      <c r="A505">
        <v>568</v>
      </c>
      <c r="B505" t="s">
        <v>547</v>
      </c>
      <c r="C505" t="s">
        <v>1513</v>
      </c>
      <c r="J505" t="s">
        <v>495</v>
      </c>
      <c r="K505">
        <v>0</v>
      </c>
      <c r="N505" t="b">
        <v>1</v>
      </c>
      <c r="O505" t="b">
        <v>0</v>
      </c>
      <c r="P505" t="b">
        <v>1</v>
      </c>
      <c r="Q505">
        <v>18</v>
      </c>
      <c r="R505">
        <v>1</v>
      </c>
      <c r="S505">
        <v>1</v>
      </c>
      <c r="T505">
        <v>3</v>
      </c>
      <c r="V505" t="s">
        <v>452</v>
      </c>
      <c r="W505" t="s">
        <v>3878</v>
      </c>
      <c r="X505" t="s">
        <v>713</v>
      </c>
      <c r="Y505">
        <v>42</v>
      </c>
      <c r="Z505">
        <v>42</v>
      </c>
      <c r="AA505">
        <v>3</v>
      </c>
      <c r="AB505">
        <v>3</v>
      </c>
      <c r="AC505">
        <v>14</v>
      </c>
    </row>
    <row r="506" spans="1:29" x14ac:dyDescent="0.3">
      <c r="A506">
        <v>569</v>
      </c>
      <c r="B506" t="s">
        <v>547</v>
      </c>
      <c r="C506" t="s">
        <v>1514</v>
      </c>
      <c r="J506" t="s">
        <v>495</v>
      </c>
      <c r="K506">
        <v>0</v>
      </c>
      <c r="N506" t="b">
        <v>1</v>
      </c>
      <c r="O506" t="b">
        <v>0</v>
      </c>
      <c r="P506" t="b">
        <v>1</v>
      </c>
      <c r="Q506">
        <v>18</v>
      </c>
      <c r="R506">
        <v>1</v>
      </c>
      <c r="S506">
        <v>1</v>
      </c>
      <c r="T506">
        <v>3</v>
      </c>
      <c r="V506" t="s">
        <v>452</v>
      </c>
      <c r="W506" t="s">
        <v>3878</v>
      </c>
      <c r="X506" t="s">
        <v>715</v>
      </c>
      <c r="Y506">
        <v>43</v>
      </c>
      <c r="Z506">
        <v>43</v>
      </c>
      <c r="AA506">
        <v>3</v>
      </c>
      <c r="AB506">
        <v>3</v>
      </c>
      <c r="AC506">
        <v>14</v>
      </c>
    </row>
    <row r="507" spans="1:29" x14ac:dyDescent="0.3">
      <c r="A507">
        <v>570</v>
      </c>
      <c r="B507" t="s">
        <v>547</v>
      </c>
      <c r="C507" t="s">
        <v>1515</v>
      </c>
      <c r="J507" t="s">
        <v>495</v>
      </c>
      <c r="K507">
        <v>0</v>
      </c>
      <c r="N507" t="b">
        <v>1</v>
      </c>
      <c r="O507" t="b">
        <v>0</v>
      </c>
      <c r="P507" t="b">
        <v>1</v>
      </c>
      <c r="Q507">
        <v>18</v>
      </c>
      <c r="R507">
        <v>1</v>
      </c>
      <c r="S507">
        <v>1</v>
      </c>
      <c r="T507">
        <v>3</v>
      </c>
      <c r="V507" t="s">
        <v>452</v>
      </c>
      <c r="W507" t="s">
        <v>3878</v>
      </c>
      <c r="X507" t="s">
        <v>717</v>
      </c>
      <c r="Y507">
        <v>44</v>
      </c>
      <c r="Z507">
        <v>44</v>
      </c>
      <c r="AA507">
        <v>3</v>
      </c>
      <c r="AB507">
        <v>3</v>
      </c>
      <c r="AC507">
        <v>14</v>
      </c>
    </row>
    <row r="508" spans="1:29" x14ac:dyDescent="0.3">
      <c r="A508">
        <v>571</v>
      </c>
      <c r="B508" t="s">
        <v>547</v>
      </c>
      <c r="C508" t="s">
        <v>1516</v>
      </c>
      <c r="J508" t="s">
        <v>495</v>
      </c>
      <c r="K508">
        <v>0</v>
      </c>
      <c r="N508" t="b">
        <v>1</v>
      </c>
      <c r="O508" t="b">
        <v>0</v>
      </c>
      <c r="P508" t="b">
        <v>1</v>
      </c>
      <c r="Q508">
        <v>18</v>
      </c>
      <c r="R508">
        <v>1</v>
      </c>
      <c r="S508">
        <v>1</v>
      </c>
      <c r="T508">
        <v>3</v>
      </c>
      <c r="V508" t="s">
        <v>452</v>
      </c>
      <c r="W508" t="s">
        <v>3878</v>
      </c>
      <c r="X508" t="s">
        <v>719</v>
      </c>
      <c r="Y508">
        <v>45</v>
      </c>
      <c r="Z508">
        <v>45</v>
      </c>
      <c r="AA508">
        <v>3</v>
      </c>
      <c r="AB508">
        <v>3</v>
      </c>
      <c r="AC508">
        <v>14</v>
      </c>
    </row>
    <row r="509" spans="1:29" x14ac:dyDescent="0.3">
      <c r="A509">
        <v>572</v>
      </c>
      <c r="B509" t="s">
        <v>547</v>
      </c>
      <c r="C509" t="s">
        <v>1517</v>
      </c>
      <c r="J509" t="s">
        <v>495</v>
      </c>
      <c r="K509">
        <v>0</v>
      </c>
      <c r="N509" t="b">
        <v>1</v>
      </c>
      <c r="O509" t="b">
        <v>0</v>
      </c>
      <c r="P509" t="b">
        <v>1</v>
      </c>
      <c r="Q509">
        <v>18</v>
      </c>
      <c r="R509">
        <v>1</v>
      </c>
      <c r="S509">
        <v>1</v>
      </c>
      <c r="T509">
        <v>3</v>
      </c>
      <c r="V509" t="s">
        <v>452</v>
      </c>
      <c r="W509" t="s">
        <v>3878</v>
      </c>
      <c r="X509" t="s">
        <v>721</v>
      </c>
      <c r="Y509">
        <v>46</v>
      </c>
      <c r="Z509">
        <v>46</v>
      </c>
      <c r="AA509">
        <v>3</v>
      </c>
      <c r="AB509">
        <v>3</v>
      </c>
      <c r="AC509">
        <v>14</v>
      </c>
    </row>
    <row r="510" spans="1:29" x14ac:dyDescent="0.3">
      <c r="A510">
        <v>573</v>
      </c>
      <c r="B510" t="s">
        <v>547</v>
      </c>
      <c r="C510" t="s">
        <v>1518</v>
      </c>
      <c r="J510" t="s">
        <v>495</v>
      </c>
      <c r="K510">
        <v>0</v>
      </c>
      <c r="N510" t="b">
        <v>1</v>
      </c>
      <c r="O510" t="b">
        <v>0</v>
      </c>
      <c r="P510" t="b">
        <v>1</v>
      </c>
      <c r="Q510">
        <v>18</v>
      </c>
      <c r="R510">
        <v>1</v>
      </c>
      <c r="S510">
        <v>1</v>
      </c>
      <c r="T510">
        <v>3</v>
      </c>
      <c r="V510" t="s">
        <v>452</v>
      </c>
      <c r="W510" t="s">
        <v>3878</v>
      </c>
      <c r="X510" t="s">
        <v>723</v>
      </c>
      <c r="Y510">
        <v>47</v>
      </c>
      <c r="Z510">
        <v>47</v>
      </c>
      <c r="AA510">
        <v>3</v>
      </c>
      <c r="AB510">
        <v>3</v>
      </c>
      <c r="AC510">
        <v>14</v>
      </c>
    </row>
    <row r="511" spans="1:29" x14ac:dyDescent="0.3">
      <c r="A511">
        <v>574</v>
      </c>
      <c r="B511" t="s">
        <v>547</v>
      </c>
      <c r="C511" t="s">
        <v>1519</v>
      </c>
      <c r="J511" t="s">
        <v>495</v>
      </c>
      <c r="K511">
        <v>0</v>
      </c>
      <c r="N511" t="b">
        <v>1</v>
      </c>
      <c r="O511" t="b">
        <v>0</v>
      </c>
      <c r="P511" t="b">
        <v>1</v>
      </c>
      <c r="Q511">
        <v>18</v>
      </c>
      <c r="R511">
        <v>1</v>
      </c>
      <c r="S511">
        <v>1</v>
      </c>
      <c r="T511">
        <v>3</v>
      </c>
      <c r="V511" t="s">
        <v>452</v>
      </c>
      <c r="W511" t="s">
        <v>3878</v>
      </c>
      <c r="X511" t="s">
        <v>725</v>
      </c>
      <c r="Y511">
        <v>48</v>
      </c>
      <c r="Z511">
        <v>48</v>
      </c>
      <c r="AA511">
        <v>3</v>
      </c>
      <c r="AB511">
        <v>3</v>
      </c>
      <c r="AC511">
        <v>14</v>
      </c>
    </row>
    <row r="512" spans="1:29" x14ac:dyDescent="0.3">
      <c r="A512">
        <v>575</v>
      </c>
      <c r="B512" t="s">
        <v>547</v>
      </c>
      <c r="C512" t="s">
        <v>1520</v>
      </c>
      <c r="J512" t="s">
        <v>495</v>
      </c>
      <c r="K512">
        <v>0</v>
      </c>
      <c r="N512" t="b">
        <v>1</v>
      </c>
      <c r="O512" t="b">
        <v>0</v>
      </c>
      <c r="P512" t="b">
        <v>1</v>
      </c>
      <c r="Q512">
        <v>18</v>
      </c>
      <c r="R512">
        <v>1</v>
      </c>
      <c r="S512">
        <v>1</v>
      </c>
      <c r="T512">
        <v>3</v>
      </c>
      <c r="V512" t="s">
        <v>452</v>
      </c>
      <c r="W512" t="s">
        <v>3878</v>
      </c>
      <c r="X512" t="s">
        <v>727</v>
      </c>
      <c r="Y512">
        <v>49</v>
      </c>
      <c r="Z512">
        <v>49</v>
      </c>
      <c r="AA512">
        <v>3</v>
      </c>
      <c r="AB512">
        <v>3</v>
      </c>
      <c r="AC512">
        <v>14</v>
      </c>
    </row>
    <row r="513" spans="1:29" x14ac:dyDescent="0.3">
      <c r="A513">
        <v>576</v>
      </c>
      <c r="B513" t="s">
        <v>547</v>
      </c>
      <c r="C513" t="s">
        <v>1521</v>
      </c>
      <c r="J513" t="s">
        <v>495</v>
      </c>
      <c r="K513">
        <v>0</v>
      </c>
      <c r="N513" t="b">
        <v>1</v>
      </c>
      <c r="O513" t="b">
        <v>0</v>
      </c>
      <c r="P513" t="b">
        <v>1</v>
      </c>
      <c r="Q513">
        <v>18</v>
      </c>
      <c r="R513">
        <v>1</v>
      </c>
      <c r="S513">
        <v>1</v>
      </c>
      <c r="T513">
        <v>3</v>
      </c>
      <c r="V513" t="s">
        <v>452</v>
      </c>
      <c r="W513" t="s">
        <v>3878</v>
      </c>
      <c r="X513" t="s">
        <v>729</v>
      </c>
      <c r="Y513">
        <v>50</v>
      </c>
      <c r="Z513">
        <v>50</v>
      </c>
      <c r="AA513">
        <v>3</v>
      </c>
      <c r="AB513">
        <v>3</v>
      </c>
      <c r="AC513">
        <v>14</v>
      </c>
    </row>
    <row r="514" spans="1:29" x14ac:dyDescent="0.3">
      <c r="A514">
        <v>577</v>
      </c>
      <c r="B514" t="s">
        <v>547</v>
      </c>
      <c r="C514" t="s">
        <v>1522</v>
      </c>
      <c r="J514" t="s">
        <v>495</v>
      </c>
      <c r="K514">
        <v>0</v>
      </c>
      <c r="N514" t="b">
        <v>1</v>
      </c>
      <c r="O514" t="b">
        <v>0</v>
      </c>
      <c r="P514" t="b">
        <v>1</v>
      </c>
      <c r="Q514">
        <v>18</v>
      </c>
      <c r="R514">
        <v>1</v>
      </c>
      <c r="S514">
        <v>1</v>
      </c>
      <c r="T514">
        <v>3</v>
      </c>
      <c r="V514" t="s">
        <v>452</v>
      </c>
      <c r="W514" t="s">
        <v>3878</v>
      </c>
      <c r="X514" t="s">
        <v>731</v>
      </c>
      <c r="Y514">
        <v>51</v>
      </c>
      <c r="Z514">
        <v>51</v>
      </c>
      <c r="AA514">
        <v>3</v>
      </c>
      <c r="AB514">
        <v>3</v>
      </c>
      <c r="AC514">
        <v>14</v>
      </c>
    </row>
    <row r="515" spans="1:29" x14ac:dyDescent="0.3">
      <c r="A515">
        <v>578</v>
      </c>
      <c r="B515" t="s">
        <v>547</v>
      </c>
      <c r="C515" t="s">
        <v>1523</v>
      </c>
      <c r="J515" t="s">
        <v>495</v>
      </c>
      <c r="K515">
        <v>0</v>
      </c>
      <c r="N515" t="b">
        <v>1</v>
      </c>
      <c r="O515" t="b">
        <v>0</v>
      </c>
      <c r="P515" t="b">
        <v>1</v>
      </c>
      <c r="Q515">
        <v>18</v>
      </c>
      <c r="R515">
        <v>1</v>
      </c>
      <c r="S515">
        <v>1</v>
      </c>
      <c r="T515">
        <v>3</v>
      </c>
      <c r="V515" t="s">
        <v>452</v>
      </c>
      <c r="W515" t="s">
        <v>3878</v>
      </c>
      <c r="X515" t="s">
        <v>733</v>
      </c>
      <c r="Y515">
        <v>52</v>
      </c>
      <c r="Z515">
        <v>52</v>
      </c>
      <c r="AA515">
        <v>3</v>
      </c>
      <c r="AB515">
        <v>3</v>
      </c>
      <c r="AC515">
        <v>14</v>
      </c>
    </row>
    <row r="516" spans="1:29" x14ac:dyDescent="0.3">
      <c r="A516">
        <v>579</v>
      </c>
      <c r="B516" t="s">
        <v>547</v>
      </c>
      <c r="C516" t="s">
        <v>1524</v>
      </c>
      <c r="J516" t="s">
        <v>495</v>
      </c>
      <c r="K516">
        <v>0</v>
      </c>
      <c r="N516" t="b">
        <v>1</v>
      </c>
      <c r="O516" t="b">
        <v>0</v>
      </c>
      <c r="P516" t="b">
        <v>1</v>
      </c>
      <c r="Q516">
        <v>18</v>
      </c>
      <c r="R516">
        <v>1</v>
      </c>
      <c r="S516">
        <v>1</v>
      </c>
      <c r="T516">
        <v>3</v>
      </c>
      <c r="V516" t="s">
        <v>452</v>
      </c>
      <c r="W516" t="s">
        <v>3878</v>
      </c>
      <c r="X516" t="s">
        <v>1536</v>
      </c>
      <c r="Y516">
        <v>53</v>
      </c>
      <c r="Z516">
        <v>53</v>
      </c>
      <c r="AA516">
        <v>3</v>
      </c>
      <c r="AB516">
        <v>3</v>
      </c>
      <c r="AC516">
        <v>14</v>
      </c>
    </row>
    <row r="517" spans="1:29" x14ac:dyDescent="0.3">
      <c r="A517">
        <v>580</v>
      </c>
      <c r="B517" t="s">
        <v>547</v>
      </c>
      <c r="C517" t="s">
        <v>1525</v>
      </c>
      <c r="J517" t="s">
        <v>495</v>
      </c>
      <c r="K517">
        <v>0</v>
      </c>
      <c r="N517" t="b">
        <v>1</v>
      </c>
      <c r="O517" t="b">
        <v>0</v>
      </c>
      <c r="P517" t="b">
        <v>1</v>
      </c>
      <c r="Q517">
        <v>18</v>
      </c>
      <c r="R517">
        <v>1</v>
      </c>
      <c r="S517">
        <v>1</v>
      </c>
      <c r="T517">
        <v>3</v>
      </c>
      <c r="V517" t="s">
        <v>452</v>
      </c>
      <c r="W517" t="s">
        <v>3878</v>
      </c>
      <c r="X517" t="s">
        <v>3178</v>
      </c>
      <c r="Y517">
        <v>54</v>
      </c>
      <c r="Z517">
        <v>54</v>
      </c>
      <c r="AA517">
        <v>3</v>
      </c>
      <c r="AB517">
        <v>3</v>
      </c>
      <c r="AC517">
        <v>14</v>
      </c>
    </row>
    <row r="518" spans="1:29" x14ac:dyDescent="0.3">
      <c r="A518">
        <v>581</v>
      </c>
      <c r="B518" t="s">
        <v>547</v>
      </c>
      <c r="C518" t="s">
        <v>1526</v>
      </c>
      <c r="J518" t="s">
        <v>495</v>
      </c>
      <c r="K518">
        <v>0</v>
      </c>
      <c r="N518" t="b">
        <v>1</v>
      </c>
      <c r="O518" t="b">
        <v>0</v>
      </c>
      <c r="P518" t="b">
        <v>1</v>
      </c>
      <c r="Q518">
        <v>18</v>
      </c>
      <c r="R518">
        <v>1</v>
      </c>
      <c r="S518">
        <v>1</v>
      </c>
      <c r="T518">
        <v>3</v>
      </c>
      <c r="V518" t="s">
        <v>452</v>
      </c>
      <c r="W518" t="s">
        <v>3878</v>
      </c>
      <c r="X518" t="s">
        <v>3180</v>
      </c>
      <c r="Y518">
        <v>55</v>
      </c>
      <c r="Z518">
        <v>55</v>
      </c>
      <c r="AA518">
        <v>3</v>
      </c>
      <c r="AB518">
        <v>3</v>
      </c>
      <c r="AC518">
        <v>14</v>
      </c>
    </row>
    <row r="519" spans="1:29" x14ac:dyDescent="0.3">
      <c r="A519">
        <v>582</v>
      </c>
      <c r="B519" t="s">
        <v>547</v>
      </c>
      <c r="C519" t="s">
        <v>1527</v>
      </c>
      <c r="J519" t="s">
        <v>495</v>
      </c>
      <c r="K519">
        <v>0</v>
      </c>
      <c r="N519" t="b">
        <v>1</v>
      </c>
      <c r="O519" t="b">
        <v>0</v>
      </c>
      <c r="P519" t="b">
        <v>1</v>
      </c>
      <c r="Q519">
        <v>18</v>
      </c>
      <c r="R519">
        <v>1</v>
      </c>
      <c r="S519">
        <v>1</v>
      </c>
      <c r="T519">
        <v>3</v>
      </c>
      <c r="V519" t="s">
        <v>452</v>
      </c>
      <c r="W519" t="s">
        <v>3878</v>
      </c>
      <c r="X519" t="s">
        <v>3182</v>
      </c>
      <c r="Y519">
        <v>56</v>
      </c>
      <c r="Z519">
        <v>56</v>
      </c>
      <c r="AA519">
        <v>3</v>
      </c>
      <c r="AB519">
        <v>3</v>
      </c>
      <c r="AC519">
        <v>14</v>
      </c>
    </row>
    <row r="520" spans="1:29" x14ac:dyDescent="0.3">
      <c r="A520">
        <v>583</v>
      </c>
      <c r="B520" t="s">
        <v>547</v>
      </c>
      <c r="C520" t="s">
        <v>1528</v>
      </c>
      <c r="J520" t="s">
        <v>495</v>
      </c>
      <c r="K520">
        <v>0</v>
      </c>
      <c r="N520" t="b">
        <v>1</v>
      </c>
      <c r="O520" t="b">
        <v>0</v>
      </c>
      <c r="P520" t="b">
        <v>1</v>
      </c>
      <c r="Q520">
        <v>18</v>
      </c>
      <c r="R520">
        <v>1</v>
      </c>
      <c r="S520">
        <v>1</v>
      </c>
      <c r="T520">
        <v>3</v>
      </c>
      <c r="V520" t="s">
        <v>452</v>
      </c>
      <c r="W520" t="s">
        <v>3878</v>
      </c>
      <c r="X520" t="s">
        <v>3184</v>
      </c>
      <c r="Y520">
        <v>57</v>
      </c>
      <c r="Z520">
        <v>57</v>
      </c>
      <c r="AA520">
        <v>3</v>
      </c>
      <c r="AB520">
        <v>3</v>
      </c>
      <c r="AC520">
        <v>14</v>
      </c>
    </row>
    <row r="521" spans="1:29" x14ac:dyDescent="0.3">
      <c r="A521">
        <v>584</v>
      </c>
      <c r="B521" t="s">
        <v>547</v>
      </c>
      <c r="C521" t="s">
        <v>1529</v>
      </c>
      <c r="J521" t="s">
        <v>495</v>
      </c>
      <c r="K521">
        <v>0</v>
      </c>
      <c r="N521" t="b">
        <v>1</v>
      </c>
      <c r="O521" t="b">
        <v>0</v>
      </c>
      <c r="P521" t="b">
        <v>1</v>
      </c>
      <c r="Q521">
        <v>18</v>
      </c>
      <c r="R521">
        <v>1</v>
      </c>
      <c r="S521">
        <v>1</v>
      </c>
      <c r="T521">
        <v>3</v>
      </c>
      <c r="V521" t="s">
        <v>452</v>
      </c>
      <c r="W521" t="s">
        <v>3878</v>
      </c>
      <c r="X521" t="s">
        <v>3186</v>
      </c>
      <c r="Y521">
        <v>58</v>
      </c>
      <c r="Z521">
        <v>58</v>
      </c>
      <c r="AA521">
        <v>3</v>
      </c>
      <c r="AB521">
        <v>3</v>
      </c>
      <c r="AC521">
        <v>14</v>
      </c>
    </row>
    <row r="522" spans="1:29" x14ac:dyDescent="0.3">
      <c r="A522">
        <v>585</v>
      </c>
      <c r="B522" t="s">
        <v>547</v>
      </c>
      <c r="C522" t="s">
        <v>1530</v>
      </c>
      <c r="J522" t="s">
        <v>495</v>
      </c>
      <c r="K522">
        <v>0</v>
      </c>
      <c r="N522" t="b">
        <v>1</v>
      </c>
      <c r="O522" t="b">
        <v>0</v>
      </c>
      <c r="P522" t="b">
        <v>1</v>
      </c>
      <c r="Q522">
        <v>18</v>
      </c>
      <c r="R522">
        <v>1</v>
      </c>
      <c r="S522">
        <v>1</v>
      </c>
      <c r="T522">
        <v>3</v>
      </c>
      <c r="V522" t="s">
        <v>452</v>
      </c>
      <c r="W522" t="s">
        <v>3878</v>
      </c>
      <c r="X522" t="s">
        <v>3188</v>
      </c>
      <c r="Y522">
        <v>59</v>
      </c>
      <c r="Z522">
        <v>59</v>
      </c>
      <c r="AA522">
        <v>3</v>
      </c>
      <c r="AB522">
        <v>3</v>
      </c>
      <c r="AC522">
        <v>14</v>
      </c>
    </row>
    <row r="523" spans="1:29" x14ac:dyDescent="0.3">
      <c r="A523">
        <v>586</v>
      </c>
      <c r="B523" t="s">
        <v>547</v>
      </c>
      <c r="C523" t="s">
        <v>1531</v>
      </c>
      <c r="J523" t="s">
        <v>495</v>
      </c>
      <c r="K523">
        <v>0</v>
      </c>
      <c r="N523" t="b">
        <v>1</v>
      </c>
      <c r="O523" t="b">
        <v>0</v>
      </c>
      <c r="P523" t="b">
        <v>1</v>
      </c>
      <c r="Q523">
        <v>18</v>
      </c>
      <c r="R523">
        <v>1</v>
      </c>
      <c r="S523">
        <v>1</v>
      </c>
      <c r="T523">
        <v>3</v>
      </c>
      <c r="V523" t="s">
        <v>452</v>
      </c>
      <c r="W523" t="s">
        <v>3878</v>
      </c>
      <c r="X523" t="s">
        <v>3190</v>
      </c>
      <c r="Y523">
        <v>60</v>
      </c>
      <c r="Z523">
        <v>60</v>
      </c>
      <c r="AA523">
        <v>3</v>
      </c>
      <c r="AB523">
        <v>3</v>
      </c>
      <c r="AC523">
        <v>14</v>
      </c>
    </row>
    <row r="524" spans="1:29" x14ac:dyDescent="0.3">
      <c r="A524">
        <v>587</v>
      </c>
      <c r="B524" t="s">
        <v>547</v>
      </c>
      <c r="C524" t="s">
        <v>1532</v>
      </c>
      <c r="J524" t="s">
        <v>495</v>
      </c>
      <c r="K524">
        <v>0</v>
      </c>
      <c r="N524" t="b">
        <v>1</v>
      </c>
      <c r="O524" t="b">
        <v>0</v>
      </c>
      <c r="P524" t="b">
        <v>1</v>
      </c>
      <c r="Q524">
        <v>18</v>
      </c>
      <c r="R524">
        <v>1</v>
      </c>
      <c r="S524">
        <v>1</v>
      </c>
      <c r="T524">
        <v>3</v>
      </c>
      <c r="V524" t="s">
        <v>452</v>
      </c>
      <c r="W524" t="s">
        <v>3878</v>
      </c>
      <c r="X524" t="s">
        <v>3192</v>
      </c>
      <c r="Y524">
        <v>61</v>
      </c>
      <c r="Z524">
        <v>61</v>
      </c>
      <c r="AA524">
        <v>3</v>
      </c>
      <c r="AB524">
        <v>3</v>
      </c>
      <c r="AC524">
        <v>14</v>
      </c>
    </row>
    <row r="525" spans="1:29" x14ac:dyDescent="0.3">
      <c r="A525">
        <v>588</v>
      </c>
      <c r="B525" t="s">
        <v>547</v>
      </c>
      <c r="C525" t="s">
        <v>1533</v>
      </c>
      <c r="J525" t="s">
        <v>495</v>
      </c>
      <c r="K525">
        <v>0</v>
      </c>
      <c r="N525" t="b">
        <v>1</v>
      </c>
      <c r="O525" t="b">
        <v>0</v>
      </c>
      <c r="P525" t="b">
        <v>1</v>
      </c>
      <c r="Q525">
        <v>18</v>
      </c>
      <c r="R525">
        <v>1</v>
      </c>
      <c r="S525">
        <v>1</v>
      </c>
      <c r="T525">
        <v>3</v>
      </c>
      <c r="V525" t="s">
        <v>452</v>
      </c>
      <c r="W525" t="s">
        <v>3878</v>
      </c>
      <c r="X525" t="s">
        <v>3194</v>
      </c>
      <c r="Y525">
        <v>62</v>
      </c>
      <c r="Z525">
        <v>62</v>
      </c>
      <c r="AA525">
        <v>3</v>
      </c>
      <c r="AB525">
        <v>3</v>
      </c>
      <c r="AC525">
        <v>14</v>
      </c>
    </row>
    <row r="526" spans="1:29" x14ac:dyDescent="0.3">
      <c r="A526">
        <v>589</v>
      </c>
      <c r="B526" t="s">
        <v>547</v>
      </c>
      <c r="C526" t="s">
        <v>1534</v>
      </c>
      <c r="J526" t="s">
        <v>495</v>
      </c>
      <c r="K526">
        <v>0</v>
      </c>
      <c r="N526" t="b">
        <v>1</v>
      </c>
      <c r="O526" t="b">
        <v>0</v>
      </c>
      <c r="P526" t="b">
        <v>1</v>
      </c>
      <c r="Q526">
        <v>18</v>
      </c>
      <c r="R526">
        <v>1</v>
      </c>
      <c r="S526">
        <v>1</v>
      </c>
      <c r="T526">
        <v>3</v>
      </c>
      <c r="V526" t="s">
        <v>452</v>
      </c>
      <c r="W526" t="s">
        <v>3878</v>
      </c>
      <c r="X526" t="s">
        <v>3196</v>
      </c>
      <c r="Y526">
        <v>63</v>
      </c>
      <c r="Z526">
        <v>63</v>
      </c>
      <c r="AA526">
        <v>3</v>
      </c>
      <c r="AB526">
        <v>3</v>
      </c>
      <c r="AC526">
        <v>14</v>
      </c>
    </row>
    <row r="527" spans="1:29" x14ac:dyDescent="0.3">
      <c r="A527">
        <v>590</v>
      </c>
      <c r="B527" t="s">
        <v>547</v>
      </c>
      <c r="C527" t="s">
        <v>1535</v>
      </c>
      <c r="J527" t="s">
        <v>495</v>
      </c>
      <c r="K527">
        <v>0</v>
      </c>
      <c r="N527" t="b">
        <v>1</v>
      </c>
      <c r="O527" t="b">
        <v>0</v>
      </c>
      <c r="P527" t="b">
        <v>1</v>
      </c>
      <c r="Q527">
        <v>18</v>
      </c>
      <c r="R527">
        <v>1</v>
      </c>
      <c r="S527">
        <v>1</v>
      </c>
      <c r="T527">
        <v>3</v>
      </c>
      <c r="V527" t="s">
        <v>452</v>
      </c>
      <c r="W527" t="s">
        <v>3878</v>
      </c>
      <c r="X527" t="s">
        <v>3198</v>
      </c>
      <c r="Y527">
        <v>64</v>
      </c>
      <c r="Z527">
        <v>64</v>
      </c>
      <c r="AA527">
        <v>3</v>
      </c>
      <c r="AB527">
        <v>3</v>
      </c>
      <c r="AC527">
        <v>14</v>
      </c>
    </row>
    <row r="528" spans="1:29" x14ac:dyDescent="0.3">
      <c r="A528">
        <v>591</v>
      </c>
      <c r="B528" t="s">
        <v>547</v>
      </c>
      <c r="C528" t="s">
        <v>1537</v>
      </c>
      <c r="J528" t="s">
        <v>491</v>
      </c>
      <c r="K528">
        <v>0</v>
      </c>
      <c r="N528" t="b">
        <v>1</v>
      </c>
      <c r="O528" t="b">
        <v>0</v>
      </c>
      <c r="P528" t="b">
        <v>1</v>
      </c>
      <c r="Q528">
        <v>18</v>
      </c>
      <c r="R528">
        <v>1</v>
      </c>
      <c r="S528">
        <v>1</v>
      </c>
      <c r="T528">
        <v>3</v>
      </c>
      <c r="V528" t="s">
        <v>452</v>
      </c>
      <c r="W528" t="s">
        <v>3878</v>
      </c>
      <c r="X528" t="s">
        <v>876</v>
      </c>
      <c r="Y528">
        <v>15</v>
      </c>
      <c r="Z528">
        <v>15</v>
      </c>
      <c r="AA528">
        <v>4</v>
      </c>
      <c r="AB528">
        <v>4</v>
      </c>
      <c r="AC528">
        <v>14</v>
      </c>
    </row>
    <row r="529" spans="1:29" x14ac:dyDescent="0.3">
      <c r="A529">
        <v>592</v>
      </c>
      <c r="B529" t="s">
        <v>547</v>
      </c>
      <c r="C529" t="s">
        <v>1538</v>
      </c>
      <c r="J529" t="s">
        <v>491</v>
      </c>
      <c r="K529">
        <v>0</v>
      </c>
      <c r="N529" t="b">
        <v>1</v>
      </c>
      <c r="O529" t="b">
        <v>0</v>
      </c>
      <c r="P529" t="b">
        <v>1</v>
      </c>
      <c r="Q529">
        <v>18</v>
      </c>
      <c r="R529">
        <v>1</v>
      </c>
      <c r="S529">
        <v>1</v>
      </c>
      <c r="T529">
        <v>3</v>
      </c>
      <c r="V529" t="s">
        <v>452</v>
      </c>
      <c r="W529" t="s">
        <v>3878</v>
      </c>
      <c r="X529" t="s">
        <v>878</v>
      </c>
      <c r="Y529">
        <v>15</v>
      </c>
      <c r="Z529">
        <v>15</v>
      </c>
      <c r="AA529">
        <v>5</v>
      </c>
      <c r="AB529">
        <v>5</v>
      </c>
      <c r="AC529">
        <v>14</v>
      </c>
    </row>
    <row r="530" spans="1:29" x14ac:dyDescent="0.3">
      <c r="A530">
        <v>593</v>
      </c>
      <c r="B530" t="s">
        <v>547</v>
      </c>
      <c r="C530" t="s">
        <v>1539</v>
      </c>
      <c r="J530" t="s">
        <v>491</v>
      </c>
      <c r="K530">
        <v>0</v>
      </c>
      <c r="N530" t="b">
        <v>1</v>
      </c>
      <c r="O530" t="b">
        <v>0</v>
      </c>
      <c r="P530" t="b">
        <v>1</v>
      </c>
      <c r="Q530">
        <v>18</v>
      </c>
      <c r="R530">
        <v>1</v>
      </c>
      <c r="S530">
        <v>1</v>
      </c>
      <c r="T530">
        <v>3</v>
      </c>
      <c r="V530" t="s">
        <v>452</v>
      </c>
      <c r="W530" t="s">
        <v>3878</v>
      </c>
      <c r="X530" t="s">
        <v>880</v>
      </c>
      <c r="Y530">
        <v>15</v>
      </c>
      <c r="Z530">
        <v>15</v>
      </c>
      <c r="AA530">
        <v>6</v>
      </c>
      <c r="AB530">
        <v>6</v>
      </c>
      <c r="AC530">
        <v>14</v>
      </c>
    </row>
    <row r="531" spans="1:29" x14ac:dyDescent="0.3">
      <c r="A531">
        <v>594</v>
      </c>
      <c r="B531" t="s">
        <v>547</v>
      </c>
      <c r="C531" t="s">
        <v>1540</v>
      </c>
      <c r="J531" t="s">
        <v>491</v>
      </c>
      <c r="K531">
        <v>0</v>
      </c>
      <c r="N531" t="b">
        <v>1</v>
      </c>
      <c r="O531" t="b">
        <v>0</v>
      </c>
      <c r="P531" t="b">
        <v>1</v>
      </c>
      <c r="Q531">
        <v>18</v>
      </c>
      <c r="R531">
        <v>1</v>
      </c>
      <c r="S531">
        <v>1</v>
      </c>
      <c r="T531">
        <v>3</v>
      </c>
      <c r="V531" t="s">
        <v>452</v>
      </c>
      <c r="W531" t="s">
        <v>3878</v>
      </c>
      <c r="X531" t="s">
        <v>882</v>
      </c>
      <c r="Y531">
        <v>15</v>
      </c>
      <c r="Z531">
        <v>15</v>
      </c>
      <c r="AA531">
        <v>7</v>
      </c>
      <c r="AB531">
        <v>7</v>
      </c>
      <c r="AC531">
        <v>14</v>
      </c>
    </row>
    <row r="532" spans="1:29" x14ac:dyDescent="0.3">
      <c r="A532">
        <v>595</v>
      </c>
      <c r="B532" t="s">
        <v>547</v>
      </c>
      <c r="C532" t="s">
        <v>1541</v>
      </c>
      <c r="J532" t="s">
        <v>491</v>
      </c>
      <c r="K532">
        <v>0</v>
      </c>
      <c r="N532" t="b">
        <v>1</v>
      </c>
      <c r="O532" t="b">
        <v>0</v>
      </c>
      <c r="P532" t="b">
        <v>1</v>
      </c>
      <c r="Q532">
        <v>18</v>
      </c>
      <c r="R532">
        <v>1</v>
      </c>
      <c r="S532">
        <v>1</v>
      </c>
      <c r="T532">
        <v>3</v>
      </c>
      <c r="V532" t="s">
        <v>452</v>
      </c>
      <c r="W532" t="s">
        <v>3878</v>
      </c>
      <c r="X532" t="s">
        <v>884</v>
      </c>
      <c r="Y532">
        <v>15</v>
      </c>
      <c r="Z532">
        <v>15</v>
      </c>
      <c r="AA532">
        <v>8</v>
      </c>
      <c r="AB532">
        <v>8</v>
      </c>
      <c r="AC532">
        <v>14</v>
      </c>
    </row>
    <row r="533" spans="1:29" x14ac:dyDescent="0.3">
      <c r="A533">
        <v>596</v>
      </c>
      <c r="B533" t="s">
        <v>547</v>
      </c>
      <c r="C533" t="s">
        <v>1542</v>
      </c>
      <c r="J533" t="s">
        <v>491</v>
      </c>
      <c r="K533">
        <v>0</v>
      </c>
      <c r="N533" t="b">
        <v>1</v>
      </c>
      <c r="O533" t="b">
        <v>0</v>
      </c>
      <c r="P533" t="b">
        <v>1</v>
      </c>
      <c r="Q533">
        <v>18</v>
      </c>
      <c r="R533">
        <v>1</v>
      </c>
      <c r="S533">
        <v>1</v>
      </c>
      <c r="T533">
        <v>3</v>
      </c>
      <c r="V533" t="s">
        <v>452</v>
      </c>
      <c r="W533" t="s">
        <v>3878</v>
      </c>
      <c r="X533" t="s">
        <v>886</v>
      </c>
      <c r="Y533">
        <v>15</v>
      </c>
      <c r="Z533">
        <v>15</v>
      </c>
      <c r="AA533">
        <v>9</v>
      </c>
      <c r="AB533">
        <v>9</v>
      </c>
      <c r="AC533">
        <v>14</v>
      </c>
    </row>
    <row r="534" spans="1:29" x14ac:dyDescent="0.3">
      <c r="A534">
        <v>597</v>
      </c>
      <c r="B534" t="s">
        <v>547</v>
      </c>
      <c r="C534" t="s">
        <v>1543</v>
      </c>
      <c r="J534" t="s">
        <v>491</v>
      </c>
      <c r="K534">
        <v>0</v>
      </c>
      <c r="N534" t="b">
        <v>1</v>
      </c>
      <c r="O534" t="b">
        <v>0</v>
      </c>
      <c r="P534" t="b">
        <v>1</v>
      </c>
      <c r="Q534">
        <v>18</v>
      </c>
      <c r="R534">
        <v>1</v>
      </c>
      <c r="S534">
        <v>1</v>
      </c>
      <c r="T534">
        <v>3</v>
      </c>
      <c r="V534" t="s">
        <v>452</v>
      </c>
      <c r="W534" t="s">
        <v>3878</v>
      </c>
      <c r="X534" t="s">
        <v>888</v>
      </c>
      <c r="Y534">
        <v>16</v>
      </c>
      <c r="Z534">
        <v>16</v>
      </c>
      <c r="AA534">
        <v>4</v>
      </c>
      <c r="AB534">
        <v>4</v>
      </c>
      <c r="AC534">
        <v>14</v>
      </c>
    </row>
    <row r="535" spans="1:29" x14ac:dyDescent="0.3">
      <c r="A535">
        <v>598</v>
      </c>
      <c r="B535" t="s">
        <v>547</v>
      </c>
      <c r="C535" t="s">
        <v>1544</v>
      </c>
      <c r="J535" t="s">
        <v>491</v>
      </c>
      <c r="K535">
        <v>0</v>
      </c>
      <c r="N535" t="b">
        <v>1</v>
      </c>
      <c r="O535" t="b">
        <v>0</v>
      </c>
      <c r="P535" t="b">
        <v>1</v>
      </c>
      <c r="Q535">
        <v>18</v>
      </c>
      <c r="R535">
        <v>1</v>
      </c>
      <c r="S535">
        <v>1</v>
      </c>
      <c r="T535">
        <v>3</v>
      </c>
      <c r="V535" t="s">
        <v>452</v>
      </c>
      <c r="W535" t="s">
        <v>3878</v>
      </c>
      <c r="X535" t="s">
        <v>890</v>
      </c>
      <c r="Y535">
        <v>16</v>
      </c>
      <c r="Z535">
        <v>16</v>
      </c>
      <c r="AA535">
        <v>5</v>
      </c>
      <c r="AB535">
        <v>5</v>
      </c>
      <c r="AC535">
        <v>14</v>
      </c>
    </row>
    <row r="536" spans="1:29" x14ac:dyDescent="0.3">
      <c r="A536">
        <v>599</v>
      </c>
      <c r="B536" t="s">
        <v>547</v>
      </c>
      <c r="C536" t="s">
        <v>1545</v>
      </c>
      <c r="J536" t="s">
        <v>491</v>
      </c>
      <c r="K536">
        <v>0</v>
      </c>
      <c r="N536" t="b">
        <v>1</v>
      </c>
      <c r="O536" t="b">
        <v>0</v>
      </c>
      <c r="P536" t="b">
        <v>1</v>
      </c>
      <c r="Q536">
        <v>18</v>
      </c>
      <c r="R536">
        <v>1</v>
      </c>
      <c r="S536">
        <v>1</v>
      </c>
      <c r="T536">
        <v>3</v>
      </c>
      <c r="V536" t="s">
        <v>452</v>
      </c>
      <c r="W536" t="s">
        <v>3878</v>
      </c>
      <c r="X536" t="s">
        <v>892</v>
      </c>
      <c r="Y536">
        <v>16</v>
      </c>
      <c r="Z536">
        <v>16</v>
      </c>
      <c r="AA536">
        <v>6</v>
      </c>
      <c r="AB536">
        <v>6</v>
      </c>
      <c r="AC536">
        <v>14</v>
      </c>
    </row>
    <row r="537" spans="1:29" x14ac:dyDescent="0.3">
      <c r="A537">
        <v>600</v>
      </c>
      <c r="B537" t="s">
        <v>547</v>
      </c>
      <c r="C537" t="s">
        <v>1546</v>
      </c>
      <c r="J537" t="s">
        <v>491</v>
      </c>
      <c r="K537">
        <v>0</v>
      </c>
      <c r="N537" t="b">
        <v>1</v>
      </c>
      <c r="O537" t="b">
        <v>0</v>
      </c>
      <c r="P537" t="b">
        <v>1</v>
      </c>
      <c r="Q537">
        <v>18</v>
      </c>
      <c r="R537">
        <v>1</v>
      </c>
      <c r="S537">
        <v>1</v>
      </c>
      <c r="T537">
        <v>3</v>
      </c>
      <c r="V537" t="s">
        <v>452</v>
      </c>
      <c r="W537" t="s">
        <v>3878</v>
      </c>
      <c r="X537" t="s">
        <v>894</v>
      </c>
      <c r="Y537">
        <v>16</v>
      </c>
      <c r="Z537">
        <v>16</v>
      </c>
      <c r="AA537">
        <v>7</v>
      </c>
      <c r="AB537">
        <v>7</v>
      </c>
      <c r="AC537">
        <v>14</v>
      </c>
    </row>
    <row r="538" spans="1:29" x14ac:dyDescent="0.3">
      <c r="A538">
        <v>601</v>
      </c>
      <c r="B538" t="s">
        <v>547</v>
      </c>
      <c r="C538" t="s">
        <v>1547</v>
      </c>
      <c r="J538" t="s">
        <v>491</v>
      </c>
      <c r="K538">
        <v>0</v>
      </c>
      <c r="N538" t="b">
        <v>1</v>
      </c>
      <c r="O538" t="b">
        <v>0</v>
      </c>
      <c r="P538" t="b">
        <v>1</v>
      </c>
      <c r="Q538">
        <v>18</v>
      </c>
      <c r="R538">
        <v>1</v>
      </c>
      <c r="S538">
        <v>1</v>
      </c>
      <c r="T538">
        <v>3</v>
      </c>
      <c r="V538" t="s">
        <v>452</v>
      </c>
      <c r="W538" t="s">
        <v>3878</v>
      </c>
      <c r="X538" t="s">
        <v>896</v>
      </c>
      <c r="Y538">
        <v>16</v>
      </c>
      <c r="Z538">
        <v>16</v>
      </c>
      <c r="AA538">
        <v>8</v>
      </c>
      <c r="AB538">
        <v>8</v>
      </c>
      <c r="AC538">
        <v>14</v>
      </c>
    </row>
    <row r="539" spans="1:29" x14ac:dyDescent="0.3">
      <c r="A539">
        <v>602</v>
      </c>
      <c r="B539" t="s">
        <v>547</v>
      </c>
      <c r="C539" t="s">
        <v>1548</v>
      </c>
      <c r="J539" t="s">
        <v>491</v>
      </c>
      <c r="K539">
        <v>0</v>
      </c>
      <c r="N539" t="b">
        <v>1</v>
      </c>
      <c r="O539" t="b">
        <v>0</v>
      </c>
      <c r="P539" t="b">
        <v>1</v>
      </c>
      <c r="Q539">
        <v>18</v>
      </c>
      <c r="R539">
        <v>1</v>
      </c>
      <c r="S539">
        <v>1</v>
      </c>
      <c r="T539">
        <v>3</v>
      </c>
      <c r="V539" t="s">
        <v>452</v>
      </c>
      <c r="W539" t="s">
        <v>3878</v>
      </c>
      <c r="X539" t="s">
        <v>898</v>
      </c>
      <c r="Y539">
        <v>16</v>
      </c>
      <c r="Z539">
        <v>16</v>
      </c>
      <c r="AA539">
        <v>9</v>
      </c>
      <c r="AB539">
        <v>9</v>
      </c>
      <c r="AC539">
        <v>14</v>
      </c>
    </row>
    <row r="540" spans="1:29" x14ac:dyDescent="0.3">
      <c r="A540">
        <v>603</v>
      </c>
      <c r="B540" t="s">
        <v>547</v>
      </c>
      <c r="C540" t="s">
        <v>1549</v>
      </c>
      <c r="J540" t="s">
        <v>491</v>
      </c>
      <c r="K540">
        <v>0</v>
      </c>
      <c r="N540" t="b">
        <v>1</v>
      </c>
      <c r="O540" t="b">
        <v>0</v>
      </c>
      <c r="P540" t="b">
        <v>1</v>
      </c>
      <c r="Q540">
        <v>18</v>
      </c>
      <c r="R540">
        <v>1</v>
      </c>
      <c r="S540">
        <v>1</v>
      </c>
      <c r="T540">
        <v>3</v>
      </c>
      <c r="V540" t="s">
        <v>452</v>
      </c>
      <c r="W540" t="s">
        <v>3878</v>
      </c>
      <c r="X540" t="s">
        <v>900</v>
      </c>
      <c r="Y540">
        <v>17</v>
      </c>
      <c r="Z540">
        <v>17</v>
      </c>
      <c r="AA540">
        <v>4</v>
      </c>
      <c r="AB540">
        <v>4</v>
      </c>
      <c r="AC540">
        <v>14</v>
      </c>
    </row>
    <row r="541" spans="1:29" x14ac:dyDescent="0.3">
      <c r="A541">
        <v>604</v>
      </c>
      <c r="B541" t="s">
        <v>547</v>
      </c>
      <c r="C541" t="s">
        <v>1550</v>
      </c>
      <c r="J541" t="s">
        <v>491</v>
      </c>
      <c r="K541">
        <v>0</v>
      </c>
      <c r="N541" t="b">
        <v>1</v>
      </c>
      <c r="O541" t="b">
        <v>0</v>
      </c>
      <c r="P541" t="b">
        <v>1</v>
      </c>
      <c r="Q541">
        <v>18</v>
      </c>
      <c r="R541">
        <v>1</v>
      </c>
      <c r="S541">
        <v>1</v>
      </c>
      <c r="T541">
        <v>3</v>
      </c>
      <c r="V541" t="s">
        <v>452</v>
      </c>
      <c r="W541" t="s">
        <v>3878</v>
      </c>
      <c r="X541" t="s">
        <v>902</v>
      </c>
      <c r="Y541">
        <v>17</v>
      </c>
      <c r="Z541">
        <v>17</v>
      </c>
      <c r="AA541">
        <v>5</v>
      </c>
      <c r="AB541">
        <v>5</v>
      </c>
      <c r="AC541">
        <v>14</v>
      </c>
    </row>
    <row r="542" spans="1:29" x14ac:dyDescent="0.3">
      <c r="A542">
        <v>605</v>
      </c>
      <c r="B542" t="s">
        <v>547</v>
      </c>
      <c r="C542" t="s">
        <v>1551</v>
      </c>
      <c r="J542" t="s">
        <v>491</v>
      </c>
      <c r="K542">
        <v>0</v>
      </c>
      <c r="N542" t="b">
        <v>1</v>
      </c>
      <c r="O542" t="b">
        <v>0</v>
      </c>
      <c r="P542" t="b">
        <v>1</v>
      </c>
      <c r="Q542">
        <v>18</v>
      </c>
      <c r="R542">
        <v>1</v>
      </c>
      <c r="S542">
        <v>1</v>
      </c>
      <c r="T542">
        <v>3</v>
      </c>
      <c r="V542" t="s">
        <v>452</v>
      </c>
      <c r="W542" t="s">
        <v>3878</v>
      </c>
      <c r="X542" t="s">
        <v>904</v>
      </c>
      <c r="Y542">
        <v>17</v>
      </c>
      <c r="Z542">
        <v>17</v>
      </c>
      <c r="AA542">
        <v>6</v>
      </c>
      <c r="AB542">
        <v>6</v>
      </c>
      <c r="AC542">
        <v>14</v>
      </c>
    </row>
    <row r="543" spans="1:29" x14ac:dyDescent="0.3">
      <c r="A543">
        <v>606</v>
      </c>
      <c r="B543" t="s">
        <v>547</v>
      </c>
      <c r="C543" t="s">
        <v>1552</v>
      </c>
      <c r="J543" t="s">
        <v>491</v>
      </c>
      <c r="K543">
        <v>0</v>
      </c>
      <c r="N543" t="b">
        <v>1</v>
      </c>
      <c r="O543" t="b">
        <v>0</v>
      </c>
      <c r="P543" t="b">
        <v>1</v>
      </c>
      <c r="Q543">
        <v>18</v>
      </c>
      <c r="R543">
        <v>1</v>
      </c>
      <c r="S543">
        <v>1</v>
      </c>
      <c r="T543">
        <v>3</v>
      </c>
      <c r="V543" t="s">
        <v>452</v>
      </c>
      <c r="W543" t="s">
        <v>3878</v>
      </c>
      <c r="X543" t="s">
        <v>906</v>
      </c>
      <c r="Y543">
        <v>17</v>
      </c>
      <c r="Z543">
        <v>17</v>
      </c>
      <c r="AA543">
        <v>7</v>
      </c>
      <c r="AB543">
        <v>7</v>
      </c>
      <c r="AC543">
        <v>14</v>
      </c>
    </row>
    <row r="544" spans="1:29" x14ac:dyDescent="0.3">
      <c r="A544">
        <v>607</v>
      </c>
      <c r="B544" t="s">
        <v>547</v>
      </c>
      <c r="C544" t="s">
        <v>1553</v>
      </c>
      <c r="J544" t="s">
        <v>491</v>
      </c>
      <c r="K544">
        <v>0</v>
      </c>
      <c r="N544" t="b">
        <v>1</v>
      </c>
      <c r="O544" t="b">
        <v>0</v>
      </c>
      <c r="P544" t="b">
        <v>1</v>
      </c>
      <c r="Q544">
        <v>18</v>
      </c>
      <c r="R544">
        <v>1</v>
      </c>
      <c r="S544">
        <v>1</v>
      </c>
      <c r="T544">
        <v>3</v>
      </c>
      <c r="V544" t="s">
        <v>452</v>
      </c>
      <c r="W544" t="s">
        <v>3878</v>
      </c>
      <c r="X544" t="s">
        <v>908</v>
      </c>
      <c r="Y544">
        <v>17</v>
      </c>
      <c r="Z544">
        <v>17</v>
      </c>
      <c r="AA544">
        <v>8</v>
      </c>
      <c r="AB544">
        <v>8</v>
      </c>
      <c r="AC544">
        <v>14</v>
      </c>
    </row>
    <row r="545" spans="1:29" x14ac:dyDescent="0.3">
      <c r="A545">
        <v>608</v>
      </c>
      <c r="B545" t="s">
        <v>547</v>
      </c>
      <c r="C545" t="s">
        <v>1554</v>
      </c>
      <c r="J545" t="s">
        <v>491</v>
      </c>
      <c r="K545">
        <v>0</v>
      </c>
      <c r="N545" t="b">
        <v>1</v>
      </c>
      <c r="O545" t="b">
        <v>0</v>
      </c>
      <c r="P545" t="b">
        <v>1</v>
      </c>
      <c r="Q545">
        <v>18</v>
      </c>
      <c r="R545">
        <v>1</v>
      </c>
      <c r="S545">
        <v>1</v>
      </c>
      <c r="T545">
        <v>3</v>
      </c>
      <c r="V545" t="s">
        <v>452</v>
      </c>
      <c r="W545" t="s">
        <v>3878</v>
      </c>
      <c r="X545" t="s">
        <v>910</v>
      </c>
      <c r="Y545">
        <v>17</v>
      </c>
      <c r="Z545">
        <v>17</v>
      </c>
      <c r="AA545">
        <v>9</v>
      </c>
      <c r="AB545">
        <v>9</v>
      </c>
      <c r="AC545">
        <v>14</v>
      </c>
    </row>
    <row r="546" spans="1:29" x14ac:dyDescent="0.3">
      <c r="A546">
        <v>609</v>
      </c>
      <c r="B546" t="s">
        <v>547</v>
      </c>
      <c r="C546" t="s">
        <v>1555</v>
      </c>
      <c r="J546" t="s">
        <v>491</v>
      </c>
      <c r="K546">
        <v>0</v>
      </c>
      <c r="N546" t="b">
        <v>1</v>
      </c>
      <c r="O546" t="b">
        <v>0</v>
      </c>
      <c r="P546" t="b">
        <v>1</v>
      </c>
      <c r="Q546">
        <v>18</v>
      </c>
      <c r="R546">
        <v>1</v>
      </c>
      <c r="S546">
        <v>1</v>
      </c>
      <c r="T546">
        <v>3</v>
      </c>
      <c r="V546" t="s">
        <v>452</v>
      </c>
      <c r="W546" t="s">
        <v>3878</v>
      </c>
      <c r="X546" t="s">
        <v>912</v>
      </c>
      <c r="Y546">
        <v>18</v>
      </c>
      <c r="Z546">
        <v>18</v>
      </c>
      <c r="AA546">
        <v>4</v>
      </c>
      <c r="AB546">
        <v>4</v>
      </c>
      <c r="AC546">
        <v>14</v>
      </c>
    </row>
    <row r="547" spans="1:29" x14ac:dyDescent="0.3">
      <c r="A547">
        <v>610</v>
      </c>
      <c r="B547" t="s">
        <v>547</v>
      </c>
      <c r="C547" t="s">
        <v>1556</v>
      </c>
      <c r="J547" t="s">
        <v>491</v>
      </c>
      <c r="K547">
        <v>0</v>
      </c>
      <c r="N547" t="b">
        <v>1</v>
      </c>
      <c r="O547" t="b">
        <v>0</v>
      </c>
      <c r="P547" t="b">
        <v>1</v>
      </c>
      <c r="Q547">
        <v>18</v>
      </c>
      <c r="R547">
        <v>1</v>
      </c>
      <c r="S547">
        <v>1</v>
      </c>
      <c r="T547">
        <v>3</v>
      </c>
      <c r="V547" t="s">
        <v>452</v>
      </c>
      <c r="W547" t="s">
        <v>3878</v>
      </c>
      <c r="X547" t="s">
        <v>914</v>
      </c>
      <c r="Y547">
        <v>18</v>
      </c>
      <c r="Z547">
        <v>18</v>
      </c>
      <c r="AA547">
        <v>5</v>
      </c>
      <c r="AB547">
        <v>5</v>
      </c>
      <c r="AC547">
        <v>14</v>
      </c>
    </row>
    <row r="548" spans="1:29" x14ac:dyDescent="0.3">
      <c r="A548">
        <v>611</v>
      </c>
      <c r="B548" t="s">
        <v>547</v>
      </c>
      <c r="C548" t="s">
        <v>1557</v>
      </c>
      <c r="J548" t="s">
        <v>491</v>
      </c>
      <c r="K548">
        <v>0</v>
      </c>
      <c r="N548" t="b">
        <v>1</v>
      </c>
      <c r="O548" t="b">
        <v>0</v>
      </c>
      <c r="P548" t="b">
        <v>1</v>
      </c>
      <c r="Q548">
        <v>18</v>
      </c>
      <c r="R548">
        <v>1</v>
      </c>
      <c r="S548">
        <v>1</v>
      </c>
      <c r="T548">
        <v>3</v>
      </c>
      <c r="V548" t="s">
        <v>452</v>
      </c>
      <c r="W548" t="s">
        <v>3878</v>
      </c>
      <c r="X548" t="s">
        <v>916</v>
      </c>
      <c r="Y548">
        <v>18</v>
      </c>
      <c r="Z548">
        <v>18</v>
      </c>
      <c r="AA548">
        <v>6</v>
      </c>
      <c r="AB548">
        <v>6</v>
      </c>
      <c r="AC548">
        <v>14</v>
      </c>
    </row>
    <row r="549" spans="1:29" x14ac:dyDescent="0.3">
      <c r="A549">
        <v>612</v>
      </c>
      <c r="B549" t="s">
        <v>547</v>
      </c>
      <c r="C549" t="s">
        <v>1558</v>
      </c>
      <c r="J549" t="s">
        <v>491</v>
      </c>
      <c r="K549">
        <v>0</v>
      </c>
      <c r="N549" t="b">
        <v>1</v>
      </c>
      <c r="O549" t="b">
        <v>0</v>
      </c>
      <c r="P549" t="b">
        <v>1</v>
      </c>
      <c r="Q549">
        <v>18</v>
      </c>
      <c r="R549">
        <v>1</v>
      </c>
      <c r="S549">
        <v>1</v>
      </c>
      <c r="T549">
        <v>3</v>
      </c>
      <c r="V549" t="s">
        <v>452</v>
      </c>
      <c r="W549" t="s">
        <v>3878</v>
      </c>
      <c r="X549" t="s">
        <v>918</v>
      </c>
      <c r="Y549">
        <v>18</v>
      </c>
      <c r="Z549">
        <v>18</v>
      </c>
      <c r="AA549">
        <v>7</v>
      </c>
      <c r="AB549">
        <v>7</v>
      </c>
      <c r="AC549">
        <v>14</v>
      </c>
    </row>
    <row r="550" spans="1:29" x14ac:dyDescent="0.3">
      <c r="A550">
        <v>613</v>
      </c>
      <c r="B550" t="s">
        <v>547</v>
      </c>
      <c r="C550" t="s">
        <v>1559</v>
      </c>
      <c r="J550" t="s">
        <v>491</v>
      </c>
      <c r="K550">
        <v>0</v>
      </c>
      <c r="N550" t="b">
        <v>1</v>
      </c>
      <c r="O550" t="b">
        <v>0</v>
      </c>
      <c r="P550" t="b">
        <v>1</v>
      </c>
      <c r="Q550">
        <v>18</v>
      </c>
      <c r="R550">
        <v>1</v>
      </c>
      <c r="S550">
        <v>1</v>
      </c>
      <c r="T550">
        <v>3</v>
      </c>
      <c r="V550" t="s">
        <v>452</v>
      </c>
      <c r="W550" t="s">
        <v>3878</v>
      </c>
      <c r="X550" t="s">
        <v>920</v>
      </c>
      <c r="Y550">
        <v>18</v>
      </c>
      <c r="Z550">
        <v>18</v>
      </c>
      <c r="AA550">
        <v>8</v>
      </c>
      <c r="AB550">
        <v>8</v>
      </c>
      <c r="AC550">
        <v>14</v>
      </c>
    </row>
    <row r="551" spans="1:29" x14ac:dyDescent="0.3">
      <c r="A551">
        <v>614</v>
      </c>
      <c r="B551" t="s">
        <v>547</v>
      </c>
      <c r="C551" t="s">
        <v>1560</v>
      </c>
      <c r="J551" t="s">
        <v>491</v>
      </c>
      <c r="K551">
        <v>0</v>
      </c>
      <c r="N551" t="b">
        <v>1</v>
      </c>
      <c r="O551" t="b">
        <v>0</v>
      </c>
      <c r="P551" t="b">
        <v>1</v>
      </c>
      <c r="Q551">
        <v>18</v>
      </c>
      <c r="R551">
        <v>1</v>
      </c>
      <c r="S551">
        <v>1</v>
      </c>
      <c r="T551">
        <v>3</v>
      </c>
      <c r="V551" t="s">
        <v>452</v>
      </c>
      <c r="W551" t="s">
        <v>3878</v>
      </c>
      <c r="X551" t="s">
        <v>922</v>
      </c>
      <c r="Y551">
        <v>18</v>
      </c>
      <c r="Z551">
        <v>18</v>
      </c>
      <c r="AA551">
        <v>9</v>
      </c>
      <c r="AB551">
        <v>9</v>
      </c>
      <c r="AC551">
        <v>14</v>
      </c>
    </row>
    <row r="552" spans="1:29" x14ac:dyDescent="0.3">
      <c r="A552">
        <v>615</v>
      </c>
      <c r="B552" t="s">
        <v>547</v>
      </c>
      <c r="C552" t="s">
        <v>1561</v>
      </c>
      <c r="J552" t="s">
        <v>491</v>
      </c>
      <c r="K552">
        <v>0</v>
      </c>
      <c r="N552" t="b">
        <v>1</v>
      </c>
      <c r="O552" t="b">
        <v>0</v>
      </c>
      <c r="P552" t="b">
        <v>1</v>
      </c>
      <c r="Q552">
        <v>18</v>
      </c>
      <c r="R552">
        <v>1</v>
      </c>
      <c r="S552">
        <v>1</v>
      </c>
      <c r="T552">
        <v>3</v>
      </c>
      <c r="V552" t="s">
        <v>452</v>
      </c>
      <c r="W552" t="s">
        <v>3878</v>
      </c>
      <c r="X552" t="s">
        <v>924</v>
      </c>
      <c r="Y552">
        <v>19</v>
      </c>
      <c r="Z552">
        <v>19</v>
      </c>
      <c r="AA552">
        <v>4</v>
      </c>
      <c r="AB552">
        <v>4</v>
      </c>
      <c r="AC552">
        <v>14</v>
      </c>
    </row>
    <row r="553" spans="1:29" x14ac:dyDescent="0.3">
      <c r="A553">
        <v>616</v>
      </c>
      <c r="B553" t="s">
        <v>547</v>
      </c>
      <c r="C553" t="s">
        <v>1562</v>
      </c>
      <c r="J553" t="s">
        <v>491</v>
      </c>
      <c r="K553">
        <v>0</v>
      </c>
      <c r="N553" t="b">
        <v>1</v>
      </c>
      <c r="O553" t="b">
        <v>0</v>
      </c>
      <c r="P553" t="b">
        <v>1</v>
      </c>
      <c r="Q553">
        <v>18</v>
      </c>
      <c r="R553">
        <v>1</v>
      </c>
      <c r="S553">
        <v>1</v>
      </c>
      <c r="T553">
        <v>3</v>
      </c>
      <c r="V553" t="s">
        <v>452</v>
      </c>
      <c r="W553" t="s">
        <v>3878</v>
      </c>
      <c r="X553" t="s">
        <v>926</v>
      </c>
      <c r="Y553">
        <v>19</v>
      </c>
      <c r="Z553">
        <v>19</v>
      </c>
      <c r="AA553">
        <v>5</v>
      </c>
      <c r="AB553">
        <v>5</v>
      </c>
      <c r="AC553">
        <v>14</v>
      </c>
    </row>
    <row r="554" spans="1:29" x14ac:dyDescent="0.3">
      <c r="A554">
        <v>617</v>
      </c>
      <c r="B554" t="s">
        <v>547</v>
      </c>
      <c r="C554" t="s">
        <v>1563</v>
      </c>
      <c r="J554" t="s">
        <v>491</v>
      </c>
      <c r="K554">
        <v>0</v>
      </c>
      <c r="N554" t="b">
        <v>1</v>
      </c>
      <c r="O554" t="b">
        <v>0</v>
      </c>
      <c r="P554" t="b">
        <v>1</v>
      </c>
      <c r="Q554">
        <v>18</v>
      </c>
      <c r="R554">
        <v>1</v>
      </c>
      <c r="S554">
        <v>1</v>
      </c>
      <c r="T554">
        <v>3</v>
      </c>
      <c r="V554" t="s">
        <v>452</v>
      </c>
      <c r="W554" t="s">
        <v>3878</v>
      </c>
      <c r="X554" t="s">
        <v>928</v>
      </c>
      <c r="Y554">
        <v>19</v>
      </c>
      <c r="Z554">
        <v>19</v>
      </c>
      <c r="AA554">
        <v>6</v>
      </c>
      <c r="AB554">
        <v>6</v>
      </c>
      <c r="AC554">
        <v>14</v>
      </c>
    </row>
    <row r="555" spans="1:29" x14ac:dyDescent="0.3">
      <c r="A555">
        <v>618</v>
      </c>
      <c r="B555" t="s">
        <v>547</v>
      </c>
      <c r="C555" t="s">
        <v>1564</v>
      </c>
      <c r="J555" t="s">
        <v>491</v>
      </c>
      <c r="K555">
        <v>0</v>
      </c>
      <c r="N555" t="b">
        <v>1</v>
      </c>
      <c r="O555" t="b">
        <v>0</v>
      </c>
      <c r="P555" t="b">
        <v>1</v>
      </c>
      <c r="Q555">
        <v>18</v>
      </c>
      <c r="R555">
        <v>1</v>
      </c>
      <c r="S555">
        <v>1</v>
      </c>
      <c r="T555">
        <v>3</v>
      </c>
      <c r="V555" t="s">
        <v>452</v>
      </c>
      <c r="W555" t="s">
        <v>3878</v>
      </c>
      <c r="X555" t="s">
        <v>930</v>
      </c>
      <c r="Y555">
        <v>19</v>
      </c>
      <c r="Z555">
        <v>19</v>
      </c>
      <c r="AA555">
        <v>7</v>
      </c>
      <c r="AB555">
        <v>7</v>
      </c>
      <c r="AC555">
        <v>14</v>
      </c>
    </row>
    <row r="556" spans="1:29" x14ac:dyDescent="0.3">
      <c r="A556">
        <v>619</v>
      </c>
      <c r="B556" t="s">
        <v>547</v>
      </c>
      <c r="C556" t="s">
        <v>1565</v>
      </c>
      <c r="J556" t="s">
        <v>491</v>
      </c>
      <c r="K556">
        <v>0</v>
      </c>
      <c r="N556" t="b">
        <v>1</v>
      </c>
      <c r="O556" t="b">
        <v>0</v>
      </c>
      <c r="P556" t="b">
        <v>1</v>
      </c>
      <c r="Q556">
        <v>18</v>
      </c>
      <c r="R556">
        <v>1</v>
      </c>
      <c r="S556">
        <v>1</v>
      </c>
      <c r="T556">
        <v>3</v>
      </c>
      <c r="V556" t="s">
        <v>452</v>
      </c>
      <c r="W556" t="s">
        <v>3878</v>
      </c>
      <c r="X556" t="s">
        <v>932</v>
      </c>
      <c r="Y556">
        <v>19</v>
      </c>
      <c r="Z556">
        <v>19</v>
      </c>
      <c r="AA556">
        <v>8</v>
      </c>
      <c r="AB556">
        <v>8</v>
      </c>
      <c r="AC556">
        <v>14</v>
      </c>
    </row>
    <row r="557" spans="1:29" x14ac:dyDescent="0.3">
      <c r="A557">
        <v>620</v>
      </c>
      <c r="B557" t="s">
        <v>547</v>
      </c>
      <c r="C557" t="s">
        <v>1566</v>
      </c>
      <c r="J557" t="s">
        <v>491</v>
      </c>
      <c r="K557">
        <v>0</v>
      </c>
      <c r="N557" t="b">
        <v>1</v>
      </c>
      <c r="O557" t="b">
        <v>0</v>
      </c>
      <c r="P557" t="b">
        <v>1</v>
      </c>
      <c r="Q557">
        <v>18</v>
      </c>
      <c r="R557">
        <v>1</v>
      </c>
      <c r="S557">
        <v>1</v>
      </c>
      <c r="T557">
        <v>3</v>
      </c>
      <c r="V557" t="s">
        <v>452</v>
      </c>
      <c r="W557" t="s">
        <v>3878</v>
      </c>
      <c r="X557" t="s">
        <v>934</v>
      </c>
      <c r="Y557">
        <v>19</v>
      </c>
      <c r="Z557">
        <v>19</v>
      </c>
      <c r="AA557">
        <v>9</v>
      </c>
      <c r="AB557">
        <v>9</v>
      </c>
      <c r="AC557">
        <v>14</v>
      </c>
    </row>
    <row r="558" spans="1:29" x14ac:dyDescent="0.3">
      <c r="A558">
        <v>621</v>
      </c>
      <c r="B558" t="s">
        <v>547</v>
      </c>
      <c r="C558" t="s">
        <v>1567</v>
      </c>
      <c r="J558" t="s">
        <v>491</v>
      </c>
      <c r="K558">
        <v>0</v>
      </c>
      <c r="N558" t="b">
        <v>1</v>
      </c>
      <c r="O558" t="b">
        <v>0</v>
      </c>
      <c r="P558" t="b">
        <v>1</v>
      </c>
      <c r="Q558">
        <v>18</v>
      </c>
      <c r="R558">
        <v>1</v>
      </c>
      <c r="S558">
        <v>1</v>
      </c>
      <c r="T558">
        <v>3</v>
      </c>
      <c r="V558" t="s">
        <v>452</v>
      </c>
      <c r="W558" t="s">
        <v>3878</v>
      </c>
      <c r="X558" t="s">
        <v>936</v>
      </c>
      <c r="Y558">
        <v>20</v>
      </c>
      <c r="Z558">
        <v>20</v>
      </c>
      <c r="AA558">
        <v>4</v>
      </c>
      <c r="AB558">
        <v>4</v>
      </c>
      <c r="AC558">
        <v>14</v>
      </c>
    </row>
    <row r="559" spans="1:29" x14ac:dyDescent="0.3">
      <c r="A559">
        <v>622</v>
      </c>
      <c r="B559" t="s">
        <v>547</v>
      </c>
      <c r="C559" t="s">
        <v>1568</v>
      </c>
      <c r="J559" t="s">
        <v>491</v>
      </c>
      <c r="K559">
        <v>0</v>
      </c>
      <c r="N559" t="b">
        <v>1</v>
      </c>
      <c r="O559" t="b">
        <v>0</v>
      </c>
      <c r="P559" t="b">
        <v>1</v>
      </c>
      <c r="Q559">
        <v>18</v>
      </c>
      <c r="R559">
        <v>1</v>
      </c>
      <c r="S559">
        <v>1</v>
      </c>
      <c r="T559">
        <v>3</v>
      </c>
      <c r="V559" t="s">
        <v>452</v>
      </c>
      <c r="W559" t="s">
        <v>3878</v>
      </c>
      <c r="X559" t="s">
        <v>938</v>
      </c>
      <c r="Y559">
        <v>20</v>
      </c>
      <c r="Z559">
        <v>20</v>
      </c>
      <c r="AA559">
        <v>5</v>
      </c>
      <c r="AB559">
        <v>5</v>
      </c>
      <c r="AC559">
        <v>14</v>
      </c>
    </row>
    <row r="560" spans="1:29" x14ac:dyDescent="0.3">
      <c r="A560">
        <v>623</v>
      </c>
      <c r="B560" t="s">
        <v>547</v>
      </c>
      <c r="C560" t="s">
        <v>1569</v>
      </c>
      <c r="J560" t="s">
        <v>491</v>
      </c>
      <c r="K560">
        <v>0</v>
      </c>
      <c r="N560" t="b">
        <v>1</v>
      </c>
      <c r="O560" t="b">
        <v>0</v>
      </c>
      <c r="P560" t="b">
        <v>1</v>
      </c>
      <c r="Q560">
        <v>18</v>
      </c>
      <c r="R560">
        <v>1</v>
      </c>
      <c r="S560">
        <v>1</v>
      </c>
      <c r="T560">
        <v>3</v>
      </c>
      <c r="V560" t="s">
        <v>452</v>
      </c>
      <c r="W560" t="s">
        <v>3878</v>
      </c>
      <c r="X560" t="s">
        <v>940</v>
      </c>
      <c r="Y560">
        <v>20</v>
      </c>
      <c r="Z560">
        <v>20</v>
      </c>
      <c r="AA560">
        <v>6</v>
      </c>
      <c r="AB560">
        <v>6</v>
      </c>
      <c r="AC560">
        <v>14</v>
      </c>
    </row>
    <row r="561" spans="1:29" x14ac:dyDescent="0.3">
      <c r="A561">
        <v>624</v>
      </c>
      <c r="B561" t="s">
        <v>547</v>
      </c>
      <c r="C561" t="s">
        <v>1570</v>
      </c>
      <c r="J561" t="s">
        <v>491</v>
      </c>
      <c r="K561">
        <v>0</v>
      </c>
      <c r="N561" t="b">
        <v>1</v>
      </c>
      <c r="O561" t="b">
        <v>0</v>
      </c>
      <c r="P561" t="b">
        <v>1</v>
      </c>
      <c r="Q561">
        <v>18</v>
      </c>
      <c r="R561">
        <v>1</v>
      </c>
      <c r="S561">
        <v>1</v>
      </c>
      <c r="T561">
        <v>3</v>
      </c>
      <c r="V561" t="s">
        <v>452</v>
      </c>
      <c r="W561" t="s">
        <v>3878</v>
      </c>
      <c r="X561" t="s">
        <v>942</v>
      </c>
      <c r="Y561">
        <v>20</v>
      </c>
      <c r="Z561">
        <v>20</v>
      </c>
      <c r="AA561">
        <v>7</v>
      </c>
      <c r="AB561">
        <v>7</v>
      </c>
      <c r="AC561">
        <v>14</v>
      </c>
    </row>
    <row r="562" spans="1:29" x14ac:dyDescent="0.3">
      <c r="A562">
        <v>625</v>
      </c>
      <c r="B562" t="s">
        <v>547</v>
      </c>
      <c r="C562" t="s">
        <v>1571</v>
      </c>
      <c r="J562" t="s">
        <v>491</v>
      </c>
      <c r="K562">
        <v>0</v>
      </c>
      <c r="N562" t="b">
        <v>1</v>
      </c>
      <c r="O562" t="b">
        <v>0</v>
      </c>
      <c r="P562" t="b">
        <v>1</v>
      </c>
      <c r="Q562">
        <v>18</v>
      </c>
      <c r="R562">
        <v>1</v>
      </c>
      <c r="S562">
        <v>1</v>
      </c>
      <c r="T562">
        <v>3</v>
      </c>
      <c r="V562" t="s">
        <v>452</v>
      </c>
      <c r="W562" t="s">
        <v>3878</v>
      </c>
      <c r="X562" t="s">
        <v>944</v>
      </c>
      <c r="Y562">
        <v>20</v>
      </c>
      <c r="Z562">
        <v>20</v>
      </c>
      <c r="AA562">
        <v>8</v>
      </c>
      <c r="AB562">
        <v>8</v>
      </c>
      <c r="AC562">
        <v>14</v>
      </c>
    </row>
    <row r="563" spans="1:29" x14ac:dyDescent="0.3">
      <c r="A563">
        <v>626</v>
      </c>
      <c r="B563" t="s">
        <v>547</v>
      </c>
      <c r="C563" t="s">
        <v>1572</v>
      </c>
      <c r="J563" t="s">
        <v>491</v>
      </c>
      <c r="K563">
        <v>0</v>
      </c>
      <c r="N563" t="b">
        <v>1</v>
      </c>
      <c r="O563" t="b">
        <v>0</v>
      </c>
      <c r="P563" t="b">
        <v>1</v>
      </c>
      <c r="Q563">
        <v>18</v>
      </c>
      <c r="R563">
        <v>1</v>
      </c>
      <c r="S563">
        <v>1</v>
      </c>
      <c r="T563">
        <v>3</v>
      </c>
      <c r="V563" t="s">
        <v>452</v>
      </c>
      <c r="W563" t="s">
        <v>3878</v>
      </c>
      <c r="X563" t="s">
        <v>946</v>
      </c>
      <c r="Y563">
        <v>20</v>
      </c>
      <c r="Z563">
        <v>20</v>
      </c>
      <c r="AA563">
        <v>9</v>
      </c>
      <c r="AB563">
        <v>9</v>
      </c>
      <c r="AC563">
        <v>14</v>
      </c>
    </row>
    <row r="564" spans="1:29" x14ac:dyDescent="0.3">
      <c r="A564">
        <v>627</v>
      </c>
      <c r="B564" t="s">
        <v>547</v>
      </c>
      <c r="C564" t="s">
        <v>1573</v>
      </c>
      <c r="J564" t="s">
        <v>491</v>
      </c>
      <c r="K564">
        <v>0</v>
      </c>
      <c r="N564" t="b">
        <v>1</v>
      </c>
      <c r="O564" t="b">
        <v>0</v>
      </c>
      <c r="P564" t="b">
        <v>1</v>
      </c>
      <c r="Q564">
        <v>18</v>
      </c>
      <c r="R564">
        <v>1</v>
      </c>
      <c r="S564">
        <v>1</v>
      </c>
      <c r="T564">
        <v>3</v>
      </c>
      <c r="V564" t="s">
        <v>452</v>
      </c>
      <c r="W564" t="s">
        <v>3878</v>
      </c>
      <c r="X564" t="s">
        <v>948</v>
      </c>
      <c r="Y564">
        <v>21</v>
      </c>
      <c r="Z564">
        <v>21</v>
      </c>
      <c r="AA564">
        <v>4</v>
      </c>
      <c r="AB564">
        <v>4</v>
      </c>
      <c r="AC564">
        <v>14</v>
      </c>
    </row>
    <row r="565" spans="1:29" x14ac:dyDescent="0.3">
      <c r="A565">
        <v>628</v>
      </c>
      <c r="B565" t="s">
        <v>547</v>
      </c>
      <c r="C565" t="s">
        <v>1574</v>
      </c>
      <c r="J565" t="s">
        <v>491</v>
      </c>
      <c r="K565">
        <v>0</v>
      </c>
      <c r="N565" t="b">
        <v>1</v>
      </c>
      <c r="O565" t="b">
        <v>0</v>
      </c>
      <c r="P565" t="b">
        <v>1</v>
      </c>
      <c r="Q565">
        <v>18</v>
      </c>
      <c r="R565">
        <v>1</v>
      </c>
      <c r="S565">
        <v>1</v>
      </c>
      <c r="T565">
        <v>3</v>
      </c>
      <c r="V565" t="s">
        <v>452</v>
      </c>
      <c r="W565" t="s">
        <v>3878</v>
      </c>
      <c r="X565" t="s">
        <v>950</v>
      </c>
      <c r="Y565">
        <v>21</v>
      </c>
      <c r="Z565">
        <v>21</v>
      </c>
      <c r="AA565">
        <v>5</v>
      </c>
      <c r="AB565">
        <v>5</v>
      </c>
      <c r="AC565">
        <v>14</v>
      </c>
    </row>
    <row r="566" spans="1:29" x14ac:dyDescent="0.3">
      <c r="A566">
        <v>629</v>
      </c>
      <c r="B566" t="s">
        <v>547</v>
      </c>
      <c r="C566" t="s">
        <v>1575</v>
      </c>
      <c r="J566" t="s">
        <v>491</v>
      </c>
      <c r="K566">
        <v>0</v>
      </c>
      <c r="N566" t="b">
        <v>1</v>
      </c>
      <c r="O566" t="b">
        <v>0</v>
      </c>
      <c r="P566" t="b">
        <v>1</v>
      </c>
      <c r="Q566">
        <v>18</v>
      </c>
      <c r="R566">
        <v>1</v>
      </c>
      <c r="S566">
        <v>1</v>
      </c>
      <c r="T566">
        <v>3</v>
      </c>
      <c r="V566" t="s">
        <v>452</v>
      </c>
      <c r="W566" t="s">
        <v>3878</v>
      </c>
      <c r="X566" t="s">
        <v>952</v>
      </c>
      <c r="Y566">
        <v>21</v>
      </c>
      <c r="Z566">
        <v>21</v>
      </c>
      <c r="AA566">
        <v>6</v>
      </c>
      <c r="AB566">
        <v>6</v>
      </c>
      <c r="AC566">
        <v>14</v>
      </c>
    </row>
    <row r="567" spans="1:29" x14ac:dyDescent="0.3">
      <c r="A567">
        <v>630</v>
      </c>
      <c r="B567" t="s">
        <v>547</v>
      </c>
      <c r="C567" t="s">
        <v>1576</v>
      </c>
      <c r="J567" t="s">
        <v>491</v>
      </c>
      <c r="K567">
        <v>0</v>
      </c>
      <c r="N567" t="b">
        <v>1</v>
      </c>
      <c r="O567" t="b">
        <v>0</v>
      </c>
      <c r="P567" t="b">
        <v>1</v>
      </c>
      <c r="Q567">
        <v>18</v>
      </c>
      <c r="R567">
        <v>1</v>
      </c>
      <c r="S567">
        <v>1</v>
      </c>
      <c r="T567">
        <v>3</v>
      </c>
      <c r="V567" t="s">
        <v>452</v>
      </c>
      <c r="W567" t="s">
        <v>3878</v>
      </c>
      <c r="X567" t="s">
        <v>954</v>
      </c>
      <c r="Y567">
        <v>21</v>
      </c>
      <c r="Z567">
        <v>21</v>
      </c>
      <c r="AA567">
        <v>7</v>
      </c>
      <c r="AB567">
        <v>7</v>
      </c>
      <c r="AC567">
        <v>14</v>
      </c>
    </row>
    <row r="568" spans="1:29" x14ac:dyDescent="0.3">
      <c r="A568">
        <v>631</v>
      </c>
      <c r="B568" t="s">
        <v>547</v>
      </c>
      <c r="C568" t="s">
        <v>1577</v>
      </c>
      <c r="J568" t="s">
        <v>491</v>
      </c>
      <c r="K568">
        <v>0</v>
      </c>
      <c r="N568" t="b">
        <v>1</v>
      </c>
      <c r="O568" t="b">
        <v>0</v>
      </c>
      <c r="P568" t="b">
        <v>1</v>
      </c>
      <c r="Q568">
        <v>18</v>
      </c>
      <c r="R568">
        <v>1</v>
      </c>
      <c r="S568">
        <v>1</v>
      </c>
      <c r="T568">
        <v>3</v>
      </c>
      <c r="V568" t="s">
        <v>452</v>
      </c>
      <c r="W568" t="s">
        <v>3878</v>
      </c>
      <c r="X568" t="s">
        <v>956</v>
      </c>
      <c r="Y568">
        <v>21</v>
      </c>
      <c r="Z568">
        <v>21</v>
      </c>
      <c r="AA568">
        <v>8</v>
      </c>
      <c r="AB568">
        <v>8</v>
      </c>
      <c r="AC568">
        <v>14</v>
      </c>
    </row>
    <row r="569" spans="1:29" x14ac:dyDescent="0.3">
      <c r="A569">
        <v>632</v>
      </c>
      <c r="B569" t="s">
        <v>547</v>
      </c>
      <c r="C569" t="s">
        <v>1578</v>
      </c>
      <c r="J569" t="s">
        <v>491</v>
      </c>
      <c r="K569">
        <v>0</v>
      </c>
      <c r="N569" t="b">
        <v>1</v>
      </c>
      <c r="O569" t="b">
        <v>0</v>
      </c>
      <c r="P569" t="b">
        <v>1</v>
      </c>
      <c r="Q569">
        <v>18</v>
      </c>
      <c r="R569">
        <v>1</v>
      </c>
      <c r="S569">
        <v>1</v>
      </c>
      <c r="T569">
        <v>3</v>
      </c>
      <c r="V569" t="s">
        <v>452</v>
      </c>
      <c r="W569" t="s">
        <v>3878</v>
      </c>
      <c r="X569" t="s">
        <v>958</v>
      </c>
      <c r="Y569">
        <v>21</v>
      </c>
      <c r="Z569">
        <v>21</v>
      </c>
      <c r="AA569">
        <v>9</v>
      </c>
      <c r="AB569">
        <v>9</v>
      </c>
      <c r="AC569">
        <v>14</v>
      </c>
    </row>
    <row r="570" spans="1:29" x14ac:dyDescent="0.3">
      <c r="A570">
        <v>633</v>
      </c>
      <c r="B570" t="s">
        <v>547</v>
      </c>
      <c r="C570" t="s">
        <v>1579</v>
      </c>
      <c r="J570" t="s">
        <v>491</v>
      </c>
      <c r="K570">
        <v>0</v>
      </c>
      <c r="N570" t="b">
        <v>1</v>
      </c>
      <c r="O570" t="b">
        <v>0</v>
      </c>
      <c r="P570" t="b">
        <v>1</v>
      </c>
      <c r="Q570">
        <v>18</v>
      </c>
      <c r="R570">
        <v>1</v>
      </c>
      <c r="S570">
        <v>1</v>
      </c>
      <c r="T570">
        <v>3</v>
      </c>
      <c r="V570" t="s">
        <v>452</v>
      </c>
      <c r="W570" t="s">
        <v>3878</v>
      </c>
      <c r="X570" t="s">
        <v>960</v>
      </c>
      <c r="Y570">
        <v>22</v>
      </c>
      <c r="Z570">
        <v>22</v>
      </c>
      <c r="AA570">
        <v>4</v>
      </c>
      <c r="AB570">
        <v>4</v>
      </c>
      <c r="AC570">
        <v>14</v>
      </c>
    </row>
    <row r="571" spans="1:29" x14ac:dyDescent="0.3">
      <c r="A571">
        <v>634</v>
      </c>
      <c r="B571" t="s">
        <v>547</v>
      </c>
      <c r="C571" t="s">
        <v>1580</v>
      </c>
      <c r="J571" t="s">
        <v>491</v>
      </c>
      <c r="K571">
        <v>0</v>
      </c>
      <c r="N571" t="b">
        <v>1</v>
      </c>
      <c r="O571" t="b">
        <v>0</v>
      </c>
      <c r="P571" t="b">
        <v>1</v>
      </c>
      <c r="Q571">
        <v>18</v>
      </c>
      <c r="R571">
        <v>1</v>
      </c>
      <c r="S571">
        <v>1</v>
      </c>
      <c r="T571">
        <v>3</v>
      </c>
      <c r="V571" t="s">
        <v>452</v>
      </c>
      <c r="W571" t="s">
        <v>3878</v>
      </c>
      <c r="X571" t="s">
        <v>962</v>
      </c>
      <c r="Y571">
        <v>22</v>
      </c>
      <c r="Z571">
        <v>22</v>
      </c>
      <c r="AA571">
        <v>5</v>
      </c>
      <c r="AB571">
        <v>5</v>
      </c>
      <c r="AC571">
        <v>14</v>
      </c>
    </row>
    <row r="572" spans="1:29" x14ac:dyDescent="0.3">
      <c r="A572">
        <v>635</v>
      </c>
      <c r="B572" t="s">
        <v>547</v>
      </c>
      <c r="C572" t="s">
        <v>1581</v>
      </c>
      <c r="J572" t="s">
        <v>491</v>
      </c>
      <c r="K572">
        <v>0</v>
      </c>
      <c r="N572" t="b">
        <v>1</v>
      </c>
      <c r="O572" t="b">
        <v>0</v>
      </c>
      <c r="P572" t="b">
        <v>1</v>
      </c>
      <c r="Q572">
        <v>18</v>
      </c>
      <c r="R572">
        <v>1</v>
      </c>
      <c r="S572">
        <v>1</v>
      </c>
      <c r="T572">
        <v>3</v>
      </c>
      <c r="V572" t="s">
        <v>452</v>
      </c>
      <c r="W572" t="s">
        <v>3878</v>
      </c>
      <c r="X572" t="s">
        <v>964</v>
      </c>
      <c r="Y572">
        <v>22</v>
      </c>
      <c r="Z572">
        <v>22</v>
      </c>
      <c r="AA572">
        <v>6</v>
      </c>
      <c r="AB572">
        <v>6</v>
      </c>
      <c r="AC572">
        <v>14</v>
      </c>
    </row>
    <row r="573" spans="1:29" x14ac:dyDescent="0.3">
      <c r="A573">
        <v>636</v>
      </c>
      <c r="B573" t="s">
        <v>547</v>
      </c>
      <c r="C573" t="s">
        <v>1582</v>
      </c>
      <c r="J573" t="s">
        <v>491</v>
      </c>
      <c r="K573">
        <v>0</v>
      </c>
      <c r="N573" t="b">
        <v>1</v>
      </c>
      <c r="O573" t="b">
        <v>0</v>
      </c>
      <c r="P573" t="b">
        <v>1</v>
      </c>
      <c r="Q573">
        <v>18</v>
      </c>
      <c r="R573">
        <v>1</v>
      </c>
      <c r="S573">
        <v>1</v>
      </c>
      <c r="T573">
        <v>3</v>
      </c>
      <c r="V573" t="s">
        <v>452</v>
      </c>
      <c r="W573" t="s">
        <v>3878</v>
      </c>
      <c r="X573" t="s">
        <v>966</v>
      </c>
      <c r="Y573">
        <v>22</v>
      </c>
      <c r="Z573">
        <v>22</v>
      </c>
      <c r="AA573">
        <v>7</v>
      </c>
      <c r="AB573">
        <v>7</v>
      </c>
      <c r="AC573">
        <v>14</v>
      </c>
    </row>
    <row r="574" spans="1:29" x14ac:dyDescent="0.3">
      <c r="A574">
        <v>637</v>
      </c>
      <c r="B574" t="s">
        <v>547</v>
      </c>
      <c r="C574" t="s">
        <v>1583</v>
      </c>
      <c r="J574" t="s">
        <v>491</v>
      </c>
      <c r="K574">
        <v>0</v>
      </c>
      <c r="N574" t="b">
        <v>1</v>
      </c>
      <c r="O574" t="b">
        <v>0</v>
      </c>
      <c r="P574" t="b">
        <v>1</v>
      </c>
      <c r="Q574">
        <v>18</v>
      </c>
      <c r="R574">
        <v>1</v>
      </c>
      <c r="S574">
        <v>1</v>
      </c>
      <c r="T574">
        <v>3</v>
      </c>
      <c r="V574" t="s">
        <v>452</v>
      </c>
      <c r="W574" t="s">
        <v>3878</v>
      </c>
      <c r="X574" t="s">
        <v>968</v>
      </c>
      <c r="Y574">
        <v>22</v>
      </c>
      <c r="Z574">
        <v>22</v>
      </c>
      <c r="AA574">
        <v>8</v>
      </c>
      <c r="AB574">
        <v>8</v>
      </c>
      <c r="AC574">
        <v>14</v>
      </c>
    </row>
    <row r="575" spans="1:29" x14ac:dyDescent="0.3">
      <c r="A575">
        <v>638</v>
      </c>
      <c r="B575" t="s">
        <v>547</v>
      </c>
      <c r="C575" t="s">
        <v>1584</v>
      </c>
      <c r="J575" t="s">
        <v>491</v>
      </c>
      <c r="K575">
        <v>0</v>
      </c>
      <c r="N575" t="b">
        <v>1</v>
      </c>
      <c r="O575" t="b">
        <v>0</v>
      </c>
      <c r="P575" t="b">
        <v>1</v>
      </c>
      <c r="Q575">
        <v>18</v>
      </c>
      <c r="R575">
        <v>1</v>
      </c>
      <c r="S575">
        <v>1</v>
      </c>
      <c r="T575">
        <v>3</v>
      </c>
      <c r="V575" t="s">
        <v>452</v>
      </c>
      <c r="W575" t="s">
        <v>3878</v>
      </c>
      <c r="X575" t="s">
        <v>970</v>
      </c>
      <c r="Y575">
        <v>22</v>
      </c>
      <c r="Z575">
        <v>22</v>
      </c>
      <c r="AA575">
        <v>9</v>
      </c>
      <c r="AB575">
        <v>9</v>
      </c>
      <c r="AC575">
        <v>14</v>
      </c>
    </row>
    <row r="576" spans="1:29" x14ac:dyDescent="0.3">
      <c r="A576">
        <v>639</v>
      </c>
      <c r="B576" t="s">
        <v>547</v>
      </c>
      <c r="C576" t="s">
        <v>1585</v>
      </c>
      <c r="J576" t="s">
        <v>491</v>
      </c>
      <c r="K576">
        <v>0</v>
      </c>
      <c r="N576" t="b">
        <v>1</v>
      </c>
      <c r="O576" t="b">
        <v>0</v>
      </c>
      <c r="P576" t="b">
        <v>1</v>
      </c>
      <c r="Q576">
        <v>18</v>
      </c>
      <c r="R576">
        <v>1</v>
      </c>
      <c r="S576">
        <v>1</v>
      </c>
      <c r="T576">
        <v>3</v>
      </c>
      <c r="V576" t="s">
        <v>452</v>
      </c>
      <c r="W576" t="s">
        <v>3878</v>
      </c>
      <c r="X576" t="s">
        <v>972</v>
      </c>
      <c r="Y576">
        <v>23</v>
      </c>
      <c r="Z576">
        <v>23</v>
      </c>
      <c r="AA576">
        <v>4</v>
      </c>
      <c r="AB576">
        <v>4</v>
      </c>
      <c r="AC576">
        <v>14</v>
      </c>
    </row>
    <row r="577" spans="1:29" x14ac:dyDescent="0.3">
      <c r="A577">
        <v>640</v>
      </c>
      <c r="B577" t="s">
        <v>547</v>
      </c>
      <c r="C577" t="s">
        <v>1586</v>
      </c>
      <c r="J577" t="s">
        <v>491</v>
      </c>
      <c r="K577">
        <v>0</v>
      </c>
      <c r="N577" t="b">
        <v>1</v>
      </c>
      <c r="O577" t="b">
        <v>0</v>
      </c>
      <c r="P577" t="b">
        <v>1</v>
      </c>
      <c r="Q577">
        <v>18</v>
      </c>
      <c r="R577">
        <v>1</v>
      </c>
      <c r="S577">
        <v>1</v>
      </c>
      <c r="T577">
        <v>3</v>
      </c>
      <c r="V577" t="s">
        <v>452</v>
      </c>
      <c r="W577" t="s">
        <v>3878</v>
      </c>
      <c r="X577" t="s">
        <v>974</v>
      </c>
      <c r="Y577">
        <v>23</v>
      </c>
      <c r="Z577">
        <v>23</v>
      </c>
      <c r="AA577">
        <v>5</v>
      </c>
      <c r="AB577">
        <v>5</v>
      </c>
      <c r="AC577">
        <v>14</v>
      </c>
    </row>
    <row r="578" spans="1:29" x14ac:dyDescent="0.3">
      <c r="A578">
        <v>641</v>
      </c>
      <c r="B578" t="s">
        <v>547</v>
      </c>
      <c r="C578" t="s">
        <v>1587</v>
      </c>
      <c r="J578" t="s">
        <v>491</v>
      </c>
      <c r="K578">
        <v>0</v>
      </c>
      <c r="N578" t="b">
        <v>1</v>
      </c>
      <c r="O578" t="b">
        <v>0</v>
      </c>
      <c r="P578" t="b">
        <v>1</v>
      </c>
      <c r="Q578">
        <v>18</v>
      </c>
      <c r="R578">
        <v>1</v>
      </c>
      <c r="S578">
        <v>1</v>
      </c>
      <c r="T578">
        <v>3</v>
      </c>
      <c r="V578" t="s">
        <v>452</v>
      </c>
      <c r="W578" t="s">
        <v>3878</v>
      </c>
      <c r="X578" t="s">
        <v>976</v>
      </c>
      <c r="Y578">
        <v>23</v>
      </c>
      <c r="Z578">
        <v>23</v>
      </c>
      <c r="AA578">
        <v>6</v>
      </c>
      <c r="AB578">
        <v>6</v>
      </c>
      <c r="AC578">
        <v>14</v>
      </c>
    </row>
    <row r="579" spans="1:29" x14ac:dyDescent="0.3">
      <c r="A579">
        <v>642</v>
      </c>
      <c r="B579" t="s">
        <v>547</v>
      </c>
      <c r="C579" t="s">
        <v>1588</v>
      </c>
      <c r="J579" t="s">
        <v>491</v>
      </c>
      <c r="K579">
        <v>0</v>
      </c>
      <c r="N579" t="b">
        <v>1</v>
      </c>
      <c r="O579" t="b">
        <v>0</v>
      </c>
      <c r="P579" t="b">
        <v>1</v>
      </c>
      <c r="Q579">
        <v>18</v>
      </c>
      <c r="R579">
        <v>1</v>
      </c>
      <c r="S579">
        <v>1</v>
      </c>
      <c r="T579">
        <v>3</v>
      </c>
      <c r="V579" t="s">
        <v>452</v>
      </c>
      <c r="W579" t="s">
        <v>3878</v>
      </c>
      <c r="X579" t="s">
        <v>978</v>
      </c>
      <c r="Y579">
        <v>23</v>
      </c>
      <c r="Z579">
        <v>23</v>
      </c>
      <c r="AA579">
        <v>7</v>
      </c>
      <c r="AB579">
        <v>7</v>
      </c>
      <c r="AC579">
        <v>14</v>
      </c>
    </row>
    <row r="580" spans="1:29" x14ac:dyDescent="0.3">
      <c r="A580">
        <v>643</v>
      </c>
      <c r="B580" t="s">
        <v>547</v>
      </c>
      <c r="C580" t="s">
        <v>1589</v>
      </c>
      <c r="J580" t="s">
        <v>491</v>
      </c>
      <c r="K580">
        <v>0</v>
      </c>
      <c r="N580" t="b">
        <v>1</v>
      </c>
      <c r="O580" t="b">
        <v>0</v>
      </c>
      <c r="P580" t="b">
        <v>1</v>
      </c>
      <c r="Q580">
        <v>18</v>
      </c>
      <c r="R580">
        <v>1</v>
      </c>
      <c r="S580">
        <v>1</v>
      </c>
      <c r="T580">
        <v>3</v>
      </c>
      <c r="V580" t="s">
        <v>452</v>
      </c>
      <c r="W580" t="s">
        <v>3878</v>
      </c>
      <c r="X580" t="s">
        <v>980</v>
      </c>
      <c r="Y580">
        <v>23</v>
      </c>
      <c r="Z580">
        <v>23</v>
      </c>
      <c r="AA580">
        <v>8</v>
      </c>
      <c r="AB580">
        <v>8</v>
      </c>
      <c r="AC580">
        <v>14</v>
      </c>
    </row>
    <row r="581" spans="1:29" x14ac:dyDescent="0.3">
      <c r="A581">
        <v>644</v>
      </c>
      <c r="B581" t="s">
        <v>547</v>
      </c>
      <c r="C581" t="s">
        <v>1590</v>
      </c>
      <c r="J581" t="s">
        <v>491</v>
      </c>
      <c r="K581">
        <v>0</v>
      </c>
      <c r="N581" t="b">
        <v>1</v>
      </c>
      <c r="O581" t="b">
        <v>0</v>
      </c>
      <c r="P581" t="b">
        <v>1</v>
      </c>
      <c r="Q581">
        <v>18</v>
      </c>
      <c r="R581">
        <v>1</v>
      </c>
      <c r="S581">
        <v>1</v>
      </c>
      <c r="T581">
        <v>3</v>
      </c>
      <c r="V581" t="s">
        <v>452</v>
      </c>
      <c r="W581" t="s">
        <v>3878</v>
      </c>
      <c r="X581" t="s">
        <v>982</v>
      </c>
      <c r="Y581">
        <v>23</v>
      </c>
      <c r="Z581">
        <v>23</v>
      </c>
      <c r="AA581">
        <v>9</v>
      </c>
      <c r="AB581">
        <v>9</v>
      </c>
      <c r="AC581">
        <v>14</v>
      </c>
    </row>
    <row r="582" spans="1:29" x14ac:dyDescent="0.3">
      <c r="A582">
        <v>645</v>
      </c>
      <c r="B582" t="s">
        <v>547</v>
      </c>
      <c r="C582" t="s">
        <v>1591</v>
      </c>
      <c r="J582" t="s">
        <v>491</v>
      </c>
      <c r="K582">
        <v>0</v>
      </c>
      <c r="N582" t="b">
        <v>1</v>
      </c>
      <c r="O582" t="b">
        <v>0</v>
      </c>
      <c r="P582" t="b">
        <v>1</v>
      </c>
      <c r="Q582">
        <v>18</v>
      </c>
      <c r="R582">
        <v>1</v>
      </c>
      <c r="S582">
        <v>1</v>
      </c>
      <c r="T582">
        <v>3</v>
      </c>
      <c r="V582" t="s">
        <v>452</v>
      </c>
      <c r="W582" t="s">
        <v>3878</v>
      </c>
      <c r="X582" t="s">
        <v>984</v>
      </c>
      <c r="Y582">
        <v>24</v>
      </c>
      <c r="Z582">
        <v>24</v>
      </c>
      <c r="AA582">
        <v>4</v>
      </c>
      <c r="AB582">
        <v>4</v>
      </c>
      <c r="AC582">
        <v>14</v>
      </c>
    </row>
    <row r="583" spans="1:29" x14ac:dyDescent="0.3">
      <c r="A583">
        <v>646</v>
      </c>
      <c r="B583" t="s">
        <v>547</v>
      </c>
      <c r="C583" t="s">
        <v>1592</v>
      </c>
      <c r="J583" t="s">
        <v>491</v>
      </c>
      <c r="K583">
        <v>0</v>
      </c>
      <c r="N583" t="b">
        <v>1</v>
      </c>
      <c r="O583" t="b">
        <v>0</v>
      </c>
      <c r="P583" t="b">
        <v>1</v>
      </c>
      <c r="Q583">
        <v>18</v>
      </c>
      <c r="R583">
        <v>1</v>
      </c>
      <c r="S583">
        <v>1</v>
      </c>
      <c r="T583">
        <v>3</v>
      </c>
      <c r="V583" t="s">
        <v>452</v>
      </c>
      <c r="W583" t="s">
        <v>3878</v>
      </c>
      <c r="X583" t="s">
        <v>986</v>
      </c>
      <c r="Y583">
        <v>24</v>
      </c>
      <c r="Z583">
        <v>24</v>
      </c>
      <c r="AA583">
        <v>5</v>
      </c>
      <c r="AB583">
        <v>5</v>
      </c>
      <c r="AC583">
        <v>14</v>
      </c>
    </row>
    <row r="584" spans="1:29" x14ac:dyDescent="0.3">
      <c r="A584">
        <v>647</v>
      </c>
      <c r="B584" t="s">
        <v>547</v>
      </c>
      <c r="C584" t="s">
        <v>1593</v>
      </c>
      <c r="J584" t="s">
        <v>491</v>
      </c>
      <c r="K584">
        <v>0</v>
      </c>
      <c r="N584" t="b">
        <v>1</v>
      </c>
      <c r="O584" t="b">
        <v>0</v>
      </c>
      <c r="P584" t="b">
        <v>1</v>
      </c>
      <c r="Q584">
        <v>18</v>
      </c>
      <c r="R584">
        <v>1</v>
      </c>
      <c r="S584">
        <v>1</v>
      </c>
      <c r="T584">
        <v>3</v>
      </c>
      <c r="V584" t="s">
        <v>452</v>
      </c>
      <c r="W584" t="s">
        <v>3878</v>
      </c>
      <c r="X584" t="s">
        <v>988</v>
      </c>
      <c r="Y584">
        <v>24</v>
      </c>
      <c r="Z584">
        <v>24</v>
      </c>
      <c r="AA584">
        <v>6</v>
      </c>
      <c r="AB584">
        <v>6</v>
      </c>
      <c r="AC584">
        <v>14</v>
      </c>
    </row>
    <row r="585" spans="1:29" x14ac:dyDescent="0.3">
      <c r="A585">
        <v>648</v>
      </c>
      <c r="B585" t="s">
        <v>547</v>
      </c>
      <c r="C585" t="s">
        <v>1594</v>
      </c>
      <c r="J585" t="s">
        <v>491</v>
      </c>
      <c r="K585">
        <v>0</v>
      </c>
      <c r="N585" t="b">
        <v>1</v>
      </c>
      <c r="O585" t="b">
        <v>0</v>
      </c>
      <c r="P585" t="b">
        <v>1</v>
      </c>
      <c r="Q585">
        <v>18</v>
      </c>
      <c r="R585">
        <v>1</v>
      </c>
      <c r="S585">
        <v>1</v>
      </c>
      <c r="T585">
        <v>3</v>
      </c>
      <c r="V585" t="s">
        <v>452</v>
      </c>
      <c r="W585" t="s">
        <v>3878</v>
      </c>
      <c r="X585" t="s">
        <v>990</v>
      </c>
      <c r="Y585">
        <v>24</v>
      </c>
      <c r="Z585">
        <v>24</v>
      </c>
      <c r="AA585">
        <v>7</v>
      </c>
      <c r="AB585">
        <v>7</v>
      </c>
      <c r="AC585">
        <v>14</v>
      </c>
    </row>
    <row r="586" spans="1:29" x14ac:dyDescent="0.3">
      <c r="A586">
        <v>649</v>
      </c>
      <c r="B586" t="s">
        <v>547</v>
      </c>
      <c r="C586" t="s">
        <v>1595</v>
      </c>
      <c r="J586" t="s">
        <v>491</v>
      </c>
      <c r="K586">
        <v>0</v>
      </c>
      <c r="N586" t="b">
        <v>1</v>
      </c>
      <c r="O586" t="b">
        <v>0</v>
      </c>
      <c r="P586" t="b">
        <v>1</v>
      </c>
      <c r="Q586">
        <v>18</v>
      </c>
      <c r="R586">
        <v>1</v>
      </c>
      <c r="S586">
        <v>1</v>
      </c>
      <c r="T586">
        <v>3</v>
      </c>
      <c r="V586" t="s">
        <v>452</v>
      </c>
      <c r="W586" t="s">
        <v>3878</v>
      </c>
      <c r="X586" t="s">
        <v>992</v>
      </c>
      <c r="Y586">
        <v>24</v>
      </c>
      <c r="Z586">
        <v>24</v>
      </c>
      <c r="AA586">
        <v>8</v>
      </c>
      <c r="AB586">
        <v>8</v>
      </c>
      <c r="AC586">
        <v>14</v>
      </c>
    </row>
    <row r="587" spans="1:29" x14ac:dyDescent="0.3">
      <c r="A587">
        <v>650</v>
      </c>
      <c r="B587" t="s">
        <v>547</v>
      </c>
      <c r="C587" t="s">
        <v>1596</v>
      </c>
      <c r="J587" t="s">
        <v>491</v>
      </c>
      <c r="K587">
        <v>0</v>
      </c>
      <c r="N587" t="b">
        <v>1</v>
      </c>
      <c r="O587" t="b">
        <v>0</v>
      </c>
      <c r="P587" t="b">
        <v>1</v>
      </c>
      <c r="Q587">
        <v>18</v>
      </c>
      <c r="R587">
        <v>1</v>
      </c>
      <c r="S587">
        <v>1</v>
      </c>
      <c r="T587">
        <v>3</v>
      </c>
      <c r="V587" t="s">
        <v>452</v>
      </c>
      <c r="W587" t="s">
        <v>3878</v>
      </c>
      <c r="X587" t="s">
        <v>994</v>
      </c>
      <c r="Y587">
        <v>24</v>
      </c>
      <c r="Z587">
        <v>24</v>
      </c>
      <c r="AA587">
        <v>9</v>
      </c>
      <c r="AB587">
        <v>9</v>
      </c>
      <c r="AC587">
        <v>14</v>
      </c>
    </row>
    <row r="588" spans="1:29" x14ac:dyDescent="0.3">
      <c r="A588">
        <v>651</v>
      </c>
      <c r="B588" t="s">
        <v>547</v>
      </c>
      <c r="C588" t="s">
        <v>1597</v>
      </c>
      <c r="J588" t="s">
        <v>491</v>
      </c>
      <c r="K588">
        <v>0</v>
      </c>
      <c r="N588" t="b">
        <v>1</v>
      </c>
      <c r="O588" t="b">
        <v>0</v>
      </c>
      <c r="P588" t="b">
        <v>1</v>
      </c>
      <c r="Q588">
        <v>18</v>
      </c>
      <c r="R588">
        <v>1</v>
      </c>
      <c r="S588">
        <v>1</v>
      </c>
      <c r="T588">
        <v>3</v>
      </c>
      <c r="V588" t="s">
        <v>452</v>
      </c>
      <c r="W588" t="s">
        <v>3878</v>
      </c>
      <c r="X588" t="s">
        <v>996</v>
      </c>
      <c r="Y588">
        <v>25</v>
      </c>
      <c r="Z588">
        <v>25</v>
      </c>
      <c r="AA588">
        <v>4</v>
      </c>
      <c r="AB588">
        <v>4</v>
      </c>
      <c r="AC588">
        <v>14</v>
      </c>
    </row>
    <row r="589" spans="1:29" x14ac:dyDescent="0.3">
      <c r="A589">
        <v>652</v>
      </c>
      <c r="B589" t="s">
        <v>547</v>
      </c>
      <c r="C589" t="s">
        <v>1598</v>
      </c>
      <c r="J589" t="s">
        <v>491</v>
      </c>
      <c r="K589">
        <v>0</v>
      </c>
      <c r="N589" t="b">
        <v>1</v>
      </c>
      <c r="O589" t="b">
        <v>0</v>
      </c>
      <c r="P589" t="b">
        <v>1</v>
      </c>
      <c r="Q589">
        <v>18</v>
      </c>
      <c r="R589">
        <v>1</v>
      </c>
      <c r="S589">
        <v>1</v>
      </c>
      <c r="T589">
        <v>3</v>
      </c>
      <c r="V589" t="s">
        <v>452</v>
      </c>
      <c r="W589" t="s">
        <v>3878</v>
      </c>
      <c r="X589" t="s">
        <v>998</v>
      </c>
      <c r="Y589">
        <v>25</v>
      </c>
      <c r="Z589">
        <v>25</v>
      </c>
      <c r="AA589">
        <v>5</v>
      </c>
      <c r="AB589">
        <v>5</v>
      </c>
      <c r="AC589">
        <v>14</v>
      </c>
    </row>
    <row r="590" spans="1:29" x14ac:dyDescent="0.3">
      <c r="A590">
        <v>653</v>
      </c>
      <c r="B590" t="s">
        <v>547</v>
      </c>
      <c r="C590" t="s">
        <v>1599</v>
      </c>
      <c r="J590" t="s">
        <v>491</v>
      </c>
      <c r="K590">
        <v>0</v>
      </c>
      <c r="N590" t="b">
        <v>1</v>
      </c>
      <c r="O590" t="b">
        <v>0</v>
      </c>
      <c r="P590" t="b">
        <v>1</v>
      </c>
      <c r="Q590">
        <v>18</v>
      </c>
      <c r="R590">
        <v>1</v>
      </c>
      <c r="S590">
        <v>1</v>
      </c>
      <c r="T590">
        <v>3</v>
      </c>
      <c r="V590" t="s">
        <v>452</v>
      </c>
      <c r="W590" t="s">
        <v>3878</v>
      </c>
      <c r="X590" t="s">
        <v>1000</v>
      </c>
      <c r="Y590">
        <v>25</v>
      </c>
      <c r="Z590">
        <v>25</v>
      </c>
      <c r="AA590">
        <v>6</v>
      </c>
      <c r="AB590">
        <v>6</v>
      </c>
      <c r="AC590">
        <v>14</v>
      </c>
    </row>
    <row r="591" spans="1:29" x14ac:dyDescent="0.3">
      <c r="A591">
        <v>654</v>
      </c>
      <c r="B591" t="s">
        <v>547</v>
      </c>
      <c r="C591" t="s">
        <v>1600</v>
      </c>
      <c r="J591" t="s">
        <v>491</v>
      </c>
      <c r="K591">
        <v>0</v>
      </c>
      <c r="N591" t="b">
        <v>1</v>
      </c>
      <c r="O591" t="b">
        <v>0</v>
      </c>
      <c r="P591" t="b">
        <v>1</v>
      </c>
      <c r="Q591">
        <v>18</v>
      </c>
      <c r="R591">
        <v>1</v>
      </c>
      <c r="S591">
        <v>1</v>
      </c>
      <c r="T591">
        <v>3</v>
      </c>
      <c r="V591" t="s">
        <v>452</v>
      </c>
      <c r="W591" t="s">
        <v>3878</v>
      </c>
      <c r="X591" t="s">
        <v>1002</v>
      </c>
      <c r="Y591">
        <v>25</v>
      </c>
      <c r="Z591">
        <v>25</v>
      </c>
      <c r="AA591">
        <v>7</v>
      </c>
      <c r="AB591">
        <v>7</v>
      </c>
      <c r="AC591">
        <v>14</v>
      </c>
    </row>
    <row r="592" spans="1:29" x14ac:dyDescent="0.3">
      <c r="A592">
        <v>655</v>
      </c>
      <c r="B592" t="s">
        <v>547</v>
      </c>
      <c r="C592" t="s">
        <v>1601</v>
      </c>
      <c r="J592" t="s">
        <v>491</v>
      </c>
      <c r="K592">
        <v>0</v>
      </c>
      <c r="N592" t="b">
        <v>1</v>
      </c>
      <c r="O592" t="b">
        <v>0</v>
      </c>
      <c r="P592" t="b">
        <v>1</v>
      </c>
      <c r="Q592">
        <v>18</v>
      </c>
      <c r="R592">
        <v>1</v>
      </c>
      <c r="S592">
        <v>1</v>
      </c>
      <c r="T592">
        <v>3</v>
      </c>
      <c r="V592" t="s">
        <v>452</v>
      </c>
      <c r="W592" t="s">
        <v>3878</v>
      </c>
      <c r="X592" t="s">
        <v>1004</v>
      </c>
      <c r="Y592">
        <v>25</v>
      </c>
      <c r="Z592">
        <v>25</v>
      </c>
      <c r="AA592">
        <v>8</v>
      </c>
      <c r="AB592">
        <v>8</v>
      </c>
      <c r="AC592">
        <v>14</v>
      </c>
    </row>
    <row r="593" spans="1:29" x14ac:dyDescent="0.3">
      <c r="A593">
        <v>656</v>
      </c>
      <c r="B593" t="s">
        <v>547</v>
      </c>
      <c r="C593" t="s">
        <v>1602</v>
      </c>
      <c r="J593" t="s">
        <v>491</v>
      </c>
      <c r="K593">
        <v>0</v>
      </c>
      <c r="N593" t="b">
        <v>1</v>
      </c>
      <c r="O593" t="b">
        <v>0</v>
      </c>
      <c r="P593" t="b">
        <v>1</v>
      </c>
      <c r="Q593">
        <v>18</v>
      </c>
      <c r="R593">
        <v>1</v>
      </c>
      <c r="S593">
        <v>1</v>
      </c>
      <c r="T593">
        <v>3</v>
      </c>
      <c r="V593" t="s">
        <v>452</v>
      </c>
      <c r="W593" t="s">
        <v>3878</v>
      </c>
      <c r="X593" t="s">
        <v>1006</v>
      </c>
      <c r="Y593">
        <v>25</v>
      </c>
      <c r="Z593">
        <v>25</v>
      </c>
      <c r="AA593">
        <v>9</v>
      </c>
      <c r="AB593">
        <v>9</v>
      </c>
      <c r="AC593">
        <v>14</v>
      </c>
    </row>
    <row r="594" spans="1:29" x14ac:dyDescent="0.3">
      <c r="A594">
        <v>657</v>
      </c>
      <c r="B594" t="s">
        <v>547</v>
      </c>
      <c r="C594" t="s">
        <v>1603</v>
      </c>
      <c r="J594" t="s">
        <v>491</v>
      </c>
      <c r="K594">
        <v>0</v>
      </c>
      <c r="N594" t="b">
        <v>1</v>
      </c>
      <c r="O594" t="b">
        <v>0</v>
      </c>
      <c r="P594" t="b">
        <v>1</v>
      </c>
      <c r="Q594">
        <v>18</v>
      </c>
      <c r="R594">
        <v>1</v>
      </c>
      <c r="S594">
        <v>1</v>
      </c>
      <c r="T594">
        <v>3</v>
      </c>
      <c r="V594" t="s">
        <v>452</v>
      </c>
      <c r="W594" t="s">
        <v>3878</v>
      </c>
      <c r="X594" t="s">
        <v>1008</v>
      </c>
      <c r="Y594">
        <v>26</v>
      </c>
      <c r="Z594">
        <v>26</v>
      </c>
      <c r="AA594">
        <v>4</v>
      </c>
      <c r="AB594">
        <v>4</v>
      </c>
      <c r="AC594">
        <v>14</v>
      </c>
    </row>
    <row r="595" spans="1:29" x14ac:dyDescent="0.3">
      <c r="A595">
        <v>658</v>
      </c>
      <c r="B595" t="s">
        <v>547</v>
      </c>
      <c r="C595" t="s">
        <v>1604</v>
      </c>
      <c r="J595" t="s">
        <v>491</v>
      </c>
      <c r="K595">
        <v>0</v>
      </c>
      <c r="N595" t="b">
        <v>1</v>
      </c>
      <c r="O595" t="b">
        <v>0</v>
      </c>
      <c r="P595" t="b">
        <v>1</v>
      </c>
      <c r="Q595">
        <v>18</v>
      </c>
      <c r="R595">
        <v>1</v>
      </c>
      <c r="S595">
        <v>1</v>
      </c>
      <c r="T595">
        <v>3</v>
      </c>
      <c r="V595" t="s">
        <v>452</v>
      </c>
      <c r="W595" t="s">
        <v>3878</v>
      </c>
      <c r="X595" t="s">
        <v>1010</v>
      </c>
      <c r="Y595">
        <v>26</v>
      </c>
      <c r="Z595">
        <v>26</v>
      </c>
      <c r="AA595">
        <v>5</v>
      </c>
      <c r="AB595">
        <v>5</v>
      </c>
      <c r="AC595">
        <v>14</v>
      </c>
    </row>
    <row r="596" spans="1:29" x14ac:dyDescent="0.3">
      <c r="A596">
        <v>659</v>
      </c>
      <c r="B596" t="s">
        <v>547</v>
      </c>
      <c r="C596" t="s">
        <v>1605</v>
      </c>
      <c r="J596" t="s">
        <v>491</v>
      </c>
      <c r="K596">
        <v>0</v>
      </c>
      <c r="N596" t="b">
        <v>1</v>
      </c>
      <c r="O596" t="b">
        <v>0</v>
      </c>
      <c r="P596" t="b">
        <v>1</v>
      </c>
      <c r="Q596">
        <v>18</v>
      </c>
      <c r="R596">
        <v>1</v>
      </c>
      <c r="S596">
        <v>1</v>
      </c>
      <c r="T596">
        <v>3</v>
      </c>
      <c r="V596" t="s">
        <v>452</v>
      </c>
      <c r="W596" t="s">
        <v>3878</v>
      </c>
      <c r="X596" t="s">
        <v>1012</v>
      </c>
      <c r="Y596">
        <v>26</v>
      </c>
      <c r="Z596">
        <v>26</v>
      </c>
      <c r="AA596">
        <v>6</v>
      </c>
      <c r="AB596">
        <v>6</v>
      </c>
      <c r="AC596">
        <v>14</v>
      </c>
    </row>
    <row r="597" spans="1:29" x14ac:dyDescent="0.3">
      <c r="A597">
        <v>660</v>
      </c>
      <c r="B597" t="s">
        <v>547</v>
      </c>
      <c r="C597" t="s">
        <v>1606</v>
      </c>
      <c r="J597" t="s">
        <v>491</v>
      </c>
      <c r="K597">
        <v>0</v>
      </c>
      <c r="N597" t="b">
        <v>1</v>
      </c>
      <c r="O597" t="b">
        <v>0</v>
      </c>
      <c r="P597" t="b">
        <v>1</v>
      </c>
      <c r="Q597">
        <v>18</v>
      </c>
      <c r="R597">
        <v>1</v>
      </c>
      <c r="S597">
        <v>1</v>
      </c>
      <c r="T597">
        <v>3</v>
      </c>
      <c r="V597" t="s">
        <v>452</v>
      </c>
      <c r="W597" t="s">
        <v>3878</v>
      </c>
      <c r="X597" t="s">
        <v>1014</v>
      </c>
      <c r="Y597">
        <v>26</v>
      </c>
      <c r="Z597">
        <v>26</v>
      </c>
      <c r="AA597">
        <v>7</v>
      </c>
      <c r="AB597">
        <v>7</v>
      </c>
      <c r="AC597">
        <v>14</v>
      </c>
    </row>
    <row r="598" spans="1:29" x14ac:dyDescent="0.3">
      <c r="A598">
        <v>661</v>
      </c>
      <c r="B598" t="s">
        <v>547</v>
      </c>
      <c r="C598" t="s">
        <v>1607</v>
      </c>
      <c r="J598" t="s">
        <v>491</v>
      </c>
      <c r="K598">
        <v>0</v>
      </c>
      <c r="N598" t="b">
        <v>1</v>
      </c>
      <c r="O598" t="b">
        <v>0</v>
      </c>
      <c r="P598" t="b">
        <v>1</v>
      </c>
      <c r="Q598">
        <v>18</v>
      </c>
      <c r="R598">
        <v>1</v>
      </c>
      <c r="S598">
        <v>1</v>
      </c>
      <c r="T598">
        <v>3</v>
      </c>
      <c r="V598" t="s">
        <v>452</v>
      </c>
      <c r="W598" t="s">
        <v>3878</v>
      </c>
      <c r="X598" t="s">
        <v>1016</v>
      </c>
      <c r="Y598">
        <v>26</v>
      </c>
      <c r="Z598">
        <v>26</v>
      </c>
      <c r="AA598">
        <v>8</v>
      </c>
      <c r="AB598">
        <v>8</v>
      </c>
      <c r="AC598">
        <v>14</v>
      </c>
    </row>
    <row r="599" spans="1:29" x14ac:dyDescent="0.3">
      <c r="A599">
        <v>662</v>
      </c>
      <c r="B599" t="s">
        <v>547</v>
      </c>
      <c r="C599" t="s">
        <v>1608</v>
      </c>
      <c r="J599" t="s">
        <v>491</v>
      </c>
      <c r="K599">
        <v>0</v>
      </c>
      <c r="N599" t="b">
        <v>1</v>
      </c>
      <c r="O599" t="b">
        <v>0</v>
      </c>
      <c r="P599" t="b">
        <v>1</v>
      </c>
      <c r="Q599">
        <v>18</v>
      </c>
      <c r="R599">
        <v>1</v>
      </c>
      <c r="S599">
        <v>1</v>
      </c>
      <c r="T599">
        <v>3</v>
      </c>
      <c r="V599" t="s">
        <v>452</v>
      </c>
      <c r="W599" t="s">
        <v>3878</v>
      </c>
      <c r="X599" t="s">
        <v>1018</v>
      </c>
      <c r="Y599">
        <v>26</v>
      </c>
      <c r="Z599">
        <v>26</v>
      </c>
      <c r="AA599">
        <v>9</v>
      </c>
      <c r="AB599">
        <v>9</v>
      </c>
      <c r="AC599">
        <v>14</v>
      </c>
    </row>
    <row r="600" spans="1:29" x14ac:dyDescent="0.3">
      <c r="A600">
        <v>663</v>
      </c>
      <c r="B600" t="s">
        <v>547</v>
      </c>
      <c r="C600" t="s">
        <v>1609</v>
      </c>
      <c r="J600" t="s">
        <v>491</v>
      </c>
      <c r="K600">
        <v>0</v>
      </c>
      <c r="N600" t="b">
        <v>1</v>
      </c>
      <c r="O600" t="b">
        <v>0</v>
      </c>
      <c r="P600" t="b">
        <v>1</v>
      </c>
      <c r="Q600">
        <v>18</v>
      </c>
      <c r="R600">
        <v>1</v>
      </c>
      <c r="S600">
        <v>1</v>
      </c>
      <c r="T600">
        <v>3</v>
      </c>
      <c r="V600" t="s">
        <v>452</v>
      </c>
      <c r="W600" t="s">
        <v>3878</v>
      </c>
      <c r="X600" t="s">
        <v>1020</v>
      </c>
      <c r="Y600">
        <v>27</v>
      </c>
      <c r="Z600">
        <v>27</v>
      </c>
      <c r="AA600">
        <v>4</v>
      </c>
      <c r="AB600">
        <v>4</v>
      </c>
      <c r="AC600">
        <v>14</v>
      </c>
    </row>
    <row r="601" spans="1:29" x14ac:dyDescent="0.3">
      <c r="A601">
        <v>664</v>
      </c>
      <c r="B601" t="s">
        <v>547</v>
      </c>
      <c r="C601" t="s">
        <v>1610</v>
      </c>
      <c r="J601" t="s">
        <v>491</v>
      </c>
      <c r="K601">
        <v>0</v>
      </c>
      <c r="N601" t="b">
        <v>1</v>
      </c>
      <c r="O601" t="b">
        <v>0</v>
      </c>
      <c r="P601" t="b">
        <v>1</v>
      </c>
      <c r="Q601">
        <v>18</v>
      </c>
      <c r="R601">
        <v>1</v>
      </c>
      <c r="S601">
        <v>1</v>
      </c>
      <c r="T601">
        <v>3</v>
      </c>
      <c r="V601" t="s">
        <v>452</v>
      </c>
      <c r="W601" t="s">
        <v>3878</v>
      </c>
      <c r="X601" t="s">
        <v>1022</v>
      </c>
      <c r="Y601">
        <v>27</v>
      </c>
      <c r="Z601">
        <v>27</v>
      </c>
      <c r="AA601">
        <v>5</v>
      </c>
      <c r="AB601">
        <v>5</v>
      </c>
      <c r="AC601">
        <v>14</v>
      </c>
    </row>
    <row r="602" spans="1:29" x14ac:dyDescent="0.3">
      <c r="A602">
        <v>665</v>
      </c>
      <c r="B602" t="s">
        <v>547</v>
      </c>
      <c r="C602" t="s">
        <v>1611</v>
      </c>
      <c r="J602" t="s">
        <v>491</v>
      </c>
      <c r="K602">
        <v>0</v>
      </c>
      <c r="N602" t="b">
        <v>1</v>
      </c>
      <c r="O602" t="b">
        <v>0</v>
      </c>
      <c r="P602" t="b">
        <v>1</v>
      </c>
      <c r="Q602">
        <v>18</v>
      </c>
      <c r="R602">
        <v>1</v>
      </c>
      <c r="S602">
        <v>1</v>
      </c>
      <c r="T602">
        <v>3</v>
      </c>
      <c r="V602" t="s">
        <v>452</v>
      </c>
      <c r="W602" t="s">
        <v>3878</v>
      </c>
      <c r="X602" t="s">
        <v>1024</v>
      </c>
      <c r="Y602">
        <v>27</v>
      </c>
      <c r="Z602">
        <v>27</v>
      </c>
      <c r="AA602">
        <v>6</v>
      </c>
      <c r="AB602">
        <v>6</v>
      </c>
      <c r="AC602">
        <v>14</v>
      </c>
    </row>
    <row r="603" spans="1:29" x14ac:dyDescent="0.3">
      <c r="A603">
        <v>666</v>
      </c>
      <c r="B603" t="s">
        <v>547</v>
      </c>
      <c r="C603" t="s">
        <v>1612</v>
      </c>
      <c r="J603" t="s">
        <v>491</v>
      </c>
      <c r="K603">
        <v>0</v>
      </c>
      <c r="N603" t="b">
        <v>1</v>
      </c>
      <c r="O603" t="b">
        <v>0</v>
      </c>
      <c r="P603" t="b">
        <v>1</v>
      </c>
      <c r="Q603">
        <v>18</v>
      </c>
      <c r="R603">
        <v>1</v>
      </c>
      <c r="S603">
        <v>1</v>
      </c>
      <c r="T603">
        <v>3</v>
      </c>
      <c r="V603" t="s">
        <v>452</v>
      </c>
      <c r="W603" t="s">
        <v>3878</v>
      </c>
      <c r="X603" t="s">
        <v>1026</v>
      </c>
      <c r="Y603">
        <v>27</v>
      </c>
      <c r="Z603">
        <v>27</v>
      </c>
      <c r="AA603">
        <v>7</v>
      </c>
      <c r="AB603">
        <v>7</v>
      </c>
      <c r="AC603">
        <v>14</v>
      </c>
    </row>
    <row r="604" spans="1:29" x14ac:dyDescent="0.3">
      <c r="A604">
        <v>667</v>
      </c>
      <c r="B604" t="s">
        <v>547</v>
      </c>
      <c r="C604" t="s">
        <v>1613</v>
      </c>
      <c r="J604" t="s">
        <v>491</v>
      </c>
      <c r="K604">
        <v>0</v>
      </c>
      <c r="N604" t="b">
        <v>1</v>
      </c>
      <c r="O604" t="b">
        <v>0</v>
      </c>
      <c r="P604" t="b">
        <v>1</v>
      </c>
      <c r="Q604">
        <v>18</v>
      </c>
      <c r="R604">
        <v>1</v>
      </c>
      <c r="S604">
        <v>1</v>
      </c>
      <c r="T604">
        <v>3</v>
      </c>
      <c r="V604" t="s">
        <v>452</v>
      </c>
      <c r="W604" t="s">
        <v>3878</v>
      </c>
      <c r="X604" t="s">
        <v>1028</v>
      </c>
      <c r="Y604">
        <v>27</v>
      </c>
      <c r="Z604">
        <v>27</v>
      </c>
      <c r="AA604">
        <v>8</v>
      </c>
      <c r="AB604">
        <v>8</v>
      </c>
      <c r="AC604">
        <v>14</v>
      </c>
    </row>
    <row r="605" spans="1:29" x14ac:dyDescent="0.3">
      <c r="A605">
        <v>668</v>
      </c>
      <c r="B605" t="s">
        <v>547</v>
      </c>
      <c r="C605" t="s">
        <v>1614</v>
      </c>
      <c r="J605" t="s">
        <v>491</v>
      </c>
      <c r="K605">
        <v>0</v>
      </c>
      <c r="N605" t="b">
        <v>1</v>
      </c>
      <c r="O605" t="b">
        <v>0</v>
      </c>
      <c r="P605" t="b">
        <v>1</v>
      </c>
      <c r="Q605">
        <v>18</v>
      </c>
      <c r="R605">
        <v>1</v>
      </c>
      <c r="S605">
        <v>1</v>
      </c>
      <c r="T605">
        <v>3</v>
      </c>
      <c r="V605" t="s">
        <v>452</v>
      </c>
      <c r="W605" t="s">
        <v>3878</v>
      </c>
      <c r="X605" t="s">
        <v>1030</v>
      </c>
      <c r="Y605">
        <v>27</v>
      </c>
      <c r="Z605">
        <v>27</v>
      </c>
      <c r="AA605">
        <v>9</v>
      </c>
      <c r="AB605">
        <v>9</v>
      </c>
      <c r="AC605">
        <v>14</v>
      </c>
    </row>
    <row r="606" spans="1:29" x14ac:dyDescent="0.3">
      <c r="A606">
        <v>669</v>
      </c>
      <c r="B606" t="s">
        <v>547</v>
      </c>
      <c r="C606" t="s">
        <v>1615</v>
      </c>
      <c r="J606" t="s">
        <v>491</v>
      </c>
      <c r="K606">
        <v>0</v>
      </c>
      <c r="N606" t="b">
        <v>1</v>
      </c>
      <c r="O606" t="b">
        <v>0</v>
      </c>
      <c r="P606" t="b">
        <v>1</v>
      </c>
      <c r="Q606">
        <v>18</v>
      </c>
      <c r="R606">
        <v>1</v>
      </c>
      <c r="S606">
        <v>1</v>
      </c>
      <c r="T606">
        <v>3</v>
      </c>
      <c r="V606" t="s">
        <v>452</v>
      </c>
      <c r="W606" t="s">
        <v>3878</v>
      </c>
      <c r="X606" t="s">
        <v>1032</v>
      </c>
      <c r="Y606">
        <v>28</v>
      </c>
      <c r="Z606">
        <v>28</v>
      </c>
      <c r="AA606">
        <v>4</v>
      </c>
      <c r="AB606">
        <v>4</v>
      </c>
      <c r="AC606">
        <v>14</v>
      </c>
    </row>
    <row r="607" spans="1:29" x14ac:dyDescent="0.3">
      <c r="A607">
        <v>670</v>
      </c>
      <c r="B607" t="s">
        <v>547</v>
      </c>
      <c r="C607" t="s">
        <v>1616</v>
      </c>
      <c r="J607" t="s">
        <v>491</v>
      </c>
      <c r="K607">
        <v>0</v>
      </c>
      <c r="N607" t="b">
        <v>1</v>
      </c>
      <c r="O607" t="b">
        <v>0</v>
      </c>
      <c r="P607" t="b">
        <v>1</v>
      </c>
      <c r="Q607">
        <v>18</v>
      </c>
      <c r="R607">
        <v>1</v>
      </c>
      <c r="S607">
        <v>1</v>
      </c>
      <c r="T607">
        <v>3</v>
      </c>
      <c r="V607" t="s">
        <v>452</v>
      </c>
      <c r="W607" t="s">
        <v>3878</v>
      </c>
      <c r="X607" t="s">
        <v>1034</v>
      </c>
      <c r="Y607">
        <v>28</v>
      </c>
      <c r="Z607">
        <v>28</v>
      </c>
      <c r="AA607">
        <v>5</v>
      </c>
      <c r="AB607">
        <v>5</v>
      </c>
      <c r="AC607">
        <v>14</v>
      </c>
    </row>
    <row r="608" spans="1:29" x14ac:dyDescent="0.3">
      <c r="A608">
        <v>671</v>
      </c>
      <c r="B608" t="s">
        <v>547</v>
      </c>
      <c r="C608" t="s">
        <v>1617</v>
      </c>
      <c r="J608" t="s">
        <v>491</v>
      </c>
      <c r="K608">
        <v>0</v>
      </c>
      <c r="N608" t="b">
        <v>1</v>
      </c>
      <c r="O608" t="b">
        <v>0</v>
      </c>
      <c r="P608" t="b">
        <v>1</v>
      </c>
      <c r="Q608">
        <v>18</v>
      </c>
      <c r="R608">
        <v>1</v>
      </c>
      <c r="S608">
        <v>1</v>
      </c>
      <c r="T608">
        <v>3</v>
      </c>
      <c r="V608" t="s">
        <v>452</v>
      </c>
      <c r="W608" t="s">
        <v>3878</v>
      </c>
      <c r="X608" t="s">
        <v>1036</v>
      </c>
      <c r="Y608">
        <v>28</v>
      </c>
      <c r="Z608">
        <v>28</v>
      </c>
      <c r="AA608">
        <v>6</v>
      </c>
      <c r="AB608">
        <v>6</v>
      </c>
      <c r="AC608">
        <v>14</v>
      </c>
    </row>
    <row r="609" spans="1:29" x14ac:dyDescent="0.3">
      <c r="A609">
        <v>672</v>
      </c>
      <c r="B609" t="s">
        <v>547</v>
      </c>
      <c r="C609" t="s">
        <v>1618</v>
      </c>
      <c r="J609" t="s">
        <v>491</v>
      </c>
      <c r="K609">
        <v>0</v>
      </c>
      <c r="N609" t="b">
        <v>1</v>
      </c>
      <c r="O609" t="b">
        <v>0</v>
      </c>
      <c r="P609" t="b">
        <v>1</v>
      </c>
      <c r="Q609">
        <v>18</v>
      </c>
      <c r="R609">
        <v>1</v>
      </c>
      <c r="S609">
        <v>1</v>
      </c>
      <c r="T609">
        <v>3</v>
      </c>
      <c r="V609" t="s">
        <v>452</v>
      </c>
      <c r="W609" t="s">
        <v>3878</v>
      </c>
      <c r="X609" t="s">
        <v>1038</v>
      </c>
      <c r="Y609">
        <v>28</v>
      </c>
      <c r="Z609">
        <v>28</v>
      </c>
      <c r="AA609">
        <v>7</v>
      </c>
      <c r="AB609">
        <v>7</v>
      </c>
      <c r="AC609">
        <v>14</v>
      </c>
    </row>
    <row r="610" spans="1:29" x14ac:dyDescent="0.3">
      <c r="A610">
        <v>673</v>
      </c>
      <c r="B610" t="s">
        <v>547</v>
      </c>
      <c r="C610" t="s">
        <v>1619</v>
      </c>
      <c r="J610" t="s">
        <v>491</v>
      </c>
      <c r="K610">
        <v>0</v>
      </c>
      <c r="N610" t="b">
        <v>1</v>
      </c>
      <c r="O610" t="b">
        <v>0</v>
      </c>
      <c r="P610" t="b">
        <v>1</v>
      </c>
      <c r="Q610">
        <v>18</v>
      </c>
      <c r="R610">
        <v>1</v>
      </c>
      <c r="S610">
        <v>1</v>
      </c>
      <c r="T610">
        <v>3</v>
      </c>
      <c r="V610" t="s">
        <v>452</v>
      </c>
      <c r="W610" t="s">
        <v>3878</v>
      </c>
      <c r="X610" t="s">
        <v>1040</v>
      </c>
      <c r="Y610">
        <v>28</v>
      </c>
      <c r="Z610">
        <v>28</v>
      </c>
      <c r="AA610">
        <v>8</v>
      </c>
      <c r="AB610">
        <v>8</v>
      </c>
      <c r="AC610">
        <v>14</v>
      </c>
    </row>
    <row r="611" spans="1:29" x14ac:dyDescent="0.3">
      <c r="A611">
        <v>674</v>
      </c>
      <c r="B611" t="s">
        <v>547</v>
      </c>
      <c r="C611" t="s">
        <v>1620</v>
      </c>
      <c r="J611" t="s">
        <v>491</v>
      </c>
      <c r="K611">
        <v>0</v>
      </c>
      <c r="N611" t="b">
        <v>1</v>
      </c>
      <c r="O611" t="b">
        <v>0</v>
      </c>
      <c r="P611" t="b">
        <v>1</v>
      </c>
      <c r="Q611">
        <v>18</v>
      </c>
      <c r="R611">
        <v>1</v>
      </c>
      <c r="S611">
        <v>1</v>
      </c>
      <c r="T611">
        <v>3</v>
      </c>
      <c r="V611" t="s">
        <v>452</v>
      </c>
      <c r="W611" t="s">
        <v>3878</v>
      </c>
      <c r="X611" t="s">
        <v>1042</v>
      </c>
      <c r="Y611">
        <v>28</v>
      </c>
      <c r="Z611">
        <v>28</v>
      </c>
      <c r="AA611">
        <v>9</v>
      </c>
      <c r="AB611">
        <v>9</v>
      </c>
      <c r="AC611">
        <v>14</v>
      </c>
    </row>
    <row r="612" spans="1:29" x14ac:dyDescent="0.3">
      <c r="A612">
        <v>675</v>
      </c>
      <c r="B612" t="s">
        <v>547</v>
      </c>
      <c r="C612" t="s">
        <v>1621</v>
      </c>
      <c r="J612" t="s">
        <v>491</v>
      </c>
      <c r="K612">
        <v>0</v>
      </c>
      <c r="N612" t="b">
        <v>1</v>
      </c>
      <c r="O612" t="b">
        <v>0</v>
      </c>
      <c r="P612" t="b">
        <v>1</v>
      </c>
      <c r="Q612">
        <v>18</v>
      </c>
      <c r="R612">
        <v>1</v>
      </c>
      <c r="S612">
        <v>1</v>
      </c>
      <c r="T612">
        <v>3</v>
      </c>
      <c r="V612" t="s">
        <v>452</v>
      </c>
      <c r="W612" t="s">
        <v>3878</v>
      </c>
      <c r="X612" t="s">
        <v>1044</v>
      </c>
      <c r="Y612">
        <v>29</v>
      </c>
      <c r="Z612">
        <v>29</v>
      </c>
      <c r="AA612">
        <v>4</v>
      </c>
      <c r="AB612">
        <v>4</v>
      </c>
      <c r="AC612">
        <v>14</v>
      </c>
    </row>
    <row r="613" spans="1:29" x14ac:dyDescent="0.3">
      <c r="A613">
        <v>676</v>
      </c>
      <c r="B613" t="s">
        <v>547</v>
      </c>
      <c r="C613" t="s">
        <v>1622</v>
      </c>
      <c r="J613" t="s">
        <v>491</v>
      </c>
      <c r="K613">
        <v>0</v>
      </c>
      <c r="N613" t="b">
        <v>1</v>
      </c>
      <c r="O613" t="b">
        <v>0</v>
      </c>
      <c r="P613" t="b">
        <v>1</v>
      </c>
      <c r="Q613">
        <v>18</v>
      </c>
      <c r="R613">
        <v>1</v>
      </c>
      <c r="S613">
        <v>1</v>
      </c>
      <c r="T613">
        <v>3</v>
      </c>
      <c r="V613" t="s">
        <v>452</v>
      </c>
      <c r="W613" t="s">
        <v>3878</v>
      </c>
      <c r="X613" t="s">
        <v>1046</v>
      </c>
      <c r="Y613">
        <v>29</v>
      </c>
      <c r="Z613">
        <v>29</v>
      </c>
      <c r="AA613">
        <v>5</v>
      </c>
      <c r="AB613">
        <v>5</v>
      </c>
      <c r="AC613">
        <v>14</v>
      </c>
    </row>
    <row r="614" spans="1:29" x14ac:dyDescent="0.3">
      <c r="A614">
        <v>677</v>
      </c>
      <c r="B614" t="s">
        <v>547</v>
      </c>
      <c r="C614" t="s">
        <v>1623</v>
      </c>
      <c r="J614" t="s">
        <v>491</v>
      </c>
      <c r="K614">
        <v>0</v>
      </c>
      <c r="N614" t="b">
        <v>1</v>
      </c>
      <c r="O614" t="b">
        <v>0</v>
      </c>
      <c r="P614" t="b">
        <v>1</v>
      </c>
      <c r="Q614">
        <v>18</v>
      </c>
      <c r="R614">
        <v>1</v>
      </c>
      <c r="S614">
        <v>1</v>
      </c>
      <c r="T614">
        <v>3</v>
      </c>
      <c r="V614" t="s">
        <v>452</v>
      </c>
      <c r="W614" t="s">
        <v>3878</v>
      </c>
      <c r="X614" t="s">
        <v>1048</v>
      </c>
      <c r="Y614">
        <v>29</v>
      </c>
      <c r="Z614">
        <v>29</v>
      </c>
      <c r="AA614">
        <v>6</v>
      </c>
      <c r="AB614">
        <v>6</v>
      </c>
      <c r="AC614">
        <v>14</v>
      </c>
    </row>
    <row r="615" spans="1:29" x14ac:dyDescent="0.3">
      <c r="A615">
        <v>678</v>
      </c>
      <c r="B615" t="s">
        <v>547</v>
      </c>
      <c r="C615" t="s">
        <v>1624</v>
      </c>
      <c r="J615" t="s">
        <v>491</v>
      </c>
      <c r="K615">
        <v>0</v>
      </c>
      <c r="N615" t="b">
        <v>1</v>
      </c>
      <c r="O615" t="b">
        <v>0</v>
      </c>
      <c r="P615" t="b">
        <v>1</v>
      </c>
      <c r="Q615">
        <v>18</v>
      </c>
      <c r="R615">
        <v>1</v>
      </c>
      <c r="S615">
        <v>1</v>
      </c>
      <c r="T615">
        <v>3</v>
      </c>
      <c r="V615" t="s">
        <v>452</v>
      </c>
      <c r="W615" t="s">
        <v>3878</v>
      </c>
      <c r="X615" t="s">
        <v>1050</v>
      </c>
      <c r="Y615">
        <v>29</v>
      </c>
      <c r="Z615">
        <v>29</v>
      </c>
      <c r="AA615">
        <v>7</v>
      </c>
      <c r="AB615">
        <v>7</v>
      </c>
      <c r="AC615">
        <v>14</v>
      </c>
    </row>
    <row r="616" spans="1:29" x14ac:dyDescent="0.3">
      <c r="A616">
        <v>679</v>
      </c>
      <c r="B616" t="s">
        <v>547</v>
      </c>
      <c r="C616" t="s">
        <v>1625</v>
      </c>
      <c r="J616" t="s">
        <v>491</v>
      </c>
      <c r="K616">
        <v>0</v>
      </c>
      <c r="N616" t="b">
        <v>1</v>
      </c>
      <c r="O616" t="b">
        <v>0</v>
      </c>
      <c r="P616" t="b">
        <v>1</v>
      </c>
      <c r="Q616">
        <v>18</v>
      </c>
      <c r="R616">
        <v>1</v>
      </c>
      <c r="S616">
        <v>1</v>
      </c>
      <c r="T616">
        <v>3</v>
      </c>
      <c r="V616" t="s">
        <v>452</v>
      </c>
      <c r="W616" t="s">
        <v>3878</v>
      </c>
      <c r="X616" t="s">
        <v>1052</v>
      </c>
      <c r="Y616">
        <v>29</v>
      </c>
      <c r="Z616">
        <v>29</v>
      </c>
      <c r="AA616">
        <v>8</v>
      </c>
      <c r="AB616">
        <v>8</v>
      </c>
      <c r="AC616">
        <v>14</v>
      </c>
    </row>
    <row r="617" spans="1:29" x14ac:dyDescent="0.3">
      <c r="A617">
        <v>680</v>
      </c>
      <c r="B617" t="s">
        <v>547</v>
      </c>
      <c r="C617" t="s">
        <v>1626</v>
      </c>
      <c r="J617" t="s">
        <v>491</v>
      </c>
      <c r="K617">
        <v>0</v>
      </c>
      <c r="N617" t="b">
        <v>1</v>
      </c>
      <c r="O617" t="b">
        <v>0</v>
      </c>
      <c r="P617" t="b">
        <v>1</v>
      </c>
      <c r="Q617">
        <v>18</v>
      </c>
      <c r="R617">
        <v>1</v>
      </c>
      <c r="S617">
        <v>1</v>
      </c>
      <c r="T617">
        <v>3</v>
      </c>
      <c r="V617" t="s">
        <v>452</v>
      </c>
      <c r="W617" t="s">
        <v>3878</v>
      </c>
      <c r="X617" t="s">
        <v>1054</v>
      </c>
      <c r="Y617">
        <v>29</v>
      </c>
      <c r="Z617">
        <v>29</v>
      </c>
      <c r="AA617">
        <v>9</v>
      </c>
      <c r="AB617">
        <v>9</v>
      </c>
      <c r="AC617">
        <v>14</v>
      </c>
    </row>
    <row r="618" spans="1:29" x14ac:dyDescent="0.3">
      <c r="A618">
        <v>681</v>
      </c>
      <c r="B618" t="s">
        <v>547</v>
      </c>
      <c r="C618" t="s">
        <v>1627</v>
      </c>
      <c r="J618" t="s">
        <v>491</v>
      </c>
      <c r="K618">
        <v>0</v>
      </c>
      <c r="N618" t="b">
        <v>1</v>
      </c>
      <c r="O618" t="b">
        <v>0</v>
      </c>
      <c r="P618" t="b">
        <v>1</v>
      </c>
      <c r="Q618">
        <v>18</v>
      </c>
      <c r="R618">
        <v>1</v>
      </c>
      <c r="S618">
        <v>1</v>
      </c>
      <c r="T618">
        <v>3</v>
      </c>
      <c r="V618" t="s">
        <v>452</v>
      </c>
      <c r="W618" t="s">
        <v>3878</v>
      </c>
      <c r="X618" t="s">
        <v>1056</v>
      </c>
      <c r="Y618">
        <v>30</v>
      </c>
      <c r="Z618">
        <v>30</v>
      </c>
      <c r="AA618">
        <v>4</v>
      </c>
      <c r="AB618">
        <v>4</v>
      </c>
      <c r="AC618">
        <v>14</v>
      </c>
    </row>
    <row r="619" spans="1:29" x14ac:dyDescent="0.3">
      <c r="A619">
        <v>682</v>
      </c>
      <c r="B619" t="s">
        <v>547</v>
      </c>
      <c r="C619" t="s">
        <v>1628</v>
      </c>
      <c r="J619" t="s">
        <v>491</v>
      </c>
      <c r="K619">
        <v>0</v>
      </c>
      <c r="N619" t="b">
        <v>1</v>
      </c>
      <c r="O619" t="b">
        <v>0</v>
      </c>
      <c r="P619" t="b">
        <v>1</v>
      </c>
      <c r="Q619">
        <v>18</v>
      </c>
      <c r="R619">
        <v>1</v>
      </c>
      <c r="S619">
        <v>1</v>
      </c>
      <c r="T619">
        <v>3</v>
      </c>
      <c r="V619" t="s">
        <v>452</v>
      </c>
      <c r="W619" t="s">
        <v>3878</v>
      </c>
      <c r="X619" t="s">
        <v>1058</v>
      </c>
      <c r="Y619">
        <v>30</v>
      </c>
      <c r="Z619">
        <v>30</v>
      </c>
      <c r="AA619">
        <v>5</v>
      </c>
      <c r="AB619">
        <v>5</v>
      </c>
      <c r="AC619">
        <v>14</v>
      </c>
    </row>
    <row r="620" spans="1:29" x14ac:dyDescent="0.3">
      <c r="A620">
        <v>683</v>
      </c>
      <c r="B620" t="s">
        <v>547</v>
      </c>
      <c r="C620" t="s">
        <v>1629</v>
      </c>
      <c r="J620" t="s">
        <v>491</v>
      </c>
      <c r="K620">
        <v>0</v>
      </c>
      <c r="N620" t="b">
        <v>1</v>
      </c>
      <c r="O620" t="b">
        <v>0</v>
      </c>
      <c r="P620" t="b">
        <v>1</v>
      </c>
      <c r="Q620">
        <v>18</v>
      </c>
      <c r="R620">
        <v>1</v>
      </c>
      <c r="S620">
        <v>1</v>
      </c>
      <c r="T620">
        <v>3</v>
      </c>
      <c r="V620" t="s">
        <v>452</v>
      </c>
      <c r="W620" t="s">
        <v>3878</v>
      </c>
      <c r="X620" t="s">
        <v>1060</v>
      </c>
      <c r="Y620">
        <v>30</v>
      </c>
      <c r="Z620">
        <v>30</v>
      </c>
      <c r="AA620">
        <v>6</v>
      </c>
      <c r="AB620">
        <v>6</v>
      </c>
      <c r="AC620">
        <v>14</v>
      </c>
    </row>
    <row r="621" spans="1:29" x14ac:dyDescent="0.3">
      <c r="A621">
        <v>684</v>
      </c>
      <c r="B621" t="s">
        <v>547</v>
      </c>
      <c r="C621" t="s">
        <v>1630</v>
      </c>
      <c r="J621" t="s">
        <v>491</v>
      </c>
      <c r="K621">
        <v>0</v>
      </c>
      <c r="N621" t="b">
        <v>1</v>
      </c>
      <c r="O621" t="b">
        <v>0</v>
      </c>
      <c r="P621" t="b">
        <v>1</v>
      </c>
      <c r="Q621">
        <v>18</v>
      </c>
      <c r="R621">
        <v>1</v>
      </c>
      <c r="S621">
        <v>1</v>
      </c>
      <c r="T621">
        <v>3</v>
      </c>
      <c r="V621" t="s">
        <v>452</v>
      </c>
      <c r="W621" t="s">
        <v>3878</v>
      </c>
      <c r="X621" t="s">
        <v>1062</v>
      </c>
      <c r="Y621">
        <v>30</v>
      </c>
      <c r="Z621">
        <v>30</v>
      </c>
      <c r="AA621">
        <v>7</v>
      </c>
      <c r="AB621">
        <v>7</v>
      </c>
      <c r="AC621">
        <v>14</v>
      </c>
    </row>
    <row r="622" spans="1:29" x14ac:dyDescent="0.3">
      <c r="A622">
        <v>685</v>
      </c>
      <c r="B622" t="s">
        <v>547</v>
      </c>
      <c r="C622" t="s">
        <v>1631</v>
      </c>
      <c r="J622" t="s">
        <v>491</v>
      </c>
      <c r="K622">
        <v>0</v>
      </c>
      <c r="N622" t="b">
        <v>1</v>
      </c>
      <c r="O622" t="b">
        <v>0</v>
      </c>
      <c r="P622" t="b">
        <v>1</v>
      </c>
      <c r="Q622">
        <v>18</v>
      </c>
      <c r="R622">
        <v>1</v>
      </c>
      <c r="S622">
        <v>1</v>
      </c>
      <c r="T622">
        <v>3</v>
      </c>
      <c r="V622" t="s">
        <v>452</v>
      </c>
      <c r="W622" t="s">
        <v>3878</v>
      </c>
      <c r="X622" t="s">
        <v>1064</v>
      </c>
      <c r="Y622">
        <v>30</v>
      </c>
      <c r="Z622">
        <v>30</v>
      </c>
      <c r="AA622">
        <v>8</v>
      </c>
      <c r="AB622">
        <v>8</v>
      </c>
      <c r="AC622">
        <v>14</v>
      </c>
    </row>
    <row r="623" spans="1:29" x14ac:dyDescent="0.3">
      <c r="A623">
        <v>686</v>
      </c>
      <c r="B623" t="s">
        <v>547</v>
      </c>
      <c r="C623" t="s">
        <v>1632</v>
      </c>
      <c r="J623" t="s">
        <v>491</v>
      </c>
      <c r="K623">
        <v>0</v>
      </c>
      <c r="N623" t="b">
        <v>1</v>
      </c>
      <c r="O623" t="b">
        <v>0</v>
      </c>
      <c r="P623" t="b">
        <v>1</v>
      </c>
      <c r="Q623">
        <v>18</v>
      </c>
      <c r="R623">
        <v>1</v>
      </c>
      <c r="S623">
        <v>1</v>
      </c>
      <c r="T623">
        <v>3</v>
      </c>
      <c r="V623" t="s">
        <v>452</v>
      </c>
      <c r="W623" t="s">
        <v>3878</v>
      </c>
      <c r="X623" t="s">
        <v>1066</v>
      </c>
      <c r="Y623">
        <v>30</v>
      </c>
      <c r="Z623">
        <v>30</v>
      </c>
      <c r="AA623">
        <v>9</v>
      </c>
      <c r="AB623">
        <v>9</v>
      </c>
      <c r="AC623">
        <v>14</v>
      </c>
    </row>
    <row r="624" spans="1:29" x14ac:dyDescent="0.3">
      <c r="A624">
        <v>687</v>
      </c>
      <c r="B624" t="s">
        <v>547</v>
      </c>
      <c r="C624" t="s">
        <v>1633</v>
      </c>
      <c r="J624" t="s">
        <v>491</v>
      </c>
      <c r="K624">
        <v>0</v>
      </c>
      <c r="N624" t="b">
        <v>1</v>
      </c>
      <c r="O624" t="b">
        <v>0</v>
      </c>
      <c r="P624" t="b">
        <v>1</v>
      </c>
      <c r="Q624">
        <v>18</v>
      </c>
      <c r="R624">
        <v>1</v>
      </c>
      <c r="S624">
        <v>1</v>
      </c>
      <c r="T624">
        <v>3</v>
      </c>
      <c r="V624" t="s">
        <v>452</v>
      </c>
      <c r="W624" t="s">
        <v>3878</v>
      </c>
      <c r="X624" t="s">
        <v>1068</v>
      </c>
      <c r="Y624">
        <v>31</v>
      </c>
      <c r="Z624">
        <v>31</v>
      </c>
      <c r="AA624">
        <v>4</v>
      </c>
      <c r="AB624">
        <v>4</v>
      </c>
      <c r="AC624">
        <v>14</v>
      </c>
    </row>
    <row r="625" spans="1:29" x14ac:dyDescent="0.3">
      <c r="A625">
        <v>688</v>
      </c>
      <c r="B625" t="s">
        <v>547</v>
      </c>
      <c r="C625" t="s">
        <v>1634</v>
      </c>
      <c r="J625" t="s">
        <v>491</v>
      </c>
      <c r="K625">
        <v>0</v>
      </c>
      <c r="N625" t="b">
        <v>1</v>
      </c>
      <c r="O625" t="b">
        <v>0</v>
      </c>
      <c r="P625" t="b">
        <v>1</v>
      </c>
      <c r="Q625">
        <v>18</v>
      </c>
      <c r="R625">
        <v>1</v>
      </c>
      <c r="S625">
        <v>1</v>
      </c>
      <c r="T625">
        <v>3</v>
      </c>
      <c r="V625" t="s">
        <v>452</v>
      </c>
      <c r="W625" t="s">
        <v>3878</v>
      </c>
      <c r="X625" t="s">
        <v>1070</v>
      </c>
      <c r="Y625">
        <v>31</v>
      </c>
      <c r="Z625">
        <v>31</v>
      </c>
      <c r="AA625">
        <v>5</v>
      </c>
      <c r="AB625">
        <v>5</v>
      </c>
      <c r="AC625">
        <v>14</v>
      </c>
    </row>
    <row r="626" spans="1:29" x14ac:dyDescent="0.3">
      <c r="A626">
        <v>689</v>
      </c>
      <c r="B626" t="s">
        <v>547</v>
      </c>
      <c r="C626" t="s">
        <v>1635</v>
      </c>
      <c r="J626" t="s">
        <v>491</v>
      </c>
      <c r="K626">
        <v>0</v>
      </c>
      <c r="N626" t="b">
        <v>1</v>
      </c>
      <c r="O626" t="b">
        <v>0</v>
      </c>
      <c r="P626" t="b">
        <v>1</v>
      </c>
      <c r="Q626">
        <v>18</v>
      </c>
      <c r="R626">
        <v>1</v>
      </c>
      <c r="S626">
        <v>1</v>
      </c>
      <c r="T626">
        <v>3</v>
      </c>
      <c r="V626" t="s">
        <v>452</v>
      </c>
      <c r="W626" t="s">
        <v>3878</v>
      </c>
      <c r="X626" t="s">
        <v>1072</v>
      </c>
      <c r="Y626">
        <v>31</v>
      </c>
      <c r="Z626">
        <v>31</v>
      </c>
      <c r="AA626">
        <v>6</v>
      </c>
      <c r="AB626">
        <v>6</v>
      </c>
      <c r="AC626">
        <v>14</v>
      </c>
    </row>
    <row r="627" spans="1:29" x14ac:dyDescent="0.3">
      <c r="A627">
        <v>690</v>
      </c>
      <c r="B627" t="s">
        <v>547</v>
      </c>
      <c r="C627" t="s">
        <v>1636</v>
      </c>
      <c r="J627" t="s">
        <v>491</v>
      </c>
      <c r="K627">
        <v>0</v>
      </c>
      <c r="N627" t="b">
        <v>1</v>
      </c>
      <c r="O627" t="b">
        <v>0</v>
      </c>
      <c r="P627" t="b">
        <v>1</v>
      </c>
      <c r="Q627">
        <v>18</v>
      </c>
      <c r="R627">
        <v>1</v>
      </c>
      <c r="S627">
        <v>1</v>
      </c>
      <c r="T627">
        <v>3</v>
      </c>
      <c r="V627" t="s">
        <v>452</v>
      </c>
      <c r="W627" t="s">
        <v>3878</v>
      </c>
      <c r="X627" t="s">
        <v>1074</v>
      </c>
      <c r="Y627">
        <v>31</v>
      </c>
      <c r="Z627">
        <v>31</v>
      </c>
      <c r="AA627">
        <v>7</v>
      </c>
      <c r="AB627">
        <v>7</v>
      </c>
      <c r="AC627">
        <v>14</v>
      </c>
    </row>
    <row r="628" spans="1:29" x14ac:dyDescent="0.3">
      <c r="A628">
        <v>691</v>
      </c>
      <c r="B628" t="s">
        <v>547</v>
      </c>
      <c r="C628" t="s">
        <v>1637</v>
      </c>
      <c r="J628" t="s">
        <v>491</v>
      </c>
      <c r="K628">
        <v>0</v>
      </c>
      <c r="N628" t="b">
        <v>1</v>
      </c>
      <c r="O628" t="b">
        <v>0</v>
      </c>
      <c r="P628" t="b">
        <v>1</v>
      </c>
      <c r="Q628">
        <v>18</v>
      </c>
      <c r="R628">
        <v>1</v>
      </c>
      <c r="S628">
        <v>1</v>
      </c>
      <c r="T628">
        <v>3</v>
      </c>
      <c r="V628" t="s">
        <v>452</v>
      </c>
      <c r="W628" t="s">
        <v>3878</v>
      </c>
      <c r="X628" t="s">
        <v>1076</v>
      </c>
      <c r="Y628">
        <v>31</v>
      </c>
      <c r="Z628">
        <v>31</v>
      </c>
      <c r="AA628">
        <v>8</v>
      </c>
      <c r="AB628">
        <v>8</v>
      </c>
      <c r="AC628">
        <v>14</v>
      </c>
    </row>
    <row r="629" spans="1:29" x14ac:dyDescent="0.3">
      <c r="A629">
        <v>692</v>
      </c>
      <c r="B629" t="s">
        <v>547</v>
      </c>
      <c r="C629" t="s">
        <v>1638</v>
      </c>
      <c r="J629" t="s">
        <v>491</v>
      </c>
      <c r="K629">
        <v>0</v>
      </c>
      <c r="N629" t="b">
        <v>1</v>
      </c>
      <c r="O629" t="b">
        <v>0</v>
      </c>
      <c r="P629" t="b">
        <v>1</v>
      </c>
      <c r="Q629">
        <v>18</v>
      </c>
      <c r="R629">
        <v>1</v>
      </c>
      <c r="S629">
        <v>1</v>
      </c>
      <c r="T629">
        <v>3</v>
      </c>
      <c r="V629" t="s">
        <v>452</v>
      </c>
      <c r="W629" t="s">
        <v>3878</v>
      </c>
      <c r="X629" t="s">
        <v>1078</v>
      </c>
      <c r="Y629">
        <v>31</v>
      </c>
      <c r="Z629">
        <v>31</v>
      </c>
      <c r="AA629">
        <v>9</v>
      </c>
      <c r="AB629">
        <v>9</v>
      </c>
      <c r="AC629">
        <v>14</v>
      </c>
    </row>
    <row r="630" spans="1:29" x14ac:dyDescent="0.3">
      <c r="A630">
        <v>693</v>
      </c>
      <c r="B630" t="s">
        <v>547</v>
      </c>
      <c r="C630" t="s">
        <v>1639</v>
      </c>
      <c r="J630" t="s">
        <v>491</v>
      </c>
      <c r="K630">
        <v>0</v>
      </c>
      <c r="N630" t="b">
        <v>1</v>
      </c>
      <c r="O630" t="b">
        <v>0</v>
      </c>
      <c r="P630" t="b">
        <v>1</v>
      </c>
      <c r="Q630">
        <v>18</v>
      </c>
      <c r="R630">
        <v>1</v>
      </c>
      <c r="S630">
        <v>1</v>
      </c>
      <c r="T630">
        <v>3</v>
      </c>
      <c r="V630" t="s">
        <v>452</v>
      </c>
      <c r="W630" t="s">
        <v>3878</v>
      </c>
      <c r="X630" t="s">
        <v>1080</v>
      </c>
      <c r="Y630">
        <v>32</v>
      </c>
      <c r="Z630">
        <v>32</v>
      </c>
      <c r="AA630">
        <v>4</v>
      </c>
      <c r="AB630">
        <v>4</v>
      </c>
      <c r="AC630">
        <v>14</v>
      </c>
    </row>
    <row r="631" spans="1:29" x14ac:dyDescent="0.3">
      <c r="A631">
        <v>694</v>
      </c>
      <c r="B631" t="s">
        <v>547</v>
      </c>
      <c r="C631" t="s">
        <v>1640</v>
      </c>
      <c r="J631" t="s">
        <v>491</v>
      </c>
      <c r="K631">
        <v>0</v>
      </c>
      <c r="N631" t="b">
        <v>1</v>
      </c>
      <c r="O631" t="b">
        <v>0</v>
      </c>
      <c r="P631" t="b">
        <v>1</v>
      </c>
      <c r="Q631">
        <v>18</v>
      </c>
      <c r="R631">
        <v>1</v>
      </c>
      <c r="S631">
        <v>1</v>
      </c>
      <c r="T631">
        <v>3</v>
      </c>
      <c r="V631" t="s">
        <v>452</v>
      </c>
      <c r="W631" t="s">
        <v>3878</v>
      </c>
      <c r="X631" t="s">
        <v>1082</v>
      </c>
      <c r="Y631">
        <v>32</v>
      </c>
      <c r="Z631">
        <v>32</v>
      </c>
      <c r="AA631">
        <v>5</v>
      </c>
      <c r="AB631">
        <v>5</v>
      </c>
      <c r="AC631">
        <v>14</v>
      </c>
    </row>
    <row r="632" spans="1:29" x14ac:dyDescent="0.3">
      <c r="A632">
        <v>695</v>
      </c>
      <c r="B632" t="s">
        <v>547</v>
      </c>
      <c r="C632" t="s">
        <v>1641</v>
      </c>
      <c r="J632" t="s">
        <v>491</v>
      </c>
      <c r="K632">
        <v>0</v>
      </c>
      <c r="N632" t="b">
        <v>1</v>
      </c>
      <c r="O632" t="b">
        <v>0</v>
      </c>
      <c r="P632" t="b">
        <v>1</v>
      </c>
      <c r="Q632">
        <v>18</v>
      </c>
      <c r="R632">
        <v>1</v>
      </c>
      <c r="S632">
        <v>1</v>
      </c>
      <c r="T632">
        <v>3</v>
      </c>
      <c r="V632" t="s">
        <v>452</v>
      </c>
      <c r="W632" t="s">
        <v>3878</v>
      </c>
      <c r="X632" t="s">
        <v>1084</v>
      </c>
      <c r="Y632">
        <v>32</v>
      </c>
      <c r="Z632">
        <v>32</v>
      </c>
      <c r="AA632">
        <v>6</v>
      </c>
      <c r="AB632">
        <v>6</v>
      </c>
      <c r="AC632">
        <v>14</v>
      </c>
    </row>
    <row r="633" spans="1:29" x14ac:dyDescent="0.3">
      <c r="A633">
        <v>696</v>
      </c>
      <c r="B633" t="s">
        <v>547</v>
      </c>
      <c r="C633" t="s">
        <v>1642</v>
      </c>
      <c r="J633" t="s">
        <v>491</v>
      </c>
      <c r="K633">
        <v>0</v>
      </c>
      <c r="N633" t="b">
        <v>1</v>
      </c>
      <c r="O633" t="b">
        <v>0</v>
      </c>
      <c r="P633" t="b">
        <v>1</v>
      </c>
      <c r="Q633">
        <v>18</v>
      </c>
      <c r="R633">
        <v>1</v>
      </c>
      <c r="S633">
        <v>1</v>
      </c>
      <c r="T633">
        <v>3</v>
      </c>
      <c r="V633" t="s">
        <v>452</v>
      </c>
      <c r="W633" t="s">
        <v>3878</v>
      </c>
      <c r="X633" t="s">
        <v>1086</v>
      </c>
      <c r="Y633">
        <v>32</v>
      </c>
      <c r="Z633">
        <v>32</v>
      </c>
      <c r="AA633">
        <v>7</v>
      </c>
      <c r="AB633">
        <v>7</v>
      </c>
      <c r="AC633">
        <v>14</v>
      </c>
    </row>
    <row r="634" spans="1:29" x14ac:dyDescent="0.3">
      <c r="A634">
        <v>697</v>
      </c>
      <c r="B634" t="s">
        <v>547</v>
      </c>
      <c r="C634" t="s">
        <v>1643</v>
      </c>
      <c r="J634" t="s">
        <v>491</v>
      </c>
      <c r="K634">
        <v>0</v>
      </c>
      <c r="N634" t="b">
        <v>1</v>
      </c>
      <c r="O634" t="b">
        <v>0</v>
      </c>
      <c r="P634" t="b">
        <v>1</v>
      </c>
      <c r="Q634">
        <v>18</v>
      </c>
      <c r="R634">
        <v>1</v>
      </c>
      <c r="S634">
        <v>1</v>
      </c>
      <c r="T634">
        <v>3</v>
      </c>
      <c r="V634" t="s">
        <v>452</v>
      </c>
      <c r="W634" t="s">
        <v>3878</v>
      </c>
      <c r="X634" t="s">
        <v>1088</v>
      </c>
      <c r="Y634">
        <v>32</v>
      </c>
      <c r="Z634">
        <v>32</v>
      </c>
      <c r="AA634">
        <v>8</v>
      </c>
      <c r="AB634">
        <v>8</v>
      </c>
      <c r="AC634">
        <v>14</v>
      </c>
    </row>
    <row r="635" spans="1:29" x14ac:dyDescent="0.3">
      <c r="A635">
        <v>698</v>
      </c>
      <c r="B635" t="s">
        <v>547</v>
      </c>
      <c r="C635" t="s">
        <v>1644</v>
      </c>
      <c r="J635" t="s">
        <v>491</v>
      </c>
      <c r="K635">
        <v>0</v>
      </c>
      <c r="N635" t="b">
        <v>1</v>
      </c>
      <c r="O635" t="b">
        <v>0</v>
      </c>
      <c r="P635" t="b">
        <v>1</v>
      </c>
      <c r="Q635">
        <v>18</v>
      </c>
      <c r="R635">
        <v>1</v>
      </c>
      <c r="S635">
        <v>1</v>
      </c>
      <c r="T635">
        <v>3</v>
      </c>
      <c r="V635" t="s">
        <v>452</v>
      </c>
      <c r="W635" t="s">
        <v>3878</v>
      </c>
      <c r="X635" t="s">
        <v>1090</v>
      </c>
      <c r="Y635">
        <v>32</v>
      </c>
      <c r="Z635">
        <v>32</v>
      </c>
      <c r="AA635">
        <v>9</v>
      </c>
      <c r="AB635">
        <v>9</v>
      </c>
      <c r="AC635">
        <v>14</v>
      </c>
    </row>
    <row r="636" spans="1:29" x14ac:dyDescent="0.3">
      <c r="A636">
        <v>699</v>
      </c>
      <c r="B636" t="s">
        <v>547</v>
      </c>
      <c r="C636" t="s">
        <v>1645</v>
      </c>
      <c r="J636" t="s">
        <v>491</v>
      </c>
      <c r="K636">
        <v>0</v>
      </c>
      <c r="N636" t="b">
        <v>1</v>
      </c>
      <c r="O636" t="b">
        <v>0</v>
      </c>
      <c r="P636" t="b">
        <v>1</v>
      </c>
      <c r="Q636">
        <v>18</v>
      </c>
      <c r="R636">
        <v>1</v>
      </c>
      <c r="S636">
        <v>1</v>
      </c>
      <c r="T636">
        <v>3</v>
      </c>
      <c r="V636" t="s">
        <v>452</v>
      </c>
      <c r="W636" t="s">
        <v>3878</v>
      </c>
      <c r="X636" t="s">
        <v>1092</v>
      </c>
      <c r="Y636">
        <v>33</v>
      </c>
      <c r="Z636">
        <v>33</v>
      </c>
      <c r="AA636">
        <v>4</v>
      </c>
      <c r="AB636">
        <v>4</v>
      </c>
      <c r="AC636">
        <v>14</v>
      </c>
    </row>
    <row r="637" spans="1:29" x14ac:dyDescent="0.3">
      <c r="A637">
        <v>700</v>
      </c>
      <c r="B637" t="s">
        <v>547</v>
      </c>
      <c r="C637" t="s">
        <v>1646</v>
      </c>
      <c r="J637" t="s">
        <v>491</v>
      </c>
      <c r="K637">
        <v>0</v>
      </c>
      <c r="N637" t="b">
        <v>1</v>
      </c>
      <c r="O637" t="b">
        <v>0</v>
      </c>
      <c r="P637" t="b">
        <v>1</v>
      </c>
      <c r="Q637">
        <v>18</v>
      </c>
      <c r="R637">
        <v>1</v>
      </c>
      <c r="S637">
        <v>1</v>
      </c>
      <c r="T637">
        <v>3</v>
      </c>
      <c r="V637" t="s">
        <v>452</v>
      </c>
      <c r="W637" t="s">
        <v>3878</v>
      </c>
      <c r="X637" t="s">
        <v>1094</v>
      </c>
      <c r="Y637">
        <v>33</v>
      </c>
      <c r="Z637">
        <v>33</v>
      </c>
      <c r="AA637">
        <v>5</v>
      </c>
      <c r="AB637">
        <v>5</v>
      </c>
      <c r="AC637">
        <v>14</v>
      </c>
    </row>
    <row r="638" spans="1:29" x14ac:dyDescent="0.3">
      <c r="A638">
        <v>701</v>
      </c>
      <c r="B638" t="s">
        <v>547</v>
      </c>
      <c r="C638" t="s">
        <v>1647</v>
      </c>
      <c r="J638" t="s">
        <v>491</v>
      </c>
      <c r="K638">
        <v>0</v>
      </c>
      <c r="N638" t="b">
        <v>1</v>
      </c>
      <c r="O638" t="b">
        <v>0</v>
      </c>
      <c r="P638" t="b">
        <v>1</v>
      </c>
      <c r="Q638">
        <v>18</v>
      </c>
      <c r="R638">
        <v>1</v>
      </c>
      <c r="S638">
        <v>1</v>
      </c>
      <c r="T638">
        <v>3</v>
      </c>
      <c r="V638" t="s">
        <v>452</v>
      </c>
      <c r="W638" t="s">
        <v>3878</v>
      </c>
      <c r="X638" t="s">
        <v>1096</v>
      </c>
      <c r="Y638">
        <v>33</v>
      </c>
      <c r="Z638">
        <v>33</v>
      </c>
      <c r="AA638">
        <v>6</v>
      </c>
      <c r="AB638">
        <v>6</v>
      </c>
      <c r="AC638">
        <v>14</v>
      </c>
    </row>
    <row r="639" spans="1:29" x14ac:dyDescent="0.3">
      <c r="A639">
        <v>702</v>
      </c>
      <c r="B639" t="s">
        <v>547</v>
      </c>
      <c r="C639" t="s">
        <v>1648</v>
      </c>
      <c r="J639" t="s">
        <v>491</v>
      </c>
      <c r="K639">
        <v>0</v>
      </c>
      <c r="N639" t="b">
        <v>1</v>
      </c>
      <c r="O639" t="b">
        <v>0</v>
      </c>
      <c r="P639" t="b">
        <v>1</v>
      </c>
      <c r="Q639">
        <v>18</v>
      </c>
      <c r="R639">
        <v>1</v>
      </c>
      <c r="S639">
        <v>1</v>
      </c>
      <c r="T639">
        <v>3</v>
      </c>
      <c r="V639" t="s">
        <v>452</v>
      </c>
      <c r="W639" t="s">
        <v>3878</v>
      </c>
      <c r="X639" t="s">
        <v>1098</v>
      </c>
      <c r="Y639">
        <v>33</v>
      </c>
      <c r="Z639">
        <v>33</v>
      </c>
      <c r="AA639">
        <v>7</v>
      </c>
      <c r="AB639">
        <v>7</v>
      </c>
      <c r="AC639">
        <v>14</v>
      </c>
    </row>
    <row r="640" spans="1:29" x14ac:dyDescent="0.3">
      <c r="A640">
        <v>703</v>
      </c>
      <c r="B640" t="s">
        <v>547</v>
      </c>
      <c r="C640" t="s">
        <v>1649</v>
      </c>
      <c r="J640" t="s">
        <v>491</v>
      </c>
      <c r="K640">
        <v>0</v>
      </c>
      <c r="N640" t="b">
        <v>1</v>
      </c>
      <c r="O640" t="b">
        <v>0</v>
      </c>
      <c r="P640" t="b">
        <v>1</v>
      </c>
      <c r="Q640">
        <v>18</v>
      </c>
      <c r="R640">
        <v>1</v>
      </c>
      <c r="S640">
        <v>1</v>
      </c>
      <c r="T640">
        <v>3</v>
      </c>
      <c r="V640" t="s">
        <v>452</v>
      </c>
      <c r="W640" t="s">
        <v>3878</v>
      </c>
      <c r="X640" t="s">
        <v>1100</v>
      </c>
      <c r="Y640">
        <v>33</v>
      </c>
      <c r="Z640">
        <v>33</v>
      </c>
      <c r="AA640">
        <v>8</v>
      </c>
      <c r="AB640">
        <v>8</v>
      </c>
      <c r="AC640">
        <v>14</v>
      </c>
    </row>
    <row r="641" spans="1:29" x14ac:dyDescent="0.3">
      <c r="A641">
        <v>704</v>
      </c>
      <c r="B641" t="s">
        <v>547</v>
      </c>
      <c r="C641" t="s">
        <v>1650</v>
      </c>
      <c r="J641" t="s">
        <v>491</v>
      </c>
      <c r="K641">
        <v>0</v>
      </c>
      <c r="N641" t="b">
        <v>1</v>
      </c>
      <c r="O641" t="b">
        <v>0</v>
      </c>
      <c r="P641" t="b">
        <v>1</v>
      </c>
      <c r="Q641">
        <v>18</v>
      </c>
      <c r="R641">
        <v>1</v>
      </c>
      <c r="S641">
        <v>1</v>
      </c>
      <c r="T641">
        <v>3</v>
      </c>
      <c r="V641" t="s">
        <v>452</v>
      </c>
      <c r="W641" t="s">
        <v>3878</v>
      </c>
      <c r="X641" t="s">
        <v>1102</v>
      </c>
      <c r="Y641">
        <v>33</v>
      </c>
      <c r="Z641">
        <v>33</v>
      </c>
      <c r="AA641">
        <v>9</v>
      </c>
      <c r="AB641">
        <v>9</v>
      </c>
      <c r="AC641">
        <v>14</v>
      </c>
    </row>
    <row r="642" spans="1:29" x14ac:dyDescent="0.3">
      <c r="A642">
        <v>705</v>
      </c>
      <c r="B642" t="s">
        <v>547</v>
      </c>
      <c r="C642" t="s">
        <v>1651</v>
      </c>
      <c r="J642" t="s">
        <v>491</v>
      </c>
      <c r="K642">
        <v>0</v>
      </c>
      <c r="N642" t="b">
        <v>1</v>
      </c>
      <c r="O642" t="b">
        <v>0</v>
      </c>
      <c r="P642" t="b">
        <v>1</v>
      </c>
      <c r="Q642">
        <v>18</v>
      </c>
      <c r="R642">
        <v>1</v>
      </c>
      <c r="S642">
        <v>1</v>
      </c>
      <c r="T642">
        <v>3</v>
      </c>
      <c r="V642" t="s">
        <v>452</v>
      </c>
      <c r="W642" t="s">
        <v>3878</v>
      </c>
      <c r="X642" t="s">
        <v>1104</v>
      </c>
      <c r="Y642">
        <v>34</v>
      </c>
      <c r="Z642">
        <v>34</v>
      </c>
      <c r="AA642">
        <v>4</v>
      </c>
      <c r="AB642">
        <v>4</v>
      </c>
      <c r="AC642">
        <v>14</v>
      </c>
    </row>
    <row r="643" spans="1:29" x14ac:dyDescent="0.3">
      <c r="A643">
        <v>706</v>
      </c>
      <c r="B643" t="s">
        <v>547</v>
      </c>
      <c r="C643" t="s">
        <v>1652</v>
      </c>
      <c r="J643" t="s">
        <v>491</v>
      </c>
      <c r="K643">
        <v>0</v>
      </c>
      <c r="N643" t="b">
        <v>1</v>
      </c>
      <c r="O643" t="b">
        <v>0</v>
      </c>
      <c r="P643" t="b">
        <v>1</v>
      </c>
      <c r="Q643">
        <v>18</v>
      </c>
      <c r="R643">
        <v>1</v>
      </c>
      <c r="S643">
        <v>1</v>
      </c>
      <c r="T643">
        <v>3</v>
      </c>
      <c r="V643" t="s">
        <v>452</v>
      </c>
      <c r="W643" t="s">
        <v>3878</v>
      </c>
      <c r="X643" t="s">
        <v>1106</v>
      </c>
      <c r="Y643">
        <v>34</v>
      </c>
      <c r="Z643">
        <v>34</v>
      </c>
      <c r="AA643">
        <v>5</v>
      </c>
      <c r="AB643">
        <v>5</v>
      </c>
      <c r="AC643">
        <v>14</v>
      </c>
    </row>
    <row r="644" spans="1:29" x14ac:dyDescent="0.3">
      <c r="A644">
        <v>707</v>
      </c>
      <c r="B644" t="s">
        <v>547</v>
      </c>
      <c r="C644" t="s">
        <v>1653</v>
      </c>
      <c r="J644" t="s">
        <v>491</v>
      </c>
      <c r="K644">
        <v>0</v>
      </c>
      <c r="N644" t="b">
        <v>1</v>
      </c>
      <c r="O644" t="b">
        <v>0</v>
      </c>
      <c r="P644" t="b">
        <v>1</v>
      </c>
      <c r="Q644">
        <v>18</v>
      </c>
      <c r="R644">
        <v>1</v>
      </c>
      <c r="S644">
        <v>1</v>
      </c>
      <c r="T644">
        <v>3</v>
      </c>
      <c r="V644" t="s">
        <v>452</v>
      </c>
      <c r="W644" t="s">
        <v>3878</v>
      </c>
      <c r="X644" t="s">
        <v>1108</v>
      </c>
      <c r="Y644">
        <v>34</v>
      </c>
      <c r="Z644">
        <v>34</v>
      </c>
      <c r="AA644">
        <v>6</v>
      </c>
      <c r="AB644">
        <v>6</v>
      </c>
      <c r="AC644">
        <v>14</v>
      </c>
    </row>
    <row r="645" spans="1:29" x14ac:dyDescent="0.3">
      <c r="A645">
        <v>708</v>
      </c>
      <c r="B645" t="s">
        <v>547</v>
      </c>
      <c r="C645" t="s">
        <v>1654</v>
      </c>
      <c r="J645" t="s">
        <v>491</v>
      </c>
      <c r="K645">
        <v>0</v>
      </c>
      <c r="N645" t="b">
        <v>1</v>
      </c>
      <c r="O645" t="b">
        <v>0</v>
      </c>
      <c r="P645" t="b">
        <v>1</v>
      </c>
      <c r="Q645">
        <v>18</v>
      </c>
      <c r="R645">
        <v>1</v>
      </c>
      <c r="S645">
        <v>1</v>
      </c>
      <c r="T645">
        <v>3</v>
      </c>
      <c r="V645" t="s">
        <v>452</v>
      </c>
      <c r="W645" t="s">
        <v>3878</v>
      </c>
      <c r="X645" t="s">
        <v>1110</v>
      </c>
      <c r="Y645">
        <v>34</v>
      </c>
      <c r="Z645">
        <v>34</v>
      </c>
      <c r="AA645">
        <v>7</v>
      </c>
      <c r="AB645">
        <v>7</v>
      </c>
      <c r="AC645">
        <v>14</v>
      </c>
    </row>
    <row r="646" spans="1:29" x14ac:dyDescent="0.3">
      <c r="A646">
        <v>709</v>
      </c>
      <c r="B646" t="s">
        <v>547</v>
      </c>
      <c r="C646" t="s">
        <v>1655</v>
      </c>
      <c r="J646" t="s">
        <v>491</v>
      </c>
      <c r="K646">
        <v>0</v>
      </c>
      <c r="N646" t="b">
        <v>1</v>
      </c>
      <c r="O646" t="b">
        <v>0</v>
      </c>
      <c r="P646" t="b">
        <v>1</v>
      </c>
      <c r="Q646">
        <v>18</v>
      </c>
      <c r="R646">
        <v>1</v>
      </c>
      <c r="S646">
        <v>1</v>
      </c>
      <c r="T646">
        <v>3</v>
      </c>
      <c r="V646" t="s">
        <v>452</v>
      </c>
      <c r="W646" t="s">
        <v>3878</v>
      </c>
      <c r="X646" t="s">
        <v>1112</v>
      </c>
      <c r="Y646">
        <v>34</v>
      </c>
      <c r="Z646">
        <v>34</v>
      </c>
      <c r="AA646">
        <v>8</v>
      </c>
      <c r="AB646">
        <v>8</v>
      </c>
      <c r="AC646">
        <v>14</v>
      </c>
    </row>
    <row r="647" spans="1:29" x14ac:dyDescent="0.3">
      <c r="A647">
        <v>710</v>
      </c>
      <c r="B647" t="s">
        <v>547</v>
      </c>
      <c r="C647" t="s">
        <v>1656</v>
      </c>
      <c r="J647" t="s">
        <v>491</v>
      </c>
      <c r="K647">
        <v>0</v>
      </c>
      <c r="N647" t="b">
        <v>1</v>
      </c>
      <c r="O647" t="b">
        <v>0</v>
      </c>
      <c r="P647" t="b">
        <v>1</v>
      </c>
      <c r="Q647">
        <v>18</v>
      </c>
      <c r="R647">
        <v>1</v>
      </c>
      <c r="S647">
        <v>1</v>
      </c>
      <c r="T647">
        <v>3</v>
      </c>
      <c r="V647" t="s">
        <v>452</v>
      </c>
      <c r="W647" t="s">
        <v>3878</v>
      </c>
      <c r="X647" t="s">
        <v>1114</v>
      </c>
      <c r="Y647">
        <v>34</v>
      </c>
      <c r="Z647">
        <v>34</v>
      </c>
      <c r="AA647">
        <v>9</v>
      </c>
      <c r="AB647">
        <v>9</v>
      </c>
      <c r="AC647">
        <v>14</v>
      </c>
    </row>
    <row r="648" spans="1:29" x14ac:dyDescent="0.3">
      <c r="A648">
        <v>711</v>
      </c>
      <c r="B648" t="s">
        <v>547</v>
      </c>
      <c r="C648" t="s">
        <v>1657</v>
      </c>
      <c r="J648" t="s">
        <v>491</v>
      </c>
      <c r="K648">
        <v>0</v>
      </c>
      <c r="N648" t="b">
        <v>1</v>
      </c>
      <c r="O648" t="b">
        <v>0</v>
      </c>
      <c r="P648" t="b">
        <v>1</v>
      </c>
      <c r="Q648">
        <v>18</v>
      </c>
      <c r="R648">
        <v>1</v>
      </c>
      <c r="S648">
        <v>1</v>
      </c>
      <c r="T648">
        <v>3</v>
      </c>
      <c r="V648" t="s">
        <v>452</v>
      </c>
      <c r="W648" t="s">
        <v>3878</v>
      </c>
      <c r="X648" t="s">
        <v>1116</v>
      </c>
      <c r="Y648">
        <v>35</v>
      </c>
      <c r="Z648">
        <v>35</v>
      </c>
      <c r="AA648">
        <v>4</v>
      </c>
      <c r="AB648">
        <v>4</v>
      </c>
      <c r="AC648">
        <v>14</v>
      </c>
    </row>
    <row r="649" spans="1:29" x14ac:dyDescent="0.3">
      <c r="A649">
        <v>712</v>
      </c>
      <c r="B649" t="s">
        <v>547</v>
      </c>
      <c r="C649" t="s">
        <v>1658</v>
      </c>
      <c r="J649" t="s">
        <v>491</v>
      </c>
      <c r="K649">
        <v>0</v>
      </c>
      <c r="N649" t="b">
        <v>1</v>
      </c>
      <c r="O649" t="b">
        <v>0</v>
      </c>
      <c r="P649" t="b">
        <v>1</v>
      </c>
      <c r="Q649">
        <v>18</v>
      </c>
      <c r="R649">
        <v>1</v>
      </c>
      <c r="S649">
        <v>1</v>
      </c>
      <c r="T649">
        <v>3</v>
      </c>
      <c r="V649" t="s">
        <v>452</v>
      </c>
      <c r="W649" t="s">
        <v>3878</v>
      </c>
      <c r="X649" t="s">
        <v>1118</v>
      </c>
      <c r="Y649">
        <v>35</v>
      </c>
      <c r="Z649">
        <v>35</v>
      </c>
      <c r="AA649">
        <v>5</v>
      </c>
      <c r="AB649">
        <v>5</v>
      </c>
      <c r="AC649">
        <v>14</v>
      </c>
    </row>
    <row r="650" spans="1:29" x14ac:dyDescent="0.3">
      <c r="A650">
        <v>713</v>
      </c>
      <c r="B650" t="s">
        <v>547</v>
      </c>
      <c r="C650" t="s">
        <v>1659</v>
      </c>
      <c r="J650" t="s">
        <v>491</v>
      </c>
      <c r="K650">
        <v>0</v>
      </c>
      <c r="N650" t="b">
        <v>1</v>
      </c>
      <c r="O650" t="b">
        <v>0</v>
      </c>
      <c r="P650" t="b">
        <v>1</v>
      </c>
      <c r="Q650">
        <v>18</v>
      </c>
      <c r="R650">
        <v>1</v>
      </c>
      <c r="S650">
        <v>1</v>
      </c>
      <c r="T650">
        <v>3</v>
      </c>
      <c r="V650" t="s">
        <v>452</v>
      </c>
      <c r="W650" t="s">
        <v>3878</v>
      </c>
      <c r="X650" t="s">
        <v>448</v>
      </c>
      <c r="Y650">
        <v>35</v>
      </c>
      <c r="Z650">
        <v>35</v>
      </c>
      <c r="AA650">
        <v>6</v>
      </c>
      <c r="AB650">
        <v>6</v>
      </c>
      <c r="AC650">
        <v>14</v>
      </c>
    </row>
    <row r="651" spans="1:29" x14ac:dyDescent="0.3">
      <c r="A651">
        <v>714</v>
      </c>
      <c r="B651" t="s">
        <v>547</v>
      </c>
      <c r="C651" t="s">
        <v>1660</v>
      </c>
      <c r="J651" t="s">
        <v>491</v>
      </c>
      <c r="K651">
        <v>0</v>
      </c>
      <c r="N651" t="b">
        <v>1</v>
      </c>
      <c r="O651" t="b">
        <v>0</v>
      </c>
      <c r="P651" t="b">
        <v>1</v>
      </c>
      <c r="Q651">
        <v>18</v>
      </c>
      <c r="R651">
        <v>1</v>
      </c>
      <c r="S651">
        <v>1</v>
      </c>
      <c r="T651">
        <v>3</v>
      </c>
      <c r="V651" t="s">
        <v>452</v>
      </c>
      <c r="W651" t="s">
        <v>3878</v>
      </c>
      <c r="X651" t="s">
        <v>1121</v>
      </c>
      <c r="Y651">
        <v>35</v>
      </c>
      <c r="Z651">
        <v>35</v>
      </c>
      <c r="AA651">
        <v>7</v>
      </c>
      <c r="AB651">
        <v>7</v>
      </c>
      <c r="AC651">
        <v>14</v>
      </c>
    </row>
    <row r="652" spans="1:29" x14ac:dyDescent="0.3">
      <c r="A652">
        <v>715</v>
      </c>
      <c r="B652" t="s">
        <v>547</v>
      </c>
      <c r="C652" t="s">
        <v>1661</v>
      </c>
      <c r="J652" t="s">
        <v>491</v>
      </c>
      <c r="K652">
        <v>0</v>
      </c>
      <c r="N652" t="b">
        <v>1</v>
      </c>
      <c r="O652" t="b">
        <v>0</v>
      </c>
      <c r="P652" t="b">
        <v>1</v>
      </c>
      <c r="Q652">
        <v>18</v>
      </c>
      <c r="R652">
        <v>1</v>
      </c>
      <c r="S652">
        <v>1</v>
      </c>
      <c r="T652">
        <v>3</v>
      </c>
      <c r="V652" t="s">
        <v>452</v>
      </c>
      <c r="W652" t="s">
        <v>3878</v>
      </c>
      <c r="X652" t="s">
        <v>1123</v>
      </c>
      <c r="Y652">
        <v>35</v>
      </c>
      <c r="Z652">
        <v>35</v>
      </c>
      <c r="AA652">
        <v>8</v>
      </c>
      <c r="AB652">
        <v>8</v>
      </c>
      <c r="AC652">
        <v>14</v>
      </c>
    </row>
    <row r="653" spans="1:29" x14ac:dyDescent="0.3">
      <c r="A653">
        <v>716</v>
      </c>
      <c r="B653" t="s">
        <v>547</v>
      </c>
      <c r="C653" t="s">
        <v>1662</v>
      </c>
      <c r="J653" t="s">
        <v>491</v>
      </c>
      <c r="K653">
        <v>0</v>
      </c>
      <c r="N653" t="b">
        <v>1</v>
      </c>
      <c r="O653" t="b">
        <v>0</v>
      </c>
      <c r="P653" t="b">
        <v>1</v>
      </c>
      <c r="Q653">
        <v>18</v>
      </c>
      <c r="R653">
        <v>1</v>
      </c>
      <c r="S653">
        <v>1</v>
      </c>
      <c r="T653">
        <v>3</v>
      </c>
      <c r="V653" t="s">
        <v>452</v>
      </c>
      <c r="W653" t="s">
        <v>3878</v>
      </c>
      <c r="X653" t="s">
        <v>1125</v>
      </c>
      <c r="Y653">
        <v>35</v>
      </c>
      <c r="Z653">
        <v>35</v>
      </c>
      <c r="AA653">
        <v>9</v>
      </c>
      <c r="AB653">
        <v>9</v>
      </c>
      <c r="AC653">
        <v>14</v>
      </c>
    </row>
    <row r="654" spans="1:29" x14ac:dyDescent="0.3">
      <c r="A654">
        <v>717</v>
      </c>
      <c r="B654" t="s">
        <v>547</v>
      </c>
      <c r="C654" t="s">
        <v>1663</v>
      </c>
      <c r="J654" t="s">
        <v>491</v>
      </c>
      <c r="K654">
        <v>0</v>
      </c>
      <c r="N654" t="b">
        <v>1</v>
      </c>
      <c r="O654" t="b">
        <v>0</v>
      </c>
      <c r="P654" t="b">
        <v>1</v>
      </c>
      <c r="Q654">
        <v>18</v>
      </c>
      <c r="R654">
        <v>1</v>
      </c>
      <c r="S654">
        <v>1</v>
      </c>
      <c r="T654">
        <v>3</v>
      </c>
      <c r="V654" t="s">
        <v>452</v>
      </c>
      <c r="W654" t="s">
        <v>3878</v>
      </c>
      <c r="X654" t="s">
        <v>1127</v>
      </c>
      <c r="Y654">
        <v>36</v>
      </c>
      <c r="Z654">
        <v>36</v>
      </c>
      <c r="AA654">
        <v>4</v>
      </c>
      <c r="AB654">
        <v>4</v>
      </c>
      <c r="AC654">
        <v>14</v>
      </c>
    </row>
    <row r="655" spans="1:29" x14ac:dyDescent="0.3">
      <c r="A655">
        <v>718</v>
      </c>
      <c r="B655" t="s">
        <v>547</v>
      </c>
      <c r="C655" t="s">
        <v>1664</v>
      </c>
      <c r="J655" t="s">
        <v>491</v>
      </c>
      <c r="K655">
        <v>0</v>
      </c>
      <c r="N655" t="b">
        <v>1</v>
      </c>
      <c r="O655" t="b">
        <v>0</v>
      </c>
      <c r="P655" t="b">
        <v>1</v>
      </c>
      <c r="Q655">
        <v>18</v>
      </c>
      <c r="R655">
        <v>1</v>
      </c>
      <c r="S655">
        <v>1</v>
      </c>
      <c r="T655">
        <v>3</v>
      </c>
      <c r="V655" t="s">
        <v>452</v>
      </c>
      <c r="W655" t="s">
        <v>3878</v>
      </c>
      <c r="X655" t="s">
        <v>1129</v>
      </c>
      <c r="Y655">
        <v>36</v>
      </c>
      <c r="Z655">
        <v>36</v>
      </c>
      <c r="AA655">
        <v>5</v>
      </c>
      <c r="AB655">
        <v>5</v>
      </c>
      <c r="AC655">
        <v>14</v>
      </c>
    </row>
    <row r="656" spans="1:29" x14ac:dyDescent="0.3">
      <c r="A656">
        <v>719</v>
      </c>
      <c r="B656" t="s">
        <v>547</v>
      </c>
      <c r="C656" t="s">
        <v>1665</v>
      </c>
      <c r="J656" t="s">
        <v>491</v>
      </c>
      <c r="K656">
        <v>0</v>
      </c>
      <c r="N656" t="b">
        <v>1</v>
      </c>
      <c r="O656" t="b">
        <v>0</v>
      </c>
      <c r="P656" t="b">
        <v>1</v>
      </c>
      <c r="Q656">
        <v>18</v>
      </c>
      <c r="R656">
        <v>1</v>
      </c>
      <c r="S656">
        <v>1</v>
      </c>
      <c r="T656">
        <v>3</v>
      </c>
      <c r="V656" t="s">
        <v>452</v>
      </c>
      <c r="W656" t="s">
        <v>3878</v>
      </c>
      <c r="X656" t="s">
        <v>1131</v>
      </c>
      <c r="Y656">
        <v>36</v>
      </c>
      <c r="Z656">
        <v>36</v>
      </c>
      <c r="AA656">
        <v>6</v>
      </c>
      <c r="AB656">
        <v>6</v>
      </c>
      <c r="AC656">
        <v>14</v>
      </c>
    </row>
    <row r="657" spans="1:29" x14ac:dyDescent="0.3">
      <c r="A657">
        <v>720</v>
      </c>
      <c r="B657" t="s">
        <v>547</v>
      </c>
      <c r="C657" t="s">
        <v>1666</v>
      </c>
      <c r="J657" t="s">
        <v>491</v>
      </c>
      <c r="K657">
        <v>0</v>
      </c>
      <c r="N657" t="b">
        <v>1</v>
      </c>
      <c r="O657" t="b">
        <v>0</v>
      </c>
      <c r="P657" t="b">
        <v>1</v>
      </c>
      <c r="Q657">
        <v>18</v>
      </c>
      <c r="R657">
        <v>1</v>
      </c>
      <c r="S657">
        <v>1</v>
      </c>
      <c r="T657">
        <v>3</v>
      </c>
      <c r="V657" t="s">
        <v>452</v>
      </c>
      <c r="W657" t="s">
        <v>3878</v>
      </c>
      <c r="X657" t="s">
        <v>1133</v>
      </c>
      <c r="Y657">
        <v>36</v>
      </c>
      <c r="Z657">
        <v>36</v>
      </c>
      <c r="AA657">
        <v>7</v>
      </c>
      <c r="AB657">
        <v>7</v>
      </c>
      <c r="AC657">
        <v>14</v>
      </c>
    </row>
    <row r="658" spans="1:29" x14ac:dyDescent="0.3">
      <c r="A658">
        <v>721</v>
      </c>
      <c r="B658" t="s">
        <v>547</v>
      </c>
      <c r="C658" t="s">
        <v>1667</v>
      </c>
      <c r="J658" t="s">
        <v>491</v>
      </c>
      <c r="K658">
        <v>0</v>
      </c>
      <c r="N658" t="b">
        <v>1</v>
      </c>
      <c r="O658" t="b">
        <v>0</v>
      </c>
      <c r="P658" t="b">
        <v>1</v>
      </c>
      <c r="Q658">
        <v>18</v>
      </c>
      <c r="R658">
        <v>1</v>
      </c>
      <c r="S658">
        <v>1</v>
      </c>
      <c r="T658">
        <v>3</v>
      </c>
      <c r="V658" t="s">
        <v>452</v>
      </c>
      <c r="W658" t="s">
        <v>3878</v>
      </c>
      <c r="X658" t="s">
        <v>1135</v>
      </c>
      <c r="Y658">
        <v>36</v>
      </c>
      <c r="Z658">
        <v>36</v>
      </c>
      <c r="AA658">
        <v>8</v>
      </c>
      <c r="AB658">
        <v>8</v>
      </c>
      <c r="AC658">
        <v>14</v>
      </c>
    </row>
    <row r="659" spans="1:29" x14ac:dyDescent="0.3">
      <c r="A659">
        <v>722</v>
      </c>
      <c r="B659" t="s">
        <v>547</v>
      </c>
      <c r="C659" t="s">
        <v>1668</v>
      </c>
      <c r="J659" t="s">
        <v>491</v>
      </c>
      <c r="K659">
        <v>0</v>
      </c>
      <c r="N659" t="b">
        <v>1</v>
      </c>
      <c r="O659" t="b">
        <v>0</v>
      </c>
      <c r="P659" t="b">
        <v>1</v>
      </c>
      <c r="Q659">
        <v>18</v>
      </c>
      <c r="R659">
        <v>1</v>
      </c>
      <c r="S659">
        <v>1</v>
      </c>
      <c r="T659">
        <v>3</v>
      </c>
      <c r="V659" t="s">
        <v>452</v>
      </c>
      <c r="W659" t="s">
        <v>3878</v>
      </c>
      <c r="X659" t="s">
        <v>1137</v>
      </c>
      <c r="Y659">
        <v>36</v>
      </c>
      <c r="Z659">
        <v>36</v>
      </c>
      <c r="AA659">
        <v>9</v>
      </c>
      <c r="AB659">
        <v>9</v>
      </c>
      <c r="AC659">
        <v>14</v>
      </c>
    </row>
    <row r="660" spans="1:29" x14ac:dyDescent="0.3">
      <c r="A660">
        <v>723</v>
      </c>
      <c r="B660" t="s">
        <v>547</v>
      </c>
      <c r="C660" t="s">
        <v>1669</v>
      </c>
      <c r="J660" t="s">
        <v>491</v>
      </c>
      <c r="K660">
        <v>0</v>
      </c>
      <c r="N660" t="b">
        <v>1</v>
      </c>
      <c r="O660" t="b">
        <v>0</v>
      </c>
      <c r="P660" t="b">
        <v>1</v>
      </c>
      <c r="Q660">
        <v>18</v>
      </c>
      <c r="R660">
        <v>1</v>
      </c>
      <c r="S660">
        <v>1</v>
      </c>
      <c r="T660">
        <v>3</v>
      </c>
      <c r="V660" t="s">
        <v>452</v>
      </c>
      <c r="W660" t="s">
        <v>3878</v>
      </c>
      <c r="X660" t="s">
        <v>1139</v>
      </c>
      <c r="Y660">
        <v>37</v>
      </c>
      <c r="Z660">
        <v>37</v>
      </c>
      <c r="AA660">
        <v>4</v>
      </c>
      <c r="AB660">
        <v>4</v>
      </c>
      <c r="AC660">
        <v>14</v>
      </c>
    </row>
    <row r="661" spans="1:29" x14ac:dyDescent="0.3">
      <c r="A661">
        <v>724</v>
      </c>
      <c r="B661" t="s">
        <v>547</v>
      </c>
      <c r="C661" t="s">
        <v>1670</v>
      </c>
      <c r="J661" t="s">
        <v>491</v>
      </c>
      <c r="K661">
        <v>0</v>
      </c>
      <c r="N661" t="b">
        <v>1</v>
      </c>
      <c r="O661" t="b">
        <v>0</v>
      </c>
      <c r="P661" t="b">
        <v>1</v>
      </c>
      <c r="Q661">
        <v>18</v>
      </c>
      <c r="R661">
        <v>1</v>
      </c>
      <c r="S661">
        <v>1</v>
      </c>
      <c r="T661">
        <v>3</v>
      </c>
      <c r="V661" t="s">
        <v>452</v>
      </c>
      <c r="W661" t="s">
        <v>3878</v>
      </c>
      <c r="X661" t="s">
        <v>1141</v>
      </c>
      <c r="Y661">
        <v>37</v>
      </c>
      <c r="Z661">
        <v>37</v>
      </c>
      <c r="AA661">
        <v>5</v>
      </c>
      <c r="AB661">
        <v>5</v>
      </c>
      <c r="AC661">
        <v>14</v>
      </c>
    </row>
    <row r="662" spans="1:29" x14ac:dyDescent="0.3">
      <c r="A662">
        <v>725</v>
      </c>
      <c r="B662" t="s">
        <v>547</v>
      </c>
      <c r="C662" t="s">
        <v>1671</v>
      </c>
      <c r="J662" t="s">
        <v>491</v>
      </c>
      <c r="K662">
        <v>0</v>
      </c>
      <c r="N662" t="b">
        <v>1</v>
      </c>
      <c r="O662" t="b">
        <v>0</v>
      </c>
      <c r="P662" t="b">
        <v>1</v>
      </c>
      <c r="Q662">
        <v>18</v>
      </c>
      <c r="R662">
        <v>1</v>
      </c>
      <c r="S662">
        <v>1</v>
      </c>
      <c r="T662">
        <v>3</v>
      </c>
      <c r="V662" t="s">
        <v>452</v>
      </c>
      <c r="W662" t="s">
        <v>3878</v>
      </c>
      <c r="X662" t="s">
        <v>1143</v>
      </c>
      <c r="Y662">
        <v>37</v>
      </c>
      <c r="Z662">
        <v>37</v>
      </c>
      <c r="AA662">
        <v>6</v>
      </c>
      <c r="AB662">
        <v>6</v>
      </c>
      <c r="AC662">
        <v>14</v>
      </c>
    </row>
    <row r="663" spans="1:29" x14ac:dyDescent="0.3">
      <c r="A663">
        <v>726</v>
      </c>
      <c r="B663" t="s">
        <v>547</v>
      </c>
      <c r="C663" t="s">
        <v>1672</v>
      </c>
      <c r="J663" t="s">
        <v>491</v>
      </c>
      <c r="K663">
        <v>0</v>
      </c>
      <c r="N663" t="b">
        <v>1</v>
      </c>
      <c r="O663" t="b">
        <v>0</v>
      </c>
      <c r="P663" t="b">
        <v>1</v>
      </c>
      <c r="Q663">
        <v>18</v>
      </c>
      <c r="R663">
        <v>1</v>
      </c>
      <c r="S663">
        <v>1</v>
      </c>
      <c r="T663">
        <v>3</v>
      </c>
      <c r="V663" t="s">
        <v>452</v>
      </c>
      <c r="W663" t="s">
        <v>3878</v>
      </c>
      <c r="X663" t="s">
        <v>1145</v>
      </c>
      <c r="Y663">
        <v>37</v>
      </c>
      <c r="Z663">
        <v>37</v>
      </c>
      <c r="AA663">
        <v>7</v>
      </c>
      <c r="AB663">
        <v>7</v>
      </c>
      <c r="AC663">
        <v>14</v>
      </c>
    </row>
    <row r="664" spans="1:29" x14ac:dyDescent="0.3">
      <c r="A664">
        <v>727</v>
      </c>
      <c r="B664" t="s">
        <v>547</v>
      </c>
      <c r="C664" t="s">
        <v>1673</v>
      </c>
      <c r="J664" t="s">
        <v>491</v>
      </c>
      <c r="K664">
        <v>0</v>
      </c>
      <c r="N664" t="b">
        <v>1</v>
      </c>
      <c r="O664" t="b">
        <v>0</v>
      </c>
      <c r="P664" t="b">
        <v>1</v>
      </c>
      <c r="Q664">
        <v>18</v>
      </c>
      <c r="R664">
        <v>1</v>
      </c>
      <c r="S664">
        <v>1</v>
      </c>
      <c r="T664">
        <v>3</v>
      </c>
      <c r="V664" t="s">
        <v>452</v>
      </c>
      <c r="W664" t="s">
        <v>3878</v>
      </c>
      <c r="X664" t="s">
        <v>1147</v>
      </c>
      <c r="Y664">
        <v>37</v>
      </c>
      <c r="Z664">
        <v>37</v>
      </c>
      <c r="AA664">
        <v>8</v>
      </c>
      <c r="AB664">
        <v>8</v>
      </c>
      <c r="AC664">
        <v>14</v>
      </c>
    </row>
    <row r="665" spans="1:29" x14ac:dyDescent="0.3">
      <c r="A665">
        <v>728</v>
      </c>
      <c r="B665" t="s">
        <v>547</v>
      </c>
      <c r="C665" t="s">
        <v>1674</v>
      </c>
      <c r="J665" t="s">
        <v>491</v>
      </c>
      <c r="K665">
        <v>0</v>
      </c>
      <c r="N665" t="b">
        <v>1</v>
      </c>
      <c r="O665" t="b">
        <v>0</v>
      </c>
      <c r="P665" t="b">
        <v>1</v>
      </c>
      <c r="Q665">
        <v>18</v>
      </c>
      <c r="R665">
        <v>1</v>
      </c>
      <c r="S665">
        <v>1</v>
      </c>
      <c r="T665">
        <v>3</v>
      </c>
      <c r="V665" t="s">
        <v>452</v>
      </c>
      <c r="W665" t="s">
        <v>3878</v>
      </c>
      <c r="X665" t="s">
        <v>1149</v>
      </c>
      <c r="Y665">
        <v>37</v>
      </c>
      <c r="Z665">
        <v>37</v>
      </c>
      <c r="AA665">
        <v>9</v>
      </c>
      <c r="AB665">
        <v>9</v>
      </c>
      <c r="AC665">
        <v>14</v>
      </c>
    </row>
    <row r="666" spans="1:29" x14ac:dyDescent="0.3">
      <c r="A666">
        <v>729</v>
      </c>
      <c r="B666" t="s">
        <v>547</v>
      </c>
      <c r="C666" t="s">
        <v>1675</v>
      </c>
      <c r="J666" t="s">
        <v>491</v>
      </c>
      <c r="K666">
        <v>0</v>
      </c>
      <c r="N666" t="b">
        <v>1</v>
      </c>
      <c r="O666" t="b">
        <v>0</v>
      </c>
      <c r="P666" t="b">
        <v>1</v>
      </c>
      <c r="Q666">
        <v>18</v>
      </c>
      <c r="R666">
        <v>1</v>
      </c>
      <c r="S666">
        <v>1</v>
      </c>
      <c r="T666">
        <v>3</v>
      </c>
      <c r="V666" t="s">
        <v>452</v>
      </c>
      <c r="W666" t="s">
        <v>3878</v>
      </c>
      <c r="X666" t="s">
        <v>1151</v>
      </c>
      <c r="Y666">
        <v>38</v>
      </c>
      <c r="Z666">
        <v>38</v>
      </c>
      <c r="AA666">
        <v>4</v>
      </c>
      <c r="AB666">
        <v>4</v>
      </c>
      <c r="AC666">
        <v>14</v>
      </c>
    </row>
    <row r="667" spans="1:29" x14ac:dyDescent="0.3">
      <c r="A667">
        <v>730</v>
      </c>
      <c r="B667" t="s">
        <v>547</v>
      </c>
      <c r="C667" t="s">
        <v>1676</v>
      </c>
      <c r="J667" t="s">
        <v>491</v>
      </c>
      <c r="K667">
        <v>0</v>
      </c>
      <c r="N667" t="b">
        <v>1</v>
      </c>
      <c r="O667" t="b">
        <v>0</v>
      </c>
      <c r="P667" t="b">
        <v>1</v>
      </c>
      <c r="Q667">
        <v>18</v>
      </c>
      <c r="R667">
        <v>1</v>
      </c>
      <c r="S667">
        <v>1</v>
      </c>
      <c r="T667">
        <v>3</v>
      </c>
      <c r="V667" t="s">
        <v>452</v>
      </c>
      <c r="W667" t="s">
        <v>3878</v>
      </c>
      <c r="X667" t="s">
        <v>1153</v>
      </c>
      <c r="Y667">
        <v>38</v>
      </c>
      <c r="Z667">
        <v>38</v>
      </c>
      <c r="AA667">
        <v>5</v>
      </c>
      <c r="AB667">
        <v>5</v>
      </c>
      <c r="AC667">
        <v>14</v>
      </c>
    </row>
    <row r="668" spans="1:29" x14ac:dyDescent="0.3">
      <c r="A668">
        <v>731</v>
      </c>
      <c r="B668" t="s">
        <v>547</v>
      </c>
      <c r="C668" t="s">
        <v>1677</v>
      </c>
      <c r="J668" t="s">
        <v>491</v>
      </c>
      <c r="K668">
        <v>0</v>
      </c>
      <c r="N668" t="b">
        <v>1</v>
      </c>
      <c r="O668" t="b">
        <v>0</v>
      </c>
      <c r="P668" t="b">
        <v>1</v>
      </c>
      <c r="Q668">
        <v>18</v>
      </c>
      <c r="R668">
        <v>1</v>
      </c>
      <c r="S668">
        <v>1</v>
      </c>
      <c r="T668">
        <v>3</v>
      </c>
      <c r="V668" t="s">
        <v>452</v>
      </c>
      <c r="W668" t="s">
        <v>3878</v>
      </c>
      <c r="X668" t="s">
        <v>1155</v>
      </c>
      <c r="Y668">
        <v>38</v>
      </c>
      <c r="Z668">
        <v>38</v>
      </c>
      <c r="AA668">
        <v>6</v>
      </c>
      <c r="AB668">
        <v>6</v>
      </c>
      <c r="AC668">
        <v>14</v>
      </c>
    </row>
    <row r="669" spans="1:29" x14ac:dyDescent="0.3">
      <c r="A669">
        <v>732</v>
      </c>
      <c r="B669" t="s">
        <v>547</v>
      </c>
      <c r="C669" t="s">
        <v>1678</v>
      </c>
      <c r="J669" t="s">
        <v>491</v>
      </c>
      <c r="K669">
        <v>0</v>
      </c>
      <c r="N669" t="b">
        <v>1</v>
      </c>
      <c r="O669" t="b">
        <v>0</v>
      </c>
      <c r="P669" t="b">
        <v>1</v>
      </c>
      <c r="Q669">
        <v>18</v>
      </c>
      <c r="R669">
        <v>1</v>
      </c>
      <c r="S669">
        <v>1</v>
      </c>
      <c r="T669">
        <v>3</v>
      </c>
      <c r="V669" t="s">
        <v>452</v>
      </c>
      <c r="W669" t="s">
        <v>3878</v>
      </c>
      <c r="X669" t="s">
        <v>1157</v>
      </c>
      <c r="Y669">
        <v>38</v>
      </c>
      <c r="Z669">
        <v>38</v>
      </c>
      <c r="AA669">
        <v>7</v>
      </c>
      <c r="AB669">
        <v>7</v>
      </c>
      <c r="AC669">
        <v>14</v>
      </c>
    </row>
    <row r="670" spans="1:29" x14ac:dyDescent="0.3">
      <c r="A670">
        <v>733</v>
      </c>
      <c r="B670" t="s">
        <v>547</v>
      </c>
      <c r="C670" t="s">
        <v>1679</v>
      </c>
      <c r="J670" t="s">
        <v>491</v>
      </c>
      <c r="K670">
        <v>0</v>
      </c>
      <c r="N670" t="b">
        <v>1</v>
      </c>
      <c r="O670" t="b">
        <v>0</v>
      </c>
      <c r="P670" t="b">
        <v>1</v>
      </c>
      <c r="Q670">
        <v>18</v>
      </c>
      <c r="R670">
        <v>1</v>
      </c>
      <c r="S670">
        <v>1</v>
      </c>
      <c r="T670">
        <v>3</v>
      </c>
      <c r="V670" t="s">
        <v>452</v>
      </c>
      <c r="W670" t="s">
        <v>3878</v>
      </c>
      <c r="X670" t="s">
        <v>1159</v>
      </c>
      <c r="Y670">
        <v>38</v>
      </c>
      <c r="Z670">
        <v>38</v>
      </c>
      <c r="AA670">
        <v>8</v>
      </c>
      <c r="AB670">
        <v>8</v>
      </c>
      <c r="AC670">
        <v>14</v>
      </c>
    </row>
    <row r="671" spans="1:29" x14ac:dyDescent="0.3">
      <c r="A671">
        <v>734</v>
      </c>
      <c r="B671" t="s">
        <v>547</v>
      </c>
      <c r="C671" t="s">
        <v>1680</v>
      </c>
      <c r="J671" t="s">
        <v>491</v>
      </c>
      <c r="K671">
        <v>0</v>
      </c>
      <c r="N671" t="b">
        <v>1</v>
      </c>
      <c r="O671" t="b">
        <v>0</v>
      </c>
      <c r="P671" t="b">
        <v>1</v>
      </c>
      <c r="Q671">
        <v>18</v>
      </c>
      <c r="R671">
        <v>1</v>
      </c>
      <c r="S671">
        <v>1</v>
      </c>
      <c r="T671">
        <v>3</v>
      </c>
      <c r="V671" t="s">
        <v>452</v>
      </c>
      <c r="W671" t="s">
        <v>3878</v>
      </c>
      <c r="X671" t="s">
        <v>1161</v>
      </c>
      <c r="Y671">
        <v>38</v>
      </c>
      <c r="Z671">
        <v>38</v>
      </c>
      <c r="AA671">
        <v>9</v>
      </c>
      <c r="AB671">
        <v>9</v>
      </c>
      <c r="AC671">
        <v>14</v>
      </c>
    </row>
    <row r="672" spans="1:29" x14ac:dyDescent="0.3">
      <c r="A672">
        <v>735</v>
      </c>
      <c r="B672" t="s">
        <v>547</v>
      </c>
      <c r="C672" t="s">
        <v>1681</v>
      </c>
      <c r="J672" t="s">
        <v>491</v>
      </c>
      <c r="K672">
        <v>0</v>
      </c>
      <c r="N672" t="b">
        <v>1</v>
      </c>
      <c r="O672" t="b">
        <v>0</v>
      </c>
      <c r="P672" t="b">
        <v>1</v>
      </c>
      <c r="Q672">
        <v>18</v>
      </c>
      <c r="R672">
        <v>1</v>
      </c>
      <c r="S672">
        <v>1</v>
      </c>
      <c r="T672">
        <v>3</v>
      </c>
      <c r="V672" t="s">
        <v>452</v>
      </c>
      <c r="W672" t="s">
        <v>3878</v>
      </c>
      <c r="X672" t="s">
        <v>1163</v>
      </c>
      <c r="Y672">
        <v>39</v>
      </c>
      <c r="Z672">
        <v>39</v>
      </c>
      <c r="AA672">
        <v>4</v>
      </c>
      <c r="AB672">
        <v>4</v>
      </c>
      <c r="AC672">
        <v>14</v>
      </c>
    </row>
    <row r="673" spans="1:29" x14ac:dyDescent="0.3">
      <c r="A673">
        <v>736</v>
      </c>
      <c r="B673" t="s">
        <v>547</v>
      </c>
      <c r="C673" t="s">
        <v>1682</v>
      </c>
      <c r="J673" t="s">
        <v>491</v>
      </c>
      <c r="K673">
        <v>0</v>
      </c>
      <c r="N673" t="b">
        <v>1</v>
      </c>
      <c r="O673" t="b">
        <v>0</v>
      </c>
      <c r="P673" t="b">
        <v>1</v>
      </c>
      <c r="Q673">
        <v>18</v>
      </c>
      <c r="R673">
        <v>1</v>
      </c>
      <c r="S673">
        <v>1</v>
      </c>
      <c r="T673">
        <v>3</v>
      </c>
      <c r="V673" t="s">
        <v>452</v>
      </c>
      <c r="W673" t="s">
        <v>3878</v>
      </c>
      <c r="X673" t="s">
        <v>1165</v>
      </c>
      <c r="Y673">
        <v>39</v>
      </c>
      <c r="Z673">
        <v>39</v>
      </c>
      <c r="AA673">
        <v>5</v>
      </c>
      <c r="AB673">
        <v>5</v>
      </c>
      <c r="AC673">
        <v>14</v>
      </c>
    </row>
    <row r="674" spans="1:29" x14ac:dyDescent="0.3">
      <c r="A674">
        <v>737</v>
      </c>
      <c r="B674" t="s">
        <v>547</v>
      </c>
      <c r="C674" t="s">
        <v>1683</v>
      </c>
      <c r="J674" t="s">
        <v>491</v>
      </c>
      <c r="K674">
        <v>0</v>
      </c>
      <c r="N674" t="b">
        <v>1</v>
      </c>
      <c r="O674" t="b">
        <v>0</v>
      </c>
      <c r="P674" t="b">
        <v>1</v>
      </c>
      <c r="Q674">
        <v>18</v>
      </c>
      <c r="R674">
        <v>1</v>
      </c>
      <c r="S674">
        <v>1</v>
      </c>
      <c r="T674">
        <v>3</v>
      </c>
      <c r="V674" t="s">
        <v>452</v>
      </c>
      <c r="W674" t="s">
        <v>3878</v>
      </c>
      <c r="X674" t="s">
        <v>1167</v>
      </c>
      <c r="Y674">
        <v>39</v>
      </c>
      <c r="Z674">
        <v>39</v>
      </c>
      <c r="AA674">
        <v>6</v>
      </c>
      <c r="AB674">
        <v>6</v>
      </c>
      <c r="AC674">
        <v>14</v>
      </c>
    </row>
    <row r="675" spans="1:29" x14ac:dyDescent="0.3">
      <c r="A675">
        <v>738</v>
      </c>
      <c r="B675" t="s">
        <v>547</v>
      </c>
      <c r="C675" t="s">
        <v>1684</v>
      </c>
      <c r="J675" t="s">
        <v>491</v>
      </c>
      <c r="K675">
        <v>0</v>
      </c>
      <c r="N675" t="b">
        <v>1</v>
      </c>
      <c r="O675" t="b">
        <v>0</v>
      </c>
      <c r="P675" t="b">
        <v>1</v>
      </c>
      <c r="Q675">
        <v>18</v>
      </c>
      <c r="R675">
        <v>1</v>
      </c>
      <c r="S675">
        <v>1</v>
      </c>
      <c r="T675">
        <v>3</v>
      </c>
      <c r="V675" t="s">
        <v>452</v>
      </c>
      <c r="W675" t="s">
        <v>3878</v>
      </c>
      <c r="X675" t="s">
        <v>1169</v>
      </c>
      <c r="Y675">
        <v>39</v>
      </c>
      <c r="Z675">
        <v>39</v>
      </c>
      <c r="AA675">
        <v>7</v>
      </c>
      <c r="AB675">
        <v>7</v>
      </c>
      <c r="AC675">
        <v>14</v>
      </c>
    </row>
    <row r="676" spans="1:29" x14ac:dyDescent="0.3">
      <c r="A676">
        <v>739</v>
      </c>
      <c r="B676" t="s">
        <v>547</v>
      </c>
      <c r="C676" t="s">
        <v>1685</v>
      </c>
      <c r="J676" t="s">
        <v>491</v>
      </c>
      <c r="K676">
        <v>0</v>
      </c>
      <c r="N676" t="b">
        <v>1</v>
      </c>
      <c r="O676" t="b">
        <v>0</v>
      </c>
      <c r="P676" t="b">
        <v>1</v>
      </c>
      <c r="Q676">
        <v>18</v>
      </c>
      <c r="R676">
        <v>1</v>
      </c>
      <c r="S676">
        <v>1</v>
      </c>
      <c r="T676">
        <v>3</v>
      </c>
      <c r="V676" t="s">
        <v>452</v>
      </c>
      <c r="W676" t="s">
        <v>3878</v>
      </c>
      <c r="X676" t="s">
        <v>1171</v>
      </c>
      <c r="Y676">
        <v>39</v>
      </c>
      <c r="Z676">
        <v>39</v>
      </c>
      <c r="AA676">
        <v>8</v>
      </c>
      <c r="AB676">
        <v>8</v>
      </c>
      <c r="AC676">
        <v>14</v>
      </c>
    </row>
    <row r="677" spans="1:29" x14ac:dyDescent="0.3">
      <c r="A677">
        <v>740</v>
      </c>
      <c r="B677" t="s">
        <v>547</v>
      </c>
      <c r="C677" t="s">
        <v>1686</v>
      </c>
      <c r="J677" t="s">
        <v>491</v>
      </c>
      <c r="K677">
        <v>0</v>
      </c>
      <c r="N677" t="b">
        <v>1</v>
      </c>
      <c r="O677" t="b">
        <v>0</v>
      </c>
      <c r="P677" t="b">
        <v>1</v>
      </c>
      <c r="Q677">
        <v>18</v>
      </c>
      <c r="R677">
        <v>1</v>
      </c>
      <c r="S677">
        <v>1</v>
      </c>
      <c r="T677">
        <v>3</v>
      </c>
      <c r="V677" t="s">
        <v>452</v>
      </c>
      <c r="W677" t="s">
        <v>3878</v>
      </c>
      <c r="X677" t="s">
        <v>1173</v>
      </c>
      <c r="Y677">
        <v>39</v>
      </c>
      <c r="Z677">
        <v>39</v>
      </c>
      <c r="AA677">
        <v>9</v>
      </c>
      <c r="AB677">
        <v>9</v>
      </c>
      <c r="AC677">
        <v>14</v>
      </c>
    </row>
    <row r="678" spans="1:29" x14ac:dyDescent="0.3">
      <c r="A678">
        <v>741</v>
      </c>
      <c r="B678" t="s">
        <v>547</v>
      </c>
      <c r="C678" t="s">
        <v>1687</v>
      </c>
      <c r="J678" t="s">
        <v>491</v>
      </c>
      <c r="K678">
        <v>0</v>
      </c>
      <c r="N678" t="b">
        <v>1</v>
      </c>
      <c r="O678" t="b">
        <v>0</v>
      </c>
      <c r="P678" t="b">
        <v>1</v>
      </c>
      <c r="Q678">
        <v>18</v>
      </c>
      <c r="R678">
        <v>1</v>
      </c>
      <c r="S678">
        <v>1</v>
      </c>
      <c r="T678">
        <v>3</v>
      </c>
      <c r="V678" t="s">
        <v>452</v>
      </c>
      <c r="W678" t="s">
        <v>3878</v>
      </c>
      <c r="X678" t="s">
        <v>1175</v>
      </c>
      <c r="Y678">
        <v>40</v>
      </c>
      <c r="Z678">
        <v>40</v>
      </c>
      <c r="AA678">
        <v>4</v>
      </c>
      <c r="AB678">
        <v>4</v>
      </c>
      <c r="AC678">
        <v>14</v>
      </c>
    </row>
    <row r="679" spans="1:29" x14ac:dyDescent="0.3">
      <c r="A679">
        <v>742</v>
      </c>
      <c r="B679" t="s">
        <v>547</v>
      </c>
      <c r="C679" t="s">
        <v>1688</v>
      </c>
      <c r="J679" t="s">
        <v>491</v>
      </c>
      <c r="K679">
        <v>0</v>
      </c>
      <c r="N679" t="b">
        <v>1</v>
      </c>
      <c r="O679" t="b">
        <v>0</v>
      </c>
      <c r="P679" t="b">
        <v>1</v>
      </c>
      <c r="Q679">
        <v>18</v>
      </c>
      <c r="R679">
        <v>1</v>
      </c>
      <c r="S679">
        <v>1</v>
      </c>
      <c r="T679">
        <v>3</v>
      </c>
      <c r="V679" t="s">
        <v>452</v>
      </c>
      <c r="W679" t="s">
        <v>3878</v>
      </c>
      <c r="X679" t="s">
        <v>1177</v>
      </c>
      <c r="Y679">
        <v>40</v>
      </c>
      <c r="Z679">
        <v>40</v>
      </c>
      <c r="AA679">
        <v>5</v>
      </c>
      <c r="AB679">
        <v>5</v>
      </c>
      <c r="AC679">
        <v>14</v>
      </c>
    </row>
    <row r="680" spans="1:29" x14ac:dyDescent="0.3">
      <c r="A680">
        <v>743</v>
      </c>
      <c r="B680" t="s">
        <v>547</v>
      </c>
      <c r="C680" t="s">
        <v>1689</v>
      </c>
      <c r="J680" t="s">
        <v>491</v>
      </c>
      <c r="K680">
        <v>0</v>
      </c>
      <c r="N680" t="b">
        <v>1</v>
      </c>
      <c r="O680" t="b">
        <v>0</v>
      </c>
      <c r="P680" t="b">
        <v>1</v>
      </c>
      <c r="Q680">
        <v>18</v>
      </c>
      <c r="R680">
        <v>1</v>
      </c>
      <c r="S680">
        <v>1</v>
      </c>
      <c r="T680">
        <v>3</v>
      </c>
      <c r="V680" t="s">
        <v>452</v>
      </c>
      <c r="W680" t="s">
        <v>3878</v>
      </c>
      <c r="X680" t="s">
        <v>1179</v>
      </c>
      <c r="Y680">
        <v>40</v>
      </c>
      <c r="Z680">
        <v>40</v>
      </c>
      <c r="AA680">
        <v>6</v>
      </c>
      <c r="AB680">
        <v>6</v>
      </c>
      <c r="AC680">
        <v>14</v>
      </c>
    </row>
    <row r="681" spans="1:29" x14ac:dyDescent="0.3">
      <c r="A681">
        <v>744</v>
      </c>
      <c r="B681" t="s">
        <v>547</v>
      </c>
      <c r="C681" t="s">
        <v>1690</v>
      </c>
      <c r="J681" t="s">
        <v>491</v>
      </c>
      <c r="K681">
        <v>0</v>
      </c>
      <c r="N681" t="b">
        <v>1</v>
      </c>
      <c r="O681" t="b">
        <v>0</v>
      </c>
      <c r="P681" t="b">
        <v>1</v>
      </c>
      <c r="Q681">
        <v>18</v>
      </c>
      <c r="R681">
        <v>1</v>
      </c>
      <c r="S681">
        <v>1</v>
      </c>
      <c r="T681">
        <v>3</v>
      </c>
      <c r="V681" t="s">
        <v>452</v>
      </c>
      <c r="W681" t="s">
        <v>3878</v>
      </c>
      <c r="X681" t="s">
        <v>1181</v>
      </c>
      <c r="Y681">
        <v>40</v>
      </c>
      <c r="Z681">
        <v>40</v>
      </c>
      <c r="AA681">
        <v>7</v>
      </c>
      <c r="AB681">
        <v>7</v>
      </c>
      <c r="AC681">
        <v>14</v>
      </c>
    </row>
    <row r="682" spans="1:29" x14ac:dyDescent="0.3">
      <c r="A682">
        <v>745</v>
      </c>
      <c r="B682" t="s">
        <v>547</v>
      </c>
      <c r="C682" t="s">
        <v>1691</v>
      </c>
      <c r="J682" t="s">
        <v>491</v>
      </c>
      <c r="K682">
        <v>0</v>
      </c>
      <c r="N682" t="b">
        <v>1</v>
      </c>
      <c r="O682" t="b">
        <v>0</v>
      </c>
      <c r="P682" t="b">
        <v>1</v>
      </c>
      <c r="Q682">
        <v>18</v>
      </c>
      <c r="R682">
        <v>1</v>
      </c>
      <c r="S682">
        <v>1</v>
      </c>
      <c r="T682">
        <v>3</v>
      </c>
      <c r="V682" t="s">
        <v>452</v>
      </c>
      <c r="W682" t="s">
        <v>3878</v>
      </c>
      <c r="X682" t="s">
        <v>1183</v>
      </c>
      <c r="Y682">
        <v>40</v>
      </c>
      <c r="Z682">
        <v>40</v>
      </c>
      <c r="AA682">
        <v>8</v>
      </c>
      <c r="AB682">
        <v>8</v>
      </c>
      <c r="AC682">
        <v>14</v>
      </c>
    </row>
    <row r="683" spans="1:29" x14ac:dyDescent="0.3">
      <c r="A683">
        <v>746</v>
      </c>
      <c r="B683" t="s">
        <v>547</v>
      </c>
      <c r="C683" t="s">
        <v>1692</v>
      </c>
      <c r="J683" t="s">
        <v>491</v>
      </c>
      <c r="K683">
        <v>0</v>
      </c>
      <c r="N683" t="b">
        <v>1</v>
      </c>
      <c r="O683" t="b">
        <v>0</v>
      </c>
      <c r="P683" t="b">
        <v>1</v>
      </c>
      <c r="Q683">
        <v>18</v>
      </c>
      <c r="R683">
        <v>1</v>
      </c>
      <c r="S683">
        <v>1</v>
      </c>
      <c r="T683">
        <v>3</v>
      </c>
      <c r="V683" t="s">
        <v>452</v>
      </c>
      <c r="W683" t="s">
        <v>3878</v>
      </c>
      <c r="X683" t="s">
        <v>1185</v>
      </c>
      <c r="Y683">
        <v>40</v>
      </c>
      <c r="Z683">
        <v>40</v>
      </c>
      <c r="AA683">
        <v>9</v>
      </c>
      <c r="AB683">
        <v>9</v>
      </c>
      <c r="AC683">
        <v>14</v>
      </c>
    </row>
    <row r="684" spans="1:29" x14ac:dyDescent="0.3">
      <c r="A684">
        <v>747</v>
      </c>
      <c r="B684" t="s">
        <v>547</v>
      </c>
      <c r="C684" t="s">
        <v>1693</v>
      </c>
      <c r="J684" t="s">
        <v>491</v>
      </c>
      <c r="K684">
        <v>0</v>
      </c>
      <c r="N684" t="b">
        <v>1</v>
      </c>
      <c r="O684" t="b">
        <v>0</v>
      </c>
      <c r="P684" t="b">
        <v>1</v>
      </c>
      <c r="Q684">
        <v>18</v>
      </c>
      <c r="R684">
        <v>1</v>
      </c>
      <c r="S684">
        <v>1</v>
      </c>
      <c r="T684">
        <v>3</v>
      </c>
      <c r="V684" t="s">
        <v>452</v>
      </c>
      <c r="W684" t="s">
        <v>3878</v>
      </c>
      <c r="X684" t="s">
        <v>1187</v>
      </c>
      <c r="Y684">
        <v>41</v>
      </c>
      <c r="Z684">
        <v>41</v>
      </c>
      <c r="AA684">
        <v>4</v>
      </c>
      <c r="AB684">
        <v>4</v>
      </c>
      <c r="AC684">
        <v>14</v>
      </c>
    </row>
    <row r="685" spans="1:29" x14ac:dyDescent="0.3">
      <c r="A685">
        <v>748</v>
      </c>
      <c r="B685" t="s">
        <v>547</v>
      </c>
      <c r="C685" t="s">
        <v>1694</v>
      </c>
      <c r="J685" t="s">
        <v>491</v>
      </c>
      <c r="K685">
        <v>0</v>
      </c>
      <c r="N685" t="b">
        <v>1</v>
      </c>
      <c r="O685" t="b">
        <v>0</v>
      </c>
      <c r="P685" t="b">
        <v>1</v>
      </c>
      <c r="Q685">
        <v>18</v>
      </c>
      <c r="R685">
        <v>1</v>
      </c>
      <c r="S685">
        <v>1</v>
      </c>
      <c r="T685">
        <v>3</v>
      </c>
      <c r="V685" t="s">
        <v>452</v>
      </c>
      <c r="W685" t="s">
        <v>3878</v>
      </c>
      <c r="X685" t="s">
        <v>1189</v>
      </c>
      <c r="Y685">
        <v>41</v>
      </c>
      <c r="Z685">
        <v>41</v>
      </c>
      <c r="AA685">
        <v>5</v>
      </c>
      <c r="AB685">
        <v>5</v>
      </c>
      <c r="AC685">
        <v>14</v>
      </c>
    </row>
    <row r="686" spans="1:29" x14ac:dyDescent="0.3">
      <c r="A686">
        <v>749</v>
      </c>
      <c r="B686" t="s">
        <v>547</v>
      </c>
      <c r="C686" t="s">
        <v>1695</v>
      </c>
      <c r="J686" t="s">
        <v>491</v>
      </c>
      <c r="K686">
        <v>0</v>
      </c>
      <c r="N686" t="b">
        <v>1</v>
      </c>
      <c r="O686" t="b">
        <v>0</v>
      </c>
      <c r="P686" t="b">
        <v>1</v>
      </c>
      <c r="Q686">
        <v>18</v>
      </c>
      <c r="R686">
        <v>1</v>
      </c>
      <c r="S686">
        <v>1</v>
      </c>
      <c r="T686">
        <v>3</v>
      </c>
      <c r="V686" t="s">
        <v>452</v>
      </c>
      <c r="W686" t="s">
        <v>3878</v>
      </c>
      <c r="X686" t="s">
        <v>1191</v>
      </c>
      <c r="Y686">
        <v>41</v>
      </c>
      <c r="Z686">
        <v>41</v>
      </c>
      <c r="AA686">
        <v>6</v>
      </c>
      <c r="AB686">
        <v>6</v>
      </c>
      <c r="AC686">
        <v>14</v>
      </c>
    </row>
    <row r="687" spans="1:29" x14ac:dyDescent="0.3">
      <c r="A687">
        <v>750</v>
      </c>
      <c r="B687" t="s">
        <v>547</v>
      </c>
      <c r="C687" t="s">
        <v>1696</v>
      </c>
      <c r="J687" t="s">
        <v>491</v>
      </c>
      <c r="K687">
        <v>0</v>
      </c>
      <c r="N687" t="b">
        <v>1</v>
      </c>
      <c r="O687" t="b">
        <v>0</v>
      </c>
      <c r="P687" t="b">
        <v>1</v>
      </c>
      <c r="Q687">
        <v>18</v>
      </c>
      <c r="R687">
        <v>1</v>
      </c>
      <c r="S687">
        <v>1</v>
      </c>
      <c r="T687">
        <v>3</v>
      </c>
      <c r="V687" t="s">
        <v>452</v>
      </c>
      <c r="W687" t="s">
        <v>3878</v>
      </c>
      <c r="X687" t="s">
        <v>1193</v>
      </c>
      <c r="Y687">
        <v>41</v>
      </c>
      <c r="Z687">
        <v>41</v>
      </c>
      <c r="AA687">
        <v>7</v>
      </c>
      <c r="AB687">
        <v>7</v>
      </c>
      <c r="AC687">
        <v>14</v>
      </c>
    </row>
    <row r="688" spans="1:29" x14ac:dyDescent="0.3">
      <c r="A688">
        <v>751</v>
      </c>
      <c r="B688" t="s">
        <v>547</v>
      </c>
      <c r="C688" t="s">
        <v>1697</v>
      </c>
      <c r="J688" t="s">
        <v>491</v>
      </c>
      <c r="K688">
        <v>0</v>
      </c>
      <c r="N688" t="b">
        <v>1</v>
      </c>
      <c r="O688" t="b">
        <v>0</v>
      </c>
      <c r="P688" t="b">
        <v>1</v>
      </c>
      <c r="Q688">
        <v>18</v>
      </c>
      <c r="R688">
        <v>1</v>
      </c>
      <c r="S688">
        <v>1</v>
      </c>
      <c r="T688">
        <v>3</v>
      </c>
      <c r="V688" t="s">
        <v>452</v>
      </c>
      <c r="W688" t="s">
        <v>3878</v>
      </c>
      <c r="X688" t="s">
        <v>1195</v>
      </c>
      <c r="Y688">
        <v>41</v>
      </c>
      <c r="Z688">
        <v>41</v>
      </c>
      <c r="AA688">
        <v>8</v>
      </c>
      <c r="AB688">
        <v>8</v>
      </c>
      <c r="AC688">
        <v>14</v>
      </c>
    </row>
    <row r="689" spans="1:29" x14ac:dyDescent="0.3">
      <c r="A689">
        <v>752</v>
      </c>
      <c r="B689" t="s">
        <v>547</v>
      </c>
      <c r="C689" t="s">
        <v>1698</v>
      </c>
      <c r="J689" t="s">
        <v>491</v>
      </c>
      <c r="K689">
        <v>0</v>
      </c>
      <c r="N689" t="b">
        <v>1</v>
      </c>
      <c r="O689" t="b">
        <v>0</v>
      </c>
      <c r="P689" t="b">
        <v>1</v>
      </c>
      <c r="Q689">
        <v>18</v>
      </c>
      <c r="R689">
        <v>1</v>
      </c>
      <c r="S689">
        <v>1</v>
      </c>
      <c r="T689">
        <v>3</v>
      </c>
      <c r="V689" t="s">
        <v>452</v>
      </c>
      <c r="W689" t="s">
        <v>3878</v>
      </c>
      <c r="X689" t="s">
        <v>1197</v>
      </c>
      <c r="Y689">
        <v>41</v>
      </c>
      <c r="Z689">
        <v>41</v>
      </c>
      <c r="AA689">
        <v>9</v>
      </c>
      <c r="AB689">
        <v>9</v>
      </c>
      <c r="AC689">
        <v>14</v>
      </c>
    </row>
    <row r="690" spans="1:29" x14ac:dyDescent="0.3">
      <c r="A690">
        <v>753</v>
      </c>
      <c r="B690" t="s">
        <v>547</v>
      </c>
      <c r="C690" t="s">
        <v>1699</v>
      </c>
      <c r="J690" t="s">
        <v>491</v>
      </c>
      <c r="K690">
        <v>0</v>
      </c>
      <c r="N690" t="b">
        <v>1</v>
      </c>
      <c r="O690" t="b">
        <v>0</v>
      </c>
      <c r="P690" t="b">
        <v>1</v>
      </c>
      <c r="Q690">
        <v>18</v>
      </c>
      <c r="R690">
        <v>1</v>
      </c>
      <c r="S690">
        <v>1</v>
      </c>
      <c r="T690">
        <v>3</v>
      </c>
      <c r="V690" t="s">
        <v>452</v>
      </c>
      <c r="W690" t="s">
        <v>3878</v>
      </c>
      <c r="X690" t="s">
        <v>1199</v>
      </c>
      <c r="Y690">
        <v>42</v>
      </c>
      <c r="Z690">
        <v>42</v>
      </c>
      <c r="AA690">
        <v>4</v>
      </c>
      <c r="AB690">
        <v>4</v>
      </c>
      <c r="AC690">
        <v>14</v>
      </c>
    </row>
    <row r="691" spans="1:29" x14ac:dyDescent="0.3">
      <c r="A691">
        <v>754</v>
      </c>
      <c r="B691" t="s">
        <v>547</v>
      </c>
      <c r="C691" t="s">
        <v>1700</v>
      </c>
      <c r="J691" t="s">
        <v>491</v>
      </c>
      <c r="K691">
        <v>0</v>
      </c>
      <c r="N691" t="b">
        <v>1</v>
      </c>
      <c r="O691" t="b">
        <v>0</v>
      </c>
      <c r="P691" t="b">
        <v>1</v>
      </c>
      <c r="Q691">
        <v>18</v>
      </c>
      <c r="R691">
        <v>1</v>
      </c>
      <c r="S691">
        <v>1</v>
      </c>
      <c r="T691">
        <v>3</v>
      </c>
      <c r="V691" t="s">
        <v>452</v>
      </c>
      <c r="W691" t="s">
        <v>3878</v>
      </c>
      <c r="X691" t="s">
        <v>1201</v>
      </c>
      <c r="Y691">
        <v>42</v>
      </c>
      <c r="Z691">
        <v>42</v>
      </c>
      <c r="AA691">
        <v>5</v>
      </c>
      <c r="AB691">
        <v>5</v>
      </c>
      <c r="AC691">
        <v>14</v>
      </c>
    </row>
    <row r="692" spans="1:29" x14ac:dyDescent="0.3">
      <c r="A692">
        <v>755</v>
      </c>
      <c r="B692" t="s">
        <v>547</v>
      </c>
      <c r="C692" t="s">
        <v>1701</v>
      </c>
      <c r="J692" t="s">
        <v>491</v>
      </c>
      <c r="K692">
        <v>0</v>
      </c>
      <c r="N692" t="b">
        <v>1</v>
      </c>
      <c r="O692" t="b">
        <v>0</v>
      </c>
      <c r="P692" t="b">
        <v>1</v>
      </c>
      <c r="Q692">
        <v>18</v>
      </c>
      <c r="R692">
        <v>1</v>
      </c>
      <c r="S692">
        <v>1</v>
      </c>
      <c r="T692">
        <v>3</v>
      </c>
      <c r="V692" t="s">
        <v>452</v>
      </c>
      <c r="W692" t="s">
        <v>3878</v>
      </c>
      <c r="X692" t="s">
        <v>1203</v>
      </c>
      <c r="Y692">
        <v>42</v>
      </c>
      <c r="Z692">
        <v>42</v>
      </c>
      <c r="AA692">
        <v>6</v>
      </c>
      <c r="AB692">
        <v>6</v>
      </c>
      <c r="AC692">
        <v>14</v>
      </c>
    </row>
    <row r="693" spans="1:29" x14ac:dyDescent="0.3">
      <c r="A693">
        <v>756</v>
      </c>
      <c r="B693" t="s">
        <v>547</v>
      </c>
      <c r="C693" t="s">
        <v>1702</v>
      </c>
      <c r="J693" t="s">
        <v>491</v>
      </c>
      <c r="K693">
        <v>0</v>
      </c>
      <c r="N693" t="b">
        <v>1</v>
      </c>
      <c r="O693" t="b">
        <v>0</v>
      </c>
      <c r="P693" t="b">
        <v>1</v>
      </c>
      <c r="Q693">
        <v>18</v>
      </c>
      <c r="R693">
        <v>1</v>
      </c>
      <c r="S693">
        <v>1</v>
      </c>
      <c r="T693">
        <v>3</v>
      </c>
      <c r="V693" t="s">
        <v>452</v>
      </c>
      <c r="W693" t="s">
        <v>3878</v>
      </c>
      <c r="X693" t="s">
        <v>1205</v>
      </c>
      <c r="Y693">
        <v>42</v>
      </c>
      <c r="Z693">
        <v>42</v>
      </c>
      <c r="AA693">
        <v>7</v>
      </c>
      <c r="AB693">
        <v>7</v>
      </c>
      <c r="AC693">
        <v>14</v>
      </c>
    </row>
    <row r="694" spans="1:29" x14ac:dyDescent="0.3">
      <c r="A694">
        <v>757</v>
      </c>
      <c r="B694" t="s">
        <v>547</v>
      </c>
      <c r="C694" t="s">
        <v>1703</v>
      </c>
      <c r="J694" t="s">
        <v>491</v>
      </c>
      <c r="K694">
        <v>0</v>
      </c>
      <c r="N694" t="b">
        <v>1</v>
      </c>
      <c r="O694" t="b">
        <v>0</v>
      </c>
      <c r="P694" t="b">
        <v>1</v>
      </c>
      <c r="Q694">
        <v>18</v>
      </c>
      <c r="R694">
        <v>1</v>
      </c>
      <c r="S694">
        <v>1</v>
      </c>
      <c r="T694">
        <v>3</v>
      </c>
      <c r="V694" t="s">
        <v>452</v>
      </c>
      <c r="W694" t="s">
        <v>3878</v>
      </c>
      <c r="X694" t="s">
        <v>1207</v>
      </c>
      <c r="Y694">
        <v>42</v>
      </c>
      <c r="Z694">
        <v>42</v>
      </c>
      <c r="AA694">
        <v>8</v>
      </c>
      <c r="AB694">
        <v>8</v>
      </c>
      <c r="AC694">
        <v>14</v>
      </c>
    </row>
    <row r="695" spans="1:29" x14ac:dyDescent="0.3">
      <c r="A695">
        <v>758</v>
      </c>
      <c r="B695" t="s">
        <v>547</v>
      </c>
      <c r="C695" t="s">
        <v>1704</v>
      </c>
      <c r="J695" t="s">
        <v>491</v>
      </c>
      <c r="K695">
        <v>0</v>
      </c>
      <c r="N695" t="b">
        <v>1</v>
      </c>
      <c r="O695" t="b">
        <v>0</v>
      </c>
      <c r="P695" t="b">
        <v>1</v>
      </c>
      <c r="Q695">
        <v>18</v>
      </c>
      <c r="R695">
        <v>1</v>
      </c>
      <c r="S695">
        <v>1</v>
      </c>
      <c r="T695">
        <v>3</v>
      </c>
      <c r="V695" t="s">
        <v>452</v>
      </c>
      <c r="W695" t="s">
        <v>3878</v>
      </c>
      <c r="X695" t="s">
        <v>1209</v>
      </c>
      <c r="Y695">
        <v>42</v>
      </c>
      <c r="Z695">
        <v>42</v>
      </c>
      <c r="AA695">
        <v>9</v>
      </c>
      <c r="AB695">
        <v>9</v>
      </c>
      <c r="AC695">
        <v>14</v>
      </c>
    </row>
    <row r="696" spans="1:29" x14ac:dyDescent="0.3">
      <c r="A696">
        <v>759</v>
      </c>
      <c r="B696" t="s">
        <v>547</v>
      </c>
      <c r="C696" t="s">
        <v>1705</v>
      </c>
      <c r="J696" t="s">
        <v>491</v>
      </c>
      <c r="K696">
        <v>0</v>
      </c>
      <c r="N696" t="b">
        <v>1</v>
      </c>
      <c r="O696" t="b">
        <v>0</v>
      </c>
      <c r="P696" t="b">
        <v>1</v>
      </c>
      <c r="Q696">
        <v>18</v>
      </c>
      <c r="R696">
        <v>1</v>
      </c>
      <c r="S696">
        <v>1</v>
      </c>
      <c r="T696">
        <v>3</v>
      </c>
      <c r="V696" t="s">
        <v>452</v>
      </c>
      <c r="W696" t="s">
        <v>3878</v>
      </c>
      <c r="X696" t="s">
        <v>1211</v>
      </c>
      <c r="Y696">
        <v>43</v>
      </c>
      <c r="Z696">
        <v>43</v>
      </c>
      <c r="AA696">
        <v>4</v>
      </c>
      <c r="AB696">
        <v>4</v>
      </c>
      <c r="AC696">
        <v>14</v>
      </c>
    </row>
    <row r="697" spans="1:29" x14ac:dyDescent="0.3">
      <c r="A697">
        <v>760</v>
      </c>
      <c r="B697" t="s">
        <v>547</v>
      </c>
      <c r="C697" t="s">
        <v>1706</v>
      </c>
      <c r="J697" t="s">
        <v>491</v>
      </c>
      <c r="K697">
        <v>0</v>
      </c>
      <c r="N697" t="b">
        <v>1</v>
      </c>
      <c r="O697" t="b">
        <v>0</v>
      </c>
      <c r="P697" t="b">
        <v>1</v>
      </c>
      <c r="Q697">
        <v>18</v>
      </c>
      <c r="R697">
        <v>1</v>
      </c>
      <c r="S697">
        <v>1</v>
      </c>
      <c r="T697">
        <v>3</v>
      </c>
      <c r="V697" t="s">
        <v>452</v>
      </c>
      <c r="W697" t="s">
        <v>3878</v>
      </c>
      <c r="X697" t="s">
        <v>1213</v>
      </c>
      <c r="Y697">
        <v>43</v>
      </c>
      <c r="Z697">
        <v>43</v>
      </c>
      <c r="AA697">
        <v>5</v>
      </c>
      <c r="AB697">
        <v>5</v>
      </c>
      <c r="AC697">
        <v>14</v>
      </c>
    </row>
    <row r="698" spans="1:29" x14ac:dyDescent="0.3">
      <c r="A698">
        <v>761</v>
      </c>
      <c r="B698" t="s">
        <v>547</v>
      </c>
      <c r="C698" t="s">
        <v>1707</v>
      </c>
      <c r="J698" t="s">
        <v>491</v>
      </c>
      <c r="K698">
        <v>0</v>
      </c>
      <c r="N698" t="b">
        <v>1</v>
      </c>
      <c r="O698" t="b">
        <v>0</v>
      </c>
      <c r="P698" t="b">
        <v>1</v>
      </c>
      <c r="Q698">
        <v>18</v>
      </c>
      <c r="R698">
        <v>1</v>
      </c>
      <c r="S698">
        <v>1</v>
      </c>
      <c r="T698">
        <v>3</v>
      </c>
      <c r="V698" t="s">
        <v>452</v>
      </c>
      <c r="W698" t="s">
        <v>3878</v>
      </c>
      <c r="X698" t="s">
        <v>1215</v>
      </c>
      <c r="Y698">
        <v>43</v>
      </c>
      <c r="Z698">
        <v>43</v>
      </c>
      <c r="AA698">
        <v>6</v>
      </c>
      <c r="AB698">
        <v>6</v>
      </c>
      <c r="AC698">
        <v>14</v>
      </c>
    </row>
    <row r="699" spans="1:29" x14ac:dyDescent="0.3">
      <c r="A699">
        <v>762</v>
      </c>
      <c r="B699" t="s">
        <v>547</v>
      </c>
      <c r="C699" t="s">
        <v>1708</v>
      </c>
      <c r="J699" t="s">
        <v>491</v>
      </c>
      <c r="K699">
        <v>0</v>
      </c>
      <c r="N699" t="b">
        <v>1</v>
      </c>
      <c r="O699" t="b">
        <v>0</v>
      </c>
      <c r="P699" t="b">
        <v>1</v>
      </c>
      <c r="Q699">
        <v>18</v>
      </c>
      <c r="R699">
        <v>1</v>
      </c>
      <c r="S699">
        <v>1</v>
      </c>
      <c r="T699">
        <v>3</v>
      </c>
      <c r="V699" t="s">
        <v>452</v>
      </c>
      <c r="W699" t="s">
        <v>3878</v>
      </c>
      <c r="X699" t="s">
        <v>1217</v>
      </c>
      <c r="Y699">
        <v>43</v>
      </c>
      <c r="Z699">
        <v>43</v>
      </c>
      <c r="AA699">
        <v>7</v>
      </c>
      <c r="AB699">
        <v>7</v>
      </c>
      <c r="AC699">
        <v>14</v>
      </c>
    </row>
    <row r="700" spans="1:29" x14ac:dyDescent="0.3">
      <c r="A700">
        <v>763</v>
      </c>
      <c r="B700" t="s">
        <v>547</v>
      </c>
      <c r="C700" t="s">
        <v>1709</v>
      </c>
      <c r="J700" t="s">
        <v>491</v>
      </c>
      <c r="K700">
        <v>0</v>
      </c>
      <c r="N700" t="b">
        <v>1</v>
      </c>
      <c r="O700" t="b">
        <v>0</v>
      </c>
      <c r="P700" t="b">
        <v>1</v>
      </c>
      <c r="Q700">
        <v>18</v>
      </c>
      <c r="R700">
        <v>1</v>
      </c>
      <c r="S700">
        <v>1</v>
      </c>
      <c r="T700">
        <v>3</v>
      </c>
      <c r="V700" t="s">
        <v>452</v>
      </c>
      <c r="W700" t="s">
        <v>3878</v>
      </c>
      <c r="X700" t="s">
        <v>1219</v>
      </c>
      <c r="Y700">
        <v>43</v>
      </c>
      <c r="Z700">
        <v>43</v>
      </c>
      <c r="AA700">
        <v>8</v>
      </c>
      <c r="AB700">
        <v>8</v>
      </c>
      <c r="AC700">
        <v>14</v>
      </c>
    </row>
    <row r="701" spans="1:29" x14ac:dyDescent="0.3">
      <c r="A701">
        <v>764</v>
      </c>
      <c r="B701" t="s">
        <v>547</v>
      </c>
      <c r="C701" t="s">
        <v>1710</v>
      </c>
      <c r="J701" t="s">
        <v>491</v>
      </c>
      <c r="K701">
        <v>0</v>
      </c>
      <c r="N701" t="b">
        <v>1</v>
      </c>
      <c r="O701" t="b">
        <v>0</v>
      </c>
      <c r="P701" t="b">
        <v>1</v>
      </c>
      <c r="Q701">
        <v>18</v>
      </c>
      <c r="R701">
        <v>1</v>
      </c>
      <c r="S701">
        <v>1</v>
      </c>
      <c r="T701">
        <v>3</v>
      </c>
      <c r="V701" t="s">
        <v>452</v>
      </c>
      <c r="W701" t="s">
        <v>3878</v>
      </c>
      <c r="X701" t="s">
        <v>1221</v>
      </c>
      <c r="Y701">
        <v>43</v>
      </c>
      <c r="Z701">
        <v>43</v>
      </c>
      <c r="AA701">
        <v>9</v>
      </c>
      <c r="AB701">
        <v>9</v>
      </c>
      <c r="AC701">
        <v>14</v>
      </c>
    </row>
    <row r="702" spans="1:29" x14ac:dyDescent="0.3">
      <c r="A702">
        <v>765</v>
      </c>
      <c r="B702" t="s">
        <v>547</v>
      </c>
      <c r="C702" t="s">
        <v>1711</v>
      </c>
      <c r="J702" t="s">
        <v>491</v>
      </c>
      <c r="K702">
        <v>0</v>
      </c>
      <c r="N702" t="b">
        <v>1</v>
      </c>
      <c r="O702" t="b">
        <v>0</v>
      </c>
      <c r="P702" t="b">
        <v>1</v>
      </c>
      <c r="Q702">
        <v>18</v>
      </c>
      <c r="R702">
        <v>1</v>
      </c>
      <c r="S702">
        <v>1</v>
      </c>
      <c r="T702">
        <v>3</v>
      </c>
      <c r="V702" t="s">
        <v>452</v>
      </c>
      <c r="W702" t="s">
        <v>3878</v>
      </c>
      <c r="X702" t="s">
        <v>1223</v>
      </c>
      <c r="Y702">
        <v>44</v>
      </c>
      <c r="Z702">
        <v>44</v>
      </c>
      <c r="AA702">
        <v>4</v>
      </c>
      <c r="AB702">
        <v>4</v>
      </c>
      <c r="AC702">
        <v>14</v>
      </c>
    </row>
    <row r="703" spans="1:29" x14ac:dyDescent="0.3">
      <c r="A703">
        <v>766</v>
      </c>
      <c r="B703" t="s">
        <v>547</v>
      </c>
      <c r="C703" t="s">
        <v>1712</v>
      </c>
      <c r="J703" t="s">
        <v>491</v>
      </c>
      <c r="K703">
        <v>0</v>
      </c>
      <c r="N703" t="b">
        <v>1</v>
      </c>
      <c r="O703" t="b">
        <v>0</v>
      </c>
      <c r="P703" t="b">
        <v>1</v>
      </c>
      <c r="Q703">
        <v>18</v>
      </c>
      <c r="R703">
        <v>1</v>
      </c>
      <c r="S703">
        <v>1</v>
      </c>
      <c r="T703">
        <v>3</v>
      </c>
      <c r="V703" t="s">
        <v>452</v>
      </c>
      <c r="W703" t="s">
        <v>3878</v>
      </c>
      <c r="X703" t="s">
        <v>1225</v>
      </c>
      <c r="Y703">
        <v>44</v>
      </c>
      <c r="Z703">
        <v>44</v>
      </c>
      <c r="AA703">
        <v>5</v>
      </c>
      <c r="AB703">
        <v>5</v>
      </c>
      <c r="AC703">
        <v>14</v>
      </c>
    </row>
    <row r="704" spans="1:29" x14ac:dyDescent="0.3">
      <c r="A704">
        <v>767</v>
      </c>
      <c r="B704" t="s">
        <v>547</v>
      </c>
      <c r="C704" t="s">
        <v>1713</v>
      </c>
      <c r="J704" t="s">
        <v>491</v>
      </c>
      <c r="K704">
        <v>0</v>
      </c>
      <c r="N704" t="b">
        <v>1</v>
      </c>
      <c r="O704" t="b">
        <v>0</v>
      </c>
      <c r="P704" t="b">
        <v>1</v>
      </c>
      <c r="Q704">
        <v>18</v>
      </c>
      <c r="R704">
        <v>1</v>
      </c>
      <c r="S704">
        <v>1</v>
      </c>
      <c r="T704">
        <v>3</v>
      </c>
      <c r="V704" t="s">
        <v>452</v>
      </c>
      <c r="W704" t="s">
        <v>3878</v>
      </c>
      <c r="X704" t="s">
        <v>1227</v>
      </c>
      <c r="Y704">
        <v>44</v>
      </c>
      <c r="Z704">
        <v>44</v>
      </c>
      <c r="AA704">
        <v>6</v>
      </c>
      <c r="AB704">
        <v>6</v>
      </c>
      <c r="AC704">
        <v>14</v>
      </c>
    </row>
    <row r="705" spans="1:29" x14ac:dyDescent="0.3">
      <c r="A705">
        <v>768</v>
      </c>
      <c r="B705" t="s">
        <v>547</v>
      </c>
      <c r="C705" t="s">
        <v>1714</v>
      </c>
      <c r="J705" t="s">
        <v>491</v>
      </c>
      <c r="K705">
        <v>0</v>
      </c>
      <c r="N705" t="b">
        <v>1</v>
      </c>
      <c r="O705" t="b">
        <v>0</v>
      </c>
      <c r="P705" t="b">
        <v>1</v>
      </c>
      <c r="Q705">
        <v>18</v>
      </c>
      <c r="R705">
        <v>1</v>
      </c>
      <c r="S705">
        <v>1</v>
      </c>
      <c r="T705">
        <v>3</v>
      </c>
      <c r="V705" t="s">
        <v>452</v>
      </c>
      <c r="W705" t="s">
        <v>3878</v>
      </c>
      <c r="X705" t="s">
        <v>1229</v>
      </c>
      <c r="Y705">
        <v>44</v>
      </c>
      <c r="Z705">
        <v>44</v>
      </c>
      <c r="AA705">
        <v>7</v>
      </c>
      <c r="AB705">
        <v>7</v>
      </c>
      <c r="AC705">
        <v>14</v>
      </c>
    </row>
    <row r="706" spans="1:29" x14ac:dyDescent="0.3">
      <c r="A706">
        <v>769</v>
      </c>
      <c r="B706" t="s">
        <v>547</v>
      </c>
      <c r="C706" t="s">
        <v>1715</v>
      </c>
      <c r="J706" t="s">
        <v>491</v>
      </c>
      <c r="K706">
        <v>0</v>
      </c>
      <c r="N706" t="b">
        <v>1</v>
      </c>
      <c r="O706" t="b">
        <v>0</v>
      </c>
      <c r="P706" t="b">
        <v>1</v>
      </c>
      <c r="Q706">
        <v>18</v>
      </c>
      <c r="R706">
        <v>1</v>
      </c>
      <c r="S706">
        <v>1</v>
      </c>
      <c r="T706">
        <v>3</v>
      </c>
      <c r="V706" t="s">
        <v>452</v>
      </c>
      <c r="W706" t="s">
        <v>3878</v>
      </c>
      <c r="X706" t="s">
        <v>1231</v>
      </c>
      <c r="Y706">
        <v>44</v>
      </c>
      <c r="Z706">
        <v>44</v>
      </c>
      <c r="AA706">
        <v>8</v>
      </c>
      <c r="AB706">
        <v>8</v>
      </c>
      <c r="AC706">
        <v>14</v>
      </c>
    </row>
    <row r="707" spans="1:29" x14ac:dyDescent="0.3">
      <c r="A707">
        <v>770</v>
      </c>
      <c r="B707" t="s">
        <v>547</v>
      </c>
      <c r="C707" t="s">
        <v>1716</v>
      </c>
      <c r="J707" t="s">
        <v>491</v>
      </c>
      <c r="K707">
        <v>0</v>
      </c>
      <c r="N707" t="b">
        <v>1</v>
      </c>
      <c r="O707" t="b">
        <v>0</v>
      </c>
      <c r="P707" t="b">
        <v>1</v>
      </c>
      <c r="Q707">
        <v>18</v>
      </c>
      <c r="R707">
        <v>1</v>
      </c>
      <c r="S707">
        <v>1</v>
      </c>
      <c r="T707">
        <v>3</v>
      </c>
      <c r="V707" t="s">
        <v>452</v>
      </c>
      <c r="W707" t="s">
        <v>3878</v>
      </c>
      <c r="X707" t="s">
        <v>1233</v>
      </c>
      <c r="Y707">
        <v>44</v>
      </c>
      <c r="Z707">
        <v>44</v>
      </c>
      <c r="AA707">
        <v>9</v>
      </c>
      <c r="AB707">
        <v>9</v>
      </c>
      <c r="AC707">
        <v>14</v>
      </c>
    </row>
    <row r="708" spans="1:29" x14ac:dyDescent="0.3">
      <c r="A708">
        <v>771</v>
      </c>
      <c r="B708" t="s">
        <v>547</v>
      </c>
      <c r="C708" t="s">
        <v>1717</v>
      </c>
      <c r="J708" t="s">
        <v>491</v>
      </c>
      <c r="K708">
        <v>0</v>
      </c>
      <c r="N708" t="b">
        <v>1</v>
      </c>
      <c r="O708" t="b">
        <v>0</v>
      </c>
      <c r="P708" t="b">
        <v>1</v>
      </c>
      <c r="Q708">
        <v>18</v>
      </c>
      <c r="R708">
        <v>1</v>
      </c>
      <c r="S708">
        <v>1</v>
      </c>
      <c r="T708">
        <v>3</v>
      </c>
      <c r="V708" t="s">
        <v>452</v>
      </c>
      <c r="W708" t="s">
        <v>3878</v>
      </c>
      <c r="X708" t="s">
        <v>1235</v>
      </c>
      <c r="Y708">
        <v>45</v>
      </c>
      <c r="Z708">
        <v>45</v>
      </c>
      <c r="AA708">
        <v>4</v>
      </c>
      <c r="AB708">
        <v>4</v>
      </c>
      <c r="AC708">
        <v>14</v>
      </c>
    </row>
    <row r="709" spans="1:29" x14ac:dyDescent="0.3">
      <c r="A709">
        <v>772</v>
      </c>
      <c r="B709" t="s">
        <v>547</v>
      </c>
      <c r="C709" t="s">
        <v>1718</v>
      </c>
      <c r="J709" t="s">
        <v>491</v>
      </c>
      <c r="K709">
        <v>0</v>
      </c>
      <c r="N709" t="b">
        <v>1</v>
      </c>
      <c r="O709" t="b">
        <v>0</v>
      </c>
      <c r="P709" t="b">
        <v>1</v>
      </c>
      <c r="Q709">
        <v>18</v>
      </c>
      <c r="R709">
        <v>1</v>
      </c>
      <c r="S709">
        <v>1</v>
      </c>
      <c r="T709">
        <v>3</v>
      </c>
      <c r="V709" t="s">
        <v>452</v>
      </c>
      <c r="W709" t="s">
        <v>3878</v>
      </c>
      <c r="X709" t="s">
        <v>1237</v>
      </c>
      <c r="Y709">
        <v>45</v>
      </c>
      <c r="Z709">
        <v>45</v>
      </c>
      <c r="AA709">
        <v>5</v>
      </c>
      <c r="AB709">
        <v>5</v>
      </c>
      <c r="AC709">
        <v>14</v>
      </c>
    </row>
    <row r="710" spans="1:29" x14ac:dyDescent="0.3">
      <c r="A710">
        <v>773</v>
      </c>
      <c r="B710" t="s">
        <v>547</v>
      </c>
      <c r="C710" t="s">
        <v>1719</v>
      </c>
      <c r="J710" t="s">
        <v>491</v>
      </c>
      <c r="K710">
        <v>0</v>
      </c>
      <c r="N710" t="b">
        <v>1</v>
      </c>
      <c r="O710" t="b">
        <v>0</v>
      </c>
      <c r="P710" t="b">
        <v>1</v>
      </c>
      <c r="Q710">
        <v>18</v>
      </c>
      <c r="R710">
        <v>1</v>
      </c>
      <c r="S710">
        <v>1</v>
      </c>
      <c r="T710">
        <v>3</v>
      </c>
      <c r="V710" t="s">
        <v>452</v>
      </c>
      <c r="W710" t="s">
        <v>3878</v>
      </c>
      <c r="X710" t="s">
        <v>1239</v>
      </c>
      <c r="Y710">
        <v>45</v>
      </c>
      <c r="Z710">
        <v>45</v>
      </c>
      <c r="AA710">
        <v>6</v>
      </c>
      <c r="AB710">
        <v>6</v>
      </c>
      <c r="AC710">
        <v>14</v>
      </c>
    </row>
    <row r="711" spans="1:29" x14ac:dyDescent="0.3">
      <c r="A711">
        <v>774</v>
      </c>
      <c r="B711" t="s">
        <v>547</v>
      </c>
      <c r="C711" t="s">
        <v>1720</v>
      </c>
      <c r="J711" t="s">
        <v>491</v>
      </c>
      <c r="K711">
        <v>0</v>
      </c>
      <c r="N711" t="b">
        <v>1</v>
      </c>
      <c r="O711" t="b">
        <v>0</v>
      </c>
      <c r="P711" t="b">
        <v>1</v>
      </c>
      <c r="Q711">
        <v>18</v>
      </c>
      <c r="R711">
        <v>1</v>
      </c>
      <c r="S711">
        <v>1</v>
      </c>
      <c r="T711">
        <v>3</v>
      </c>
      <c r="V711" t="s">
        <v>452</v>
      </c>
      <c r="W711" t="s">
        <v>3878</v>
      </c>
      <c r="X711" t="s">
        <v>1241</v>
      </c>
      <c r="Y711">
        <v>45</v>
      </c>
      <c r="Z711">
        <v>45</v>
      </c>
      <c r="AA711">
        <v>7</v>
      </c>
      <c r="AB711">
        <v>7</v>
      </c>
      <c r="AC711">
        <v>14</v>
      </c>
    </row>
    <row r="712" spans="1:29" x14ac:dyDescent="0.3">
      <c r="A712">
        <v>775</v>
      </c>
      <c r="B712" t="s">
        <v>547</v>
      </c>
      <c r="C712" t="s">
        <v>1721</v>
      </c>
      <c r="J712" t="s">
        <v>491</v>
      </c>
      <c r="K712">
        <v>0</v>
      </c>
      <c r="N712" t="b">
        <v>1</v>
      </c>
      <c r="O712" t="b">
        <v>0</v>
      </c>
      <c r="P712" t="b">
        <v>1</v>
      </c>
      <c r="Q712">
        <v>18</v>
      </c>
      <c r="R712">
        <v>1</v>
      </c>
      <c r="S712">
        <v>1</v>
      </c>
      <c r="T712">
        <v>3</v>
      </c>
      <c r="V712" t="s">
        <v>452</v>
      </c>
      <c r="W712" t="s">
        <v>3878</v>
      </c>
      <c r="X712" t="s">
        <v>1243</v>
      </c>
      <c r="Y712">
        <v>45</v>
      </c>
      <c r="Z712">
        <v>45</v>
      </c>
      <c r="AA712">
        <v>8</v>
      </c>
      <c r="AB712">
        <v>8</v>
      </c>
      <c r="AC712">
        <v>14</v>
      </c>
    </row>
    <row r="713" spans="1:29" x14ac:dyDescent="0.3">
      <c r="A713">
        <v>776</v>
      </c>
      <c r="B713" t="s">
        <v>547</v>
      </c>
      <c r="C713" t="s">
        <v>1722</v>
      </c>
      <c r="J713" t="s">
        <v>491</v>
      </c>
      <c r="K713">
        <v>0</v>
      </c>
      <c r="N713" t="b">
        <v>1</v>
      </c>
      <c r="O713" t="b">
        <v>0</v>
      </c>
      <c r="P713" t="b">
        <v>1</v>
      </c>
      <c r="Q713">
        <v>18</v>
      </c>
      <c r="R713">
        <v>1</v>
      </c>
      <c r="S713">
        <v>1</v>
      </c>
      <c r="T713">
        <v>3</v>
      </c>
      <c r="V713" t="s">
        <v>452</v>
      </c>
      <c r="W713" t="s">
        <v>3878</v>
      </c>
      <c r="X713" t="s">
        <v>1245</v>
      </c>
      <c r="Y713">
        <v>45</v>
      </c>
      <c r="Z713">
        <v>45</v>
      </c>
      <c r="AA713">
        <v>9</v>
      </c>
      <c r="AB713">
        <v>9</v>
      </c>
      <c r="AC713">
        <v>14</v>
      </c>
    </row>
    <row r="714" spans="1:29" x14ac:dyDescent="0.3">
      <c r="A714">
        <v>777</v>
      </c>
      <c r="B714" t="s">
        <v>547</v>
      </c>
      <c r="C714" t="s">
        <v>1723</v>
      </c>
      <c r="J714" t="s">
        <v>491</v>
      </c>
      <c r="K714">
        <v>0</v>
      </c>
      <c r="N714" t="b">
        <v>1</v>
      </c>
      <c r="O714" t="b">
        <v>0</v>
      </c>
      <c r="P714" t="b">
        <v>1</v>
      </c>
      <c r="Q714">
        <v>18</v>
      </c>
      <c r="R714">
        <v>1</v>
      </c>
      <c r="S714">
        <v>1</v>
      </c>
      <c r="T714">
        <v>3</v>
      </c>
      <c r="V714" t="s">
        <v>452</v>
      </c>
      <c r="W714" t="s">
        <v>3878</v>
      </c>
      <c r="X714" t="s">
        <v>1247</v>
      </c>
      <c r="Y714">
        <v>46</v>
      </c>
      <c r="Z714">
        <v>46</v>
      </c>
      <c r="AA714">
        <v>4</v>
      </c>
      <c r="AB714">
        <v>4</v>
      </c>
      <c r="AC714">
        <v>14</v>
      </c>
    </row>
    <row r="715" spans="1:29" x14ac:dyDescent="0.3">
      <c r="A715">
        <v>778</v>
      </c>
      <c r="B715" t="s">
        <v>547</v>
      </c>
      <c r="C715" t="s">
        <v>1724</v>
      </c>
      <c r="J715" t="s">
        <v>491</v>
      </c>
      <c r="K715">
        <v>0</v>
      </c>
      <c r="N715" t="b">
        <v>1</v>
      </c>
      <c r="O715" t="b">
        <v>0</v>
      </c>
      <c r="P715" t="b">
        <v>1</v>
      </c>
      <c r="Q715">
        <v>18</v>
      </c>
      <c r="R715">
        <v>1</v>
      </c>
      <c r="S715">
        <v>1</v>
      </c>
      <c r="T715">
        <v>3</v>
      </c>
      <c r="V715" t="s">
        <v>452</v>
      </c>
      <c r="W715" t="s">
        <v>3878</v>
      </c>
      <c r="X715" t="s">
        <v>1249</v>
      </c>
      <c r="Y715">
        <v>46</v>
      </c>
      <c r="Z715">
        <v>46</v>
      </c>
      <c r="AA715">
        <v>5</v>
      </c>
      <c r="AB715">
        <v>5</v>
      </c>
      <c r="AC715">
        <v>14</v>
      </c>
    </row>
    <row r="716" spans="1:29" x14ac:dyDescent="0.3">
      <c r="A716">
        <v>779</v>
      </c>
      <c r="B716" t="s">
        <v>547</v>
      </c>
      <c r="C716" t="s">
        <v>1725</v>
      </c>
      <c r="J716" t="s">
        <v>491</v>
      </c>
      <c r="K716">
        <v>0</v>
      </c>
      <c r="N716" t="b">
        <v>1</v>
      </c>
      <c r="O716" t="b">
        <v>0</v>
      </c>
      <c r="P716" t="b">
        <v>1</v>
      </c>
      <c r="Q716">
        <v>18</v>
      </c>
      <c r="R716">
        <v>1</v>
      </c>
      <c r="S716">
        <v>1</v>
      </c>
      <c r="T716">
        <v>3</v>
      </c>
      <c r="V716" t="s">
        <v>452</v>
      </c>
      <c r="W716" t="s">
        <v>3878</v>
      </c>
      <c r="X716" t="s">
        <v>1251</v>
      </c>
      <c r="Y716">
        <v>46</v>
      </c>
      <c r="Z716">
        <v>46</v>
      </c>
      <c r="AA716">
        <v>6</v>
      </c>
      <c r="AB716">
        <v>6</v>
      </c>
      <c r="AC716">
        <v>14</v>
      </c>
    </row>
    <row r="717" spans="1:29" x14ac:dyDescent="0.3">
      <c r="A717">
        <v>780</v>
      </c>
      <c r="B717" t="s">
        <v>547</v>
      </c>
      <c r="C717" t="s">
        <v>1726</v>
      </c>
      <c r="J717" t="s">
        <v>491</v>
      </c>
      <c r="K717">
        <v>0</v>
      </c>
      <c r="N717" t="b">
        <v>1</v>
      </c>
      <c r="O717" t="b">
        <v>0</v>
      </c>
      <c r="P717" t="b">
        <v>1</v>
      </c>
      <c r="Q717">
        <v>18</v>
      </c>
      <c r="R717">
        <v>1</v>
      </c>
      <c r="S717">
        <v>1</v>
      </c>
      <c r="T717">
        <v>3</v>
      </c>
      <c r="V717" t="s">
        <v>452</v>
      </c>
      <c r="W717" t="s">
        <v>3878</v>
      </c>
      <c r="X717" t="s">
        <v>1253</v>
      </c>
      <c r="Y717">
        <v>46</v>
      </c>
      <c r="Z717">
        <v>46</v>
      </c>
      <c r="AA717">
        <v>7</v>
      </c>
      <c r="AB717">
        <v>7</v>
      </c>
      <c r="AC717">
        <v>14</v>
      </c>
    </row>
    <row r="718" spans="1:29" x14ac:dyDescent="0.3">
      <c r="A718">
        <v>781</v>
      </c>
      <c r="B718" t="s">
        <v>547</v>
      </c>
      <c r="C718" t="s">
        <v>1727</v>
      </c>
      <c r="J718" t="s">
        <v>491</v>
      </c>
      <c r="K718">
        <v>0</v>
      </c>
      <c r="N718" t="b">
        <v>1</v>
      </c>
      <c r="O718" t="b">
        <v>0</v>
      </c>
      <c r="P718" t="b">
        <v>1</v>
      </c>
      <c r="Q718">
        <v>18</v>
      </c>
      <c r="R718">
        <v>1</v>
      </c>
      <c r="S718">
        <v>1</v>
      </c>
      <c r="T718">
        <v>3</v>
      </c>
      <c r="V718" t="s">
        <v>452</v>
      </c>
      <c r="W718" t="s">
        <v>3878</v>
      </c>
      <c r="X718" t="s">
        <v>1255</v>
      </c>
      <c r="Y718">
        <v>46</v>
      </c>
      <c r="Z718">
        <v>46</v>
      </c>
      <c r="AA718">
        <v>8</v>
      </c>
      <c r="AB718">
        <v>8</v>
      </c>
      <c r="AC718">
        <v>14</v>
      </c>
    </row>
    <row r="719" spans="1:29" x14ac:dyDescent="0.3">
      <c r="A719">
        <v>782</v>
      </c>
      <c r="B719" t="s">
        <v>547</v>
      </c>
      <c r="C719" t="s">
        <v>1728</v>
      </c>
      <c r="J719" t="s">
        <v>491</v>
      </c>
      <c r="K719">
        <v>0</v>
      </c>
      <c r="N719" t="b">
        <v>1</v>
      </c>
      <c r="O719" t="b">
        <v>0</v>
      </c>
      <c r="P719" t="b">
        <v>1</v>
      </c>
      <c r="Q719">
        <v>18</v>
      </c>
      <c r="R719">
        <v>1</v>
      </c>
      <c r="S719">
        <v>1</v>
      </c>
      <c r="T719">
        <v>3</v>
      </c>
      <c r="V719" t="s">
        <v>452</v>
      </c>
      <c r="W719" t="s">
        <v>3878</v>
      </c>
      <c r="X719" t="s">
        <v>1257</v>
      </c>
      <c r="Y719">
        <v>46</v>
      </c>
      <c r="Z719">
        <v>46</v>
      </c>
      <c r="AA719">
        <v>9</v>
      </c>
      <c r="AB719">
        <v>9</v>
      </c>
      <c r="AC719">
        <v>14</v>
      </c>
    </row>
    <row r="720" spans="1:29" x14ac:dyDescent="0.3">
      <c r="A720">
        <v>783</v>
      </c>
      <c r="B720" t="s">
        <v>547</v>
      </c>
      <c r="C720" t="s">
        <v>1729</v>
      </c>
      <c r="J720" t="s">
        <v>491</v>
      </c>
      <c r="K720">
        <v>0</v>
      </c>
      <c r="N720" t="b">
        <v>1</v>
      </c>
      <c r="O720" t="b">
        <v>0</v>
      </c>
      <c r="P720" t="b">
        <v>1</v>
      </c>
      <c r="Q720">
        <v>18</v>
      </c>
      <c r="R720">
        <v>1</v>
      </c>
      <c r="S720">
        <v>1</v>
      </c>
      <c r="T720">
        <v>3</v>
      </c>
      <c r="V720" t="s">
        <v>452</v>
      </c>
      <c r="W720" t="s">
        <v>3878</v>
      </c>
      <c r="X720" t="s">
        <v>1259</v>
      </c>
      <c r="Y720">
        <v>47</v>
      </c>
      <c r="Z720">
        <v>47</v>
      </c>
      <c r="AA720">
        <v>4</v>
      </c>
      <c r="AB720">
        <v>4</v>
      </c>
      <c r="AC720">
        <v>14</v>
      </c>
    </row>
    <row r="721" spans="1:29" x14ac:dyDescent="0.3">
      <c r="A721">
        <v>784</v>
      </c>
      <c r="B721" t="s">
        <v>547</v>
      </c>
      <c r="C721" t="s">
        <v>1730</v>
      </c>
      <c r="J721" t="s">
        <v>491</v>
      </c>
      <c r="K721">
        <v>0</v>
      </c>
      <c r="N721" t="b">
        <v>1</v>
      </c>
      <c r="O721" t="b">
        <v>0</v>
      </c>
      <c r="P721" t="b">
        <v>1</v>
      </c>
      <c r="Q721">
        <v>18</v>
      </c>
      <c r="R721">
        <v>1</v>
      </c>
      <c r="S721">
        <v>1</v>
      </c>
      <c r="T721">
        <v>3</v>
      </c>
      <c r="V721" t="s">
        <v>452</v>
      </c>
      <c r="W721" t="s">
        <v>3878</v>
      </c>
      <c r="X721" t="s">
        <v>1261</v>
      </c>
      <c r="Y721">
        <v>47</v>
      </c>
      <c r="Z721">
        <v>47</v>
      </c>
      <c r="AA721">
        <v>5</v>
      </c>
      <c r="AB721">
        <v>5</v>
      </c>
      <c r="AC721">
        <v>14</v>
      </c>
    </row>
    <row r="722" spans="1:29" x14ac:dyDescent="0.3">
      <c r="A722">
        <v>785</v>
      </c>
      <c r="B722" t="s">
        <v>547</v>
      </c>
      <c r="C722" t="s">
        <v>1731</v>
      </c>
      <c r="J722" t="s">
        <v>491</v>
      </c>
      <c r="K722">
        <v>0</v>
      </c>
      <c r="N722" t="b">
        <v>1</v>
      </c>
      <c r="O722" t="b">
        <v>0</v>
      </c>
      <c r="P722" t="b">
        <v>1</v>
      </c>
      <c r="Q722">
        <v>18</v>
      </c>
      <c r="R722">
        <v>1</v>
      </c>
      <c r="S722">
        <v>1</v>
      </c>
      <c r="T722">
        <v>3</v>
      </c>
      <c r="V722" t="s">
        <v>452</v>
      </c>
      <c r="W722" t="s">
        <v>3878</v>
      </c>
      <c r="X722" t="s">
        <v>1263</v>
      </c>
      <c r="Y722">
        <v>47</v>
      </c>
      <c r="Z722">
        <v>47</v>
      </c>
      <c r="AA722">
        <v>6</v>
      </c>
      <c r="AB722">
        <v>6</v>
      </c>
      <c r="AC722">
        <v>14</v>
      </c>
    </row>
    <row r="723" spans="1:29" x14ac:dyDescent="0.3">
      <c r="A723">
        <v>786</v>
      </c>
      <c r="B723" t="s">
        <v>547</v>
      </c>
      <c r="C723" t="s">
        <v>1732</v>
      </c>
      <c r="J723" t="s">
        <v>491</v>
      </c>
      <c r="K723">
        <v>0</v>
      </c>
      <c r="N723" t="b">
        <v>1</v>
      </c>
      <c r="O723" t="b">
        <v>0</v>
      </c>
      <c r="P723" t="b">
        <v>1</v>
      </c>
      <c r="Q723">
        <v>18</v>
      </c>
      <c r="R723">
        <v>1</v>
      </c>
      <c r="S723">
        <v>1</v>
      </c>
      <c r="T723">
        <v>3</v>
      </c>
      <c r="V723" t="s">
        <v>452</v>
      </c>
      <c r="W723" t="s">
        <v>3878</v>
      </c>
      <c r="X723" t="s">
        <v>1265</v>
      </c>
      <c r="Y723">
        <v>47</v>
      </c>
      <c r="Z723">
        <v>47</v>
      </c>
      <c r="AA723">
        <v>7</v>
      </c>
      <c r="AB723">
        <v>7</v>
      </c>
      <c r="AC723">
        <v>14</v>
      </c>
    </row>
    <row r="724" spans="1:29" x14ac:dyDescent="0.3">
      <c r="A724">
        <v>787</v>
      </c>
      <c r="B724" t="s">
        <v>547</v>
      </c>
      <c r="C724" t="s">
        <v>1733</v>
      </c>
      <c r="J724" t="s">
        <v>491</v>
      </c>
      <c r="K724">
        <v>0</v>
      </c>
      <c r="N724" t="b">
        <v>1</v>
      </c>
      <c r="O724" t="b">
        <v>0</v>
      </c>
      <c r="P724" t="b">
        <v>1</v>
      </c>
      <c r="Q724">
        <v>18</v>
      </c>
      <c r="R724">
        <v>1</v>
      </c>
      <c r="S724">
        <v>1</v>
      </c>
      <c r="T724">
        <v>3</v>
      </c>
      <c r="V724" t="s">
        <v>452</v>
      </c>
      <c r="W724" t="s">
        <v>3878</v>
      </c>
      <c r="X724" t="s">
        <v>1267</v>
      </c>
      <c r="Y724">
        <v>47</v>
      </c>
      <c r="Z724">
        <v>47</v>
      </c>
      <c r="AA724">
        <v>8</v>
      </c>
      <c r="AB724">
        <v>8</v>
      </c>
      <c r="AC724">
        <v>14</v>
      </c>
    </row>
    <row r="725" spans="1:29" x14ac:dyDescent="0.3">
      <c r="A725">
        <v>788</v>
      </c>
      <c r="B725" t="s">
        <v>547</v>
      </c>
      <c r="C725" t="s">
        <v>1734</v>
      </c>
      <c r="J725" t="s">
        <v>491</v>
      </c>
      <c r="K725">
        <v>0</v>
      </c>
      <c r="N725" t="b">
        <v>1</v>
      </c>
      <c r="O725" t="b">
        <v>0</v>
      </c>
      <c r="P725" t="b">
        <v>1</v>
      </c>
      <c r="Q725">
        <v>18</v>
      </c>
      <c r="R725">
        <v>1</v>
      </c>
      <c r="S725">
        <v>1</v>
      </c>
      <c r="T725">
        <v>3</v>
      </c>
      <c r="V725" t="s">
        <v>452</v>
      </c>
      <c r="W725" t="s">
        <v>3878</v>
      </c>
      <c r="X725" t="s">
        <v>1269</v>
      </c>
      <c r="Y725">
        <v>47</v>
      </c>
      <c r="Z725">
        <v>47</v>
      </c>
      <c r="AA725">
        <v>9</v>
      </c>
      <c r="AB725">
        <v>9</v>
      </c>
      <c r="AC725">
        <v>14</v>
      </c>
    </row>
    <row r="726" spans="1:29" x14ac:dyDescent="0.3">
      <c r="A726">
        <v>789</v>
      </c>
      <c r="B726" t="s">
        <v>547</v>
      </c>
      <c r="C726" t="s">
        <v>1735</v>
      </c>
      <c r="J726" t="s">
        <v>491</v>
      </c>
      <c r="K726">
        <v>0</v>
      </c>
      <c r="N726" t="b">
        <v>1</v>
      </c>
      <c r="O726" t="b">
        <v>0</v>
      </c>
      <c r="P726" t="b">
        <v>1</v>
      </c>
      <c r="Q726">
        <v>18</v>
      </c>
      <c r="R726">
        <v>1</v>
      </c>
      <c r="S726">
        <v>1</v>
      </c>
      <c r="T726">
        <v>3</v>
      </c>
      <c r="V726" t="s">
        <v>452</v>
      </c>
      <c r="W726" t="s">
        <v>3878</v>
      </c>
      <c r="X726" t="s">
        <v>1271</v>
      </c>
      <c r="Y726">
        <v>48</v>
      </c>
      <c r="Z726">
        <v>48</v>
      </c>
      <c r="AA726">
        <v>4</v>
      </c>
      <c r="AB726">
        <v>4</v>
      </c>
      <c r="AC726">
        <v>14</v>
      </c>
    </row>
    <row r="727" spans="1:29" x14ac:dyDescent="0.3">
      <c r="A727">
        <v>790</v>
      </c>
      <c r="B727" t="s">
        <v>547</v>
      </c>
      <c r="C727" t="s">
        <v>1736</v>
      </c>
      <c r="J727" t="s">
        <v>491</v>
      </c>
      <c r="K727">
        <v>0</v>
      </c>
      <c r="N727" t="b">
        <v>1</v>
      </c>
      <c r="O727" t="b">
        <v>0</v>
      </c>
      <c r="P727" t="b">
        <v>1</v>
      </c>
      <c r="Q727">
        <v>18</v>
      </c>
      <c r="R727">
        <v>1</v>
      </c>
      <c r="S727">
        <v>1</v>
      </c>
      <c r="T727">
        <v>3</v>
      </c>
      <c r="V727" t="s">
        <v>452</v>
      </c>
      <c r="W727" t="s">
        <v>3878</v>
      </c>
      <c r="X727" t="s">
        <v>1273</v>
      </c>
      <c r="Y727">
        <v>48</v>
      </c>
      <c r="Z727">
        <v>48</v>
      </c>
      <c r="AA727">
        <v>5</v>
      </c>
      <c r="AB727">
        <v>5</v>
      </c>
      <c r="AC727">
        <v>14</v>
      </c>
    </row>
    <row r="728" spans="1:29" x14ac:dyDescent="0.3">
      <c r="A728">
        <v>791</v>
      </c>
      <c r="B728" t="s">
        <v>547</v>
      </c>
      <c r="C728" t="s">
        <v>1737</v>
      </c>
      <c r="J728" t="s">
        <v>491</v>
      </c>
      <c r="K728">
        <v>0</v>
      </c>
      <c r="N728" t="b">
        <v>1</v>
      </c>
      <c r="O728" t="b">
        <v>0</v>
      </c>
      <c r="P728" t="b">
        <v>1</v>
      </c>
      <c r="Q728">
        <v>18</v>
      </c>
      <c r="R728">
        <v>1</v>
      </c>
      <c r="S728">
        <v>1</v>
      </c>
      <c r="T728">
        <v>3</v>
      </c>
      <c r="V728" t="s">
        <v>452</v>
      </c>
      <c r="W728" t="s">
        <v>3878</v>
      </c>
      <c r="X728" t="s">
        <v>1275</v>
      </c>
      <c r="Y728">
        <v>48</v>
      </c>
      <c r="Z728">
        <v>48</v>
      </c>
      <c r="AA728">
        <v>6</v>
      </c>
      <c r="AB728">
        <v>6</v>
      </c>
      <c r="AC728">
        <v>14</v>
      </c>
    </row>
    <row r="729" spans="1:29" x14ac:dyDescent="0.3">
      <c r="A729">
        <v>792</v>
      </c>
      <c r="B729" t="s">
        <v>547</v>
      </c>
      <c r="C729" t="s">
        <v>1738</v>
      </c>
      <c r="J729" t="s">
        <v>491</v>
      </c>
      <c r="K729">
        <v>0</v>
      </c>
      <c r="N729" t="b">
        <v>1</v>
      </c>
      <c r="O729" t="b">
        <v>0</v>
      </c>
      <c r="P729" t="b">
        <v>1</v>
      </c>
      <c r="Q729">
        <v>18</v>
      </c>
      <c r="R729">
        <v>1</v>
      </c>
      <c r="S729">
        <v>1</v>
      </c>
      <c r="T729">
        <v>3</v>
      </c>
      <c r="V729" t="s">
        <v>452</v>
      </c>
      <c r="W729" t="s">
        <v>3878</v>
      </c>
      <c r="X729" t="s">
        <v>1277</v>
      </c>
      <c r="Y729">
        <v>48</v>
      </c>
      <c r="Z729">
        <v>48</v>
      </c>
      <c r="AA729">
        <v>7</v>
      </c>
      <c r="AB729">
        <v>7</v>
      </c>
      <c r="AC729">
        <v>14</v>
      </c>
    </row>
    <row r="730" spans="1:29" x14ac:dyDescent="0.3">
      <c r="A730">
        <v>793</v>
      </c>
      <c r="B730" t="s">
        <v>547</v>
      </c>
      <c r="C730" t="s">
        <v>1739</v>
      </c>
      <c r="J730" t="s">
        <v>491</v>
      </c>
      <c r="K730">
        <v>0</v>
      </c>
      <c r="N730" t="b">
        <v>1</v>
      </c>
      <c r="O730" t="b">
        <v>0</v>
      </c>
      <c r="P730" t="b">
        <v>1</v>
      </c>
      <c r="Q730">
        <v>18</v>
      </c>
      <c r="R730">
        <v>1</v>
      </c>
      <c r="S730">
        <v>1</v>
      </c>
      <c r="T730">
        <v>3</v>
      </c>
      <c r="V730" t="s">
        <v>452</v>
      </c>
      <c r="W730" t="s">
        <v>3878</v>
      </c>
      <c r="X730" t="s">
        <v>1279</v>
      </c>
      <c r="Y730">
        <v>48</v>
      </c>
      <c r="Z730">
        <v>48</v>
      </c>
      <c r="AA730">
        <v>8</v>
      </c>
      <c r="AB730">
        <v>8</v>
      </c>
      <c r="AC730">
        <v>14</v>
      </c>
    </row>
    <row r="731" spans="1:29" x14ac:dyDescent="0.3">
      <c r="A731">
        <v>794</v>
      </c>
      <c r="B731" t="s">
        <v>547</v>
      </c>
      <c r="C731" t="s">
        <v>1740</v>
      </c>
      <c r="J731" t="s">
        <v>491</v>
      </c>
      <c r="K731">
        <v>0</v>
      </c>
      <c r="N731" t="b">
        <v>1</v>
      </c>
      <c r="O731" t="b">
        <v>0</v>
      </c>
      <c r="P731" t="b">
        <v>1</v>
      </c>
      <c r="Q731">
        <v>18</v>
      </c>
      <c r="R731">
        <v>1</v>
      </c>
      <c r="S731">
        <v>1</v>
      </c>
      <c r="T731">
        <v>3</v>
      </c>
      <c r="V731" t="s">
        <v>452</v>
      </c>
      <c r="W731" t="s">
        <v>3878</v>
      </c>
      <c r="X731" t="s">
        <v>1281</v>
      </c>
      <c r="Y731">
        <v>48</v>
      </c>
      <c r="Z731">
        <v>48</v>
      </c>
      <c r="AA731">
        <v>9</v>
      </c>
      <c r="AB731">
        <v>9</v>
      </c>
      <c r="AC731">
        <v>14</v>
      </c>
    </row>
    <row r="732" spans="1:29" x14ac:dyDescent="0.3">
      <c r="A732">
        <v>795</v>
      </c>
      <c r="B732" t="s">
        <v>547</v>
      </c>
      <c r="C732" t="s">
        <v>1741</v>
      </c>
      <c r="J732" t="s">
        <v>491</v>
      </c>
      <c r="K732">
        <v>0</v>
      </c>
      <c r="N732" t="b">
        <v>1</v>
      </c>
      <c r="O732" t="b">
        <v>0</v>
      </c>
      <c r="P732" t="b">
        <v>1</v>
      </c>
      <c r="Q732">
        <v>18</v>
      </c>
      <c r="R732">
        <v>1</v>
      </c>
      <c r="S732">
        <v>1</v>
      </c>
      <c r="T732">
        <v>3</v>
      </c>
      <c r="V732" t="s">
        <v>452</v>
      </c>
      <c r="W732" t="s">
        <v>3878</v>
      </c>
      <c r="X732" t="s">
        <v>1283</v>
      </c>
      <c r="Y732">
        <v>49</v>
      </c>
      <c r="Z732">
        <v>49</v>
      </c>
      <c r="AA732">
        <v>4</v>
      </c>
      <c r="AB732">
        <v>4</v>
      </c>
      <c r="AC732">
        <v>14</v>
      </c>
    </row>
    <row r="733" spans="1:29" x14ac:dyDescent="0.3">
      <c r="A733">
        <v>796</v>
      </c>
      <c r="B733" t="s">
        <v>547</v>
      </c>
      <c r="C733" t="s">
        <v>1742</v>
      </c>
      <c r="J733" t="s">
        <v>491</v>
      </c>
      <c r="K733">
        <v>0</v>
      </c>
      <c r="N733" t="b">
        <v>1</v>
      </c>
      <c r="O733" t="b">
        <v>0</v>
      </c>
      <c r="P733" t="b">
        <v>1</v>
      </c>
      <c r="Q733">
        <v>18</v>
      </c>
      <c r="R733">
        <v>1</v>
      </c>
      <c r="S733">
        <v>1</v>
      </c>
      <c r="T733">
        <v>3</v>
      </c>
      <c r="V733" t="s">
        <v>452</v>
      </c>
      <c r="W733" t="s">
        <v>3878</v>
      </c>
      <c r="X733" t="s">
        <v>1285</v>
      </c>
      <c r="Y733">
        <v>49</v>
      </c>
      <c r="Z733">
        <v>49</v>
      </c>
      <c r="AA733">
        <v>5</v>
      </c>
      <c r="AB733">
        <v>5</v>
      </c>
      <c r="AC733">
        <v>14</v>
      </c>
    </row>
    <row r="734" spans="1:29" x14ac:dyDescent="0.3">
      <c r="A734">
        <v>797</v>
      </c>
      <c r="B734" t="s">
        <v>547</v>
      </c>
      <c r="C734" t="s">
        <v>1743</v>
      </c>
      <c r="J734" t="s">
        <v>491</v>
      </c>
      <c r="K734">
        <v>0</v>
      </c>
      <c r="N734" t="b">
        <v>1</v>
      </c>
      <c r="O734" t="b">
        <v>0</v>
      </c>
      <c r="P734" t="b">
        <v>1</v>
      </c>
      <c r="Q734">
        <v>18</v>
      </c>
      <c r="R734">
        <v>1</v>
      </c>
      <c r="S734">
        <v>1</v>
      </c>
      <c r="T734">
        <v>3</v>
      </c>
      <c r="V734" t="s">
        <v>452</v>
      </c>
      <c r="W734" t="s">
        <v>3878</v>
      </c>
      <c r="X734" t="s">
        <v>1287</v>
      </c>
      <c r="Y734">
        <v>49</v>
      </c>
      <c r="Z734">
        <v>49</v>
      </c>
      <c r="AA734">
        <v>6</v>
      </c>
      <c r="AB734">
        <v>6</v>
      </c>
      <c r="AC734">
        <v>14</v>
      </c>
    </row>
    <row r="735" spans="1:29" x14ac:dyDescent="0.3">
      <c r="A735">
        <v>798</v>
      </c>
      <c r="B735" t="s">
        <v>547</v>
      </c>
      <c r="C735" t="s">
        <v>1744</v>
      </c>
      <c r="J735" t="s">
        <v>491</v>
      </c>
      <c r="K735">
        <v>0</v>
      </c>
      <c r="N735" t="b">
        <v>1</v>
      </c>
      <c r="O735" t="b">
        <v>0</v>
      </c>
      <c r="P735" t="b">
        <v>1</v>
      </c>
      <c r="Q735">
        <v>18</v>
      </c>
      <c r="R735">
        <v>1</v>
      </c>
      <c r="S735">
        <v>1</v>
      </c>
      <c r="T735">
        <v>3</v>
      </c>
      <c r="V735" t="s">
        <v>452</v>
      </c>
      <c r="W735" t="s">
        <v>3878</v>
      </c>
      <c r="X735" t="s">
        <v>1289</v>
      </c>
      <c r="Y735">
        <v>49</v>
      </c>
      <c r="Z735">
        <v>49</v>
      </c>
      <c r="AA735">
        <v>7</v>
      </c>
      <c r="AB735">
        <v>7</v>
      </c>
      <c r="AC735">
        <v>14</v>
      </c>
    </row>
    <row r="736" spans="1:29" x14ac:dyDescent="0.3">
      <c r="A736">
        <v>799</v>
      </c>
      <c r="B736" t="s">
        <v>547</v>
      </c>
      <c r="C736" t="s">
        <v>1745</v>
      </c>
      <c r="J736" t="s">
        <v>491</v>
      </c>
      <c r="K736">
        <v>0</v>
      </c>
      <c r="N736" t="b">
        <v>1</v>
      </c>
      <c r="O736" t="b">
        <v>0</v>
      </c>
      <c r="P736" t="b">
        <v>1</v>
      </c>
      <c r="Q736">
        <v>18</v>
      </c>
      <c r="R736">
        <v>1</v>
      </c>
      <c r="S736">
        <v>1</v>
      </c>
      <c r="T736">
        <v>3</v>
      </c>
      <c r="V736" t="s">
        <v>452</v>
      </c>
      <c r="W736" t="s">
        <v>3878</v>
      </c>
      <c r="X736" t="s">
        <v>1291</v>
      </c>
      <c r="Y736">
        <v>49</v>
      </c>
      <c r="Z736">
        <v>49</v>
      </c>
      <c r="AA736">
        <v>8</v>
      </c>
      <c r="AB736">
        <v>8</v>
      </c>
      <c r="AC736">
        <v>14</v>
      </c>
    </row>
    <row r="737" spans="1:29" x14ac:dyDescent="0.3">
      <c r="A737">
        <v>800</v>
      </c>
      <c r="B737" t="s">
        <v>547</v>
      </c>
      <c r="C737" t="s">
        <v>1746</v>
      </c>
      <c r="J737" t="s">
        <v>491</v>
      </c>
      <c r="K737">
        <v>0</v>
      </c>
      <c r="N737" t="b">
        <v>1</v>
      </c>
      <c r="O737" t="b">
        <v>0</v>
      </c>
      <c r="P737" t="b">
        <v>1</v>
      </c>
      <c r="Q737">
        <v>18</v>
      </c>
      <c r="R737">
        <v>1</v>
      </c>
      <c r="S737">
        <v>1</v>
      </c>
      <c r="T737">
        <v>3</v>
      </c>
      <c r="V737" t="s">
        <v>452</v>
      </c>
      <c r="W737" t="s">
        <v>3878</v>
      </c>
      <c r="X737" t="s">
        <v>1293</v>
      </c>
      <c r="Y737">
        <v>49</v>
      </c>
      <c r="Z737">
        <v>49</v>
      </c>
      <c r="AA737">
        <v>9</v>
      </c>
      <c r="AB737">
        <v>9</v>
      </c>
      <c r="AC737">
        <v>14</v>
      </c>
    </row>
    <row r="738" spans="1:29" x14ac:dyDescent="0.3">
      <c r="A738">
        <v>801</v>
      </c>
      <c r="B738" t="s">
        <v>547</v>
      </c>
      <c r="C738" t="s">
        <v>1747</v>
      </c>
      <c r="J738" t="s">
        <v>491</v>
      </c>
      <c r="K738">
        <v>0</v>
      </c>
      <c r="N738" t="b">
        <v>1</v>
      </c>
      <c r="O738" t="b">
        <v>0</v>
      </c>
      <c r="P738" t="b">
        <v>1</v>
      </c>
      <c r="Q738">
        <v>18</v>
      </c>
      <c r="R738">
        <v>1</v>
      </c>
      <c r="S738">
        <v>1</v>
      </c>
      <c r="T738">
        <v>3</v>
      </c>
      <c r="V738" t="s">
        <v>452</v>
      </c>
      <c r="W738" t="s">
        <v>3878</v>
      </c>
      <c r="X738" t="s">
        <v>1295</v>
      </c>
      <c r="Y738">
        <v>50</v>
      </c>
      <c r="Z738">
        <v>50</v>
      </c>
      <c r="AA738">
        <v>4</v>
      </c>
      <c r="AB738">
        <v>4</v>
      </c>
      <c r="AC738">
        <v>14</v>
      </c>
    </row>
    <row r="739" spans="1:29" x14ac:dyDescent="0.3">
      <c r="A739">
        <v>802</v>
      </c>
      <c r="B739" t="s">
        <v>547</v>
      </c>
      <c r="C739" t="s">
        <v>1748</v>
      </c>
      <c r="J739" t="s">
        <v>491</v>
      </c>
      <c r="K739">
        <v>0</v>
      </c>
      <c r="N739" t="b">
        <v>1</v>
      </c>
      <c r="O739" t="b">
        <v>0</v>
      </c>
      <c r="P739" t="b">
        <v>1</v>
      </c>
      <c r="Q739">
        <v>18</v>
      </c>
      <c r="R739">
        <v>1</v>
      </c>
      <c r="S739">
        <v>1</v>
      </c>
      <c r="T739">
        <v>3</v>
      </c>
      <c r="V739" t="s">
        <v>452</v>
      </c>
      <c r="W739" t="s">
        <v>3878</v>
      </c>
      <c r="X739" t="s">
        <v>1297</v>
      </c>
      <c r="Y739">
        <v>50</v>
      </c>
      <c r="Z739">
        <v>50</v>
      </c>
      <c r="AA739">
        <v>5</v>
      </c>
      <c r="AB739">
        <v>5</v>
      </c>
      <c r="AC739">
        <v>14</v>
      </c>
    </row>
    <row r="740" spans="1:29" x14ac:dyDescent="0.3">
      <c r="A740">
        <v>803</v>
      </c>
      <c r="B740" t="s">
        <v>547</v>
      </c>
      <c r="C740" t="s">
        <v>1749</v>
      </c>
      <c r="J740" t="s">
        <v>491</v>
      </c>
      <c r="K740">
        <v>0</v>
      </c>
      <c r="N740" t="b">
        <v>1</v>
      </c>
      <c r="O740" t="b">
        <v>0</v>
      </c>
      <c r="P740" t="b">
        <v>1</v>
      </c>
      <c r="Q740">
        <v>18</v>
      </c>
      <c r="R740">
        <v>1</v>
      </c>
      <c r="S740">
        <v>1</v>
      </c>
      <c r="T740">
        <v>3</v>
      </c>
      <c r="V740" t="s">
        <v>452</v>
      </c>
      <c r="W740" t="s">
        <v>3878</v>
      </c>
      <c r="X740" t="s">
        <v>1299</v>
      </c>
      <c r="Y740">
        <v>50</v>
      </c>
      <c r="Z740">
        <v>50</v>
      </c>
      <c r="AA740">
        <v>6</v>
      </c>
      <c r="AB740">
        <v>6</v>
      </c>
      <c r="AC740">
        <v>14</v>
      </c>
    </row>
    <row r="741" spans="1:29" x14ac:dyDescent="0.3">
      <c r="A741">
        <v>804</v>
      </c>
      <c r="B741" t="s">
        <v>547</v>
      </c>
      <c r="C741" t="s">
        <v>1750</v>
      </c>
      <c r="J741" t="s">
        <v>491</v>
      </c>
      <c r="K741">
        <v>0</v>
      </c>
      <c r="N741" t="b">
        <v>1</v>
      </c>
      <c r="O741" t="b">
        <v>0</v>
      </c>
      <c r="P741" t="b">
        <v>1</v>
      </c>
      <c r="Q741">
        <v>18</v>
      </c>
      <c r="R741">
        <v>1</v>
      </c>
      <c r="S741">
        <v>1</v>
      </c>
      <c r="T741">
        <v>3</v>
      </c>
      <c r="V741" t="s">
        <v>452</v>
      </c>
      <c r="W741" t="s">
        <v>3878</v>
      </c>
      <c r="X741" t="s">
        <v>1301</v>
      </c>
      <c r="Y741">
        <v>50</v>
      </c>
      <c r="Z741">
        <v>50</v>
      </c>
      <c r="AA741">
        <v>7</v>
      </c>
      <c r="AB741">
        <v>7</v>
      </c>
      <c r="AC741">
        <v>14</v>
      </c>
    </row>
    <row r="742" spans="1:29" x14ac:dyDescent="0.3">
      <c r="A742">
        <v>805</v>
      </c>
      <c r="B742" t="s">
        <v>547</v>
      </c>
      <c r="C742" t="s">
        <v>1751</v>
      </c>
      <c r="J742" t="s">
        <v>491</v>
      </c>
      <c r="K742">
        <v>0</v>
      </c>
      <c r="N742" t="b">
        <v>1</v>
      </c>
      <c r="O742" t="b">
        <v>0</v>
      </c>
      <c r="P742" t="b">
        <v>1</v>
      </c>
      <c r="Q742">
        <v>18</v>
      </c>
      <c r="R742">
        <v>1</v>
      </c>
      <c r="S742">
        <v>1</v>
      </c>
      <c r="T742">
        <v>3</v>
      </c>
      <c r="V742" t="s">
        <v>452</v>
      </c>
      <c r="W742" t="s">
        <v>3878</v>
      </c>
      <c r="X742" t="s">
        <v>1303</v>
      </c>
      <c r="Y742">
        <v>50</v>
      </c>
      <c r="Z742">
        <v>50</v>
      </c>
      <c r="AA742">
        <v>8</v>
      </c>
      <c r="AB742">
        <v>8</v>
      </c>
      <c r="AC742">
        <v>14</v>
      </c>
    </row>
    <row r="743" spans="1:29" x14ac:dyDescent="0.3">
      <c r="A743">
        <v>806</v>
      </c>
      <c r="B743" t="s">
        <v>547</v>
      </c>
      <c r="C743" t="s">
        <v>1752</v>
      </c>
      <c r="J743" t="s">
        <v>491</v>
      </c>
      <c r="K743">
        <v>0</v>
      </c>
      <c r="N743" t="b">
        <v>1</v>
      </c>
      <c r="O743" t="b">
        <v>0</v>
      </c>
      <c r="P743" t="b">
        <v>1</v>
      </c>
      <c r="Q743">
        <v>18</v>
      </c>
      <c r="R743">
        <v>1</v>
      </c>
      <c r="S743">
        <v>1</v>
      </c>
      <c r="T743">
        <v>3</v>
      </c>
      <c r="V743" t="s">
        <v>452</v>
      </c>
      <c r="W743" t="s">
        <v>3878</v>
      </c>
      <c r="X743" t="s">
        <v>1305</v>
      </c>
      <c r="Y743">
        <v>50</v>
      </c>
      <c r="Z743">
        <v>50</v>
      </c>
      <c r="AA743">
        <v>9</v>
      </c>
      <c r="AB743">
        <v>9</v>
      </c>
      <c r="AC743">
        <v>14</v>
      </c>
    </row>
    <row r="744" spans="1:29" x14ac:dyDescent="0.3">
      <c r="A744">
        <v>807</v>
      </c>
      <c r="B744" t="s">
        <v>547</v>
      </c>
      <c r="C744" t="s">
        <v>1753</v>
      </c>
      <c r="J744" t="s">
        <v>491</v>
      </c>
      <c r="K744">
        <v>0</v>
      </c>
      <c r="N744" t="b">
        <v>1</v>
      </c>
      <c r="O744" t="b">
        <v>0</v>
      </c>
      <c r="P744" t="b">
        <v>1</v>
      </c>
      <c r="Q744">
        <v>18</v>
      </c>
      <c r="R744">
        <v>1</v>
      </c>
      <c r="S744">
        <v>1</v>
      </c>
      <c r="T744">
        <v>3</v>
      </c>
      <c r="V744" t="s">
        <v>452</v>
      </c>
      <c r="W744" t="s">
        <v>3878</v>
      </c>
      <c r="X744" t="s">
        <v>1307</v>
      </c>
      <c r="Y744">
        <v>51</v>
      </c>
      <c r="Z744">
        <v>51</v>
      </c>
      <c r="AA744">
        <v>4</v>
      </c>
      <c r="AB744">
        <v>4</v>
      </c>
      <c r="AC744">
        <v>14</v>
      </c>
    </row>
    <row r="745" spans="1:29" x14ac:dyDescent="0.3">
      <c r="A745">
        <v>808</v>
      </c>
      <c r="B745" t="s">
        <v>547</v>
      </c>
      <c r="C745" t="s">
        <v>1754</v>
      </c>
      <c r="J745" t="s">
        <v>491</v>
      </c>
      <c r="K745">
        <v>0</v>
      </c>
      <c r="N745" t="b">
        <v>1</v>
      </c>
      <c r="O745" t="b">
        <v>0</v>
      </c>
      <c r="P745" t="b">
        <v>1</v>
      </c>
      <c r="Q745">
        <v>18</v>
      </c>
      <c r="R745">
        <v>1</v>
      </c>
      <c r="S745">
        <v>1</v>
      </c>
      <c r="T745">
        <v>3</v>
      </c>
      <c r="V745" t="s">
        <v>452</v>
      </c>
      <c r="W745" t="s">
        <v>3878</v>
      </c>
      <c r="X745" t="s">
        <v>1309</v>
      </c>
      <c r="Y745">
        <v>51</v>
      </c>
      <c r="Z745">
        <v>51</v>
      </c>
      <c r="AA745">
        <v>5</v>
      </c>
      <c r="AB745">
        <v>5</v>
      </c>
      <c r="AC745">
        <v>14</v>
      </c>
    </row>
    <row r="746" spans="1:29" x14ac:dyDescent="0.3">
      <c r="A746">
        <v>809</v>
      </c>
      <c r="B746" t="s">
        <v>547</v>
      </c>
      <c r="C746" t="s">
        <v>1755</v>
      </c>
      <c r="J746" t="s">
        <v>491</v>
      </c>
      <c r="K746">
        <v>0</v>
      </c>
      <c r="N746" t="b">
        <v>1</v>
      </c>
      <c r="O746" t="b">
        <v>0</v>
      </c>
      <c r="P746" t="b">
        <v>1</v>
      </c>
      <c r="Q746">
        <v>18</v>
      </c>
      <c r="R746">
        <v>1</v>
      </c>
      <c r="S746">
        <v>1</v>
      </c>
      <c r="T746">
        <v>3</v>
      </c>
      <c r="V746" t="s">
        <v>452</v>
      </c>
      <c r="W746" t="s">
        <v>3878</v>
      </c>
      <c r="X746" t="s">
        <v>1311</v>
      </c>
      <c r="Y746">
        <v>51</v>
      </c>
      <c r="Z746">
        <v>51</v>
      </c>
      <c r="AA746">
        <v>6</v>
      </c>
      <c r="AB746">
        <v>6</v>
      </c>
      <c r="AC746">
        <v>14</v>
      </c>
    </row>
    <row r="747" spans="1:29" x14ac:dyDescent="0.3">
      <c r="A747">
        <v>810</v>
      </c>
      <c r="B747" t="s">
        <v>547</v>
      </c>
      <c r="C747" t="s">
        <v>1756</v>
      </c>
      <c r="J747" t="s">
        <v>491</v>
      </c>
      <c r="K747">
        <v>0</v>
      </c>
      <c r="N747" t="b">
        <v>1</v>
      </c>
      <c r="O747" t="b">
        <v>0</v>
      </c>
      <c r="P747" t="b">
        <v>1</v>
      </c>
      <c r="Q747">
        <v>18</v>
      </c>
      <c r="R747">
        <v>1</v>
      </c>
      <c r="S747">
        <v>1</v>
      </c>
      <c r="T747">
        <v>3</v>
      </c>
      <c r="V747" t="s">
        <v>452</v>
      </c>
      <c r="W747" t="s">
        <v>3878</v>
      </c>
      <c r="X747" t="s">
        <v>1313</v>
      </c>
      <c r="Y747">
        <v>51</v>
      </c>
      <c r="Z747">
        <v>51</v>
      </c>
      <c r="AA747">
        <v>7</v>
      </c>
      <c r="AB747">
        <v>7</v>
      </c>
      <c r="AC747">
        <v>14</v>
      </c>
    </row>
    <row r="748" spans="1:29" x14ac:dyDescent="0.3">
      <c r="A748">
        <v>811</v>
      </c>
      <c r="B748" t="s">
        <v>547</v>
      </c>
      <c r="C748" t="s">
        <v>1757</v>
      </c>
      <c r="J748" t="s">
        <v>491</v>
      </c>
      <c r="K748">
        <v>0</v>
      </c>
      <c r="N748" t="b">
        <v>1</v>
      </c>
      <c r="O748" t="b">
        <v>0</v>
      </c>
      <c r="P748" t="b">
        <v>1</v>
      </c>
      <c r="Q748">
        <v>18</v>
      </c>
      <c r="R748">
        <v>1</v>
      </c>
      <c r="S748">
        <v>1</v>
      </c>
      <c r="T748">
        <v>3</v>
      </c>
      <c r="V748" t="s">
        <v>452</v>
      </c>
      <c r="W748" t="s">
        <v>3878</v>
      </c>
      <c r="X748" t="s">
        <v>1315</v>
      </c>
      <c r="Y748">
        <v>51</v>
      </c>
      <c r="Z748">
        <v>51</v>
      </c>
      <c r="AA748">
        <v>8</v>
      </c>
      <c r="AB748">
        <v>8</v>
      </c>
      <c r="AC748">
        <v>14</v>
      </c>
    </row>
    <row r="749" spans="1:29" x14ac:dyDescent="0.3">
      <c r="A749">
        <v>812</v>
      </c>
      <c r="B749" t="s">
        <v>547</v>
      </c>
      <c r="C749" t="s">
        <v>1758</v>
      </c>
      <c r="J749" t="s">
        <v>491</v>
      </c>
      <c r="K749">
        <v>0</v>
      </c>
      <c r="N749" t="b">
        <v>1</v>
      </c>
      <c r="O749" t="b">
        <v>0</v>
      </c>
      <c r="P749" t="b">
        <v>1</v>
      </c>
      <c r="Q749">
        <v>18</v>
      </c>
      <c r="R749">
        <v>1</v>
      </c>
      <c r="S749">
        <v>1</v>
      </c>
      <c r="T749">
        <v>3</v>
      </c>
      <c r="V749" t="s">
        <v>452</v>
      </c>
      <c r="W749" t="s">
        <v>3878</v>
      </c>
      <c r="X749" t="s">
        <v>1317</v>
      </c>
      <c r="Y749">
        <v>51</v>
      </c>
      <c r="Z749">
        <v>51</v>
      </c>
      <c r="AA749">
        <v>9</v>
      </c>
      <c r="AB749">
        <v>9</v>
      </c>
      <c r="AC749">
        <v>14</v>
      </c>
    </row>
    <row r="750" spans="1:29" x14ac:dyDescent="0.3">
      <c r="A750">
        <v>813</v>
      </c>
      <c r="B750" t="s">
        <v>547</v>
      </c>
      <c r="C750" t="s">
        <v>1759</v>
      </c>
      <c r="J750" t="s">
        <v>491</v>
      </c>
      <c r="K750">
        <v>0</v>
      </c>
      <c r="N750" t="b">
        <v>1</v>
      </c>
      <c r="O750" t="b">
        <v>0</v>
      </c>
      <c r="P750" t="b">
        <v>1</v>
      </c>
      <c r="Q750">
        <v>18</v>
      </c>
      <c r="R750">
        <v>1</v>
      </c>
      <c r="S750">
        <v>1</v>
      </c>
      <c r="T750">
        <v>3</v>
      </c>
      <c r="V750" t="s">
        <v>452</v>
      </c>
      <c r="W750" t="s">
        <v>3878</v>
      </c>
      <c r="X750" t="s">
        <v>1319</v>
      </c>
      <c r="Y750">
        <v>52</v>
      </c>
      <c r="Z750">
        <v>52</v>
      </c>
      <c r="AA750">
        <v>4</v>
      </c>
      <c r="AB750">
        <v>4</v>
      </c>
      <c r="AC750">
        <v>14</v>
      </c>
    </row>
    <row r="751" spans="1:29" x14ac:dyDescent="0.3">
      <c r="A751">
        <v>814</v>
      </c>
      <c r="B751" t="s">
        <v>547</v>
      </c>
      <c r="C751" t="s">
        <v>1760</v>
      </c>
      <c r="J751" t="s">
        <v>491</v>
      </c>
      <c r="K751">
        <v>0</v>
      </c>
      <c r="N751" t="b">
        <v>1</v>
      </c>
      <c r="O751" t="b">
        <v>0</v>
      </c>
      <c r="P751" t="b">
        <v>1</v>
      </c>
      <c r="Q751">
        <v>18</v>
      </c>
      <c r="R751">
        <v>1</v>
      </c>
      <c r="S751">
        <v>1</v>
      </c>
      <c r="T751">
        <v>3</v>
      </c>
      <c r="V751" t="s">
        <v>452</v>
      </c>
      <c r="W751" t="s">
        <v>3878</v>
      </c>
      <c r="X751" t="s">
        <v>1321</v>
      </c>
      <c r="Y751">
        <v>52</v>
      </c>
      <c r="Z751">
        <v>52</v>
      </c>
      <c r="AA751">
        <v>5</v>
      </c>
      <c r="AB751">
        <v>5</v>
      </c>
      <c r="AC751">
        <v>14</v>
      </c>
    </row>
    <row r="752" spans="1:29" x14ac:dyDescent="0.3">
      <c r="A752">
        <v>815</v>
      </c>
      <c r="B752" t="s">
        <v>547</v>
      </c>
      <c r="C752" t="s">
        <v>1761</v>
      </c>
      <c r="J752" t="s">
        <v>491</v>
      </c>
      <c r="K752">
        <v>0</v>
      </c>
      <c r="N752" t="b">
        <v>1</v>
      </c>
      <c r="O752" t="b">
        <v>0</v>
      </c>
      <c r="P752" t="b">
        <v>1</v>
      </c>
      <c r="Q752">
        <v>18</v>
      </c>
      <c r="R752">
        <v>1</v>
      </c>
      <c r="S752">
        <v>1</v>
      </c>
      <c r="T752">
        <v>3</v>
      </c>
      <c r="V752" t="s">
        <v>452</v>
      </c>
      <c r="W752" t="s">
        <v>3878</v>
      </c>
      <c r="X752" t="s">
        <v>1323</v>
      </c>
      <c r="Y752">
        <v>52</v>
      </c>
      <c r="Z752">
        <v>52</v>
      </c>
      <c r="AA752">
        <v>6</v>
      </c>
      <c r="AB752">
        <v>6</v>
      </c>
      <c r="AC752">
        <v>14</v>
      </c>
    </row>
    <row r="753" spans="1:29" x14ac:dyDescent="0.3">
      <c r="A753">
        <v>816</v>
      </c>
      <c r="B753" t="s">
        <v>547</v>
      </c>
      <c r="C753" t="s">
        <v>1762</v>
      </c>
      <c r="J753" t="s">
        <v>491</v>
      </c>
      <c r="K753">
        <v>0</v>
      </c>
      <c r="N753" t="b">
        <v>1</v>
      </c>
      <c r="O753" t="b">
        <v>0</v>
      </c>
      <c r="P753" t="b">
        <v>1</v>
      </c>
      <c r="Q753">
        <v>18</v>
      </c>
      <c r="R753">
        <v>1</v>
      </c>
      <c r="S753">
        <v>1</v>
      </c>
      <c r="T753">
        <v>3</v>
      </c>
      <c r="V753" t="s">
        <v>452</v>
      </c>
      <c r="W753" t="s">
        <v>3878</v>
      </c>
      <c r="X753" t="s">
        <v>1325</v>
      </c>
      <c r="Y753">
        <v>52</v>
      </c>
      <c r="Z753">
        <v>52</v>
      </c>
      <c r="AA753">
        <v>7</v>
      </c>
      <c r="AB753">
        <v>7</v>
      </c>
      <c r="AC753">
        <v>14</v>
      </c>
    </row>
    <row r="754" spans="1:29" x14ac:dyDescent="0.3">
      <c r="A754">
        <v>817</v>
      </c>
      <c r="B754" t="s">
        <v>547</v>
      </c>
      <c r="C754" t="s">
        <v>1763</v>
      </c>
      <c r="J754" t="s">
        <v>491</v>
      </c>
      <c r="K754">
        <v>0</v>
      </c>
      <c r="N754" t="b">
        <v>1</v>
      </c>
      <c r="O754" t="b">
        <v>0</v>
      </c>
      <c r="P754" t="b">
        <v>1</v>
      </c>
      <c r="Q754">
        <v>18</v>
      </c>
      <c r="R754">
        <v>1</v>
      </c>
      <c r="S754">
        <v>1</v>
      </c>
      <c r="T754">
        <v>3</v>
      </c>
      <c r="V754" t="s">
        <v>452</v>
      </c>
      <c r="W754" t="s">
        <v>3878</v>
      </c>
      <c r="X754" t="s">
        <v>1327</v>
      </c>
      <c r="Y754">
        <v>52</v>
      </c>
      <c r="Z754">
        <v>52</v>
      </c>
      <c r="AA754">
        <v>8</v>
      </c>
      <c r="AB754">
        <v>8</v>
      </c>
      <c r="AC754">
        <v>14</v>
      </c>
    </row>
    <row r="755" spans="1:29" x14ac:dyDescent="0.3">
      <c r="A755">
        <v>818</v>
      </c>
      <c r="B755" t="s">
        <v>547</v>
      </c>
      <c r="C755" t="s">
        <v>1764</v>
      </c>
      <c r="J755" t="s">
        <v>491</v>
      </c>
      <c r="K755">
        <v>0</v>
      </c>
      <c r="N755" t="b">
        <v>1</v>
      </c>
      <c r="O755" t="b">
        <v>0</v>
      </c>
      <c r="P755" t="b">
        <v>1</v>
      </c>
      <c r="Q755">
        <v>18</v>
      </c>
      <c r="R755">
        <v>1</v>
      </c>
      <c r="S755">
        <v>1</v>
      </c>
      <c r="T755">
        <v>3</v>
      </c>
      <c r="V755" t="s">
        <v>452</v>
      </c>
      <c r="W755" t="s">
        <v>3878</v>
      </c>
      <c r="X755" t="s">
        <v>1329</v>
      </c>
      <c r="Y755">
        <v>52</v>
      </c>
      <c r="Z755">
        <v>52</v>
      </c>
      <c r="AA755">
        <v>9</v>
      </c>
      <c r="AB755">
        <v>9</v>
      </c>
      <c r="AC755">
        <v>14</v>
      </c>
    </row>
    <row r="756" spans="1:29" x14ac:dyDescent="0.3">
      <c r="A756">
        <v>819</v>
      </c>
      <c r="B756" t="s">
        <v>547</v>
      </c>
      <c r="C756" t="s">
        <v>1765</v>
      </c>
      <c r="J756" t="s">
        <v>491</v>
      </c>
      <c r="K756">
        <v>0</v>
      </c>
      <c r="N756" t="b">
        <v>1</v>
      </c>
      <c r="O756" t="b">
        <v>0</v>
      </c>
      <c r="P756" t="b">
        <v>1</v>
      </c>
      <c r="Q756">
        <v>18</v>
      </c>
      <c r="R756">
        <v>1</v>
      </c>
      <c r="S756">
        <v>1</v>
      </c>
      <c r="T756">
        <v>3</v>
      </c>
      <c r="V756" t="s">
        <v>452</v>
      </c>
      <c r="W756" t="s">
        <v>3878</v>
      </c>
      <c r="X756" t="s">
        <v>1832</v>
      </c>
      <c r="Y756">
        <v>53</v>
      </c>
      <c r="Z756">
        <v>53</v>
      </c>
      <c r="AA756">
        <v>4</v>
      </c>
      <c r="AB756">
        <v>4</v>
      </c>
      <c r="AC756">
        <v>14</v>
      </c>
    </row>
    <row r="757" spans="1:29" x14ac:dyDescent="0.3">
      <c r="A757">
        <v>820</v>
      </c>
      <c r="B757" t="s">
        <v>547</v>
      </c>
      <c r="C757" t="s">
        <v>1766</v>
      </c>
      <c r="J757" t="s">
        <v>491</v>
      </c>
      <c r="K757">
        <v>0</v>
      </c>
      <c r="N757" t="b">
        <v>1</v>
      </c>
      <c r="O757" t="b">
        <v>0</v>
      </c>
      <c r="P757" t="b">
        <v>1</v>
      </c>
      <c r="Q757">
        <v>18</v>
      </c>
      <c r="R757">
        <v>1</v>
      </c>
      <c r="S757">
        <v>1</v>
      </c>
      <c r="T757">
        <v>3</v>
      </c>
      <c r="V757" t="s">
        <v>452</v>
      </c>
      <c r="W757" t="s">
        <v>3878</v>
      </c>
      <c r="X757" t="s">
        <v>1834</v>
      </c>
      <c r="Y757">
        <v>53</v>
      </c>
      <c r="Z757">
        <v>53</v>
      </c>
      <c r="AA757">
        <v>5</v>
      </c>
      <c r="AB757">
        <v>5</v>
      </c>
      <c r="AC757">
        <v>14</v>
      </c>
    </row>
    <row r="758" spans="1:29" x14ac:dyDescent="0.3">
      <c r="A758">
        <v>821</v>
      </c>
      <c r="B758" t="s">
        <v>547</v>
      </c>
      <c r="C758" t="s">
        <v>1767</v>
      </c>
      <c r="J758" t="s">
        <v>491</v>
      </c>
      <c r="K758">
        <v>0</v>
      </c>
      <c r="N758" t="b">
        <v>1</v>
      </c>
      <c r="O758" t="b">
        <v>0</v>
      </c>
      <c r="P758" t="b">
        <v>1</v>
      </c>
      <c r="Q758">
        <v>18</v>
      </c>
      <c r="R758">
        <v>1</v>
      </c>
      <c r="S758">
        <v>1</v>
      </c>
      <c r="T758">
        <v>3</v>
      </c>
      <c r="V758" t="s">
        <v>452</v>
      </c>
      <c r="W758" t="s">
        <v>3878</v>
      </c>
      <c r="X758" t="s">
        <v>1836</v>
      </c>
      <c r="Y758">
        <v>53</v>
      </c>
      <c r="Z758">
        <v>53</v>
      </c>
      <c r="AA758">
        <v>6</v>
      </c>
      <c r="AB758">
        <v>6</v>
      </c>
      <c r="AC758">
        <v>14</v>
      </c>
    </row>
    <row r="759" spans="1:29" x14ac:dyDescent="0.3">
      <c r="A759">
        <v>822</v>
      </c>
      <c r="B759" t="s">
        <v>547</v>
      </c>
      <c r="C759" t="s">
        <v>1768</v>
      </c>
      <c r="J759" t="s">
        <v>491</v>
      </c>
      <c r="K759">
        <v>0</v>
      </c>
      <c r="N759" t="b">
        <v>1</v>
      </c>
      <c r="O759" t="b">
        <v>0</v>
      </c>
      <c r="P759" t="b">
        <v>1</v>
      </c>
      <c r="Q759">
        <v>18</v>
      </c>
      <c r="R759">
        <v>1</v>
      </c>
      <c r="S759">
        <v>1</v>
      </c>
      <c r="T759">
        <v>3</v>
      </c>
      <c r="V759" t="s">
        <v>452</v>
      </c>
      <c r="W759" t="s">
        <v>3878</v>
      </c>
      <c r="X759" t="s">
        <v>1838</v>
      </c>
      <c r="Y759">
        <v>53</v>
      </c>
      <c r="Z759">
        <v>53</v>
      </c>
      <c r="AA759">
        <v>7</v>
      </c>
      <c r="AB759">
        <v>7</v>
      </c>
      <c r="AC759">
        <v>14</v>
      </c>
    </row>
    <row r="760" spans="1:29" x14ac:dyDescent="0.3">
      <c r="A760">
        <v>823</v>
      </c>
      <c r="B760" t="s">
        <v>547</v>
      </c>
      <c r="C760" t="s">
        <v>1769</v>
      </c>
      <c r="J760" t="s">
        <v>491</v>
      </c>
      <c r="K760">
        <v>0</v>
      </c>
      <c r="N760" t="b">
        <v>1</v>
      </c>
      <c r="O760" t="b">
        <v>0</v>
      </c>
      <c r="P760" t="b">
        <v>1</v>
      </c>
      <c r="Q760">
        <v>18</v>
      </c>
      <c r="R760">
        <v>1</v>
      </c>
      <c r="S760">
        <v>1</v>
      </c>
      <c r="T760">
        <v>3</v>
      </c>
      <c r="V760" t="s">
        <v>452</v>
      </c>
      <c r="W760" t="s">
        <v>3878</v>
      </c>
      <c r="X760" t="s">
        <v>1840</v>
      </c>
      <c r="Y760">
        <v>53</v>
      </c>
      <c r="Z760">
        <v>53</v>
      </c>
      <c r="AA760">
        <v>8</v>
      </c>
      <c r="AB760">
        <v>8</v>
      </c>
      <c r="AC760">
        <v>14</v>
      </c>
    </row>
    <row r="761" spans="1:29" x14ac:dyDescent="0.3">
      <c r="A761">
        <v>824</v>
      </c>
      <c r="B761" t="s">
        <v>547</v>
      </c>
      <c r="C761" t="s">
        <v>1770</v>
      </c>
      <c r="J761" t="s">
        <v>491</v>
      </c>
      <c r="K761">
        <v>0</v>
      </c>
      <c r="N761" t="b">
        <v>1</v>
      </c>
      <c r="O761" t="b">
        <v>0</v>
      </c>
      <c r="P761" t="b">
        <v>1</v>
      </c>
      <c r="Q761">
        <v>18</v>
      </c>
      <c r="R761">
        <v>1</v>
      </c>
      <c r="S761">
        <v>1</v>
      </c>
      <c r="T761">
        <v>3</v>
      </c>
      <c r="V761" t="s">
        <v>452</v>
      </c>
      <c r="W761" t="s">
        <v>3878</v>
      </c>
      <c r="X761" t="s">
        <v>1842</v>
      </c>
      <c r="Y761">
        <v>53</v>
      </c>
      <c r="Z761">
        <v>53</v>
      </c>
      <c r="AA761">
        <v>9</v>
      </c>
      <c r="AB761">
        <v>9</v>
      </c>
      <c r="AC761">
        <v>14</v>
      </c>
    </row>
    <row r="762" spans="1:29" x14ac:dyDescent="0.3">
      <c r="A762">
        <v>825</v>
      </c>
      <c r="B762" t="s">
        <v>547</v>
      </c>
      <c r="C762" t="s">
        <v>1771</v>
      </c>
      <c r="J762" t="s">
        <v>491</v>
      </c>
      <c r="K762">
        <v>0</v>
      </c>
      <c r="N762" t="b">
        <v>1</v>
      </c>
      <c r="O762" t="b">
        <v>0</v>
      </c>
      <c r="P762" t="b">
        <v>1</v>
      </c>
      <c r="Q762">
        <v>18</v>
      </c>
      <c r="R762">
        <v>1</v>
      </c>
      <c r="S762">
        <v>1</v>
      </c>
      <c r="T762">
        <v>3</v>
      </c>
      <c r="V762" t="s">
        <v>452</v>
      </c>
      <c r="W762" t="s">
        <v>3878</v>
      </c>
      <c r="X762" t="s">
        <v>3277</v>
      </c>
      <c r="Y762">
        <v>54</v>
      </c>
      <c r="Z762">
        <v>54</v>
      </c>
      <c r="AA762">
        <v>4</v>
      </c>
      <c r="AB762">
        <v>4</v>
      </c>
      <c r="AC762">
        <v>14</v>
      </c>
    </row>
    <row r="763" spans="1:29" x14ac:dyDescent="0.3">
      <c r="A763">
        <v>826</v>
      </c>
      <c r="B763" t="s">
        <v>547</v>
      </c>
      <c r="C763" t="s">
        <v>1772</v>
      </c>
      <c r="J763" t="s">
        <v>491</v>
      </c>
      <c r="K763">
        <v>0</v>
      </c>
      <c r="N763" t="b">
        <v>1</v>
      </c>
      <c r="O763" t="b">
        <v>0</v>
      </c>
      <c r="P763" t="b">
        <v>1</v>
      </c>
      <c r="Q763">
        <v>18</v>
      </c>
      <c r="R763">
        <v>1</v>
      </c>
      <c r="S763">
        <v>1</v>
      </c>
      <c r="T763">
        <v>3</v>
      </c>
      <c r="V763" t="s">
        <v>452</v>
      </c>
      <c r="W763" t="s">
        <v>3878</v>
      </c>
      <c r="X763" t="s">
        <v>3376</v>
      </c>
      <c r="Y763">
        <v>54</v>
      </c>
      <c r="Z763">
        <v>54</v>
      </c>
      <c r="AA763">
        <v>5</v>
      </c>
      <c r="AB763">
        <v>5</v>
      </c>
      <c r="AC763">
        <v>14</v>
      </c>
    </row>
    <row r="764" spans="1:29" x14ac:dyDescent="0.3">
      <c r="A764">
        <v>827</v>
      </c>
      <c r="B764" t="s">
        <v>547</v>
      </c>
      <c r="C764" t="s">
        <v>1773</v>
      </c>
      <c r="J764" t="s">
        <v>491</v>
      </c>
      <c r="K764">
        <v>0</v>
      </c>
      <c r="N764" t="b">
        <v>1</v>
      </c>
      <c r="O764" t="b">
        <v>0</v>
      </c>
      <c r="P764" t="b">
        <v>1</v>
      </c>
      <c r="Q764">
        <v>18</v>
      </c>
      <c r="R764">
        <v>1</v>
      </c>
      <c r="S764">
        <v>1</v>
      </c>
      <c r="T764">
        <v>3</v>
      </c>
      <c r="V764" t="s">
        <v>452</v>
      </c>
      <c r="W764" t="s">
        <v>3878</v>
      </c>
      <c r="X764" t="s">
        <v>3475</v>
      </c>
      <c r="Y764">
        <v>54</v>
      </c>
      <c r="Z764">
        <v>54</v>
      </c>
      <c r="AA764">
        <v>6</v>
      </c>
      <c r="AB764">
        <v>6</v>
      </c>
      <c r="AC764">
        <v>14</v>
      </c>
    </row>
    <row r="765" spans="1:29" x14ac:dyDescent="0.3">
      <c r="A765">
        <v>828</v>
      </c>
      <c r="B765" t="s">
        <v>547</v>
      </c>
      <c r="C765" t="s">
        <v>1774</v>
      </c>
      <c r="J765" t="s">
        <v>491</v>
      </c>
      <c r="K765">
        <v>0</v>
      </c>
      <c r="N765" t="b">
        <v>1</v>
      </c>
      <c r="O765" t="b">
        <v>0</v>
      </c>
      <c r="P765" t="b">
        <v>1</v>
      </c>
      <c r="Q765">
        <v>18</v>
      </c>
      <c r="R765">
        <v>1</v>
      </c>
      <c r="S765">
        <v>1</v>
      </c>
      <c r="T765">
        <v>3</v>
      </c>
      <c r="V765" t="s">
        <v>452</v>
      </c>
      <c r="W765" t="s">
        <v>3878</v>
      </c>
      <c r="X765" t="s">
        <v>3574</v>
      </c>
      <c r="Y765">
        <v>54</v>
      </c>
      <c r="Z765">
        <v>54</v>
      </c>
      <c r="AA765">
        <v>7</v>
      </c>
      <c r="AB765">
        <v>7</v>
      </c>
      <c r="AC765">
        <v>14</v>
      </c>
    </row>
    <row r="766" spans="1:29" x14ac:dyDescent="0.3">
      <c r="A766">
        <v>829</v>
      </c>
      <c r="B766" t="s">
        <v>547</v>
      </c>
      <c r="C766" t="s">
        <v>1775</v>
      </c>
      <c r="J766" t="s">
        <v>491</v>
      </c>
      <c r="K766">
        <v>0</v>
      </c>
      <c r="N766" t="b">
        <v>1</v>
      </c>
      <c r="O766" t="b">
        <v>0</v>
      </c>
      <c r="P766" t="b">
        <v>1</v>
      </c>
      <c r="Q766">
        <v>18</v>
      </c>
      <c r="R766">
        <v>1</v>
      </c>
      <c r="S766">
        <v>1</v>
      </c>
      <c r="T766">
        <v>3</v>
      </c>
      <c r="V766" t="s">
        <v>452</v>
      </c>
      <c r="W766" t="s">
        <v>3878</v>
      </c>
      <c r="X766" t="s">
        <v>3674</v>
      </c>
      <c r="Y766">
        <v>54</v>
      </c>
      <c r="Z766">
        <v>54</v>
      </c>
      <c r="AA766">
        <v>8</v>
      </c>
      <c r="AB766">
        <v>8</v>
      </c>
      <c r="AC766">
        <v>14</v>
      </c>
    </row>
    <row r="767" spans="1:29" x14ac:dyDescent="0.3">
      <c r="A767">
        <v>830</v>
      </c>
      <c r="B767" t="s">
        <v>547</v>
      </c>
      <c r="C767" t="s">
        <v>1776</v>
      </c>
      <c r="J767" t="s">
        <v>491</v>
      </c>
      <c r="K767">
        <v>0</v>
      </c>
      <c r="N767" t="b">
        <v>1</v>
      </c>
      <c r="O767" t="b">
        <v>0</v>
      </c>
      <c r="P767" t="b">
        <v>1</v>
      </c>
      <c r="Q767">
        <v>18</v>
      </c>
      <c r="R767">
        <v>1</v>
      </c>
      <c r="S767">
        <v>1</v>
      </c>
      <c r="T767">
        <v>3</v>
      </c>
      <c r="V767" t="s">
        <v>452</v>
      </c>
      <c r="W767" t="s">
        <v>3878</v>
      </c>
      <c r="X767" t="s">
        <v>3860</v>
      </c>
      <c r="Y767">
        <v>54</v>
      </c>
      <c r="Z767">
        <v>54</v>
      </c>
      <c r="AA767">
        <v>9</v>
      </c>
      <c r="AB767">
        <v>9</v>
      </c>
      <c r="AC767">
        <v>14</v>
      </c>
    </row>
    <row r="768" spans="1:29" x14ac:dyDescent="0.3">
      <c r="A768">
        <v>831</v>
      </c>
      <c r="B768" t="s">
        <v>547</v>
      </c>
      <c r="C768" t="s">
        <v>1777</v>
      </c>
      <c r="J768" t="s">
        <v>491</v>
      </c>
      <c r="K768">
        <v>0</v>
      </c>
      <c r="N768" t="b">
        <v>1</v>
      </c>
      <c r="O768" t="b">
        <v>0</v>
      </c>
      <c r="P768" t="b">
        <v>1</v>
      </c>
      <c r="Q768">
        <v>18</v>
      </c>
      <c r="R768">
        <v>1</v>
      </c>
      <c r="S768">
        <v>1</v>
      </c>
      <c r="T768">
        <v>3</v>
      </c>
      <c r="V768" t="s">
        <v>452</v>
      </c>
      <c r="W768" t="s">
        <v>3878</v>
      </c>
      <c r="X768" t="s">
        <v>3279</v>
      </c>
      <c r="Y768">
        <v>55</v>
      </c>
      <c r="Z768">
        <v>55</v>
      </c>
      <c r="AA768">
        <v>4</v>
      </c>
      <c r="AB768">
        <v>4</v>
      </c>
      <c r="AC768">
        <v>14</v>
      </c>
    </row>
    <row r="769" spans="1:29" x14ac:dyDescent="0.3">
      <c r="A769">
        <v>832</v>
      </c>
      <c r="B769" t="s">
        <v>547</v>
      </c>
      <c r="C769" t="s">
        <v>1778</v>
      </c>
      <c r="J769" t="s">
        <v>491</v>
      </c>
      <c r="K769">
        <v>0</v>
      </c>
      <c r="N769" t="b">
        <v>1</v>
      </c>
      <c r="O769" t="b">
        <v>0</v>
      </c>
      <c r="P769" t="b">
        <v>1</v>
      </c>
      <c r="Q769">
        <v>18</v>
      </c>
      <c r="R769">
        <v>1</v>
      </c>
      <c r="S769">
        <v>1</v>
      </c>
      <c r="T769">
        <v>3</v>
      </c>
      <c r="V769" t="s">
        <v>452</v>
      </c>
      <c r="W769" t="s">
        <v>3878</v>
      </c>
      <c r="X769" t="s">
        <v>3378</v>
      </c>
      <c r="Y769">
        <v>55</v>
      </c>
      <c r="Z769">
        <v>55</v>
      </c>
      <c r="AA769">
        <v>5</v>
      </c>
      <c r="AB769">
        <v>5</v>
      </c>
      <c r="AC769">
        <v>14</v>
      </c>
    </row>
    <row r="770" spans="1:29" x14ac:dyDescent="0.3">
      <c r="A770">
        <v>833</v>
      </c>
      <c r="B770" t="s">
        <v>547</v>
      </c>
      <c r="C770" t="s">
        <v>1779</v>
      </c>
      <c r="J770" t="s">
        <v>491</v>
      </c>
      <c r="K770">
        <v>0</v>
      </c>
      <c r="N770" t="b">
        <v>1</v>
      </c>
      <c r="O770" t="b">
        <v>0</v>
      </c>
      <c r="P770" t="b">
        <v>1</v>
      </c>
      <c r="Q770">
        <v>18</v>
      </c>
      <c r="R770">
        <v>1</v>
      </c>
      <c r="S770">
        <v>1</v>
      </c>
      <c r="T770">
        <v>3</v>
      </c>
      <c r="V770" t="s">
        <v>452</v>
      </c>
      <c r="W770" t="s">
        <v>3878</v>
      </c>
      <c r="X770" t="s">
        <v>3477</v>
      </c>
      <c r="Y770">
        <v>55</v>
      </c>
      <c r="Z770">
        <v>55</v>
      </c>
      <c r="AA770">
        <v>6</v>
      </c>
      <c r="AB770">
        <v>6</v>
      </c>
      <c r="AC770">
        <v>14</v>
      </c>
    </row>
    <row r="771" spans="1:29" x14ac:dyDescent="0.3">
      <c r="A771">
        <v>834</v>
      </c>
      <c r="B771" t="s">
        <v>547</v>
      </c>
      <c r="C771" t="s">
        <v>1780</v>
      </c>
      <c r="J771" t="s">
        <v>491</v>
      </c>
      <c r="K771">
        <v>0</v>
      </c>
      <c r="N771" t="b">
        <v>1</v>
      </c>
      <c r="O771" t="b">
        <v>0</v>
      </c>
      <c r="P771" t="b">
        <v>1</v>
      </c>
      <c r="Q771">
        <v>18</v>
      </c>
      <c r="R771">
        <v>1</v>
      </c>
      <c r="S771">
        <v>1</v>
      </c>
      <c r="T771">
        <v>3</v>
      </c>
      <c r="V771" t="s">
        <v>452</v>
      </c>
      <c r="W771" t="s">
        <v>3878</v>
      </c>
      <c r="X771" t="s">
        <v>3576</v>
      </c>
      <c r="Y771">
        <v>55</v>
      </c>
      <c r="Z771">
        <v>55</v>
      </c>
      <c r="AA771">
        <v>7</v>
      </c>
      <c r="AB771">
        <v>7</v>
      </c>
      <c r="AC771">
        <v>14</v>
      </c>
    </row>
    <row r="772" spans="1:29" x14ac:dyDescent="0.3">
      <c r="A772">
        <v>835</v>
      </c>
      <c r="B772" t="s">
        <v>547</v>
      </c>
      <c r="C772" t="s">
        <v>1781</v>
      </c>
      <c r="J772" t="s">
        <v>491</v>
      </c>
      <c r="K772">
        <v>0</v>
      </c>
      <c r="N772" t="b">
        <v>1</v>
      </c>
      <c r="O772" t="b">
        <v>0</v>
      </c>
      <c r="P772" t="b">
        <v>1</v>
      </c>
      <c r="Q772">
        <v>18</v>
      </c>
      <c r="R772">
        <v>1</v>
      </c>
      <c r="S772">
        <v>1</v>
      </c>
      <c r="T772">
        <v>3</v>
      </c>
      <c r="V772" t="s">
        <v>452</v>
      </c>
      <c r="W772" t="s">
        <v>3878</v>
      </c>
      <c r="X772" t="s">
        <v>3676</v>
      </c>
      <c r="Y772">
        <v>55</v>
      </c>
      <c r="Z772">
        <v>55</v>
      </c>
      <c r="AA772">
        <v>8</v>
      </c>
      <c r="AB772">
        <v>8</v>
      </c>
      <c r="AC772">
        <v>14</v>
      </c>
    </row>
    <row r="773" spans="1:29" x14ac:dyDescent="0.3">
      <c r="A773">
        <v>836</v>
      </c>
      <c r="B773" t="s">
        <v>547</v>
      </c>
      <c r="C773" t="s">
        <v>1782</v>
      </c>
      <c r="J773" t="s">
        <v>491</v>
      </c>
      <c r="K773">
        <v>0</v>
      </c>
      <c r="N773" t="b">
        <v>1</v>
      </c>
      <c r="O773" t="b">
        <v>0</v>
      </c>
      <c r="P773" t="b">
        <v>1</v>
      </c>
      <c r="Q773">
        <v>18</v>
      </c>
      <c r="R773">
        <v>1</v>
      </c>
      <c r="S773">
        <v>1</v>
      </c>
      <c r="T773">
        <v>3</v>
      </c>
      <c r="V773" t="s">
        <v>452</v>
      </c>
      <c r="W773" t="s">
        <v>3878</v>
      </c>
      <c r="X773" t="s">
        <v>3861</v>
      </c>
      <c r="Y773">
        <v>55</v>
      </c>
      <c r="Z773">
        <v>55</v>
      </c>
      <c r="AA773">
        <v>9</v>
      </c>
      <c r="AB773">
        <v>9</v>
      </c>
      <c r="AC773">
        <v>14</v>
      </c>
    </row>
    <row r="774" spans="1:29" x14ac:dyDescent="0.3">
      <c r="A774">
        <v>837</v>
      </c>
      <c r="B774" t="s">
        <v>547</v>
      </c>
      <c r="C774" t="s">
        <v>1783</v>
      </c>
      <c r="J774" t="s">
        <v>491</v>
      </c>
      <c r="K774">
        <v>0</v>
      </c>
      <c r="N774" t="b">
        <v>1</v>
      </c>
      <c r="O774" t="b">
        <v>0</v>
      </c>
      <c r="P774" t="b">
        <v>1</v>
      </c>
      <c r="Q774">
        <v>18</v>
      </c>
      <c r="R774">
        <v>1</v>
      </c>
      <c r="S774">
        <v>1</v>
      </c>
      <c r="T774">
        <v>3</v>
      </c>
      <c r="V774" t="s">
        <v>452</v>
      </c>
      <c r="W774" t="s">
        <v>3878</v>
      </c>
      <c r="X774" t="s">
        <v>3281</v>
      </c>
      <c r="Y774">
        <v>56</v>
      </c>
      <c r="Z774">
        <v>56</v>
      </c>
      <c r="AA774">
        <v>4</v>
      </c>
      <c r="AB774">
        <v>4</v>
      </c>
      <c r="AC774">
        <v>14</v>
      </c>
    </row>
    <row r="775" spans="1:29" x14ac:dyDescent="0.3">
      <c r="A775">
        <v>838</v>
      </c>
      <c r="B775" t="s">
        <v>547</v>
      </c>
      <c r="C775" t="s">
        <v>1784</v>
      </c>
      <c r="J775" t="s">
        <v>491</v>
      </c>
      <c r="K775">
        <v>0</v>
      </c>
      <c r="N775" t="b">
        <v>1</v>
      </c>
      <c r="O775" t="b">
        <v>0</v>
      </c>
      <c r="P775" t="b">
        <v>1</v>
      </c>
      <c r="Q775">
        <v>18</v>
      </c>
      <c r="R775">
        <v>1</v>
      </c>
      <c r="S775">
        <v>1</v>
      </c>
      <c r="T775">
        <v>3</v>
      </c>
      <c r="V775" t="s">
        <v>452</v>
      </c>
      <c r="W775" t="s">
        <v>3878</v>
      </c>
      <c r="X775" t="s">
        <v>3380</v>
      </c>
      <c r="Y775">
        <v>56</v>
      </c>
      <c r="Z775">
        <v>56</v>
      </c>
      <c r="AA775">
        <v>5</v>
      </c>
      <c r="AB775">
        <v>5</v>
      </c>
      <c r="AC775">
        <v>14</v>
      </c>
    </row>
    <row r="776" spans="1:29" x14ac:dyDescent="0.3">
      <c r="A776">
        <v>839</v>
      </c>
      <c r="B776" t="s">
        <v>547</v>
      </c>
      <c r="C776" t="s">
        <v>1785</v>
      </c>
      <c r="J776" t="s">
        <v>491</v>
      </c>
      <c r="K776">
        <v>0</v>
      </c>
      <c r="N776" t="b">
        <v>1</v>
      </c>
      <c r="O776" t="b">
        <v>0</v>
      </c>
      <c r="P776" t="b">
        <v>1</v>
      </c>
      <c r="Q776">
        <v>18</v>
      </c>
      <c r="R776">
        <v>1</v>
      </c>
      <c r="S776">
        <v>1</v>
      </c>
      <c r="T776">
        <v>3</v>
      </c>
      <c r="V776" t="s">
        <v>452</v>
      </c>
      <c r="W776" t="s">
        <v>3878</v>
      </c>
      <c r="X776" t="s">
        <v>3479</v>
      </c>
      <c r="Y776">
        <v>56</v>
      </c>
      <c r="Z776">
        <v>56</v>
      </c>
      <c r="AA776">
        <v>6</v>
      </c>
      <c r="AB776">
        <v>6</v>
      </c>
      <c r="AC776">
        <v>14</v>
      </c>
    </row>
    <row r="777" spans="1:29" x14ac:dyDescent="0.3">
      <c r="A777">
        <v>840</v>
      </c>
      <c r="B777" t="s">
        <v>547</v>
      </c>
      <c r="C777" t="s">
        <v>1786</v>
      </c>
      <c r="J777" t="s">
        <v>491</v>
      </c>
      <c r="K777">
        <v>0</v>
      </c>
      <c r="N777" t="b">
        <v>1</v>
      </c>
      <c r="O777" t="b">
        <v>0</v>
      </c>
      <c r="P777" t="b">
        <v>1</v>
      </c>
      <c r="Q777">
        <v>18</v>
      </c>
      <c r="R777">
        <v>1</v>
      </c>
      <c r="S777">
        <v>1</v>
      </c>
      <c r="T777">
        <v>3</v>
      </c>
      <c r="V777" t="s">
        <v>452</v>
      </c>
      <c r="W777" t="s">
        <v>3878</v>
      </c>
      <c r="X777" t="s">
        <v>3578</v>
      </c>
      <c r="Y777">
        <v>56</v>
      </c>
      <c r="Z777">
        <v>56</v>
      </c>
      <c r="AA777">
        <v>7</v>
      </c>
      <c r="AB777">
        <v>7</v>
      </c>
      <c r="AC777">
        <v>14</v>
      </c>
    </row>
    <row r="778" spans="1:29" x14ac:dyDescent="0.3">
      <c r="A778">
        <v>841</v>
      </c>
      <c r="B778" t="s">
        <v>547</v>
      </c>
      <c r="C778" t="s">
        <v>1787</v>
      </c>
      <c r="J778" t="s">
        <v>491</v>
      </c>
      <c r="K778">
        <v>0</v>
      </c>
      <c r="N778" t="b">
        <v>1</v>
      </c>
      <c r="O778" t="b">
        <v>0</v>
      </c>
      <c r="P778" t="b">
        <v>1</v>
      </c>
      <c r="Q778">
        <v>18</v>
      </c>
      <c r="R778">
        <v>1</v>
      </c>
      <c r="S778">
        <v>1</v>
      </c>
      <c r="T778">
        <v>3</v>
      </c>
      <c r="V778" t="s">
        <v>452</v>
      </c>
      <c r="W778" t="s">
        <v>3878</v>
      </c>
      <c r="X778" t="s">
        <v>3678</v>
      </c>
      <c r="Y778">
        <v>56</v>
      </c>
      <c r="Z778">
        <v>56</v>
      </c>
      <c r="AA778">
        <v>8</v>
      </c>
      <c r="AB778">
        <v>8</v>
      </c>
      <c r="AC778">
        <v>14</v>
      </c>
    </row>
    <row r="779" spans="1:29" x14ac:dyDescent="0.3">
      <c r="A779">
        <v>842</v>
      </c>
      <c r="B779" t="s">
        <v>547</v>
      </c>
      <c r="C779" t="s">
        <v>1788</v>
      </c>
      <c r="J779" t="s">
        <v>491</v>
      </c>
      <c r="K779">
        <v>0</v>
      </c>
      <c r="N779" t="b">
        <v>1</v>
      </c>
      <c r="O779" t="b">
        <v>0</v>
      </c>
      <c r="P779" t="b">
        <v>1</v>
      </c>
      <c r="Q779">
        <v>18</v>
      </c>
      <c r="R779">
        <v>1</v>
      </c>
      <c r="S779">
        <v>1</v>
      </c>
      <c r="T779">
        <v>3</v>
      </c>
      <c r="V779" t="s">
        <v>452</v>
      </c>
      <c r="W779" t="s">
        <v>3878</v>
      </c>
      <c r="X779" t="s">
        <v>3862</v>
      </c>
      <c r="Y779">
        <v>56</v>
      </c>
      <c r="Z779">
        <v>56</v>
      </c>
      <c r="AA779">
        <v>9</v>
      </c>
      <c r="AB779">
        <v>9</v>
      </c>
      <c r="AC779">
        <v>14</v>
      </c>
    </row>
    <row r="780" spans="1:29" x14ac:dyDescent="0.3">
      <c r="A780">
        <v>843</v>
      </c>
      <c r="B780" t="s">
        <v>547</v>
      </c>
      <c r="C780" t="s">
        <v>1789</v>
      </c>
      <c r="J780" t="s">
        <v>491</v>
      </c>
      <c r="K780">
        <v>0</v>
      </c>
      <c r="N780" t="b">
        <v>1</v>
      </c>
      <c r="O780" t="b">
        <v>0</v>
      </c>
      <c r="P780" t="b">
        <v>1</v>
      </c>
      <c r="Q780">
        <v>18</v>
      </c>
      <c r="R780">
        <v>1</v>
      </c>
      <c r="S780">
        <v>1</v>
      </c>
      <c r="T780">
        <v>3</v>
      </c>
      <c r="V780" t="s">
        <v>452</v>
      </c>
      <c r="W780" t="s">
        <v>3878</v>
      </c>
      <c r="X780" t="s">
        <v>3283</v>
      </c>
      <c r="Y780">
        <v>57</v>
      </c>
      <c r="Z780">
        <v>57</v>
      </c>
      <c r="AA780">
        <v>4</v>
      </c>
      <c r="AB780">
        <v>4</v>
      </c>
      <c r="AC780">
        <v>14</v>
      </c>
    </row>
    <row r="781" spans="1:29" x14ac:dyDescent="0.3">
      <c r="A781">
        <v>844</v>
      </c>
      <c r="B781" t="s">
        <v>547</v>
      </c>
      <c r="C781" t="s">
        <v>1790</v>
      </c>
      <c r="J781" t="s">
        <v>491</v>
      </c>
      <c r="K781">
        <v>0</v>
      </c>
      <c r="N781" t="b">
        <v>1</v>
      </c>
      <c r="O781" t="b">
        <v>0</v>
      </c>
      <c r="P781" t="b">
        <v>1</v>
      </c>
      <c r="Q781">
        <v>18</v>
      </c>
      <c r="R781">
        <v>1</v>
      </c>
      <c r="S781">
        <v>1</v>
      </c>
      <c r="T781">
        <v>3</v>
      </c>
      <c r="V781" t="s">
        <v>452</v>
      </c>
      <c r="W781" t="s">
        <v>3878</v>
      </c>
      <c r="X781" t="s">
        <v>3382</v>
      </c>
      <c r="Y781">
        <v>57</v>
      </c>
      <c r="Z781">
        <v>57</v>
      </c>
      <c r="AA781">
        <v>5</v>
      </c>
      <c r="AB781">
        <v>5</v>
      </c>
      <c r="AC781">
        <v>14</v>
      </c>
    </row>
    <row r="782" spans="1:29" x14ac:dyDescent="0.3">
      <c r="A782">
        <v>845</v>
      </c>
      <c r="B782" t="s">
        <v>547</v>
      </c>
      <c r="C782" t="s">
        <v>1791</v>
      </c>
      <c r="J782" t="s">
        <v>491</v>
      </c>
      <c r="K782">
        <v>0</v>
      </c>
      <c r="N782" t="b">
        <v>1</v>
      </c>
      <c r="O782" t="b">
        <v>0</v>
      </c>
      <c r="P782" t="b">
        <v>1</v>
      </c>
      <c r="Q782">
        <v>18</v>
      </c>
      <c r="R782">
        <v>1</v>
      </c>
      <c r="S782">
        <v>1</v>
      </c>
      <c r="T782">
        <v>3</v>
      </c>
      <c r="V782" t="s">
        <v>452</v>
      </c>
      <c r="W782" t="s">
        <v>3878</v>
      </c>
      <c r="X782" t="s">
        <v>3481</v>
      </c>
      <c r="Y782">
        <v>57</v>
      </c>
      <c r="Z782">
        <v>57</v>
      </c>
      <c r="AA782">
        <v>6</v>
      </c>
      <c r="AB782">
        <v>6</v>
      </c>
      <c r="AC782">
        <v>14</v>
      </c>
    </row>
    <row r="783" spans="1:29" x14ac:dyDescent="0.3">
      <c r="A783">
        <v>846</v>
      </c>
      <c r="B783" t="s">
        <v>547</v>
      </c>
      <c r="C783" t="s">
        <v>1792</v>
      </c>
      <c r="J783" t="s">
        <v>491</v>
      </c>
      <c r="K783">
        <v>0</v>
      </c>
      <c r="N783" t="b">
        <v>1</v>
      </c>
      <c r="O783" t="b">
        <v>0</v>
      </c>
      <c r="P783" t="b">
        <v>1</v>
      </c>
      <c r="Q783">
        <v>18</v>
      </c>
      <c r="R783">
        <v>1</v>
      </c>
      <c r="S783">
        <v>1</v>
      </c>
      <c r="T783">
        <v>3</v>
      </c>
      <c r="V783" t="s">
        <v>452</v>
      </c>
      <c r="W783" t="s">
        <v>3878</v>
      </c>
      <c r="X783" t="s">
        <v>3580</v>
      </c>
      <c r="Y783">
        <v>57</v>
      </c>
      <c r="Z783">
        <v>57</v>
      </c>
      <c r="AA783">
        <v>7</v>
      </c>
      <c r="AB783">
        <v>7</v>
      </c>
      <c r="AC783">
        <v>14</v>
      </c>
    </row>
    <row r="784" spans="1:29" x14ac:dyDescent="0.3">
      <c r="A784">
        <v>847</v>
      </c>
      <c r="B784" t="s">
        <v>547</v>
      </c>
      <c r="C784" t="s">
        <v>1793</v>
      </c>
      <c r="J784" t="s">
        <v>491</v>
      </c>
      <c r="K784">
        <v>0</v>
      </c>
      <c r="N784" t="b">
        <v>1</v>
      </c>
      <c r="O784" t="b">
        <v>0</v>
      </c>
      <c r="P784" t="b">
        <v>1</v>
      </c>
      <c r="Q784">
        <v>18</v>
      </c>
      <c r="R784">
        <v>1</v>
      </c>
      <c r="S784">
        <v>1</v>
      </c>
      <c r="T784">
        <v>3</v>
      </c>
      <c r="V784" t="s">
        <v>452</v>
      </c>
      <c r="W784" t="s">
        <v>3878</v>
      </c>
      <c r="X784" t="s">
        <v>3680</v>
      </c>
      <c r="Y784">
        <v>57</v>
      </c>
      <c r="Z784">
        <v>57</v>
      </c>
      <c r="AA784">
        <v>8</v>
      </c>
      <c r="AB784">
        <v>8</v>
      </c>
      <c r="AC784">
        <v>14</v>
      </c>
    </row>
    <row r="785" spans="1:29" x14ac:dyDescent="0.3">
      <c r="A785">
        <v>848</v>
      </c>
      <c r="B785" t="s">
        <v>547</v>
      </c>
      <c r="C785" t="s">
        <v>1794</v>
      </c>
      <c r="J785" t="s">
        <v>491</v>
      </c>
      <c r="K785">
        <v>0</v>
      </c>
      <c r="N785" t="b">
        <v>1</v>
      </c>
      <c r="O785" t="b">
        <v>0</v>
      </c>
      <c r="P785" t="b">
        <v>1</v>
      </c>
      <c r="Q785">
        <v>18</v>
      </c>
      <c r="R785">
        <v>1</v>
      </c>
      <c r="S785">
        <v>1</v>
      </c>
      <c r="T785">
        <v>3</v>
      </c>
      <c r="V785" t="s">
        <v>452</v>
      </c>
      <c r="W785" t="s">
        <v>3878</v>
      </c>
      <c r="X785" t="s">
        <v>3863</v>
      </c>
      <c r="Y785">
        <v>57</v>
      </c>
      <c r="Z785">
        <v>57</v>
      </c>
      <c r="AA785">
        <v>9</v>
      </c>
      <c r="AB785">
        <v>9</v>
      </c>
      <c r="AC785">
        <v>14</v>
      </c>
    </row>
    <row r="786" spans="1:29" x14ac:dyDescent="0.3">
      <c r="A786">
        <v>849</v>
      </c>
      <c r="B786" t="s">
        <v>547</v>
      </c>
      <c r="C786" t="s">
        <v>1795</v>
      </c>
      <c r="J786" t="s">
        <v>491</v>
      </c>
      <c r="K786">
        <v>0</v>
      </c>
      <c r="N786" t="b">
        <v>1</v>
      </c>
      <c r="O786" t="b">
        <v>0</v>
      </c>
      <c r="P786" t="b">
        <v>1</v>
      </c>
      <c r="Q786">
        <v>18</v>
      </c>
      <c r="R786">
        <v>1</v>
      </c>
      <c r="S786">
        <v>1</v>
      </c>
      <c r="T786">
        <v>3</v>
      </c>
      <c r="V786" t="s">
        <v>452</v>
      </c>
      <c r="W786" t="s">
        <v>3878</v>
      </c>
      <c r="X786" t="s">
        <v>3285</v>
      </c>
      <c r="Y786">
        <v>58</v>
      </c>
      <c r="Z786">
        <v>58</v>
      </c>
      <c r="AA786">
        <v>4</v>
      </c>
      <c r="AB786">
        <v>4</v>
      </c>
      <c r="AC786">
        <v>14</v>
      </c>
    </row>
    <row r="787" spans="1:29" x14ac:dyDescent="0.3">
      <c r="A787">
        <v>850</v>
      </c>
      <c r="B787" t="s">
        <v>547</v>
      </c>
      <c r="C787" t="s">
        <v>1796</v>
      </c>
      <c r="J787" t="s">
        <v>491</v>
      </c>
      <c r="K787">
        <v>0</v>
      </c>
      <c r="N787" t="b">
        <v>1</v>
      </c>
      <c r="O787" t="b">
        <v>0</v>
      </c>
      <c r="P787" t="b">
        <v>1</v>
      </c>
      <c r="Q787">
        <v>18</v>
      </c>
      <c r="R787">
        <v>1</v>
      </c>
      <c r="S787">
        <v>1</v>
      </c>
      <c r="T787">
        <v>3</v>
      </c>
      <c r="V787" t="s">
        <v>452</v>
      </c>
      <c r="W787" t="s">
        <v>3878</v>
      </c>
      <c r="X787" t="s">
        <v>3384</v>
      </c>
      <c r="Y787">
        <v>58</v>
      </c>
      <c r="Z787">
        <v>58</v>
      </c>
      <c r="AA787">
        <v>5</v>
      </c>
      <c r="AB787">
        <v>5</v>
      </c>
      <c r="AC787">
        <v>14</v>
      </c>
    </row>
    <row r="788" spans="1:29" x14ac:dyDescent="0.3">
      <c r="A788">
        <v>851</v>
      </c>
      <c r="B788" t="s">
        <v>547</v>
      </c>
      <c r="C788" t="s">
        <v>1797</v>
      </c>
      <c r="J788" t="s">
        <v>491</v>
      </c>
      <c r="K788">
        <v>0</v>
      </c>
      <c r="N788" t="b">
        <v>1</v>
      </c>
      <c r="O788" t="b">
        <v>0</v>
      </c>
      <c r="P788" t="b">
        <v>1</v>
      </c>
      <c r="Q788">
        <v>18</v>
      </c>
      <c r="R788">
        <v>1</v>
      </c>
      <c r="S788">
        <v>1</v>
      </c>
      <c r="T788">
        <v>3</v>
      </c>
      <c r="V788" t="s">
        <v>452</v>
      </c>
      <c r="W788" t="s">
        <v>3878</v>
      </c>
      <c r="X788" t="s">
        <v>3483</v>
      </c>
      <c r="Y788">
        <v>58</v>
      </c>
      <c r="Z788">
        <v>58</v>
      </c>
      <c r="AA788">
        <v>6</v>
      </c>
      <c r="AB788">
        <v>6</v>
      </c>
      <c r="AC788">
        <v>14</v>
      </c>
    </row>
    <row r="789" spans="1:29" x14ac:dyDescent="0.3">
      <c r="A789">
        <v>852</v>
      </c>
      <c r="B789" t="s">
        <v>547</v>
      </c>
      <c r="C789" t="s">
        <v>1798</v>
      </c>
      <c r="J789" t="s">
        <v>491</v>
      </c>
      <c r="K789">
        <v>0</v>
      </c>
      <c r="N789" t="b">
        <v>1</v>
      </c>
      <c r="O789" t="b">
        <v>0</v>
      </c>
      <c r="P789" t="b">
        <v>1</v>
      </c>
      <c r="Q789">
        <v>18</v>
      </c>
      <c r="R789">
        <v>1</v>
      </c>
      <c r="S789">
        <v>1</v>
      </c>
      <c r="T789">
        <v>3</v>
      </c>
      <c r="V789" t="s">
        <v>452</v>
      </c>
      <c r="W789" t="s">
        <v>3878</v>
      </c>
      <c r="X789" t="s">
        <v>3582</v>
      </c>
      <c r="Y789">
        <v>58</v>
      </c>
      <c r="Z789">
        <v>58</v>
      </c>
      <c r="AA789">
        <v>7</v>
      </c>
      <c r="AB789">
        <v>7</v>
      </c>
      <c r="AC789">
        <v>14</v>
      </c>
    </row>
    <row r="790" spans="1:29" x14ac:dyDescent="0.3">
      <c r="A790">
        <v>853</v>
      </c>
      <c r="B790" t="s">
        <v>547</v>
      </c>
      <c r="C790" t="s">
        <v>1799</v>
      </c>
      <c r="J790" t="s">
        <v>491</v>
      </c>
      <c r="K790">
        <v>0</v>
      </c>
      <c r="N790" t="b">
        <v>1</v>
      </c>
      <c r="O790" t="b">
        <v>0</v>
      </c>
      <c r="P790" t="b">
        <v>1</v>
      </c>
      <c r="Q790">
        <v>18</v>
      </c>
      <c r="R790">
        <v>1</v>
      </c>
      <c r="S790">
        <v>1</v>
      </c>
      <c r="T790">
        <v>3</v>
      </c>
      <c r="V790" t="s">
        <v>452</v>
      </c>
      <c r="W790" t="s">
        <v>3878</v>
      </c>
      <c r="X790" t="s">
        <v>3682</v>
      </c>
      <c r="Y790">
        <v>58</v>
      </c>
      <c r="Z790">
        <v>58</v>
      </c>
      <c r="AA790">
        <v>8</v>
      </c>
      <c r="AB790">
        <v>8</v>
      </c>
      <c r="AC790">
        <v>14</v>
      </c>
    </row>
    <row r="791" spans="1:29" x14ac:dyDescent="0.3">
      <c r="A791">
        <v>854</v>
      </c>
      <c r="B791" t="s">
        <v>547</v>
      </c>
      <c r="C791" t="s">
        <v>1800</v>
      </c>
      <c r="J791" t="s">
        <v>491</v>
      </c>
      <c r="K791">
        <v>0</v>
      </c>
      <c r="N791" t="b">
        <v>1</v>
      </c>
      <c r="O791" t="b">
        <v>0</v>
      </c>
      <c r="P791" t="b">
        <v>1</v>
      </c>
      <c r="Q791">
        <v>18</v>
      </c>
      <c r="R791">
        <v>1</v>
      </c>
      <c r="S791">
        <v>1</v>
      </c>
      <c r="T791">
        <v>3</v>
      </c>
      <c r="V791" t="s">
        <v>452</v>
      </c>
      <c r="W791" t="s">
        <v>3878</v>
      </c>
      <c r="X791" t="s">
        <v>3864</v>
      </c>
      <c r="Y791">
        <v>58</v>
      </c>
      <c r="Z791">
        <v>58</v>
      </c>
      <c r="AA791">
        <v>9</v>
      </c>
      <c r="AB791">
        <v>9</v>
      </c>
      <c r="AC791">
        <v>14</v>
      </c>
    </row>
    <row r="792" spans="1:29" x14ac:dyDescent="0.3">
      <c r="A792">
        <v>855</v>
      </c>
      <c r="B792" t="s">
        <v>547</v>
      </c>
      <c r="C792" t="s">
        <v>1801</v>
      </c>
      <c r="J792" t="s">
        <v>491</v>
      </c>
      <c r="K792">
        <v>0</v>
      </c>
      <c r="N792" t="b">
        <v>1</v>
      </c>
      <c r="O792" t="b">
        <v>0</v>
      </c>
      <c r="P792" t="b">
        <v>1</v>
      </c>
      <c r="Q792">
        <v>18</v>
      </c>
      <c r="R792">
        <v>1</v>
      </c>
      <c r="S792">
        <v>1</v>
      </c>
      <c r="T792">
        <v>3</v>
      </c>
      <c r="V792" t="s">
        <v>452</v>
      </c>
      <c r="W792" t="s">
        <v>3878</v>
      </c>
      <c r="X792" t="s">
        <v>3287</v>
      </c>
      <c r="Y792">
        <v>59</v>
      </c>
      <c r="Z792">
        <v>59</v>
      </c>
      <c r="AA792">
        <v>4</v>
      </c>
      <c r="AB792">
        <v>4</v>
      </c>
      <c r="AC792">
        <v>14</v>
      </c>
    </row>
    <row r="793" spans="1:29" x14ac:dyDescent="0.3">
      <c r="A793">
        <v>856</v>
      </c>
      <c r="B793" t="s">
        <v>547</v>
      </c>
      <c r="C793" t="s">
        <v>1802</v>
      </c>
      <c r="J793" t="s">
        <v>491</v>
      </c>
      <c r="K793">
        <v>0</v>
      </c>
      <c r="N793" t="b">
        <v>1</v>
      </c>
      <c r="O793" t="b">
        <v>0</v>
      </c>
      <c r="P793" t="b">
        <v>1</v>
      </c>
      <c r="Q793">
        <v>18</v>
      </c>
      <c r="R793">
        <v>1</v>
      </c>
      <c r="S793">
        <v>1</v>
      </c>
      <c r="T793">
        <v>3</v>
      </c>
      <c r="V793" t="s">
        <v>452</v>
      </c>
      <c r="W793" t="s">
        <v>3878</v>
      </c>
      <c r="X793" t="s">
        <v>3386</v>
      </c>
      <c r="Y793">
        <v>59</v>
      </c>
      <c r="Z793">
        <v>59</v>
      </c>
      <c r="AA793">
        <v>5</v>
      </c>
      <c r="AB793">
        <v>5</v>
      </c>
      <c r="AC793">
        <v>14</v>
      </c>
    </row>
    <row r="794" spans="1:29" x14ac:dyDescent="0.3">
      <c r="A794">
        <v>857</v>
      </c>
      <c r="B794" t="s">
        <v>547</v>
      </c>
      <c r="C794" t="s">
        <v>1803</v>
      </c>
      <c r="J794" t="s">
        <v>491</v>
      </c>
      <c r="K794">
        <v>0</v>
      </c>
      <c r="N794" t="b">
        <v>1</v>
      </c>
      <c r="O794" t="b">
        <v>0</v>
      </c>
      <c r="P794" t="b">
        <v>1</v>
      </c>
      <c r="Q794">
        <v>18</v>
      </c>
      <c r="R794">
        <v>1</v>
      </c>
      <c r="S794">
        <v>1</v>
      </c>
      <c r="T794">
        <v>3</v>
      </c>
      <c r="V794" t="s">
        <v>452</v>
      </c>
      <c r="W794" t="s">
        <v>3878</v>
      </c>
      <c r="X794" t="s">
        <v>3485</v>
      </c>
      <c r="Y794">
        <v>59</v>
      </c>
      <c r="Z794">
        <v>59</v>
      </c>
      <c r="AA794">
        <v>6</v>
      </c>
      <c r="AB794">
        <v>6</v>
      </c>
      <c r="AC794">
        <v>14</v>
      </c>
    </row>
    <row r="795" spans="1:29" x14ac:dyDescent="0.3">
      <c r="A795">
        <v>858</v>
      </c>
      <c r="B795" t="s">
        <v>547</v>
      </c>
      <c r="C795" t="s">
        <v>1804</v>
      </c>
      <c r="J795" t="s">
        <v>491</v>
      </c>
      <c r="K795">
        <v>0</v>
      </c>
      <c r="N795" t="b">
        <v>1</v>
      </c>
      <c r="O795" t="b">
        <v>0</v>
      </c>
      <c r="P795" t="b">
        <v>1</v>
      </c>
      <c r="Q795">
        <v>18</v>
      </c>
      <c r="R795">
        <v>1</v>
      </c>
      <c r="S795">
        <v>1</v>
      </c>
      <c r="T795">
        <v>3</v>
      </c>
      <c r="V795" t="s">
        <v>452</v>
      </c>
      <c r="W795" t="s">
        <v>3878</v>
      </c>
      <c r="X795" t="s">
        <v>3584</v>
      </c>
      <c r="Y795">
        <v>59</v>
      </c>
      <c r="Z795">
        <v>59</v>
      </c>
      <c r="AA795">
        <v>7</v>
      </c>
      <c r="AB795">
        <v>7</v>
      </c>
      <c r="AC795">
        <v>14</v>
      </c>
    </row>
    <row r="796" spans="1:29" x14ac:dyDescent="0.3">
      <c r="A796">
        <v>859</v>
      </c>
      <c r="B796" t="s">
        <v>547</v>
      </c>
      <c r="C796" t="s">
        <v>1805</v>
      </c>
      <c r="J796" t="s">
        <v>491</v>
      </c>
      <c r="K796">
        <v>0</v>
      </c>
      <c r="N796" t="b">
        <v>1</v>
      </c>
      <c r="O796" t="b">
        <v>0</v>
      </c>
      <c r="P796" t="b">
        <v>1</v>
      </c>
      <c r="Q796">
        <v>18</v>
      </c>
      <c r="R796">
        <v>1</v>
      </c>
      <c r="S796">
        <v>1</v>
      </c>
      <c r="T796">
        <v>3</v>
      </c>
      <c r="V796" t="s">
        <v>452</v>
      </c>
      <c r="W796" t="s">
        <v>3878</v>
      </c>
      <c r="X796" t="s">
        <v>3684</v>
      </c>
      <c r="Y796">
        <v>59</v>
      </c>
      <c r="Z796">
        <v>59</v>
      </c>
      <c r="AA796">
        <v>8</v>
      </c>
      <c r="AB796">
        <v>8</v>
      </c>
      <c r="AC796">
        <v>14</v>
      </c>
    </row>
    <row r="797" spans="1:29" x14ac:dyDescent="0.3">
      <c r="A797">
        <v>860</v>
      </c>
      <c r="B797" t="s">
        <v>547</v>
      </c>
      <c r="C797" t="s">
        <v>1806</v>
      </c>
      <c r="J797" t="s">
        <v>491</v>
      </c>
      <c r="K797">
        <v>0</v>
      </c>
      <c r="N797" t="b">
        <v>1</v>
      </c>
      <c r="O797" t="b">
        <v>0</v>
      </c>
      <c r="P797" t="b">
        <v>1</v>
      </c>
      <c r="Q797">
        <v>18</v>
      </c>
      <c r="R797">
        <v>1</v>
      </c>
      <c r="S797">
        <v>1</v>
      </c>
      <c r="T797">
        <v>3</v>
      </c>
      <c r="V797" t="s">
        <v>452</v>
      </c>
      <c r="W797" t="s">
        <v>3878</v>
      </c>
      <c r="X797" t="s">
        <v>3865</v>
      </c>
      <c r="Y797">
        <v>59</v>
      </c>
      <c r="Z797">
        <v>59</v>
      </c>
      <c r="AA797">
        <v>9</v>
      </c>
      <c r="AB797">
        <v>9</v>
      </c>
      <c r="AC797">
        <v>14</v>
      </c>
    </row>
    <row r="798" spans="1:29" x14ac:dyDescent="0.3">
      <c r="A798">
        <v>861</v>
      </c>
      <c r="B798" t="s">
        <v>547</v>
      </c>
      <c r="C798" t="s">
        <v>1807</v>
      </c>
      <c r="J798" t="s">
        <v>491</v>
      </c>
      <c r="K798">
        <v>0</v>
      </c>
      <c r="N798" t="b">
        <v>1</v>
      </c>
      <c r="O798" t="b">
        <v>0</v>
      </c>
      <c r="P798" t="b">
        <v>1</v>
      </c>
      <c r="Q798">
        <v>18</v>
      </c>
      <c r="R798">
        <v>1</v>
      </c>
      <c r="S798">
        <v>1</v>
      </c>
      <c r="T798">
        <v>3</v>
      </c>
      <c r="V798" t="s">
        <v>452</v>
      </c>
      <c r="W798" t="s">
        <v>3878</v>
      </c>
      <c r="X798" t="s">
        <v>3289</v>
      </c>
      <c r="Y798">
        <v>60</v>
      </c>
      <c r="Z798">
        <v>60</v>
      </c>
      <c r="AA798">
        <v>4</v>
      </c>
      <c r="AB798">
        <v>4</v>
      </c>
      <c r="AC798">
        <v>14</v>
      </c>
    </row>
    <row r="799" spans="1:29" x14ac:dyDescent="0.3">
      <c r="A799">
        <v>862</v>
      </c>
      <c r="B799" t="s">
        <v>547</v>
      </c>
      <c r="C799" t="s">
        <v>1808</v>
      </c>
      <c r="J799" t="s">
        <v>491</v>
      </c>
      <c r="K799">
        <v>0</v>
      </c>
      <c r="N799" t="b">
        <v>1</v>
      </c>
      <c r="O799" t="b">
        <v>0</v>
      </c>
      <c r="P799" t="b">
        <v>1</v>
      </c>
      <c r="Q799">
        <v>18</v>
      </c>
      <c r="R799">
        <v>1</v>
      </c>
      <c r="S799">
        <v>1</v>
      </c>
      <c r="T799">
        <v>3</v>
      </c>
      <c r="V799" t="s">
        <v>452</v>
      </c>
      <c r="W799" t="s">
        <v>3878</v>
      </c>
      <c r="X799" t="s">
        <v>3388</v>
      </c>
      <c r="Y799">
        <v>60</v>
      </c>
      <c r="Z799">
        <v>60</v>
      </c>
      <c r="AA799">
        <v>5</v>
      </c>
      <c r="AB799">
        <v>5</v>
      </c>
      <c r="AC799">
        <v>14</v>
      </c>
    </row>
    <row r="800" spans="1:29" x14ac:dyDescent="0.3">
      <c r="A800">
        <v>863</v>
      </c>
      <c r="B800" t="s">
        <v>547</v>
      </c>
      <c r="C800" t="s">
        <v>1809</v>
      </c>
      <c r="J800" t="s">
        <v>491</v>
      </c>
      <c r="K800">
        <v>0</v>
      </c>
      <c r="N800" t="b">
        <v>1</v>
      </c>
      <c r="O800" t="b">
        <v>0</v>
      </c>
      <c r="P800" t="b">
        <v>1</v>
      </c>
      <c r="Q800">
        <v>18</v>
      </c>
      <c r="R800">
        <v>1</v>
      </c>
      <c r="S800">
        <v>1</v>
      </c>
      <c r="T800">
        <v>3</v>
      </c>
      <c r="V800" t="s">
        <v>452</v>
      </c>
      <c r="W800" t="s">
        <v>3878</v>
      </c>
      <c r="X800" t="s">
        <v>3487</v>
      </c>
      <c r="Y800">
        <v>60</v>
      </c>
      <c r="Z800">
        <v>60</v>
      </c>
      <c r="AA800">
        <v>6</v>
      </c>
      <c r="AB800">
        <v>6</v>
      </c>
      <c r="AC800">
        <v>14</v>
      </c>
    </row>
    <row r="801" spans="1:29" x14ac:dyDescent="0.3">
      <c r="A801">
        <v>864</v>
      </c>
      <c r="B801" t="s">
        <v>547</v>
      </c>
      <c r="C801" t="s">
        <v>1810</v>
      </c>
      <c r="J801" t="s">
        <v>491</v>
      </c>
      <c r="K801">
        <v>0</v>
      </c>
      <c r="N801" t="b">
        <v>1</v>
      </c>
      <c r="O801" t="b">
        <v>0</v>
      </c>
      <c r="P801" t="b">
        <v>1</v>
      </c>
      <c r="Q801">
        <v>18</v>
      </c>
      <c r="R801">
        <v>1</v>
      </c>
      <c r="S801">
        <v>1</v>
      </c>
      <c r="T801">
        <v>3</v>
      </c>
      <c r="V801" t="s">
        <v>452</v>
      </c>
      <c r="W801" t="s">
        <v>3878</v>
      </c>
      <c r="X801" t="s">
        <v>3586</v>
      </c>
      <c r="Y801">
        <v>60</v>
      </c>
      <c r="Z801">
        <v>60</v>
      </c>
      <c r="AA801">
        <v>7</v>
      </c>
      <c r="AB801">
        <v>7</v>
      </c>
      <c r="AC801">
        <v>14</v>
      </c>
    </row>
    <row r="802" spans="1:29" x14ac:dyDescent="0.3">
      <c r="A802">
        <v>865</v>
      </c>
      <c r="B802" t="s">
        <v>547</v>
      </c>
      <c r="C802" t="s">
        <v>1811</v>
      </c>
      <c r="J802" t="s">
        <v>491</v>
      </c>
      <c r="K802">
        <v>0</v>
      </c>
      <c r="N802" t="b">
        <v>1</v>
      </c>
      <c r="O802" t="b">
        <v>0</v>
      </c>
      <c r="P802" t="b">
        <v>1</v>
      </c>
      <c r="Q802">
        <v>18</v>
      </c>
      <c r="R802">
        <v>1</v>
      </c>
      <c r="S802">
        <v>1</v>
      </c>
      <c r="T802">
        <v>3</v>
      </c>
      <c r="V802" t="s">
        <v>452</v>
      </c>
      <c r="W802" t="s">
        <v>3878</v>
      </c>
      <c r="X802" t="s">
        <v>3686</v>
      </c>
      <c r="Y802">
        <v>60</v>
      </c>
      <c r="Z802">
        <v>60</v>
      </c>
      <c r="AA802">
        <v>8</v>
      </c>
      <c r="AB802">
        <v>8</v>
      </c>
      <c r="AC802">
        <v>14</v>
      </c>
    </row>
    <row r="803" spans="1:29" x14ac:dyDescent="0.3">
      <c r="A803">
        <v>866</v>
      </c>
      <c r="B803" t="s">
        <v>547</v>
      </c>
      <c r="C803" t="s">
        <v>1812</v>
      </c>
      <c r="J803" t="s">
        <v>491</v>
      </c>
      <c r="K803">
        <v>0</v>
      </c>
      <c r="N803" t="b">
        <v>1</v>
      </c>
      <c r="O803" t="b">
        <v>0</v>
      </c>
      <c r="P803" t="b">
        <v>1</v>
      </c>
      <c r="Q803">
        <v>18</v>
      </c>
      <c r="R803">
        <v>1</v>
      </c>
      <c r="S803">
        <v>1</v>
      </c>
      <c r="T803">
        <v>3</v>
      </c>
      <c r="V803" t="s">
        <v>452</v>
      </c>
      <c r="W803" t="s">
        <v>3878</v>
      </c>
      <c r="X803" t="s">
        <v>3866</v>
      </c>
      <c r="Y803">
        <v>60</v>
      </c>
      <c r="Z803">
        <v>60</v>
      </c>
      <c r="AA803">
        <v>9</v>
      </c>
      <c r="AB803">
        <v>9</v>
      </c>
      <c r="AC803">
        <v>14</v>
      </c>
    </row>
    <row r="804" spans="1:29" x14ac:dyDescent="0.3">
      <c r="A804">
        <v>867</v>
      </c>
      <c r="B804" t="s">
        <v>547</v>
      </c>
      <c r="C804" t="s">
        <v>1813</v>
      </c>
      <c r="J804" t="s">
        <v>491</v>
      </c>
      <c r="K804">
        <v>0</v>
      </c>
      <c r="N804" t="b">
        <v>1</v>
      </c>
      <c r="O804" t="b">
        <v>0</v>
      </c>
      <c r="P804" t="b">
        <v>1</v>
      </c>
      <c r="Q804">
        <v>18</v>
      </c>
      <c r="R804">
        <v>1</v>
      </c>
      <c r="S804">
        <v>1</v>
      </c>
      <c r="T804">
        <v>3</v>
      </c>
      <c r="V804" t="s">
        <v>452</v>
      </c>
      <c r="W804" t="s">
        <v>3878</v>
      </c>
      <c r="X804" t="s">
        <v>3291</v>
      </c>
      <c r="Y804">
        <v>61</v>
      </c>
      <c r="Z804">
        <v>61</v>
      </c>
      <c r="AA804">
        <v>4</v>
      </c>
      <c r="AB804">
        <v>4</v>
      </c>
      <c r="AC804">
        <v>14</v>
      </c>
    </row>
    <row r="805" spans="1:29" x14ac:dyDescent="0.3">
      <c r="A805">
        <v>868</v>
      </c>
      <c r="B805" t="s">
        <v>547</v>
      </c>
      <c r="C805" t="s">
        <v>1814</v>
      </c>
      <c r="J805" t="s">
        <v>491</v>
      </c>
      <c r="K805">
        <v>0</v>
      </c>
      <c r="N805" t="b">
        <v>1</v>
      </c>
      <c r="O805" t="b">
        <v>0</v>
      </c>
      <c r="P805" t="b">
        <v>1</v>
      </c>
      <c r="Q805">
        <v>18</v>
      </c>
      <c r="R805">
        <v>1</v>
      </c>
      <c r="S805">
        <v>1</v>
      </c>
      <c r="T805">
        <v>3</v>
      </c>
      <c r="V805" t="s">
        <v>452</v>
      </c>
      <c r="W805" t="s">
        <v>3878</v>
      </c>
      <c r="X805" t="s">
        <v>3390</v>
      </c>
      <c r="Y805">
        <v>61</v>
      </c>
      <c r="Z805">
        <v>61</v>
      </c>
      <c r="AA805">
        <v>5</v>
      </c>
      <c r="AB805">
        <v>5</v>
      </c>
      <c r="AC805">
        <v>14</v>
      </c>
    </row>
    <row r="806" spans="1:29" x14ac:dyDescent="0.3">
      <c r="A806">
        <v>869</v>
      </c>
      <c r="B806" t="s">
        <v>547</v>
      </c>
      <c r="C806" t="s">
        <v>1815</v>
      </c>
      <c r="J806" t="s">
        <v>491</v>
      </c>
      <c r="K806">
        <v>0</v>
      </c>
      <c r="N806" t="b">
        <v>1</v>
      </c>
      <c r="O806" t="b">
        <v>0</v>
      </c>
      <c r="P806" t="b">
        <v>1</v>
      </c>
      <c r="Q806">
        <v>18</v>
      </c>
      <c r="R806">
        <v>1</v>
      </c>
      <c r="S806">
        <v>1</v>
      </c>
      <c r="T806">
        <v>3</v>
      </c>
      <c r="V806" t="s">
        <v>452</v>
      </c>
      <c r="W806" t="s">
        <v>3878</v>
      </c>
      <c r="X806" t="s">
        <v>3489</v>
      </c>
      <c r="Y806">
        <v>61</v>
      </c>
      <c r="Z806">
        <v>61</v>
      </c>
      <c r="AA806">
        <v>6</v>
      </c>
      <c r="AB806">
        <v>6</v>
      </c>
      <c r="AC806">
        <v>14</v>
      </c>
    </row>
    <row r="807" spans="1:29" x14ac:dyDescent="0.3">
      <c r="A807">
        <v>870</v>
      </c>
      <c r="B807" t="s">
        <v>547</v>
      </c>
      <c r="C807" t="s">
        <v>1816</v>
      </c>
      <c r="J807" t="s">
        <v>491</v>
      </c>
      <c r="K807">
        <v>0</v>
      </c>
      <c r="N807" t="b">
        <v>1</v>
      </c>
      <c r="O807" t="b">
        <v>0</v>
      </c>
      <c r="P807" t="b">
        <v>1</v>
      </c>
      <c r="Q807">
        <v>18</v>
      </c>
      <c r="R807">
        <v>1</v>
      </c>
      <c r="S807">
        <v>1</v>
      </c>
      <c r="T807">
        <v>3</v>
      </c>
      <c r="V807" t="s">
        <v>452</v>
      </c>
      <c r="W807" t="s">
        <v>3878</v>
      </c>
      <c r="X807" t="s">
        <v>3588</v>
      </c>
      <c r="Y807">
        <v>61</v>
      </c>
      <c r="Z807">
        <v>61</v>
      </c>
      <c r="AA807">
        <v>7</v>
      </c>
      <c r="AB807">
        <v>7</v>
      </c>
      <c r="AC807">
        <v>14</v>
      </c>
    </row>
    <row r="808" spans="1:29" x14ac:dyDescent="0.3">
      <c r="A808">
        <v>871</v>
      </c>
      <c r="B808" t="s">
        <v>547</v>
      </c>
      <c r="C808" t="s">
        <v>1817</v>
      </c>
      <c r="J808" t="s">
        <v>491</v>
      </c>
      <c r="K808">
        <v>0</v>
      </c>
      <c r="N808" t="b">
        <v>1</v>
      </c>
      <c r="O808" t="b">
        <v>0</v>
      </c>
      <c r="P808" t="b">
        <v>1</v>
      </c>
      <c r="Q808">
        <v>18</v>
      </c>
      <c r="R808">
        <v>1</v>
      </c>
      <c r="S808">
        <v>1</v>
      </c>
      <c r="T808">
        <v>3</v>
      </c>
      <c r="V808" t="s">
        <v>452</v>
      </c>
      <c r="W808" t="s">
        <v>3878</v>
      </c>
      <c r="X808" t="s">
        <v>3688</v>
      </c>
      <c r="Y808">
        <v>61</v>
      </c>
      <c r="Z808">
        <v>61</v>
      </c>
      <c r="AA808">
        <v>8</v>
      </c>
      <c r="AB808">
        <v>8</v>
      </c>
      <c r="AC808">
        <v>14</v>
      </c>
    </row>
    <row r="809" spans="1:29" x14ac:dyDescent="0.3">
      <c r="A809">
        <v>872</v>
      </c>
      <c r="B809" t="s">
        <v>547</v>
      </c>
      <c r="C809" t="s">
        <v>1818</v>
      </c>
      <c r="J809" t="s">
        <v>491</v>
      </c>
      <c r="K809">
        <v>0</v>
      </c>
      <c r="N809" t="b">
        <v>1</v>
      </c>
      <c r="O809" t="b">
        <v>0</v>
      </c>
      <c r="P809" t="b">
        <v>1</v>
      </c>
      <c r="Q809">
        <v>18</v>
      </c>
      <c r="R809">
        <v>1</v>
      </c>
      <c r="S809">
        <v>1</v>
      </c>
      <c r="T809">
        <v>3</v>
      </c>
      <c r="V809" t="s">
        <v>452</v>
      </c>
      <c r="W809" t="s">
        <v>3878</v>
      </c>
      <c r="X809" t="s">
        <v>3867</v>
      </c>
      <c r="Y809">
        <v>61</v>
      </c>
      <c r="Z809">
        <v>61</v>
      </c>
      <c r="AA809">
        <v>9</v>
      </c>
      <c r="AB809">
        <v>9</v>
      </c>
      <c r="AC809">
        <v>14</v>
      </c>
    </row>
    <row r="810" spans="1:29" x14ac:dyDescent="0.3">
      <c r="A810">
        <v>873</v>
      </c>
      <c r="B810" t="s">
        <v>547</v>
      </c>
      <c r="C810" t="s">
        <v>1819</v>
      </c>
      <c r="J810" t="s">
        <v>491</v>
      </c>
      <c r="K810">
        <v>0</v>
      </c>
      <c r="N810" t="b">
        <v>1</v>
      </c>
      <c r="O810" t="b">
        <v>0</v>
      </c>
      <c r="P810" t="b">
        <v>1</v>
      </c>
      <c r="Q810">
        <v>18</v>
      </c>
      <c r="R810">
        <v>1</v>
      </c>
      <c r="S810">
        <v>1</v>
      </c>
      <c r="T810">
        <v>3</v>
      </c>
      <c r="V810" t="s">
        <v>452</v>
      </c>
      <c r="W810" t="s">
        <v>3878</v>
      </c>
      <c r="X810" t="s">
        <v>3293</v>
      </c>
      <c r="Y810">
        <v>62</v>
      </c>
      <c r="Z810">
        <v>62</v>
      </c>
      <c r="AA810">
        <v>4</v>
      </c>
      <c r="AB810">
        <v>4</v>
      </c>
      <c r="AC810">
        <v>14</v>
      </c>
    </row>
    <row r="811" spans="1:29" x14ac:dyDescent="0.3">
      <c r="A811">
        <v>874</v>
      </c>
      <c r="B811" t="s">
        <v>547</v>
      </c>
      <c r="C811" t="s">
        <v>1820</v>
      </c>
      <c r="J811" t="s">
        <v>491</v>
      </c>
      <c r="K811">
        <v>0</v>
      </c>
      <c r="N811" t="b">
        <v>1</v>
      </c>
      <c r="O811" t="b">
        <v>0</v>
      </c>
      <c r="P811" t="b">
        <v>1</v>
      </c>
      <c r="Q811">
        <v>18</v>
      </c>
      <c r="R811">
        <v>1</v>
      </c>
      <c r="S811">
        <v>1</v>
      </c>
      <c r="T811">
        <v>3</v>
      </c>
      <c r="V811" t="s">
        <v>452</v>
      </c>
      <c r="W811" t="s">
        <v>3878</v>
      </c>
      <c r="X811" t="s">
        <v>3392</v>
      </c>
      <c r="Y811">
        <v>62</v>
      </c>
      <c r="Z811">
        <v>62</v>
      </c>
      <c r="AA811">
        <v>5</v>
      </c>
      <c r="AB811">
        <v>5</v>
      </c>
      <c r="AC811">
        <v>14</v>
      </c>
    </row>
    <row r="812" spans="1:29" x14ac:dyDescent="0.3">
      <c r="A812">
        <v>875</v>
      </c>
      <c r="B812" t="s">
        <v>547</v>
      </c>
      <c r="C812" t="s">
        <v>1821</v>
      </c>
      <c r="J812" t="s">
        <v>491</v>
      </c>
      <c r="K812">
        <v>0</v>
      </c>
      <c r="N812" t="b">
        <v>1</v>
      </c>
      <c r="O812" t="b">
        <v>0</v>
      </c>
      <c r="P812" t="b">
        <v>1</v>
      </c>
      <c r="Q812">
        <v>18</v>
      </c>
      <c r="R812">
        <v>1</v>
      </c>
      <c r="S812">
        <v>1</v>
      </c>
      <c r="T812">
        <v>3</v>
      </c>
      <c r="V812" t="s">
        <v>452</v>
      </c>
      <c r="W812" t="s">
        <v>3878</v>
      </c>
      <c r="X812" t="s">
        <v>3491</v>
      </c>
      <c r="Y812">
        <v>62</v>
      </c>
      <c r="Z812">
        <v>62</v>
      </c>
      <c r="AA812">
        <v>6</v>
      </c>
      <c r="AB812">
        <v>6</v>
      </c>
      <c r="AC812">
        <v>14</v>
      </c>
    </row>
    <row r="813" spans="1:29" x14ac:dyDescent="0.3">
      <c r="A813">
        <v>876</v>
      </c>
      <c r="B813" t="s">
        <v>547</v>
      </c>
      <c r="C813" t="s">
        <v>1822</v>
      </c>
      <c r="J813" t="s">
        <v>491</v>
      </c>
      <c r="K813">
        <v>0</v>
      </c>
      <c r="N813" t="b">
        <v>1</v>
      </c>
      <c r="O813" t="b">
        <v>0</v>
      </c>
      <c r="P813" t="b">
        <v>1</v>
      </c>
      <c r="Q813">
        <v>18</v>
      </c>
      <c r="R813">
        <v>1</v>
      </c>
      <c r="S813">
        <v>1</v>
      </c>
      <c r="T813">
        <v>3</v>
      </c>
      <c r="V813" t="s">
        <v>452</v>
      </c>
      <c r="W813" t="s">
        <v>3878</v>
      </c>
      <c r="X813" t="s">
        <v>3590</v>
      </c>
      <c r="Y813">
        <v>62</v>
      </c>
      <c r="Z813">
        <v>62</v>
      </c>
      <c r="AA813">
        <v>7</v>
      </c>
      <c r="AB813">
        <v>7</v>
      </c>
      <c r="AC813">
        <v>14</v>
      </c>
    </row>
    <row r="814" spans="1:29" x14ac:dyDescent="0.3">
      <c r="A814">
        <v>877</v>
      </c>
      <c r="B814" t="s">
        <v>547</v>
      </c>
      <c r="C814" t="s">
        <v>1823</v>
      </c>
      <c r="J814" t="s">
        <v>491</v>
      </c>
      <c r="K814">
        <v>0</v>
      </c>
      <c r="N814" t="b">
        <v>1</v>
      </c>
      <c r="O814" t="b">
        <v>0</v>
      </c>
      <c r="P814" t="b">
        <v>1</v>
      </c>
      <c r="Q814">
        <v>18</v>
      </c>
      <c r="R814">
        <v>1</v>
      </c>
      <c r="S814">
        <v>1</v>
      </c>
      <c r="T814">
        <v>3</v>
      </c>
      <c r="V814" t="s">
        <v>452</v>
      </c>
      <c r="W814" t="s">
        <v>3878</v>
      </c>
      <c r="X814" t="s">
        <v>3690</v>
      </c>
      <c r="Y814">
        <v>62</v>
      </c>
      <c r="Z814">
        <v>62</v>
      </c>
      <c r="AA814">
        <v>8</v>
      </c>
      <c r="AB814">
        <v>8</v>
      </c>
      <c r="AC814">
        <v>14</v>
      </c>
    </row>
    <row r="815" spans="1:29" x14ac:dyDescent="0.3">
      <c r="A815">
        <v>878</v>
      </c>
      <c r="B815" t="s">
        <v>547</v>
      </c>
      <c r="C815" t="s">
        <v>1824</v>
      </c>
      <c r="J815" t="s">
        <v>491</v>
      </c>
      <c r="K815">
        <v>0</v>
      </c>
      <c r="N815" t="b">
        <v>1</v>
      </c>
      <c r="O815" t="b">
        <v>0</v>
      </c>
      <c r="P815" t="b">
        <v>1</v>
      </c>
      <c r="Q815">
        <v>18</v>
      </c>
      <c r="R815">
        <v>1</v>
      </c>
      <c r="S815">
        <v>1</v>
      </c>
      <c r="T815">
        <v>3</v>
      </c>
      <c r="V815" t="s">
        <v>452</v>
      </c>
      <c r="W815" t="s">
        <v>3878</v>
      </c>
      <c r="X815" t="s">
        <v>3868</v>
      </c>
      <c r="Y815">
        <v>62</v>
      </c>
      <c r="Z815">
        <v>62</v>
      </c>
      <c r="AA815">
        <v>9</v>
      </c>
      <c r="AB815">
        <v>9</v>
      </c>
      <c r="AC815">
        <v>14</v>
      </c>
    </row>
    <row r="816" spans="1:29" x14ac:dyDescent="0.3">
      <c r="A816">
        <v>879</v>
      </c>
      <c r="B816" t="s">
        <v>547</v>
      </c>
      <c r="C816" t="s">
        <v>1825</v>
      </c>
      <c r="J816" t="s">
        <v>491</v>
      </c>
      <c r="K816">
        <v>0</v>
      </c>
      <c r="N816" t="b">
        <v>1</v>
      </c>
      <c r="O816" t="b">
        <v>0</v>
      </c>
      <c r="P816" t="b">
        <v>1</v>
      </c>
      <c r="Q816">
        <v>18</v>
      </c>
      <c r="R816">
        <v>1</v>
      </c>
      <c r="S816">
        <v>1</v>
      </c>
      <c r="T816">
        <v>3</v>
      </c>
      <c r="V816" t="s">
        <v>452</v>
      </c>
      <c r="W816" t="s">
        <v>3878</v>
      </c>
      <c r="X816" t="s">
        <v>3295</v>
      </c>
      <c r="Y816">
        <v>63</v>
      </c>
      <c r="Z816">
        <v>63</v>
      </c>
      <c r="AA816">
        <v>4</v>
      </c>
      <c r="AB816">
        <v>4</v>
      </c>
      <c r="AC816">
        <v>14</v>
      </c>
    </row>
    <row r="817" spans="1:29" x14ac:dyDescent="0.3">
      <c r="A817">
        <v>880</v>
      </c>
      <c r="B817" t="s">
        <v>547</v>
      </c>
      <c r="C817" t="s">
        <v>1826</v>
      </c>
      <c r="J817" t="s">
        <v>491</v>
      </c>
      <c r="K817">
        <v>0</v>
      </c>
      <c r="N817" t="b">
        <v>1</v>
      </c>
      <c r="O817" t="b">
        <v>0</v>
      </c>
      <c r="P817" t="b">
        <v>1</v>
      </c>
      <c r="Q817">
        <v>18</v>
      </c>
      <c r="R817">
        <v>1</v>
      </c>
      <c r="S817">
        <v>1</v>
      </c>
      <c r="T817">
        <v>3</v>
      </c>
      <c r="V817" t="s">
        <v>452</v>
      </c>
      <c r="W817" t="s">
        <v>3878</v>
      </c>
      <c r="X817" t="s">
        <v>3394</v>
      </c>
      <c r="Y817">
        <v>63</v>
      </c>
      <c r="Z817">
        <v>63</v>
      </c>
      <c r="AA817">
        <v>5</v>
      </c>
      <c r="AB817">
        <v>5</v>
      </c>
      <c r="AC817">
        <v>14</v>
      </c>
    </row>
    <row r="818" spans="1:29" x14ac:dyDescent="0.3">
      <c r="A818">
        <v>881</v>
      </c>
      <c r="B818" t="s">
        <v>547</v>
      </c>
      <c r="C818" t="s">
        <v>1827</v>
      </c>
      <c r="J818" t="s">
        <v>491</v>
      </c>
      <c r="K818">
        <v>0</v>
      </c>
      <c r="N818" t="b">
        <v>1</v>
      </c>
      <c r="O818" t="b">
        <v>0</v>
      </c>
      <c r="P818" t="b">
        <v>1</v>
      </c>
      <c r="Q818">
        <v>18</v>
      </c>
      <c r="R818">
        <v>1</v>
      </c>
      <c r="S818">
        <v>1</v>
      </c>
      <c r="T818">
        <v>3</v>
      </c>
      <c r="V818" t="s">
        <v>452</v>
      </c>
      <c r="W818" t="s">
        <v>3878</v>
      </c>
      <c r="X818" t="s">
        <v>3493</v>
      </c>
      <c r="Y818">
        <v>63</v>
      </c>
      <c r="Z818">
        <v>63</v>
      </c>
      <c r="AA818">
        <v>6</v>
      </c>
      <c r="AB818">
        <v>6</v>
      </c>
      <c r="AC818">
        <v>14</v>
      </c>
    </row>
    <row r="819" spans="1:29" x14ac:dyDescent="0.3">
      <c r="A819">
        <v>882</v>
      </c>
      <c r="B819" t="s">
        <v>547</v>
      </c>
      <c r="C819" t="s">
        <v>1828</v>
      </c>
      <c r="J819" t="s">
        <v>491</v>
      </c>
      <c r="K819">
        <v>0</v>
      </c>
      <c r="N819" t="b">
        <v>1</v>
      </c>
      <c r="O819" t="b">
        <v>0</v>
      </c>
      <c r="P819" t="b">
        <v>1</v>
      </c>
      <c r="Q819">
        <v>18</v>
      </c>
      <c r="R819">
        <v>1</v>
      </c>
      <c r="S819">
        <v>1</v>
      </c>
      <c r="T819">
        <v>3</v>
      </c>
      <c r="V819" t="s">
        <v>452</v>
      </c>
      <c r="W819" t="s">
        <v>3878</v>
      </c>
      <c r="X819" t="s">
        <v>3592</v>
      </c>
      <c r="Y819">
        <v>63</v>
      </c>
      <c r="Z819">
        <v>63</v>
      </c>
      <c r="AA819">
        <v>7</v>
      </c>
      <c r="AB819">
        <v>7</v>
      </c>
      <c r="AC819">
        <v>14</v>
      </c>
    </row>
    <row r="820" spans="1:29" x14ac:dyDescent="0.3">
      <c r="A820">
        <v>883</v>
      </c>
      <c r="B820" t="s">
        <v>547</v>
      </c>
      <c r="C820" t="s">
        <v>1829</v>
      </c>
      <c r="J820" t="s">
        <v>491</v>
      </c>
      <c r="K820">
        <v>0</v>
      </c>
      <c r="N820" t="b">
        <v>1</v>
      </c>
      <c r="O820" t="b">
        <v>0</v>
      </c>
      <c r="P820" t="b">
        <v>1</v>
      </c>
      <c r="Q820">
        <v>18</v>
      </c>
      <c r="R820">
        <v>1</v>
      </c>
      <c r="S820">
        <v>1</v>
      </c>
      <c r="T820">
        <v>3</v>
      </c>
      <c r="V820" t="s">
        <v>452</v>
      </c>
      <c r="W820" t="s">
        <v>3878</v>
      </c>
      <c r="X820" t="s">
        <v>3692</v>
      </c>
      <c r="Y820">
        <v>63</v>
      </c>
      <c r="Z820">
        <v>63</v>
      </c>
      <c r="AA820">
        <v>8</v>
      </c>
      <c r="AB820">
        <v>8</v>
      </c>
      <c r="AC820">
        <v>14</v>
      </c>
    </row>
    <row r="821" spans="1:29" x14ac:dyDescent="0.3">
      <c r="A821">
        <v>884</v>
      </c>
      <c r="B821" t="s">
        <v>547</v>
      </c>
      <c r="C821" t="s">
        <v>1830</v>
      </c>
      <c r="J821" t="s">
        <v>491</v>
      </c>
      <c r="K821">
        <v>0</v>
      </c>
      <c r="N821" t="b">
        <v>1</v>
      </c>
      <c r="O821" t="b">
        <v>0</v>
      </c>
      <c r="P821" t="b">
        <v>1</v>
      </c>
      <c r="Q821">
        <v>18</v>
      </c>
      <c r="R821">
        <v>1</v>
      </c>
      <c r="S821">
        <v>1</v>
      </c>
      <c r="T821">
        <v>3</v>
      </c>
      <c r="V821" t="s">
        <v>452</v>
      </c>
      <c r="W821" t="s">
        <v>3878</v>
      </c>
      <c r="X821" t="s">
        <v>3893</v>
      </c>
      <c r="Y821">
        <v>63</v>
      </c>
      <c r="Z821">
        <v>63</v>
      </c>
      <c r="AA821">
        <v>9</v>
      </c>
      <c r="AB821">
        <v>9</v>
      </c>
      <c r="AC821">
        <v>14</v>
      </c>
    </row>
    <row r="822" spans="1:29" x14ac:dyDescent="0.3">
      <c r="A822">
        <v>885</v>
      </c>
      <c r="B822" t="s">
        <v>547</v>
      </c>
      <c r="C822" t="s">
        <v>1831</v>
      </c>
      <c r="J822" t="s">
        <v>491</v>
      </c>
      <c r="K822">
        <v>0</v>
      </c>
      <c r="N822" t="b">
        <v>1</v>
      </c>
      <c r="O822" t="b">
        <v>0</v>
      </c>
      <c r="P822" t="b">
        <v>1</v>
      </c>
      <c r="Q822">
        <v>18</v>
      </c>
      <c r="R822">
        <v>1</v>
      </c>
      <c r="S822">
        <v>1</v>
      </c>
      <c r="T822">
        <v>3</v>
      </c>
      <c r="V822" t="s">
        <v>452</v>
      </c>
      <c r="W822" t="s">
        <v>3878</v>
      </c>
      <c r="X822" t="s">
        <v>3297</v>
      </c>
      <c r="Y822">
        <v>64</v>
      </c>
      <c r="Z822">
        <v>64</v>
      </c>
      <c r="AA822">
        <v>4</v>
      </c>
      <c r="AB822">
        <v>4</v>
      </c>
      <c r="AC822">
        <v>14</v>
      </c>
    </row>
    <row r="823" spans="1:29" x14ac:dyDescent="0.3">
      <c r="A823">
        <v>886</v>
      </c>
      <c r="B823" t="s">
        <v>547</v>
      </c>
      <c r="C823" t="s">
        <v>1833</v>
      </c>
      <c r="J823" t="s">
        <v>491</v>
      </c>
      <c r="K823">
        <v>0</v>
      </c>
      <c r="N823" t="b">
        <v>1</v>
      </c>
      <c r="O823" t="b">
        <v>0</v>
      </c>
      <c r="P823" t="b">
        <v>1</v>
      </c>
      <c r="Q823">
        <v>18</v>
      </c>
      <c r="R823">
        <v>1</v>
      </c>
      <c r="S823">
        <v>1</v>
      </c>
      <c r="T823">
        <v>3</v>
      </c>
      <c r="V823" t="s">
        <v>452</v>
      </c>
      <c r="W823" t="s">
        <v>3878</v>
      </c>
      <c r="X823" t="s">
        <v>3396</v>
      </c>
      <c r="Y823">
        <v>64</v>
      </c>
      <c r="Z823">
        <v>64</v>
      </c>
      <c r="AA823">
        <v>5</v>
      </c>
      <c r="AB823">
        <v>5</v>
      </c>
      <c r="AC823">
        <v>14</v>
      </c>
    </row>
    <row r="824" spans="1:29" x14ac:dyDescent="0.3">
      <c r="A824">
        <v>887</v>
      </c>
      <c r="B824" t="s">
        <v>547</v>
      </c>
      <c r="C824" t="s">
        <v>1835</v>
      </c>
      <c r="J824" t="s">
        <v>491</v>
      </c>
      <c r="K824">
        <v>0</v>
      </c>
      <c r="N824" t="b">
        <v>1</v>
      </c>
      <c r="O824" t="b">
        <v>0</v>
      </c>
      <c r="P824" t="b">
        <v>1</v>
      </c>
      <c r="Q824">
        <v>18</v>
      </c>
      <c r="R824">
        <v>1</v>
      </c>
      <c r="S824">
        <v>1</v>
      </c>
      <c r="T824">
        <v>3</v>
      </c>
      <c r="V824" t="s">
        <v>452</v>
      </c>
      <c r="W824" t="s">
        <v>3878</v>
      </c>
      <c r="X824" t="s">
        <v>3495</v>
      </c>
      <c r="Y824">
        <v>64</v>
      </c>
      <c r="Z824">
        <v>64</v>
      </c>
      <c r="AA824">
        <v>6</v>
      </c>
      <c r="AB824">
        <v>6</v>
      </c>
      <c r="AC824">
        <v>14</v>
      </c>
    </row>
    <row r="825" spans="1:29" x14ac:dyDescent="0.3">
      <c r="A825">
        <v>888</v>
      </c>
      <c r="B825" t="s">
        <v>547</v>
      </c>
      <c r="C825" t="s">
        <v>1837</v>
      </c>
      <c r="J825" t="s">
        <v>491</v>
      </c>
      <c r="K825">
        <v>0</v>
      </c>
      <c r="N825" t="b">
        <v>1</v>
      </c>
      <c r="O825" t="b">
        <v>0</v>
      </c>
      <c r="P825" t="b">
        <v>1</v>
      </c>
      <c r="Q825">
        <v>18</v>
      </c>
      <c r="R825">
        <v>1</v>
      </c>
      <c r="S825">
        <v>1</v>
      </c>
      <c r="T825">
        <v>3</v>
      </c>
      <c r="V825" t="s">
        <v>452</v>
      </c>
      <c r="W825" t="s">
        <v>3878</v>
      </c>
      <c r="X825" t="s">
        <v>3594</v>
      </c>
      <c r="Y825">
        <v>64</v>
      </c>
      <c r="Z825">
        <v>64</v>
      </c>
      <c r="AA825">
        <v>7</v>
      </c>
      <c r="AB825">
        <v>7</v>
      </c>
      <c r="AC825">
        <v>14</v>
      </c>
    </row>
    <row r="826" spans="1:29" x14ac:dyDescent="0.3">
      <c r="A826">
        <v>889</v>
      </c>
      <c r="B826" t="s">
        <v>547</v>
      </c>
      <c r="C826" t="s">
        <v>1839</v>
      </c>
      <c r="J826" t="s">
        <v>491</v>
      </c>
      <c r="K826">
        <v>0</v>
      </c>
      <c r="N826" t="b">
        <v>1</v>
      </c>
      <c r="O826" t="b">
        <v>0</v>
      </c>
      <c r="P826" t="b">
        <v>1</v>
      </c>
      <c r="Q826">
        <v>18</v>
      </c>
      <c r="R826">
        <v>1</v>
      </c>
      <c r="S826">
        <v>1</v>
      </c>
      <c r="T826">
        <v>3</v>
      </c>
      <c r="V826" t="s">
        <v>452</v>
      </c>
      <c r="W826" t="s">
        <v>3878</v>
      </c>
      <c r="X826" t="s">
        <v>3694</v>
      </c>
      <c r="Y826">
        <v>64</v>
      </c>
      <c r="Z826">
        <v>64</v>
      </c>
      <c r="AA826">
        <v>8</v>
      </c>
      <c r="AB826">
        <v>8</v>
      </c>
      <c r="AC826">
        <v>14</v>
      </c>
    </row>
    <row r="827" spans="1:29" x14ac:dyDescent="0.3">
      <c r="A827">
        <v>890</v>
      </c>
      <c r="B827" t="s">
        <v>547</v>
      </c>
      <c r="C827" t="s">
        <v>1841</v>
      </c>
      <c r="J827" t="s">
        <v>491</v>
      </c>
      <c r="K827">
        <v>0</v>
      </c>
      <c r="N827" t="b">
        <v>1</v>
      </c>
      <c r="O827" t="b">
        <v>0</v>
      </c>
      <c r="P827" t="b">
        <v>1</v>
      </c>
      <c r="Q827">
        <v>18</v>
      </c>
      <c r="R827">
        <v>1</v>
      </c>
      <c r="S827">
        <v>1</v>
      </c>
      <c r="T827">
        <v>3</v>
      </c>
      <c r="V827" t="s">
        <v>452</v>
      </c>
      <c r="W827" t="s">
        <v>3878</v>
      </c>
      <c r="X827" t="s">
        <v>3894</v>
      </c>
      <c r="Y827">
        <v>64</v>
      </c>
      <c r="Z827">
        <v>64</v>
      </c>
      <c r="AA827">
        <v>9</v>
      </c>
      <c r="AB827">
        <v>9</v>
      </c>
      <c r="AC827">
        <v>14</v>
      </c>
    </row>
    <row r="828" spans="1:29" x14ac:dyDescent="0.3">
      <c r="A828">
        <v>891</v>
      </c>
      <c r="B828" t="s">
        <v>547</v>
      </c>
      <c r="C828" t="s">
        <v>1843</v>
      </c>
      <c r="J828" t="s">
        <v>495</v>
      </c>
      <c r="K828">
        <v>0</v>
      </c>
      <c r="N828" t="b">
        <v>1</v>
      </c>
      <c r="O828" t="b">
        <v>0</v>
      </c>
      <c r="P828" t="b">
        <v>1</v>
      </c>
      <c r="Q828">
        <v>18</v>
      </c>
      <c r="R828">
        <v>1</v>
      </c>
      <c r="S828">
        <v>1</v>
      </c>
      <c r="T828">
        <v>3</v>
      </c>
      <c r="V828" t="s">
        <v>452</v>
      </c>
      <c r="W828" t="s">
        <v>3878</v>
      </c>
      <c r="X828" t="s">
        <v>1355</v>
      </c>
      <c r="Y828">
        <v>15</v>
      </c>
      <c r="Z828">
        <v>15</v>
      </c>
      <c r="AA828">
        <v>10</v>
      </c>
      <c r="AB828">
        <v>10</v>
      </c>
      <c r="AC828">
        <v>14</v>
      </c>
    </row>
    <row r="829" spans="1:29" x14ac:dyDescent="0.3">
      <c r="A829">
        <v>892</v>
      </c>
      <c r="B829" t="s">
        <v>547</v>
      </c>
      <c r="C829" t="s">
        <v>1844</v>
      </c>
      <c r="J829" t="s">
        <v>495</v>
      </c>
      <c r="K829">
        <v>0</v>
      </c>
      <c r="N829" t="b">
        <v>1</v>
      </c>
      <c r="O829" t="b">
        <v>0</v>
      </c>
      <c r="P829" t="b">
        <v>1</v>
      </c>
      <c r="Q829">
        <v>18</v>
      </c>
      <c r="R829">
        <v>1</v>
      </c>
      <c r="S829">
        <v>1</v>
      </c>
      <c r="T829">
        <v>3</v>
      </c>
      <c r="V829" t="s">
        <v>452</v>
      </c>
      <c r="W829" t="s">
        <v>3878</v>
      </c>
      <c r="X829" t="s">
        <v>1357</v>
      </c>
      <c r="Y829">
        <v>16</v>
      </c>
      <c r="Z829">
        <v>16</v>
      </c>
      <c r="AA829">
        <v>10</v>
      </c>
      <c r="AB829">
        <v>10</v>
      </c>
      <c r="AC829">
        <v>14</v>
      </c>
    </row>
    <row r="830" spans="1:29" x14ac:dyDescent="0.3">
      <c r="A830">
        <v>893</v>
      </c>
      <c r="B830" t="s">
        <v>547</v>
      </c>
      <c r="C830" t="s">
        <v>1845</v>
      </c>
      <c r="J830" t="s">
        <v>495</v>
      </c>
      <c r="K830">
        <v>0</v>
      </c>
      <c r="N830" t="b">
        <v>1</v>
      </c>
      <c r="O830" t="b">
        <v>0</v>
      </c>
      <c r="P830" t="b">
        <v>1</v>
      </c>
      <c r="Q830">
        <v>18</v>
      </c>
      <c r="R830">
        <v>1</v>
      </c>
      <c r="S830">
        <v>1</v>
      </c>
      <c r="T830">
        <v>3</v>
      </c>
      <c r="V830" t="s">
        <v>452</v>
      </c>
      <c r="W830" t="s">
        <v>3878</v>
      </c>
      <c r="X830" t="s">
        <v>1359</v>
      </c>
      <c r="Y830">
        <v>17</v>
      </c>
      <c r="Z830">
        <v>17</v>
      </c>
      <c r="AA830">
        <v>10</v>
      </c>
      <c r="AB830">
        <v>10</v>
      </c>
      <c r="AC830">
        <v>14</v>
      </c>
    </row>
    <row r="831" spans="1:29" x14ac:dyDescent="0.3">
      <c r="A831">
        <v>894</v>
      </c>
      <c r="B831" t="s">
        <v>547</v>
      </c>
      <c r="C831" t="s">
        <v>1846</v>
      </c>
      <c r="J831" t="s">
        <v>495</v>
      </c>
      <c r="K831">
        <v>0</v>
      </c>
      <c r="N831" t="b">
        <v>1</v>
      </c>
      <c r="O831" t="b">
        <v>0</v>
      </c>
      <c r="P831" t="b">
        <v>1</v>
      </c>
      <c r="Q831">
        <v>18</v>
      </c>
      <c r="R831">
        <v>1</v>
      </c>
      <c r="S831">
        <v>1</v>
      </c>
      <c r="T831">
        <v>3</v>
      </c>
      <c r="V831" t="s">
        <v>452</v>
      </c>
      <c r="W831" t="s">
        <v>3878</v>
      </c>
      <c r="X831" t="s">
        <v>1361</v>
      </c>
      <c r="Y831">
        <v>18</v>
      </c>
      <c r="Z831">
        <v>18</v>
      </c>
      <c r="AA831">
        <v>10</v>
      </c>
      <c r="AB831">
        <v>10</v>
      </c>
      <c r="AC831">
        <v>14</v>
      </c>
    </row>
    <row r="832" spans="1:29" x14ac:dyDescent="0.3">
      <c r="A832">
        <v>895</v>
      </c>
      <c r="B832" t="s">
        <v>547</v>
      </c>
      <c r="C832" t="s">
        <v>1847</v>
      </c>
      <c r="J832" t="s">
        <v>495</v>
      </c>
      <c r="K832">
        <v>0</v>
      </c>
      <c r="N832" t="b">
        <v>1</v>
      </c>
      <c r="O832" t="b">
        <v>0</v>
      </c>
      <c r="P832" t="b">
        <v>1</v>
      </c>
      <c r="Q832">
        <v>18</v>
      </c>
      <c r="R832">
        <v>1</v>
      </c>
      <c r="S832">
        <v>1</v>
      </c>
      <c r="T832">
        <v>3</v>
      </c>
      <c r="V832" t="s">
        <v>452</v>
      </c>
      <c r="W832" t="s">
        <v>3878</v>
      </c>
      <c r="X832" t="s">
        <v>1363</v>
      </c>
      <c r="Y832">
        <v>19</v>
      </c>
      <c r="Z832">
        <v>19</v>
      </c>
      <c r="AA832">
        <v>10</v>
      </c>
      <c r="AB832">
        <v>10</v>
      </c>
      <c r="AC832">
        <v>14</v>
      </c>
    </row>
    <row r="833" spans="1:29" x14ac:dyDescent="0.3">
      <c r="A833">
        <v>896</v>
      </c>
      <c r="B833" t="s">
        <v>547</v>
      </c>
      <c r="C833" t="s">
        <v>1848</v>
      </c>
      <c r="J833" t="s">
        <v>495</v>
      </c>
      <c r="K833">
        <v>0</v>
      </c>
      <c r="N833" t="b">
        <v>1</v>
      </c>
      <c r="O833" t="b">
        <v>0</v>
      </c>
      <c r="P833" t="b">
        <v>1</v>
      </c>
      <c r="Q833">
        <v>18</v>
      </c>
      <c r="R833">
        <v>1</v>
      </c>
      <c r="S833">
        <v>1</v>
      </c>
      <c r="T833">
        <v>3</v>
      </c>
      <c r="V833" t="s">
        <v>452</v>
      </c>
      <c r="W833" t="s">
        <v>3878</v>
      </c>
      <c r="X833" t="s">
        <v>1365</v>
      </c>
      <c r="Y833">
        <v>20</v>
      </c>
      <c r="Z833">
        <v>20</v>
      </c>
      <c r="AA833">
        <v>10</v>
      </c>
      <c r="AB833">
        <v>10</v>
      </c>
      <c r="AC833">
        <v>14</v>
      </c>
    </row>
    <row r="834" spans="1:29" x14ac:dyDescent="0.3">
      <c r="A834">
        <v>897</v>
      </c>
      <c r="B834" t="s">
        <v>547</v>
      </c>
      <c r="C834" t="s">
        <v>1849</v>
      </c>
      <c r="J834" t="s">
        <v>495</v>
      </c>
      <c r="K834">
        <v>0</v>
      </c>
      <c r="N834" t="b">
        <v>1</v>
      </c>
      <c r="O834" t="b">
        <v>0</v>
      </c>
      <c r="P834" t="b">
        <v>1</v>
      </c>
      <c r="Q834">
        <v>18</v>
      </c>
      <c r="R834">
        <v>1</v>
      </c>
      <c r="S834">
        <v>1</v>
      </c>
      <c r="T834">
        <v>3</v>
      </c>
      <c r="V834" t="s">
        <v>452</v>
      </c>
      <c r="W834" t="s">
        <v>3878</v>
      </c>
      <c r="X834" t="s">
        <v>1367</v>
      </c>
      <c r="Y834">
        <v>21</v>
      </c>
      <c r="Z834">
        <v>21</v>
      </c>
      <c r="AA834">
        <v>10</v>
      </c>
      <c r="AB834">
        <v>10</v>
      </c>
      <c r="AC834">
        <v>14</v>
      </c>
    </row>
    <row r="835" spans="1:29" x14ac:dyDescent="0.3">
      <c r="A835">
        <v>898</v>
      </c>
      <c r="B835" t="s">
        <v>547</v>
      </c>
      <c r="C835" t="s">
        <v>1850</v>
      </c>
      <c r="J835" t="s">
        <v>495</v>
      </c>
      <c r="K835">
        <v>0</v>
      </c>
      <c r="N835" t="b">
        <v>1</v>
      </c>
      <c r="O835" t="b">
        <v>0</v>
      </c>
      <c r="P835" t="b">
        <v>1</v>
      </c>
      <c r="Q835">
        <v>18</v>
      </c>
      <c r="R835">
        <v>1</v>
      </c>
      <c r="S835">
        <v>1</v>
      </c>
      <c r="T835">
        <v>3</v>
      </c>
      <c r="V835" t="s">
        <v>452</v>
      </c>
      <c r="W835" t="s">
        <v>3878</v>
      </c>
      <c r="X835" t="s">
        <v>1369</v>
      </c>
      <c r="Y835">
        <v>22</v>
      </c>
      <c r="Z835">
        <v>22</v>
      </c>
      <c r="AA835">
        <v>10</v>
      </c>
      <c r="AB835">
        <v>10</v>
      </c>
      <c r="AC835">
        <v>14</v>
      </c>
    </row>
    <row r="836" spans="1:29" x14ac:dyDescent="0.3">
      <c r="A836">
        <v>899</v>
      </c>
      <c r="B836" t="s">
        <v>547</v>
      </c>
      <c r="C836" t="s">
        <v>1851</v>
      </c>
      <c r="J836" t="s">
        <v>495</v>
      </c>
      <c r="K836">
        <v>0</v>
      </c>
      <c r="N836" t="b">
        <v>1</v>
      </c>
      <c r="O836" t="b">
        <v>0</v>
      </c>
      <c r="P836" t="b">
        <v>1</v>
      </c>
      <c r="Q836">
        <v>18</v>
      </c>
      <c r="R836">
        <v>1</v>
      </c>
      <c r="S836">
        <v>1</v>
      </c>
      <c r="T836">
        <v>3</v>
      </c>
      <c r="V836" t="s">
        <v>452</v>
      </c>
      <c r="W836" t="s">
        <v>3878</v>
      </c>
      <c r="X836" t="s">
        <v>1371</v>
      </c>
      <c r="Y836">
        <v>23</v>
      </c>
      <c r="Z836">
        <v>23</v>
      </c>
      <c r="AA836">
        <v>10</v>
      </c>
      <c r="AB836">
        <v>10</v>
      </c>
      <c r="AC836">
        <v>14</v>
      </c>
    </row>
    <row r="837" spans="1:29" x14ac:dyDescent="0.3">
      <c r="A837">
        <v>900</v>
      </c>
      <c r="B837" t="s">
        <v>547</v>
      </c>
      <c r="C837" t="s">
        <v>1852</v>
      </c>
      <c r="J837" t="s">
        <v>495</v>
      </c>
      <c r="K837">
        <v>0</v>
      </c>
      <c r="N837" t="b">
        <v>1</v>
      </c>
      <c r="O837" t="b">
        <v>0</v>
      </c>
      <c r="P837" t="b">
        <v>1</v>
      </c>
      <c r="Q837">
        <v>18</v>
      </c>
      <c r="R837">
        <v>1</v>
      </c>
      <c r="S837">
        <v>1</v>
      </c>
      <c r="T837">
        <v>3</v>
      </c>
      <c r="V837" t="s">
        <v>452</v>
      </c>
      <c r="W837" t="s">
        <v>3878</v>
      </c>
      <c r="X837" t="s">
        <v>1373</v>
      </c>
      <c r="Y837">
        <v>24</v>
      </c>
      <c r="Z837">
        <v>24</v>
      </c>
      <c r="AA837">
        <v>10</v>
      </c>
      <c r="AB837">
        <v>10</v>
      </c>
      <c r="AC837">
        <v>14</v>
      </c>
    </row>
    <row r="838" spans="1:29" x14ac:dyDescent="0.3">
      <c r="A838">
        <v>901</v>
      </c>
      <c r="B838" t="s">
        <v>547</v>
      </c>
      <c r="C838" t="s">
        <v>1853</v>
      </c>
      <c r="J838" t="s">
        <v>495</v>
      </c>
      <c r="K838">
        <v>0</v>
      </c>
      <c r="N838" t="b">
        <v>1</v>
      </c>
      <c r="O838" t="b">
        <v>0</v>
      </c>
      <c r="P838" t="b">
        <v>1</v>
      </c>
      <c r="Q838">
        <v>18</v>
      </c>
      <c r="R838">
        <v>1</v>
      </c>
      <c r="S838">
        <v>1</v>
      </c>
      <c r="T838">
        <v>3</v>
      </c>
      <c r="V838" t="s">
        <v>452</v>
      </c>
      <c r="W838" t="s">
        <v>3878</v>
      </c>
      <c r="X838" t="s">
        <v>1375</v>
      </c>
      <c r="Y838">
        <v>25</v>
      </c>
      <c r="Z838">
        <v>25</v>
      </c>
      <c r="AA838">
        <v>10</v>
      </c>
      <c r="AB838">
        <v>10</v>
      </c>
      <c r="AC838">
        <v>14</v>
      </c>
    </row>
    <row r="839" spans="1:29" x14ac:dyDescent="0.3">
      <c r="A839">
        <v>902</v>
      </c>
      <c r="B839" t="s">
        <v>547</v>
      </c>
      <c r="C839" t="s">
        <v>1854</v>
      </c>
      <c r="J839" t="s">
        <v>495</v>
      </c>
      <c r="K839">
        <v>0</v>
      </c>
      <c r="N839" t="b">
        <v>1</v>
      </c>
      <c r="O839" t="b">
        <v>0</v>
      </c>
      <c r="P839" t="b">
        <v>1</v>
      </c>
      <c r="Q839">
        <v>18</v>
      </c>
      <c r="R839">
        <v>1</v>
      </c>
      <c r="S839">
        <v>1</v>
      </c>
      <c r="T839">
        <v>3</v>
      </c>
      <c r="V839" t="s">
        <v>452</v>
      </c>
      <c r="W839" t="s">
        <v>3878</v>
      </c>
      <c r="X839" t="s">
        <v>1377</v>
      </c>
      <c r="Y839">
        <v>26</v>
      </c>
      <c r="Z839">
        <v>26</v>
      </c>
      <c r="AA839">
        <v>10</v>
      </c>
      <c r="AB839">
        <v>10</v>
      </c>
      <c r="AC839">
        <v>14</v>
      </c>
    </row>
    <row r="840" spans="1:29" x14ac:dyDescent="0.3">
      <c r="A840">
        <v>903</v>
      </c>
      <c r="B840" t="s">
        <v>547</v>
      </c>
      <c r="C840" t="s">
        <v>1855</v>
      </c>
      <c r="J840" t="s">
        <v>495</v>
      </c>
      <c r="K840">
        <v>0</v>
      </c>
      <c r="N840" t="b">
        <v>1</v>
      </c>
      <c r="O840" t="b">
        <v>0</v>
      </c>
      <c r="P840" t="b">
        <v>1</v>
      </c>
      <c r="Q840">
        <v>18</v>
      </c>
      <c r="R840">
        <v>1</v>
      </c>
      <c r="S840">
        <v>1</v>
      </c>
      <c r="T840">
        <v>3</v>
      </c>
      <c r="V840" t="s">
        <v>452</v>
      </c>
      <c r="W840" t="s">
        <v>3878</v>
      </c>
      <c r="X840" t="s">
        <v>1379</v>
      </c>
      <c r="Y840">
        <v>27</v>
      </c>
      <c r="Z840">
        <v>27</v>
      </c>
      <c r="AA840">
        <v>10</v>
      </c>
      <c r="AB840">
        <v>10</v>
      </c>
      <c r="AC840">
        <v>14</v>
      </c>
    </row>
    <row r="841" spans="1:29" x14ac:dyDescent="0.3">
      <c r="A841">
        <v>904</v>
      </c>
      <c r="B841" t="s">
        <v>547</v>
      </c>
      <c r="C841" t="s">
        <v>1856</v>
      </c>
      <c r="J841" t="s">
        <v>495</v>
      </c>
      <c r="K841">
        <v>0</v>
      </c>
      <c r="N841" t="b">
        <v>1</v>
      </c>
      <c r="O841" t="b">
        <v>0</v>
      </c>
      <c r="P841" t="b">
        <v>1</v>
      </c>
      <c r="Q841">
        <v>18</v>
      </c>
      <c r="R841">
        <v>1</v>
      </c>
      <c r="S841">
        <v>1</v>
      </c>
      <c r="T841">
        <v>3</v>
      </c>
      <c r="V841" t="s">
        <v>452</v>
      </c>
      <c r="W841" t="s">
        <v>3878</v>
      </c>
      <c r="X841" t="s">
        <v>1381</v>
      </c>
      <c r="Y841">
        <v>28</v>
      </c>
      <c r="Z841">
        <v>28</v>
      </c>
      <c r="AA841">
        <v>10</v>
      </c>
      <c r="AB841">
        <v>10</v>
      </c>
      <c r="AC841">
        <v>14</v>
      </c>
    </row>
    <row r="842" spans="1:29" x14ac:dyDescent="0.3">
      <c r="A842">
        <v>905</v>
      </c>
      <c r="B842" t="s">
        <v>547</v>
      </c>
      <c r="C842" t="s">
        <v>1857</v>
      </c>
      <c r="J842" t="s">
        <v>495</v>
      </c>
      <c r="K842">
        <v>0</v>
      </c>
      <c r="N842" t="b">
        <v>1</v>
      </c>
      <c r="O842" t="b">
        <v>0</v>
      </c>
      <c r="P842" t="b">
        <v>1</v>
      </c>
      <c r="Q842">
        <v>18</v>
      </c>
      <c r="R842">
        <v>1</v>
      </c>
      <c r="S842">
        <v>1</v>
      </c>
      <c r="T842">
        <v>3</v>
      </c>
      <c r="V842" t="s">
        <v>452</v>
      </c>
      <c r="W842" t="s">
        <v>3878</v>
      </c>
      <c r="X842" t="s">
        <v>1383</v>
      </c>
      <c r="Y842">
        <v>29</v>
      </c>
      <c r="Z842">
        <v>29</v>
      </c>
      <c r="AA842">
        <v>10</v>
      </c>
      <c r="AB842">
        <v>10</v>
      </c>
      <c r="AC842">
        <v>14</v>
      </c>
    </row>
    <row r="843" spans="1:29" x14ac:dyDescent="0.3">
      <c r="A843">
        <v>906</v>
      </c>
      <c r="B843" t="s">
        <v>547</v>
      </c>
      <c r="C843" t="s">
        <v>1858</v>
      </c>
      <c r="J843" t="s">
        <v>495</v>
      </c>
      <c r="K843">
        <v>0</v>
      </c>
      <c r="N843" t="b">
        <v>1</v>
      </c>
      <c r="O843" t="b">
        <v>0</v>
      </c>
      <c r="P843" t="b">
        <v>1</v>
      </c>
      <c r="Q843">
        <v>18</v>
      </c>
      <c r="R843">
        <v>1</v>
      </c>
      <c r="S843">
        <v>1</v>
      </c>
      <c r="T843">
        <v>3</v>
      </c>
      <c r="V843" t="s">
        <v>452</v>
      </c>
      <c r="W843" t="s">
        <v>3878</v>
      </c>
      <c r="X843" t="s">
        <v>1385</v>
      </c>
      <c r="Y843">
        <v>30</v>
      </c>
      <c r="Z843">
        <v>30</v>
      </c>
      <c r="AA843">
        <v>10</v>
      </c>
      <c r="AB843">
        <v>10</v>
      </c>
      <c r="AC843">
        <v>14</v>
      </c>
    </row>
    <row r="844" spans="1:29" x14ac:dyDescent="0.3">
      <c r="A844">
        <v>907</v>
      </c>
      <c r="B844" t="s">
        <v>547</v>
      </c>
      <c r="C844" t="s">
        <v>1859</v>
      </c>
      <c r="J844" t="s">
        <v>495</v>
      </c>
      <c r="K844">
        <v>0</v>
      </c>
      <c r="N844" t="b">
        <v>1</v>
      </c>
      <c r="O844" t="b">
        <v>0</v>
      </c>
      <c r="P844" t="b">
        <v>1</v>
      </c>
      <c r="Q844">
        <v>18</v>
      </c>
      <c r="R844">
        <v>1</v>
      </c>
      <c r="S844">
        <v>1</v>
      </c>
      <c r="T844">
        <v>3</v>
      </c>
      <c r="V844" t="s">
        <v>452</v>
      </c>
      <c r="W844" t="s">
        <v>3878</v>
      </c>
      <c r="X844" t="s">
        <v>1387</v>
      </c>
      <c r="Y844">
        <v>31</v>
      </c>
      <c r="Z844">
        <v>31</v>
      </c>
      <c r="AA844">
        <v>10</v>
      </c>
      <c r="AB844">
        <v>10</v>
      </c>
      <c r="AC844">
        <v>14</v>
      </c>
    </row>
    <row r="845" spans="1:29" x14ac:dyDescent="0.3">
      <c r="A845">
        <v>908</v>
      </c>
      <c r="B845" t="s">
        <v>547</v>
      </c>
      <c r="C845" t="s">
        <v>1860</v>
      </c>
      <c r="J845" t="s">
        <v>495</v>
      </c>
      <c r="K845">
        <v>0</v>
      </c>
      <c r="N845" t="b">
        <v>1</v>
      </c>
      <c r="O845" t="b">
        <v>0</v>
      </c>
      <c r="P845" t="b">
        <v>1</v>
      </c>
      <c r="Q845">
        <v>18</v>
      </c>
      <c r="R845">
        <v>1</v>
      </c>
      <c r="S845">
        <v>1</v>
      </c>
      <c r="T845">
        <v>3</v>
      </c>
      <c r="V845" t="s">
        <v>452</v>
      </c>
      <c r="W845" t="s">
        <v>3878</v>
      </c>
      <c r="X845" t="s">
        <v>1389</v>
      </c>
      <c r="Y845">
        <v>32</v>
      </c>
      <c r="Z845">
        <v>32</v>
      </c>
      <c r="AA845">
        <v>10</v>
      </c>
      <c r="AB845">
        <v>10</v>
      </c>
      <c r="AC845">
        <v>14</v>
      </c>
    </row>
    <row r="846" spans="1:29" x14ac:dyDescent="0.3">
      <c r="A846">
        <v>909</v>
      </c>
      <c r="B846" t="s">
        <v>547</v>
      </c>
      <c r="C846" t="s">
        <v>1861</v>
      </c>
      <c r="J846" t="s">
        <v>495</v>
      </c>
      <c r="K846">
        <v>0</v>
      </c>
      <c r="N846" t="b">
        <v>1</v>
      </c>
      <c r="O846" t="b">
        <v>0</v>
      </c>
      <c r="P846" t="b">
        <v>1</v>
      </c>
      <c r="Q846">
        <v>18</v>
      </c>
      <c r="R846">
        <v>1</v>
      </c>
      <c r="S846">
        <v>1</v>
      </c>
      <c r="T846">
        <v>3</v>
      </c>
      <c r="V846" t="s">
        <v>452</v>
      </c>
      <c r="W846" t="s">
        <v>3878</v>
      </c>
      <c r="X846" t="s">
        <v>1391</v>
      </c>
      <c r="Y846">
        <v>33</v>
      </c>
      <c r="Z846">
        <v>33</v>
      </c>
      <c r="AA846">
        <v>10</v>
      </c>
      <c r="AB846">
        <v>10</v>
      </c>
      <c r="AC846">
        <v>14</v>
      </c>
    </row>
    <row r="847" spans="1:29" x14ac:dyDescent="0.3">
      <c r="A847">
        <v>910</v>
      </c>
      <c r="B847" t="s">
        <v>547</v>
      </c>
      <c r="C847" t="s">
        <v>1862</v>
      </c>
      <c r="J847" t="s">
        <v>495</v>
      </c>
      <c r="K847">
        <v>0</v>
      </c>
      <c r="N847" t="b">
        <v>1</v>
      </c>
      <c r="O847" t="b">
        <v>0</v>
      </c>
      <c r="P847" t="b">
        <v>1</v>
      </c>
      <c r="Q847">
        <v>18</v>
      </c>
      <c r="R847">
        <v>1</v>
      </c>
      <c r="S847">
        <v>1</v>
      </c>
      <c r="T847">
        <v>3</v>
      </c>
      <c r="V847" t="s">
        <v>452</v>
      </c>
      <c r="W847" t="s">
        <v>3878</v>
      </c>
      <c r="X847" t="s">
        <v>1393</v>
      </c>
      <c r="Y847">
        <v>34</v>
      </c>
      <c r="Z847">
        <v>34</v>
      </c>
      <c r="AA847">
        <v>10</v>
      </c>
      <c r="AB847">
        <v>10</v>
      </c>
      <c r="AC847">
        <v>14</v>
      </c>
    </row>
    <row r="848" spans="1:29" x14ac:dyDescent="0.3">
      <c r="A848">
        <v>911</v>
      </c>
      <c r="B848" t="s">
        <v>547</v>
      </c>
      <c r="C848" t="s">
        <v>1863</v>
      </c>
      <c r="J848" t="s">
        <v>495</v>
      </c>
      <c r="K848">
        <v>0</v>
      </c>
      <c r="N848" t="b">
        <v>1</v>
      </c>
      <c r="O848" t="b">
        <v>0</v>
      </c>
      <c r="P848" t="b">
        <v>1</v>
      </c>
      <c r="Q848">
        <v>18</v>
      </c>
      <c r="R848">
        <v>1</v>
      </c>
      <c r="S848">
        <v>1</v>
      </c>
      <c r="T848">
        <v>3</v>
      </c>
      <c r="V848" t="s">
        <v>452</v>
      </c>
      <c r="W848" t="s">
        <v>3878</v>
      </c>
      <c r="X848" t="s">
        <v>1395</v>
      </c>
      <c r="Y848">
        <v>35</v>
      </c>
      <c r="Z848">
        <v>35</v>
      </c>
      <c r="AA848">
        <v>10</v>
      </c>
      <c r="AB848">
        <v>10</v>
      </c>
      <c r="AC848">
        <v>14</v>
      </c>
    </row>
    <row r="849" spans="1:29" x14ac:dyDescent="0.3">
      <c r="A849">
        <v>912</v>
      </c>
      <c r="B849" t="s">
        <v>547</v>
      </c>
      <c r="C849" t="s">
        <v>1864</v>
      </c>
      <c r="J849" t="s">
        <v>495</v>
      </c>
      <c r="K849">
        <v>0</v>
      </c>
      <c r="N849" t="b">
        <v>1</v>
      </c>
      <c r="O849" t="b">
        <v>0</v>
      </c>
      <c r="P849" t="b">
        <v>1</v>
      </c>
      <c r="Q849">
        <v>18</v>
      </c>
      <c r="R849">
        <v>1</v>
      </c>
      <c r="S849">
        <v>1</v>
      </c>
      <c r="T849">
        <v>3</v>
      </c>
      <c r="V849" t="s">
        <v>452</v>
      </c>
      <c r="W849" t="s">
        <v>3878</v>
      </c>
      <c r="X849" t="s">
        <v>1397</v>
      </c>
      <c r="Y849">
        <v>36</v>
      </c>
      <c r="Z849">
        <v>36</v>
      </c>
      <c r="AA849">
        <v>10</v>
      </c>
      <c r="AB849">
        <v>10</v>
      </c>
      <c r="AC849">
        <v>14</v>
      </c>
    </row>
    <row r="850" spans="1:29" x14ac:dyDescent="0.3">
      <c r="A850">
        <v>913</v>
      </c>
      <c r="B850" t="s">
        <v>547</v>
      </c>
      <c r="C850" t="s">
        <v>1865</v>
      </c>
      <c r="J850" t="s">
        <v>495</v>
      </c>
      <c r="K850">
        <v>0</v>
      </c>
      <c r="N850" t="b">
        <v>1</v>
      </c>
      <c r="O850" t="b">
        <v>0</v>
      </c>
      <c r="P850" t="b">
        <v>1</v>
      </c>
      <c r="Q850">
        <v>18</v>
      </c>
      <c r="R850">
        <v>1</v>
      </c>
      <c r="S850">
        <v>1</v>
      </c>
      <c r="T850">
        <v>3</v>
      </c>
      <c r="V850" t="s">
        <v>452</v>
      </c>
      <c r="W850" t="s">
        <v>3878</v>
      </c>
      <c r="X850" t="s">
        <v>1399</v>
      </c>
      <c r="Y850">
        <v>37</v>
      </c>
      <c r="Z850">
        <v>37</v>
      </c>
      <c r="AA850">
        <v>10</v>
      </c>
      <c r="AB850">
        <v>10</v>
      </c>
      <c r="AC850">
        <v>14</v>
      </c>
    </row>
    <row r="851" spans="1:29" x14ac:dyDescent="0.3">
      <c r="A851">
        <v>914</v>
      </c>
      <c r="B851" t="s">
        <v>547</v>
      </c>
      <c r="C851" t="s">
        <v>1866</v>
      </c>
      <c r="J851" t="s">
        <v>495</v>
      </c>
      <c r="K851">
        <v>0</v>
      </c>
      <c r="N851" t="b">
        <v>1</v>
      </c>
      <c r="O851" t="b">
        <v>0</v>
      </c>
      <c r="P851" t="b">
        <v>1</v>
      </c>
      <c r="Q851">
        <v>18</v>
      </c>
      <c r="R851">
        <v>1</v>
      </c>
      <c r="S851">
        <v>1</v>
      </c>
      <c r="T851">
        <v>3</v>
      </c>
      <c r="V851" t="s">
        <v>452</v>
      </c>
      <c r="W851" t="s">
        <v>3878</v>
      </c>
      <c r="X851" t="s">
        <v>1401</v>
      </c>
      <c r="Y851">
        <v>38</v>
      </c>
      <c r="Z851">
        <v>38</v>
      </c>
      <c r="AA851">
        <v>10</v>
      </c>
      <c r="AB851">
        <v>10</v>
      </c>
      <c r="AC851">
        <v>14</v>
      </c>
    </row>
    <row r="852" spans="1:29" x14ac:dyDescent="0.3">
      <c r="A852">
        <v>915</v>
      </c>
      <c r="B852" t="s">
        <v>547</v>
      </c>
      <c r="C852" t="s">
        <v>1867</v>
      </c>
      <c r="J852" t="s">
        <v>495</v>
      </c>
      <c r="K852">
        <v>0</v>
      </c>
      <c r="N852" t="b">
        <v>1</v>
      </c>
      <c r="O852" t="b">
        <v>0</v>
      </c>
      <c r="P852" t="b">
        <v>1</v>
      </c>
      <c r="Q852">
        <v>18</v>
      </c>
      <c r="R852">
        <v>1</v>
      </c>
      <c r="S852">
        <v>1</v>
      </c>
      <c r="T852">
        <v>3</v>
      </c>
      <c r="V852" t="s">
        <v>452</v>
      </c>
      <c r="W852" t="s">
        <v>3878</v>
      </c>
      <c r="X852" t="s">
        <v>1403</v>
      </c>
      <c r="Y852">
        <v>39</v>
      </c>
      <c r="Z852">
        <v>39</v>
      </c>
      <c r="AA852">
        <v>10</v>
      </c>
      <c r="AB852">
        <v>10</v>
      </c>
      <c r="AC852">
        <v>14</v>
      </c>
    </row>
    <row r="853" spans="1:29" x14ac:dyDescent="0.3">
      <c r="A853">
        <v>916</v>
      </c>
      <c r="B853" t="s">
        <v>547</v>
      </c>
      <c r="C853" t="s">
        <v>1868</v>
      </c>
      <c r="J853" t="s">
        <v>495</v>
      </c>
      <c r="K853">
        <v>0</v>
      </c>
      <c r="N853" t="b">
        <v>1</v>
      </c>
      <c r="O853" t="b">
        <v>0</v>
      </c>
      <c r="P853" t="b">
        <v>1</v>
      </c>
      <c r="Q853">
        <v>18</v>
      </c>
      <c r="R853">
        <v>1</v>
      </c>
      <c r="S853">
        <v>1</v>
      </c>
      <c r="T853">
        <v>3</v>
      </c>
      <c r="V853" t="s">
        <v>452</v>
      </c>
      <c r="W853" t="s">
        <v>3878</v>
      </c>
      <c r="X853" t="s">
        <v>1405</v>
      </c>
      <c r="Y853">
        <v>40</v>
      </c>
      <c r="Z853">
        <v>40</v>
      </c>
      <c r="AA853">
        <v>10</v>
      </c>
      <c r="AB853">
        <v>10</v>
      </c>
      <c r="AC853">
        <v>14</v>
      </c>
    </row>
    <row r="854" spans="1:29" x14ac:dyDescent="0.3">
      <c r="A854">
        <v>917</v>
      </c>
      <c r="B854" t="s">
        <v>547</v>
      </c>
      <c r="C854" t="s">
        <v>1869</v>
      </c>
      <c r="J854" t="s">
        <v>495</v>
      </c>
      <c r="K854">
        <v>0</v>
      </c>
      <c r="N854" t="b">
        <v>1</v>
      </c>
      <c r="O854" t="b">
        <v>0</v>
      </c>
      <c r="P854" t="b">
        <v>1</v>
      </c>
      <c r="Q854">
        <v>18</v>
      </c>
      <c r="R854">
        <v>1</v>
      </c>
      <c r="S854">
        <v>1</v>
      </c>
      <c r="T854">
        <v>3</v>
      </c>
      <c r="V854" t="s">
        <v>452</v>
      </c>
      <c r="W854" t="s">
        <v>3878</v>
      </c>
      <c r="X854" t="s">
        <v>1407</v>
      </c>
      <c r="Y854">
        <v>41</v>
      </c>
      <c r="Z854">
        <v>41</v>
      </c>
      <c r="AA854">
        <v>10</v>
      </c>
      <c r="AB854">
        <v>10</v>
      </c>
      <c r="AC854">
        <v>14</v>
      </c>
    </row>
    <row r="855" spans="1:29" x14ac:dyDescent="0.3">
      <c r="A855">
        <v>918</v>
      </c>
      <c r="B855" t="s">
        <v>547</v>
      </c>
      <c r="C855" t="s">
        <v>1870</v>
      </c>
      <c r="J855" t="s">
        <v>495</v>
      </c>
      <c r="K855">
        <v>0</v>
      </c>
      <c r="N855" t="b">
        <v>1</v>
      </c>
      <c r="O855" t="b">
        <v>0</v>
      </c>
      <c r="P855" t="b">
        <v>1</v>
      </c>
      <c r="Q855">
        <v>18</v>
      </c>
      <c r="R855">
        <v>1</v>
      </c>
      <c r="S855">
        <v>1</v>
      </c>
      <c r="T855">
        <v>3</v>
      </c>
      <c r="V855" t="s">
        <v>452</v>
      </c>
      <c r="W855" t="s">
        <v>3878</v>
      </c>
      <c r="X855" t="s">
        <v>1409</v>
      </c>
      <c r="Y855">
        <v>42</v>
      </c>
      <c r="Z855">
        <v>42</v>
      </c>
      <c r="AA855">
        <v>10</v>
      </c>
      <c r="AB855">
        <v>10</v>
      </c>
      <c r="AC855">
        <v>14</v>
      </c>
    </row>
    <row r="856" spans="1:29" x14ac:dyDescent="0.3">
      <c r="A856">
        <v>919</v>
      </c>
      <c r="B856" t="s">
        <v>547</v>
      </c>
      <c r="C856" t="s">
        <v>1871</v>
      </c>
      <c r="J856" t="s">
        <v>495</v>
      </c>
      <c r="K856">
        <v>0</v>
      </c>
      <c r="N856" t="b">
        <v>1</v>
      </c>
      <c r="O856" t="b">
        <v>0</v>
      </c>
      <c r="P856" t="b">
        <v>1</v>
      </c>
      <c r="Q856">
        <v>18</v>
      </c>
      <c r="R856">
        <v>1</v>
      </c>
      <c r="S856">
        <v>1</v>
      </c>
      <c r="T856">
        <v>3</v>
      </c>
      <c r="V856" t="s">
        <v>452</v>
      </c>
      <c r="W856" t="s">
        <v>3878</v>
      </c>
      <c r="X856" t="s">
        <v>1411</v>
      </c>
      <c r="Y856">
        <v>43</v>
      </c>
      <c r="Z856">
        <v>43</v>
      </c>
      <c r="AA856">
        <v>10</v>
      </c>
      <c r="AB856">
        <v>10</v>
      </c>
      <c r="AC856">
        <v>14</v>
      </c>
    </row>
    <row r="857" spans="1:29" x14ac:dyDescent="0.3">
      <c r="A857">
        <v>920</v>
      </c>
      <c r="B857" t="s">
        <v>547</v>
      </c>
      <c r="C857" t="s">
        <v>1872</v>
      </c>
      <c r="J857" t="s">
        <v>495</v>
      </c>
      <c r="K857">
        <v>0</v>
      </c>
      <c r="N857" t="b">
        <v>1</v>
      </c>
      <c r="O857" t="b">
        <v>0</v>
      </c>
      <c r="P857" t="b">
        <v>1</v>
      </c>
      <c r="Q857">
        <v>18</v>
      </c>
      <c r="R857">
        <v>1</v>
      </c>
      <c r="S857">
        <v>1</v>
      </c>
      <c r="T857">
        <v>3</v>
      </c>
      <c r="V857" t="s">
        <v>452</v>
      </c>
      <c r="W857" t="s">
        <v>3878</v>
      </c>
      <c r="X857" t="s">
        <v>1413</v>
      </c>
      <c r="Y857">
        <v>44</v>
      </c>
      <c r="Z857">
        <v>44</v>
      </c>
      <c r="AA857">
        <v>10</v>
      </c>
      <c r="AB857">
        <v>10</v>
      </c>
      <c r="AC857">
        <v>14</v>
      </c>
    </row>
    <row r="858" spans="1:29" x14ac:dyDescent="0.3">
      <c r="A858">
        <v>921</v>
      </c>
      <c r="B858" t="s">
        <v>547</v>
      </c>
      <c r="C858" t="s">
        <v>1873</v>
      </c>
      <c r="J858" t="s">
        <v>495</v>
      </c>
      <c r="K858">
        <v>0</v>
      </c>
      <c r="N858" t="b">
        <v>1</v>
      </c>
      <c r="O858" t="b">
        <v>0</v>
      </c>
      <c r="P858" t="b">
        <v>1</v>
      </c>
      <c r="Q858">
        <v>18</v>
      </c>
      <c r="R858">
        <v>1</v>
      </c>
      <c r="S858">
        <v>1</v>
      </c>
      <c r="T858">
        <v>3</v>
      </c>
      <c r="V858" t="s">
        <v>452</v>
      </c>
      <c r="W858" t="s">
        <v>3878</v>
      </c>
      <c r="X858" t="s">
        <v>1415</v>
      </c>
      <c r="Y858">
        <v>45</v>
      </c>
      <c r="Z858">
        <v>45</v>
      </c>
      <c r="AA858">
        <v>10</v>
      </c>
      <c r="AB858">
        <v>10</v>
      </c>
      <c r="AC858">
        <v>14</v>
      </c>
    </row>
    <row r="859" spans="1:29" x14ac:dyDescent="0.3">
      <c r="A859">
        <v>922</v>
      </c>
      <c r="B859" t="s">
        <v>547</v>
      </c>
      <c r="C859" t="s">
        <v>1874</v>
      </c>
      <c r="J859" t="s">
        <v>495</v>
      </c>
      <c r="K859">
        <v>0</v>
      </c>
      <c r="N859" t="b">
        <v>1</v>
      </c>
      <c r="O859" t="b">
        <v>0</v>
      </c>
      <c r="P859" t="b">
        <v>1</v>
      </c>
      <c r="Q859">
        <v>18</v>
      </c>
      <c r="R859">
        <v>1</v>
      </c>
      <c r="S859">
        <v>1</v>
      </c>
      <c r="T859">
        <v>3</v>
      </c>
      <c r="V859" t="s">
        <v>452</v>
      </c>
      <c r="W859" t="s">
        <v>3878</v>
      </c>
      <c r="X859" t="s">
        <v>1417</v>
      </c>
      <c r="Y859">
        <v>46</v>
      </c>
      <c r="Z859">
        <v>46</v>
      </c>
      <c r="AA859">
        <v>10</v>
      </c>
      <c r="AB859">
        <v>10</v>
      </c>
      <c r="AC859">
        <v>14</v>
      </c>
    </row>
    <row r="860" spans="1:29" x14ac:dyDescent="0.3">
      <c r="A860">
        <v>923</v>
      </c>
      <c r="B860" t="s">
        <v>547</v>
      </c>
      <c r="C860" t="s">
        <v>1875</v>
      </c>
      <c r="J860" t="s">
        <v>495</v>
      </c>
      <c r="K860">
        <v>0</v>
      </c>
      <c r="N860" t="b">
        <v>1</v>
      </c>
      <c r="O860" t="b">
        <v>0</v>
      </c>
      <c r="P860" t="b">
        <v>1</v>
      </c>
      <c r="Q860">
        <v>18</v>
      </c>
      <c r="R860">
        <v>1</v>
      </c>
      <c r="S860">
        <v>1</v>
      </c>
      <c r="T860">
        <v>3</v>
      </c>
      <c r="V860" t="s">
        <v>452</v>
      </c>
      <c r="W860" t="s">
        <v>3878</v>
      </c>
      <c r="X860" t="s">
        <v>1419</v>
      </c>
      <c r="Y860">
        <v>47</v>
      </c>
      <c r="Z860">
        <v>47</v>
      </c>
      <c r="AA860">
        <v>10</v>
      </c>
      <c r="AB860">
        <v>10</v>
      </c>
      <c r="AC860">
        <v>14</v>
      </c>
    </row>
    <row r="861" spans="1:29" x14ac:dyDescent="0.3">
      <c r="A861">
        <v>924</v>
      </c>
      <c r="B861" t="s">
        <v>547</v>
      </c>
      <c r="C861" t="s">
        <v>1876</v>
      </c>
      <c r="J861" t="s">
        <v>495</v>
      </c>
      <c r="K861">
        <v>0</v>
      </c>
      <c r="N861" t="b">
        <v>1</v>
      </c>
      <c r="O861" t="b">
        <v>0</v>
      </c>
      <c r="P861" t="b">
        <v>1</v>
      </c>
      <c r="Q861">
        <v>18</v>
      </c>
      <c r="R861">
        <v>1</v>
      </c>
      <c r="S861">
        <v>1</v>
      </c>
      <c r="T861">
        <v>3</v>
      </c>
      <c r="V861" t="s">
        <v>452</v>
      </c>
      <c r="W861" t="s">
        <v>3878</v>
      </c>
      <c r="X861" t="s">
        <v>1421</v>
      </c>
      <c r="Y861">
        <v>48</v>
      </c>
      <c r="Z861">
        <v>48</v>
      </c>
      <c r="AA861">
        <v>10</v>
      </c>
      <c r="AB861">
        <v>10</v>
      </c>
      <c r="AC861">
        <v>14</v>
      </c>
    </row>
    <row r="862" spans="1:29" x14ac:dyDescent="0.3">
      <c r="A862">
        <v>925</v>
      </c>
      <c r="B862" t="s">
        <v>547</v>
      </c>
      <c r="C862" t="s">
        <v>1877</v>
      </c>
      <c r="J862" t="s">
        <v>495</v>
      </c>
      <c r="K862">
        <v>0</v>
      </c>
      <c r="N862" t="b">
        <v>1</v>
      </c>
      <c r="O862" t="b">
        <v>0</v>
      </c>
      <c r="P862" t="b">
        <v>1</v>
      </c>
      <c r="Q862">
        <v>18</v>
      </c>
      <c r="R862">
        <v>1</v>
      </c>
      <c r="S862">
        <v>1</v>
      </c>
      <c r="T862">
        <v>3</v>
      </c>
      <c r="V862" t="s">
        <v>452</v>
      </c>
      <c r="W862" t="s">
        <v>3878</v>
      </c>
      <c r="X862" t="s">
        <v>1423</v>
      </c>
      <c r="Y862">
        <v>49</v>
      </c>
      <c r="Z862">
        <v>49</v>
      </c>
      <c r="AA862">
        <v>10</v>
      </c>
      <c r="AB862">
        <v>10</v>
      </c>
      <c r="AC862">
        <v>14</v>
      </c>
    </row>
    <row r="863" spans="1:29" x14ac:dyDescent="0.3">
      <c r="A863">
        <v>926</v>
      </c>
      <c r="B863" t="s">
        <v>547</v>
      </c>
      <c r="C863" t="s">
        <v>1878</v>
      </c>
      <c r="J863" t="s">
        <v>495</v>
      </c>
      <c r="K863">
        <v>0</v>
      </c>
      <c r="N863" t="b">
        <v>1</v>
      </c>
      <c r="O863" t="b">
        <v>0</v>
      </c>
      <c r="P863" t="b">
        <v>1</v>
      </c>
      <c r="Q863">
        <v>18</v>
      </c>
      <c r="R863">
        <v>1</v>
      </c>
      <c r="S863">
        <v>1</v>
      </c>
      <c r="T863">
        <v>3</v>
      </c>
      <c r="V863" t="s">
        <v>452</v>
      </c>
      <c r="W863" t="s">
        <v>3878</v>
      </c>
      <c r="X863" t="s">
        <v>1425</v>
      </c>
      <c r="Y863">
        <v>50</v>
      </c>
      <c r="Z863">
        <v>50</v>
      </c>
      <c r="AA863">
        <v>10</v>
      </c>
      <c r="AB863">
        <v>10</v>
      </c>
      <c r="AC863">
        <v>14</v>
      </c>
    </row>
    <row r="864" spans="1:29" x14ac:dyDescent="0.3">
      <c r="A864">
        <v>927</v>
      </c>
      <c r="B864" t="s">
        <v>547</v>
      </c>
      <c r="C864" t="s">
        <v>1879</v>
      </c>
      <c r="J864" t="s">
        <v>495</v>
      </c>
      <c r="K864">
        <v>0</v>
      </c>
      <c r="N864" t="b">
        <v>1</v>
      </c>
      <c r="O864" t="b">
        <v>0</v>
      </c>
      <c r="P864" t="b">
        <v>1</v>
      </c>
      <c r="Q864">
        <v>18</v>
      </c>
      <c r="R864">
        <v>1</v>
      </c>
      <c r="S864">
        <v>1</v>
      </c>
      <c r="T864">
        <v>3</v>
      </c>
      <c r="V864" t="s">
        <v>452</v>
      </c>
      <c r="W864" t="s">
        <v>3878</v>
      </c>
      <c r="X864" t="s">
        <v>1427</v>
      </c>
      <c r="Y864">
        <v>51</v>
      </c>
      <c r="Z864">
        <v>51</v>
      </c>
      <c r="AA864">
        <v>10</v>
      </c>
      <c r="AB864">
        <v>10</v>
      </c>
      <c r="AC864">
        <v>14</v>
      </c>
    </row>
    <row r="865" spans="1:29" x14ac:dyDescent="0.3">
      <c r="A865">
        <v>928</v>
      </c>
      <c r="B865" t="s">
        <v>547</v>
      </c>
      <c r="C865" t="s">
        <v>1880</v>
      </c>
      <c r="J865" t="s">
        <v>495</v>
      </c>
      <c r="K865">
        <v>0</v>
      </c>
      <c r="N865" t="b">
        <v>1</v>
      </c>
      <c r="O865" t="b">
        <v>0</v>
      </c>
      <c r="P865" t="b">
        <v>1</v>
      </c>
      <c r="Q865">
        <v>18</v>
      </c>
      <c r="R865">
        <v>1</v>
      </c>
      <c r="S865">
        <v>1</v>
      </c>
      <c r="T865">
        <v>3</v>
      </c>
      <c r="V865" t="s">
        <v>452</v>
      </c>
      <c r="W865" t="s">
        <v>3878</v>
      </c>
      <c r="X865" t="s">
        <v>457</v>
      </c>
      <c r="Y865">
        <v>52</v>
      </c>
      <c r="Z865">
        <v>52</v>
      </c>
      <c r="AA865">
        <v>10</v>
      </c>
      <c r="AB865">
        <v>10</v>
      </c>
      <c r="AC865">
        <v>14</v>
      </c>
    </row>
    <row r="866" spans="1:29" x14ac:dyDescent="0.3">
      <c r="A866">
        <v>929</v>
      </c>
      <c r="B866" t="s">
        <v>547</v>
      </c>
      <c r="C866" t="s">
        <v>1881</v>
      </c>
      <c r="J866" t="s">
        <v>495</v>
      </c>
      <c r="K866">
        <v>0</v>
      </c>
      <c r="N866" t="b">
        <v>1</v>
      </c>
      <c r="O866" t="b">
        <v>0</v>
      </c>
      <c r="P866" t="b">
        <v>1</v>
      </c>
      <c r="Q866">
        <v>18</v>
      </c>
      <c r="R866">
        <v>1</v>
      </c>
      <c r="S866">
        <v>1</v>
      </c>
      <c r="T866">
        <v>3</v>
      </c>
      <c r="V866" t="s">
        <v>452</v>
      </c>
      <c r="W866" t="s">
        <v>3878</v>
      </c>
      <c r="X866" t="s">
        <v>456</v>
      </c>
      <c r="Y866">
        <v>53</v>
      </c>
      <c r="Z866">
        <v>53</v>
      </c>
      <c r="AA866">
        <v>10</v>
      </c>
      <c r="AB866">
        <v>10</v>
      </c>
      <c r="AC866">
        <v>14</v>
      </c>
    </row>
    <row r="867" spans="1:29" x14ac:dyDescent="0.3">
      <c r="A867">
        <v>930</v>
      </c>
      <c r="B867" t="s">
        <v>547</v>
      </c>
      <c r="C867" t="s">
        <v>1882</v>
      </c>
      <c r="J867" t="s">
        <v>495</v>
      </c>
      <c r="K867">
        <v>0</v>
      </c>
      <c r="N867" t="b">
        <v>1</v>
      </c>
      <c r="O867" t="b">
        <v>0</v>
      </c>
      <c r="P867" t="b">
        <v>1</v>
      </c>
      <c r="Q867">
        <v>18</v>
      </c>
      <c r="R867">
        <v>1</v>
      </c>
      <c r="S867">
        <v>1</v>
      </c>
      <c r="T867">
        <v>3</v>
      </c>
      <c r="V867" t="s">
        <v>452</v>
      </c>
      <c r="W867" t="s">
        <v>3878</v>
      </c>
      <c r="X867" t="s">
        <v>3869</v>
      </c>
      <c r="Y867">
        <v>54</v>
      </c>
      <c r="Z867">
        <v>54</v>
      </c>
      <c r="AA867">
        <v>10</v>
      </c>
      <c r="AB867">
        <v>10</v>
      </c>
      <c r="AC867">
        <v>14</v>
      </c>
    </row>
    <row r="868" spans="1:29" x14ac:dyDescent="0.3">
      <c r="A868">
        <v>931</v>
      </c>
      <c r="B868" t="s">
        <v>547</v>
      </c>
      <c r="C868" t="s">
        <v>1883</v>
      </c>
      <c r="J868" t="s">
        <v>495</v>
      </c>
      <c r="K868">
        <v>0</v>
      </c>
      <c r="N868" t="b">
        <v>1</v>
      </c>
      <c r="O868" t="b">
        <v>0</v>
      </c>
      <c r="P868" t="b">
        <v>1</v>
      </c>
      <c r="Q868">
        <v>18</v>
      </c>
      <c r="R868">
        <v>1</v>
      </c>
      <c r="S868">
        <v>1</v>
      </c>
      <c r="T868">
        <v>3</v>
      </c>
      <c r="V868" t="s">
        <v>452</v>
      </c>
      <c r="W868" t="s">
        <v>3878</v>
      </c>
      <c r="X868" t="s">
        <v>3870</v>
      </c>
      <c r="Y868">
        <v>55</v>
      </c>
      <c r="Z868">
        <v>55</v>
      </c>
      <c r="AA868">
        <v>10</v>
      </c>
      <c r="AB868">
        <v>10</v>
      </c>
      <c r="AC868">
        <v>14</v>
      </c>
    </row>
    <row r="869" spans="1:29" x14ac:dyDescent="0.3">
      <c r="A869">
        <v>932</v>
      </c>
      <c r="B869" t="s">
        <v>547</v>
      </c>
      <c r="C869" t="s">
        <v>1884</v>
      </c>
      <c r="J869" t="s">
        <v>495</v>
      </c>
      <c r="K869">
        <v>0</v>
      </c>
      <c r="N869" t="b">
        <v>1</v>
      </c>
      <c r="O869" t="b">
        <v>0</v>
      </c>
      <c r="P869" t="b">
        <v>1</v>
      </c>
      <c r="Q869">
        <v>18</v>
      </c>
      <c r="R869">
        <v>1</v>
      </c>
      <c r="S869">
        <v>1</v>
      </c>
      <c r="T869">
        <v>3</v>
      </c>
      <c r="V869" t="s">
        <v>452</v>
      </c>
      <c r="W869" t="s">
        <v>3878</v>
      </c>
      <c r="X869" t="s">
        <v>3871</v>
      </c>
      <c r="Y869">
        <v>56</v>
      </c>
      <c r="Z869">
        <v>56</v>
      </c>
      <c r="AA869">
        <v>10</v>
      </c>
      <c r="AB869">
        <v>10</v>
      </c>
      <c r="AC869">
        <v>14</v>
      </c>
    </row>
    <row r="870" spans="1:29" x14ac:dyDescent="0.3">
      <c r="A870">
        <v>933</v>
      </c>
      <c r="B870" t="s">
        <v>547</v>
      </c>
      <c r="C870" t="s">
        <v>1885</v>
      </c>
      <c r="J870" t="s">
        <v>495</v>
      </c>
      <c r="K870">
        <v>0</v>
      </c>
      <c r="N870" t="b">
        <v>1</v>
      </c>
      <c r="O870" t="b">
        <v>0</v>
      </c>
      <c r="P870" t="b">
        <v>1</v>
      </c>
      <c r="Q870">
        <v>18</v>
      </c>
      <c r="R870">
        <v>1</v>
      </c>
      <c r="S870">
        <v>1</v>
      </c>
      <c r="T870">
        <v>3</v>
      </c>
      <c r="V870" t="s">
        <v>452</v>
      </c>
      <c r="W870" t="s">
        <v>3878</v>
      </c>
      <c r="X870" t="s">
        <v>3872</v>
      </c>
      <c r="Y870">
        <v>57</v>
      </c>
      <c r="Z870">
        <v>57</v>
      </c>
      <c r="AA870">
        <v>10</v>
      </c>
      <c r="AB870">
        <v>10</v>
      </c>
      <c r="AC870">
        <v>14</v>
      </c>
    </row>
    <row r="871" spans="1:29" x14ac:dyDescent="0.3">
      <c r="A871">
        <v>934</v>
      </c>
      <c r="B871" t="s">
        <v>547</v>
      </c>
      <c r="C871" t="s">
        <v>1886</v>
      </c>
      <c r="J871" t="s">
        <v>495</v>
      </c>
      <c r="K871">
        <v>0</v>
      </c>
      <c r="N871" t="b">
        <v>1</v>
      </c>
      <c r="O871" t="b">
        <v>0</v>
      </c>
      <c r="P871" t="b">
        <v>1</v>
      </c>
      <c r="Q871">
        <v>18</v>
      </c>
      <c r="R871">
        <v>1</v>
      </c>
      <c r="S871">
        <v>1</v>
      </c>
      <c r="T871">
        <v>3</v>
      </c>
      <c r="V871" t="s">
        <v>452</v>
      </c>
      <c r="W871" t="s">
        <v>3878</v>
      </c>
      <c r="X871" t="s">
        <v>3873</v>
      </c>
      <c r="Y871">
        <v>58</v>
      </c>
      <c r="Z871">
        <v>58</v>
      </c>
      <c r="AA871">
        <v>10</v>
      </c>
      <c r="AB871">
        <v>10</v>
      </c>
      <c r="AC871">
        <v>14</v>
      </c>
    </row>
    <row r="872" spans="1:29" x14ac:dyDescent="0.3">
      <c r="A872">
        <v>935</v>
      </c>
      <c r="B872" t="s">
        <v>547</v>
      </c>
      <c r="C872" t="s">
        <v>1887</v>
      </c>
      <c r="J872" t="s">
        <v>495</v>
      </c>
      <c r="K872">
        <v>0</v>
      </c>
      <c r="N872" t="b">
        <v>1</v>
      </c>
      <c r="O872" t="b">
        <v>0</v>
      </c>
      <c r="P872" t="b">
        <v>1</v>
      </c>
      <c r="Q872">
        <v>18</v>
      </c>
      <c r="R872">
        <v>1</v>
      </c>
      <c r="S872">
        <v>1</v>
      </c>
      <c r="T872">
        <v>3</v>
      </c>
      <c r="V872" t="s">
        <v>452</v>
      </c>
      <c r="W872" t="s">
        <v>3878</v>
      </c>
      <c r="X872" t="s">
        <v>3874</v>
      </c>
      <c r="Y872">
        <v>59</v>
      </c>
      <c r="Z872">
        <v>59</v>
      </c>
      <c r="AA872">
        <v>10</v>
      </c>
      <c r="AB872">
        <v>10</v>
      </c>
      <c r="AC872">
        <v>14</v>
      </c>
    </row>
    <row r="873" spans="1:29" x14ac:dyDescent="0.3">
      <c r="A873">
        <v>936</v>
      </c>
      <c r="B873" t="s">
        <v>547</v>
      </c>
      <c r="C873" t="s">
        <v>1888</v>
      </c>
      <c r="J873" t="s">
        <v>495</v>
      </c>
      <c r="K873">
        <v>0</v>
      </c>
      <c r="N873" t="b">
        <v>1</v>
      </c>
      <c r="O873" t="b">
        <v>0</v>
      </c>
      <c r="P873" t="b">
        <v>1</v>
      </c>
      <c r="Q873">
        <v>18</v>
      </c>
      <c r="R873">
        <v>1</v>
      </c>
      <c r="S873">
        <v>1</v>
      </c>
      <c r="T873">
        <v>3</v>
      </c>
      <c r="V873" t="s">
        <v>452</v>
      </c>
      <c r="W873" t="s">
        <v>3878</v>
      </c>
      <c r="X873" t="s">
        <v>3875</v>
      </c>
      <c r="Y873">
        <v>60</v>
      </c>
      <c r="Z873">
        <v>60</v>
      </c>
      <c r="AA873">
        <v>10</v>
      </c>
      <c r="AB873">
        <v>10</v>
      </c>
      <c r="AC873">
        <v>14</v>
      </c>
    </row>
    <row r="874" spans="1:29" x14ac:dyDescent="0.3">
      <c r="A874">
        <v>937</v>
      </c>
      <c r="B874" t="s">
        <v>547</v>
      </c>
      <c r="C874" t="s">
        <v>1889</v>
      </c>
      <c r="J874" t="s">
        <v>495</v>
      </c>
      <c r="K874">
        <v>0</v>
      </c>
      <c r="N874" t="b">
        <v>1</v>
      </c>
      <c r="O874" t="b">
        <v>0</v>
      </c>
      <c r="P874" t="b">
        <v>1</v>
      </c>
      <c r="Q874">
        <v>18</v>
      </c>
      <c r="R874">
        <v>1</v>
      </c>
      <c r="S874">
        <v>1</v>
      </c>
      <c r="T874">
        <v>3</v>
      </c>
      <c r="V874" t="s">
        <v>452</v>
      </c>
      <c r="W874" t="s">
        <v>3878</v>
      </c>
      <c r="X874" t="s">
        <v>3876</v>
      </c>
      <c r="Y874">
        <v>61</v>
      </c>
      <c r="Z874">
        <v>61</v>
      </c>
      <c r="AA874">
        <v>10</v>
      </c>
      <c r="AB874">
        <v>10</v>
      </c>
      <c r="AC874">
        <v>14</v>
      </c>
    </row>
    <row r="875" spans="1:29" x14ac:dyDescent="0.3">
      <c r="A875">
        <v>938</v>
      </c>
      <c r="B875" t="s">
        <v>547</v>
      </c>
      <c r="C875" t="s">
        <v>1890</v>
      </c>
      <c r="J875" t="s">
        <v>495</v>
      </c>
      <c r="K875">
        <v>0</v>
      </c>
      <c r="N875" t="b">
        <v>1</v>
      </c>
      <c r="O875" t="b">
        <v>0</v>
      </c>
      <c r="P875" t="b">
        <v>1</v>
      </c>
      <c r="Q875">
        <v>18</v>
      </c>
      <c r="R875">
        <v>1</v>
      </c>
      <c r="S875">
        <v>1</v>
      </c>
      <c r="T875">
        <v>3</v>
      </c>
      <c r="V875" t="s">
        <v>452</v>
      </c>
      <c r="W875" t="s">
        <v>3878</v>
      </c>
      <c r="X875" t="s">
        <v>3877</v>
      </c>
      <c r="Y875">
        <v>62</v>
      </c>
      <c r="Z875">
        <v>62</v>
      </c>
      <c r="AA875">
        <v>10</v>
      </c>
      <c r="AB875">
        <v>10</v>
      </c>
      <c r="AC875">
        <v>14</v>
      </c>
    </row>
    <row r="876" spans="1:29" x14ac:dyDescent="0.3">
      <c r="A876">
        <v>939</v>
      </c>
      <c r="B876" t="s">
        <v>547</v>
      </c>
      <c r="C876" t="s">
        <v>1891</v>
      </c>
      <c r="J876" t="s">
        <v>495</v>
      </c>
      <c r="K876">
        <v>0</v>
      </c>
      <c r="N876" t="b">
        <v>1</v>
      </c>
      <c r="O876" t="b">
        <v>0</v>
      </c>
      <c r="P876" t="b">
        <v>1</v>
      </c>
      <c r="Q876">
        <v>18</v>
      </c>
      <c r="R876">
        <v>1</v>
      </c>
      <c r="S876">
        <v>1</v>
      </c>
      <c r="T876">
        <v>3</v>
      </c>
      <c r="V876" t="s">
        <v>452</v>
      </c>
      <c r="W876" t="s">
        <v>3878</v>
      </c>
      <c r="X876" t="s">
        <v>3895</v>
      </c>
      <c r="Y876">
        <v>63</v>
      </c>
      <c r="Z876">
        <v>63</v>
      </c>
      <c r="AA876">
        <v>10</v>
      </c>
      <c r="AB876">
        <v>10</v>
      </c>
      <c r="AC876">
        <v>14</v>
      </c>
    </row>
    <row r="877" spans="1:29" x14ac:dyDescent="0.3">
      <c r="A877">
        <v>940</v>
      </c>
      <c r="B877" t="s">
        <v>547</v>
      </c>
      <c r="C877" t="s">
        <v>1892</v>
      </c>
      <c r="J877" t="s">
        <v>495</v>
      </c>
      <c r="K877">
        <v>0</v>
      </c>
      <c r="N877" t="b">
        <v>1</v>
      </c>
      <c r="O877" t="b">
        <v>0</v>
      </c>
      <c r="P877" t="b">
        <v>1</v>
      </c>
      <c r="Q877">
        <v>18</v>
      </c>
      <c r="R877">
        <v>1</v>
      </c>
      <c r="S877">
        <v>1</v>
      </c>
      <c r="T877">
        <v>3</v>
      </c>
      <c r="V877" t="s">
        <v>452</v>
      </c>
      <c r="W877" t="s">
        <v>3878</v>
      </c>
      <c r="X877" t="s">
        <v>3896</v>
      </c>
      <c r="Y877">
        <v>64</v>
      </c>
      <c r="Z877">
        <v>64</v>
      </c>
      <c r="AA877">
        <v>10</v>
      </c>
      <c r="AB877">
        <v>10</v>
      </c>
      <c r="AC877">
        <v>14</v>
      </c>
    </row>
    <row r="878" spans="1:29" x14ac:dyDescent="0.3">
      <c r="A878">
        <v>1114</v>
      </c>
      <c r="B878" t="s">
        <v>543</v>
      </c>
      <c r="C878" t="s">
        <v>1903</v>
      </c>
      <c r="D878" t="s">
        <v>1904</v>
      </c>
      <c r="E878" t="s">
        <v>390</v>
      </c>
      <c r="V878" t="s">
        <v>390</v>
      </c>
      <c r="W878" t="s">
        <v>3776</v>
      </c>
      <c r="X878" t="s">
        <v>3897</v>
      </c>
      <c r="Y878">
        <v>1</v>
      </c>
      <c r="Z878">
        <v>15</v>
      </c>
      <c r="AA878">
        <v>1</v>
      </c>
      <c r="AB878">
        <v>4</v>
      </c>
      <c r="AC878">
        <v>16</v>
      </c>
    </row>
    <row r="879" spans="1:29" x14ac:dyDescent="0.3">
      <c r="A879">
        <v>1115</v>
      </c>
      <c r="B879" t="s">
        <v>546</v>
      </c>
      <c r="C879" t="s">
        <v>1905</v>
      </c>
      <c r="V879" t="s">
        <v>390</v>
      </c>
      <c r="W879" t="s">
        <v>3776</v>
      </c>
      <c r="X879" t="s">
        <v>3898</v>
      </c>
      <c r="Y879">
        <v>3</v>
      </c>
      <c r="Z879">
        <v>15</v>
      </c>
      <c r="AA879">
        <v>1</v>
      </c>
      <c r="AB879">
        <v>4</v>
      </c>
      <c r="AC879">
        <v>16</v>
      </c>
    </row>
    <row r="880" spans="1:29" x14ac:dyDescent="0.3">
      <c r="A880">
        <v>1116</v>
      </c>
      <c r="B880" t="s">
        <v>545</v>
      </c>
      <c r="C880" t="s">
        <v>1906</v>
      </c>
      <c r="V880" t="s">
        <v>390</v>
      </c>
      <c r="W880" t="s">
        <v>3776</v>
      </c>
      <c r="X880" t="s">
        <v>3899</v>
      </c>
      <c r="Y880">
        <v>1</v>
      </c>
      <c r="Z880">
        <v>15</v>
      </c>
      <c r="AA880">
        <v>2</v>
      </c>
      <c r="AB880">
        <v>2</v>
      </c>
      <c r="AC880">
        <v>16</v>
      </c>
    </row>
    <row r="881" spans="1:29" x14ac:dyDescent="0.3">
      <c r="A881">
        <v>1117</v>
      </c>
      <c r="B881" t="s">
        <v>547</v>
      </c>
      <c r="C881" t="s">
        <v>1907</v>
      </c>
      <c r="J881" t="s">
        <v>495</v>
      </c>
      <c r="K881">
        <v>0</v>
      </c>
      <c r="N881" t="b">
        <v>1</v>
      </c>
      <c r="O881" t="b">
        <v>0</v>
      </c>
      <c r="P881" t="b">
        <v>1</v>
      </c>
      <c r="Q881">
        <v>4</v>
      </c>
      <c r="R881">
        <v>1</v>
      </c>
      <c r="S881">
        <v>1</v>
      </c>
      <c r="T881">
        <v>2</v>
      </c>
      <c r="V881" t="s">
        <v>390</v>
      </c>
      <c r="W881" t="s">
        <v>3776</v>
      </c>
      <c r="X881" t="s">
        <v>569</v>
      </c>
      <c r="Y881">
        <v>3</v>
      </c>
      <c r="Z881">
        <v>3</v>
      </c>
      <c r="AA881">
        <v>2</v>
      </c>
      <c r="AB881">
        <v>2</v>
      </c>
      <c r="AC881">
        <v>16</v>
      </c>
    </row>
    <row r="882" spans="1:29" x14ac:dyDescent="0.3">
      <c r="A882">
        <v>1118</v>
      </c>
      <c r="B882" t="s">
        <v>547</v>
      </c>
      <c r="C882" t="s">
        <v>1908</v>
      </c>
      <c r="J882" t="s">
        <v>495</v>
      </c>
      <c r="K882">
        <v>0</v>
      </c>
      <c r="N882" t="b">
        <v>1</v>
      </c>
      <c r="O882" t="b">
        <v>0</v>
      </c>
      <c r="P882" t="b">
        <v>1</v>
      </c>
      <c r="Q882">
        <v>4</v>
      </c>
      <c r="R882">
        <v>1</v>
      </c>
      <c r="S882">
        <v>1</v>
      </c>
      <c r="T882">
        <v>2</v>
      </c>
      <c r="V882" t="s">
        <v>390</v>
      </c>
      <c r="W882" t="s">
        <v>3776</v>
      </c>
      <c r="X882" t="s">
        <v>571</v>
      </c>
      <c r="Y882">
        <v>4</v>
      </c>
      <c r="Z882">
        <v>4</v>
      </c>
      <c r="AA882">
        <v>2</v>
      </c>
      <c r="AB882">
        <v>2</v>
      </c>
      <c r="AC882">
        <v>16</v>
      </c>
    </row>
    <row r="883" spans="1:29" x14ac:dyDescent="0.3">
      <c r="A883">
        <v>1119</v>
      </c>
      <c r="B883" t="s">
        <v>547</v>
      </c>
      <c r="C883" t="s">
        <v>1909</v>
      </c>
      <c r="J883" t="s">
        <v>495</v>
      </c>
      <c r="K883">
        <v>0</v>
      </c>
      <c r="N883" t="b">
        <v>0</v>
      </c>
      <c r="O883" t="b">
        <v>1</v>
      </c>
      <c r="P883" t="b">
        <v>0</v>
      </c>
      <c r="Q883">
        <v>4</v>
      </c>
      <c r="R883">
        <v>1</v>
      </c>
      <c r="S883">
        <v>1</v>
      </c>
      <c r="T883">
        <v>2</v>
      </c>
      <c r="V883" t="s">
        <v>390</v>
      </c>
      <c r="W883" t="s">
        <v>3776</v>
      </c>
      <c r="X883" t="s">
        <v>573</v>
      </c>
      <c r="Y883">
        <v>5</v>
      </c>
      <c r="Z883">
        <v>5</v>
      </c>
      <c r="AA883">
        <v>2</v>
      </c>
      <c r="AB883">
        <v>2</v>
      </c>
      <c r="AC883">
        <v>16</v>
      </c>
    </row>
    <row r="884" spans="1:29" x14ac:dyDescent="0.3">
      <c r="A884">
        <v>1120</v>
      </c>
      <c r="B884" t="s">
        <v>547</v>
      </c>
      <c r="C884" t="s">
        <v>1910</v>
      </c>
      <c r="J884" t="s">
        <v>495</v>
      </c>
      <c r="K884">
        <v>0</v>
      </c>
      <c r="N884" t="b">
        <v>1</v>
      </c>
      <c r="O884" t="b">
        <v>0</v>
      </c>
      <c r="P884" t="b">
        <v>1</v>
      </c>
      <c r="Q884">
        <v>4</v>
      </c>
      <c r="R884">
        <v>1</v>
      </c>
      <c r="S884">
        <v>1</v>
      </c>
      <c r="T884">
        <v>2</v>
      </c>
      <c r="V884" t="s">
        <v>390</v>
      </c>
      <c r="W884" t="s">
        <v>3776</v>
      </c>
      <c r="X884" t="s">
        <v>575</v>
      </c>
      <c r="Y884">
        <v>6</v>
      </c>
      <c r="Z884">
        <v>6</v>
      </c>
      <c r="AA884">
        <v>2</v>
      </c>
      <c r="AB884">
        <v>2</v>
      </c>
      <c r="AC884">
        <v>16</v>
      </c>
    </row>
    <row r="885" spans="1:29" x14ac:dyDescent="0.3">
      <c r="A885">
        <v>1121</v>
      </c>
      <c r="B885" t="s">
        <v>547</v>
      </c>
      <c r="C885" t="s">
        <v>1911</v>
      </c>
      <c r="J885" t="s">
        <v>495</v>
      </c>
      <c r="K885">
        <v>0</v>
      </c>
      <c r="N885" t="b">
        <v>1</v>
      </c>
      <c r="O885" t="b">
        <v>0</v>
      </c>
      <c r="P885" t="b">
        <v>1</v>
      </c>
      <c r="Q885">
        <v>4</v>
      </c>
      <c r="R885">
        <v>1</v>
      </c>
      <c r="S885">
        <v>1</v>
      </c>
      <c r="T885">
        <v>2</v>
      </c>
      <c r="V885" t="s">
        <v>390</v>
      </c>
      <c r="W885" t="s">
        <v>3776</v>
      </c>
      <c r="X885" t="s">
        <v>577</v>
      </c>
      <c r="Y885">
        <v>7</v>
      </c>
      <c r="Z885">
        <v>7</v>
      </c>
      <c r="AA885">
        <v>2</v>
      </c>
      <c r="AB885">
        <v>2</v>
      </c>
      <c r="AC885">
        <v>16</v>
      </c>
    </row>
    <row r="886" spans="1:29" x14ac:dyDescent="0.3">
      <c r="A886">
        <v>1122</v>
      </c>
      <c r="B886" t="s">
        <v>547</v>
      </c>
      <c r="C886" t="s">
        <v>1912</v>
      </c>
      <c r="J886" t="s">
        <v>495</v>
      </c>
      <c r="K886">
        <v>0</v>
      </c>
      <c r="N886" t="b">
        <v>0</v>
      </c>
      <c r="O886" t="b">
        <v>1</v>
      </c>
      <c r="P886" t="b">
        <v>0</v>
      </c>
      <c r="Q886">
        <v>4</v>
      </c>
      <c r="R886">
        <v>1</v>
      </c>
      <c r="S886">
        <v>1</v>
      </c>
      <c r="T886">
        <v>2</v>
      </c>
      <c r="V886" t="s">
        <v>390</v>
      </c>
      <c r="W886" t="s">
        <v>3776</v>
      </c>
      <c r="X886" t="s">
        <v>550</v>
      </c>
      <c r="Y886">
        <v>8</v>
      </c>
      <c r="Z886">
        <v>8</v>
      </c>
      <c r="AA886">
        <v>2</v>
      </c>
      <c r="AB886">
        <v>2</v>
      </c>
      <c r="AC886">
        <v>16</v>
      </c>
    </row>
    <row r="887" spans="1:29" x14ac:dyDescent="0.3">
      <c r="A887">
        <v>1123</v>
      </c>
      <c r="B887" t="s">
        <v>547</v>
      </c>
      <c r="C887" t="s">
        <v>1913</v>
      </c>
      <c r="J887" t="s">
        <v>495</v>
      </c>
      <c r="K887">
        <v>0</v>
      </c>
      <c r="N887" t="b">
        <v>1</v>
      </c>
      <c r="O887" t="b">
        <v>0</v>
      </c>
      <c r="P887" t="b">
        <v>1</v>
      </c>
      <c r="Q887">
        <v>4</v>
      </c>
      <c r="R887">
        <v>1</v>
      </c>
      <c r="S887">
        <v>1</v>
      </c>
      <c r="T887">
        <v>2</v>
      </c>
      <c r="V887" t="s">
        <v>390</v>
      </c>
      <c r="W887" t="s">
        <v>3776</v>
      </c>
      <c r="X887" t="s">
        <v>593</v>
      </c>
      <c r="Y887">
        <v>9</v>
      </c>
      <c r="Z887">
        <v>9</v>
      </c>
      <c r="AA887">
        <v>2</v>
      </c>
      <c r="AB887">
        <v>2</v>
      </c>
      <c r="AC887">
        <v>16</v>
      </c>
    </row>
    <row r="888" spans="1:29" x14ac:dyDescent="0.3">
      <c r="A888">
        <v>1124</v>
      </c>
      <c r="B888" t="s">
        <v>547</v>
      </c>
      <c r="C888" t="s">
        <v>1914</v>
      </c>
      <c r="J888" t="s">
        <v>513</v>
      </c>
      <c r="K888">
        <v>0</v>
      </c>
      <c r="N888" t="b">
        <v>1</v>
      </c>
      <c r="O888" t="b">
        <v>0</v>
      </c>
      <c r="P888" t="b">
        <v>1</v>
      </c>
      <c r="Q888">
        <v>4</v>
      </c>
      <c r="R888">
        <v>1</v>
      </c>
      <c r="S888">
        <v>1</v>
      </c>
      <c r="T888">
        <v>2</v>
      </c>
      <c r="V888" t="s">
        <v>390</v>
      </c>
      <c r="W888" t="s">
        <v>3776</v>
      </c>
      <c r="X888" t="s">
        <v>582</v>
      </c>
      <c r="Y888">
        <v>10</v>
      </c>
      <c r="Z888">
        <v>10</v>
      </c>
      <c r="AA888">
        <v>2</v>
      </c>
      <c r="AB888">
        <v>2</v>
      </c>
      <c r="AC888">
        <v>16</v>
      </c>
    </row>
    <row r="889" spans="1:29" x14ac:dyDescent="0.3">
      <c r="A889">
        <v>1125</v>
      </c>
      <c r="B889" t="s">
        <v>547</v>
      </c>
      <c r="C889" t="s">
        <v>1915</v>
      </c>
      <c r="J889" t="s">
        <v>513</v>
      </c>
      <c r="K889">
        <v>0</v>
      </c>
      <c r="N889" t="b">
        <v>1</v>
      </c>
      <c r="O889" t="b">
        <v>0</v>
      </c>
      <c r="P889" t="b">
        <v>1</v>
      </c>
      <c r="Q889">
        <v>4</v>
      </c>
      <c r="R889">
        <v>1</v>
      </c>
      <c r="S889">
        <v>1</v>
      </c>
      <c r="T889">
        <v>2</v>
      </c>
      <c r="V889" t="s">
        <v>390</v>
      </c>
      <c r="W889" t="s">
        <v>3776</v>
      </c>
      <c r="X889" t="s">
        <v>585</v>
      </c>
      <c r="Y889">
        <v>11</v>
      </c>
      <c r="Z889">
        <v>11</v>
      </c>
      <c r="AA889">
        <v>2</v>
      </c>
      <c r="AB889">
        <v>2</v>
      </c>
      <c r="AC889">
        <v>16</v>
      </c>
    </row>
    <row r="890" spans="1:29" x14ac:dyDescent="0.3">
      <c r="A890">
        <v>1126</v>
      </c>
      <c r="B890" t="s">
        <v>543</v>
      </c>
      <c r="C890" t="s">
        <v>1916</v>
      </c>
      <c r="D890" t="s">
        <v>1917</v>
      </c>
      <c r="E890" t="s">
        <v>317</v>
      </c>
      <c r="V890" t="s">
        <v>317</v>
      </c>
      <c r="W890" t="s">
        <v>3900</v>
      </c>
      <c r="X890" t="s">
        <v>2912</v>
      </c>
      <c r="Y890">
        <v>1</v>
      </c>
      <c r="Z890">
        <v>27</v>
      </c>
      <c r="AA890">
        <v>1</v>
      </c>
      <c r="AB890">
        <v>13</v>
      </c>
      <c r="AC890">
        <v>17</v>
      </c>
    </row>
    <row r="891" spans="1:29" x14ac:dyDescent="0.3">
      <c r="A891">
        <v>1127</v>
      </c>
      <c r="B891" t="s">
        <v>545</v>
      </c>
      <c r="C891" t="s">
        <v>1918</v>
      </c>
      <c r="V891" t="s">
        <v>317</v>
      </c>
      <c r="W891" t="s">
        <v>3900</v>
      </c>
      <c r="X891" t="s">
        <v>1919</v>
      </c>
      <c r="Y891">
        <v>1</v>
      </c>
      <c r="Z891">
        <v>27</v>
      </c>
      <c r="AA891">
        <v>1</v>
      </c>
      <c r="AB891">
        <v>10</v>
      </c>
      <c r="AC891">
        <v>17</v>
      </c>
    </row>
    <row r="892" spans="1:29" x14ac:dyDescent="0.3">
      <c r="A892">
        <v>1128</v>
      </c>
      <c r="B892" t="s">
        <v>546</v>
      </c>
      <c r="C892" t="s">
        <v>1920</v>
      </c>
      <c r="V892" t="s">
        <v>317</v>
      </c>
      <c r="W892" t="s">
        <v>3900</v>
      </c>
      <c r="X892" t="s">
        <v>2913</v>
      </c>
      <c r="Y892">
        <v>3</v>
      </c>
      <c r="Z892">
        <v>7</v>
      </c>
      <c r="AA892">
        <v>1</v>
      </c>
      <c r="AB892">
        <v>13</v>
      </c>
      <c r="AC892">
        <v>17</v>
      </c>
    </row>
    <row r="893" spans="1:29" x14ac:dyDescent="0.3">
      <c r="A893">
        <v>1129</v>
      </c>
      <c r="B893" t="s">
        <v>546</v>
      </c>
      <c r="C893" t="s">
        <v>1921</v>
      </c>
      <c r="V893" t="s">
        <v>317</v>
      </c>
      <c r="W893" t="s">
        <v>3900</v>
      </c>
      <c r="X893" t="s">
        <v>2914</v>
      </c>
      <c r="Y893">
        <v>9</v>
      </c>
      <c r="Z893">
        <v>13</v>
      </c>
      <c r="AA893">
        <v>1</v>
      </c>
      <c r="AB893">
        <v>13</v>
      </c>
      <c r="AC893">
        <v>17</v>
      </c>
    </row>
    <row r="894" spans="1:29" x14ac:dyDescent="0.3">
      <c r="A894">
        <v>1130</v>
      </c>
      <c r="B894" t="s">
        <v>546</v>
      </c>
      <c r="C894" t="s">
        <v>1922</v>
      </c>
      <c r="V894" t="s">
        <v>317</v>
      </c>
      <c r="W894" t="s">
        <v>3900</v>
      </c>
      <c r="X894" t="s">
        <v>2915</v>
      </c>
      <c r="Y894">
        <v>15</v>
      </c>
      <c r="Z894">
        <v>17</v>
      </c>
      <c r="AA894">
        <v>1</v>
      </c>
      <c r="AB894">
        <v>13</v>
      </c>
      <c r="AC894">
        <v>17</v>
      </c>
    </row>
    <row r="895" spans="1:29" x14ac:dyDescent="0.3">
      <c r="A895">
        <v>1131</v>
      </c>
      <c r="B895" t="s">
        <v>546</v>
      </c>
      <c r="C895" t="s">
        <v>1923</v>
      </c>
      <c r="V895" t="s">
        <v>317</v>
      </c>
      <c r="W895" t="s">
        <v>3900</v>
      </c>
      <c r="X895" t="s">
        <v>2916</v>
      </c>
      <c r="Y895">
        <v>19</v>
      </c>
      <c r="Z895">
        <v>20</v>
      </c>
      <c r="AA895">
        <v>1</v>
      </c>
      <c r="AB895">
        <v>13</v>
      </c>
      <c r="AC895">
        <v>17</v>
      </c>
    </row>
    <row r="896" spans="1:29" x14ac:dyDescent="0.3">
      <c r="A896">
        <v>1132</v>
      </c>
      <c r="B896" t="s">
        <v>546</v>
      </c>
      <c r="C896" t="s">
        <v>1924</v>
      </c>
      <c r="V896" t="s">
        <v>317</v>
      </c>
      <c r="W896" t="s">
        <v>3900</v>
      </c>
      <c r="X896" t="s">
        <v>2917</v>
      </c>
      <c r="Y896">
        <v>22</v>
      </c>
      <c r="Z896">
        <v>27</v>
      </c>
      <c r="AA896">
        <v>1</v>
      </c>
      <c r="AB896">
        <v>13</v>
      </c>
      <c r="AC896">
        <v>17</v>
      </c>
    </row>
    <row r="897" spans="1:29" x14ac:dyDescent="0.3">
      <c r="A897">
        <v>1133</v>
      </c>
      <c r="B897" t="s">
        <v>547</v>
      </c>
      <c r="C897" t="s">
        <v>1925</v>
      </c>
      <c r="J897" t="s">
        <v>495</v>
      </c>
      <c r="K897">
        <v>0</v>
      </c>
      <c r="N897" t="b">
        <v>0</v>
      </c>
      <c r="O897" t="b">
        <v>1</v>
      </c>
      <c r="P897" t="b">
        <v>0</v>
      </c>
      <c r="Q897">
        <v>13</v>
      </c>
      <c r="R897">
        <v>1</v>
      </c>
      <c r="S897">
        <v>1</v>
      </c>
      <c r="T897">
        <v>2</v>
      </c>
      <c r="V897" t="s">
        <v>317</v>
      </c>
      <c r="W897" t="s">
        <v>3900</v>
      </c>
      <c r="X897" t="s">
        <v>569</v>
      </c>
      <c r="Y897">
        <v>3</v>
      </c>
      <c r="Z897">
        <v>3</v>
      </c>
      <c r="AA897">
        <v>2</v>
      </c>
      <c r="AB897">
        <v>2</v>
      </c>
      <c r="AC897">
        <v>17</v>
      </c>
    </row>
    <row r="898" spans="1:29" x14ac:dyDescent="0.3">
      <c r="A898">
        <v>1134</v>
      </c>
      <c r="B898" t="s">
        <v>547</v>
      </c>
      <c r="C898" t="s">
        <v>1926</v>
      </c>
      <c r="J898" t="s">
        <v>495</v>
      </c>
      <c r="K898">
        <v>0</v>
      </c>
      <c r="N898" t="b">
        <v>0</v>
      </c>
      <c r="O898" t="b">
        <v>1</v>
      </c>
      <c r="P898" t="b">
        <v>0</v>
      </c>
      <c r="Q898">
        <v>13</v>
      </c>
      <c r="R898">
        <v>1</v>
      </c>
      <c r="S898">
        <v>1</v>
      </c>
      <c r="T898">
        <v>2</v>
      </c>
      <c r="V898" t="s">
        <v>317</v>
      </c>
      <c r="W898" t="s">
        <v>3900</v>
      </c>
      <c r="X898" t="s">
        <v>571</v>
      </c>
      <c r="Y898">
        <v>4</v>
      </c>
      <c r="Z898">
        <v>4</v>
      </c>
      <c r="AA898">
        <v>2</v>
      </c>
      <c r="AB898">
        <v>2</v>
      </c>
      <c r="AC898">
        <v>17</v>
      </c>
    </row>
    <row r="899" spans="1:29" x14ac:dyDescent="0.3">
      <c r="A899">
        <v>1135</v>
      </c>
      <c r="B899" t="s">
        <v>547</v>
      </c>
      <c r="C899" t="s">
        <v>1927</v>
      </c>
      <c r="J899" t="s">
        <v>495</v>
      </c>
      <c r="K899">
        <v>0</v>
      </c>
      <c r="N899" t="b">
        <v>0</v>
      </c>
      <c r="O899" t="b">
        <v>1</v>
      </c>
      <c r="P899" t="b">
        <v>0</v>
      </c>
      <c r="Q899">
        <v>13</v>
      </c>
      <c r="R899">
        <v>1</v>
      </c>
      <c r="S899">
        <v>1</v>
      </c>
      <c r="T899">
        <v>2</v>
      </c>
      <c r="V899" t="s">
        <v>317</v>
      </c>
      <c r="W899" t="s">
        <v>3900</v>
      </c>
      <c r="X899" t="s">
        <v>573</v>
      </c>
      <c r="Y899">
        <v>5</v>
      </c>
      <c r="Z899">
        <v>5</v>
      </c>
      <c r="AA899">
        <v>2</v>
      </c>
      <c r="AB899">
        <v>2</v>
      </c>
      <c r="AC899">
        <v>17</v>
      </c>
    </row>
    <row r="900" spans="1:29" x14ac:dyDescent="0.3">
      <c r="A900">
        <v>1136</v>
      </c>
      <c r="B900" t="s">
        <v>547</v>
      </c>
      <c r="C900" t="s">
        <v>1928</v>
      </c>
      <c r="J900" t="s">
        <v>495</v>
      </c>
      <c r="K900">
        <v>0</v>
      </c>
      <c r="N900" t="b">
        <v>0</v>
      </c>
      <c r="O900" t="b">
        <v>1</v>
      </c>
      <c r="P900" t="b">
        <v>0</v>
      </c>
      <c r="Q900">
        <v>13</v>
      </c>
      <c r="R900">
        <v>1</v>
      </c>
      <c r="S900">
        <v>1</v>
      </c>
      <c r="T900">
        <v>2</v>
      </c>
      <c r="V900" t="s">
        <v>317</v>
      </c>
      <c r="W900" t="s">
        <v>3900</v>
      </c>
      <c r="X900" t="s">
        <v>575</v>
      </c>
      <c r="Y900">
        <v>6</v>
      </c>
      <c r="Z900">
        <v>6</v>
      </c>
      <c r="AA900">
        <v>2</v>
      </c>
      <c r="AB900">
        <v>2</v>
      </c>
      <c r="AC900">
        <v>17</v>
      </c>
    </row>
    <row r="901" spans="1:29" x14ac:dyDescent="0.3">
      <c r="A901">
        <v>1137</v>
      </c>
      <c r="B901" t="s">
        <v>547</v>
      </c>
      <c r="C901" t="s">
        <v>1929</v>
      </c>
      <c r="J901" t="s">
        <v>495</v>
      </c>
      <c r="K901">
        <v>0</v>
      </c>
      <c r="N901" t="b">
        <v>0</v>
      </c>
      <c r="O901" t="b">
        <v>1</v>
      </c>
      <c r="P901" t="b">
        <v>0</v>
      </c>
      <c r="Q901">
        <v>13</v>
      </c>
      <c r="R901">
        <v>1</v>
      </c>
      <c r="S901">
        <v>1</v>
      </c>
      <c r="T901">
        <v>2</v>
      </c>
      <c r="V901" t="s">
        <v>317</v>
      </c>
      <c r="W901" t="s">
        <v>3900</v>
      </c>
      <c r="X901" t="s">
        <v>577</v>
      </c>
      <c r="Y901">
        <v>7</v>
      </c>
      <c r="Z901">
        <v>7</v>
      </c>
      <c r="AA901">
        <v>2</v>
      </c>
      <c r="AB901">
        <v>2</v>
      </c>
      <c r="AC901">
        <v>17</v>
      </c>
    </row>
    <row r="902" spans="1:29" x14ac:dyDescent="0.3">
      <c r="A902">
        <v>1143</v>
      </c>
      <c r="B902" t="s">
        <v>547</v>
      </c>
      <c r="C902" t="s">
        <v>1930</v>
      </c>
      <c r="J902" t="s">
        <v>491</v>
      </c>
      <c r="K902">
        <v>0</v>
      </c>
      <c r="N902" t="b">
        <v>0</v>
      </c>
      <c r="O902" t="b">
        <v>1</v>
      </c>
      <c r="P902" t="b">
        <v>0</v>
      </c>
      <c r="Q902">
        <v>13</v>
      </c>
      <c r="R902">
        <v>1</v>
      </c>
      <c r="S902">
        <v>1</v>
      </c>
      <c r="T902">
        <v>2</v>
      </c>
      <c r="V902" t="s">
        <v>317</v>
      </c>
      <c r="W902" t="s">
        <v>3900</v>
      </c>
      <c r="X902" t="s">
        <v>643</v>
      </c>
      <c r="Y902">
        <v>7</v>
      </c>
      <c r="Z902">
        <v>7</v>
      </c>
      <c r="AA902">
        <v>3</v>
      </c>
      <c r="AB902">
        <v>3</v>
      </c>
      <c r="AC902">
        <v>17</v>
      </c>
    </row>
    <row r="903" spans="1:29" x14ac:dyDescent="0.3">
      <c r="A903">
        <v>1144</v>
      </c>
      <c r="B903" t="s">
        <v>547</v>
      </c>
      <c r="C903" t="s">
        <v>1931</v>
      </c>
      <c r="J903" t="s">
        <v>491</v>
      </c>
      <c r="K903">
        <v>0</v>
      </c>
      <c r="N903" t="b">
        <v>0</v>
      </c>
      <c r="O903" t="b">
        <v>1</v>
      </c>
      <c r="P903" t="b">
        <v>0</v>
      </c>
      <c r="Q903">
        <v>13</v>
      </c>
      <c r="R903">
        <v>1</v>
      </c>
      <c r="S903">
        <v>1</v>
      </c>
      <c r="T903">
        <v>2</v>
      </c>
      <c r="V903" t="s">
        <v>317</v>
      </c>
      <c r="W903" t="s">
        <v>3900</v>
      </c>
      <c r="X903" t="s">
        <v>450</v>
      </c>
      <c r="Y903">
        <v>7</v>
      </c>
      <c r="Z903">
        <v>7</v>
      </c>
      <c r="AA903">
        <v>4</v>
      </c>
      <c r="AB903">
        <v>4</v>
      </c>
      <c r="AC903">
        <v>17</v>
      </c>
    </row>
    <row r="904" spans="1:29" x14ac:dyDescent="0.3">
      <c r="A904">
        <v>1145</v>
      </c>
      <c r="B904" t="s">
        <v>547</v>
      </c>
      <c r="C904" t="s">
        <v>1932</v>
      </c>
      <c r="J904" t="s">
        <v>491</v>
      </c>
      <c r="K904">
        <v>0</v>
      </c>
      <c r="N904" t="b">
        <v>0</v>
      </c>
      <c r="O904" t="b">
        <v>1</v>
      </c>
      <c r="P904" t="b">
        <v>0</v>
      </c>
      <c r="Q904">
        <v>13</v>
      </c>
      <c r="R904">
        <v>1</v>
      </c>
      <c r="S904">
        <v>1</v>
      </c>
      <c r="T904">
        <v>2</v>
      </c>
      <c r="V904" t="s">
        <v>317</v>
      </c>
      <c r="W904" t="s">
        <v>3900</v>
      </c>
      <c r="X904" t="s">
        <v>783</v>
      </c>
      <c r="Y904">
        <v>7</v>
      </c>
      <c r="Z904">
        <v>7</v>
      </c>
      <c r="AA904">
        <v>5</v>
      </c>
      <c r="AB904">
        <v>5</v>
      </c>
      <c r="AC904">
        <v>17</v>
      </c>
    </row>
    <row r="905" spans="1:29" x14ac:dyDescent="0.3">
      <c r="A905">
        <v>1146</v>
      </c>
      <c r="B905" t="s">
        <v>547</v>
      </c>
      <c r="C905" t="s">
        <v>1933</v>
      </c>
      <c r="J905" t="s">
        <v>491</v>
      </c>
      <c r="K905">
        <v>0</v>
      </c>
      <c r="N905" t="b">
        <v>0</v>
      </c>
      <c r="O905" t="b">
        <v>1</v>
      </c>
      <c r="P905" t="b">
        <v>0</v>
      </c>
      <c r="Q905">
        <v>13</v>
      </c>
      <c r="R905">
        <v>1</v>
      </c>
      <c r="S905">
        <v>1</v>
      </c>
      <c r="T905">
        <v>2</v>
      </c>
      <c r="V905" t="s">
        <v>317</v>
      </c>
      <c r="W905" t="s">
        <v>3900</v>
      </c>
      <c r="X905" t="s">
        <v>785</v>
      </c>
      <c r="Y905">
        <v>7</v>
      </c>
      <c r="Z905">
        <v>7</v>
      </c>
      <c r="AA905">
        <v>6</v>
      </c>
      <c r="AB905">
        <v>6</v>
      </c>
      <c r="AC905">
        <v>17</v>
      </c>
    </row>
    <row r="906" spans="1:29" x14ac:dyDescent="0.3">
      <c r="A906">
        <v>1147</v>
      </c>
      <c r="B906" t="s">
        <v>547</v>
      </c>
      <c r="C906" t="s">
        <v>1934</v>
      </c>
      <c r="J906" t="s">
        <v>491</v>
      </c>
      <c r="K906">
        <v>0</v>
      </c>
      <c r="N906" t="b">
        <v>0</v>
      </c>
      <c r="O906" t="b">
        <v>1</v>
      </c>
      <c r="P906" t="b">
        <v>0</v>
      </c>
      <c r="Q906">
        <v>13</v>
      </c>
      <c r="R906">
        <v>1</v>
      </c>
      <c r="S906">
        <v>1</v>
      </c>
      <c r="T906">
        <v>2</v>
      </c>
      <c r="V906" t="s">
        <v>317</v>
      </c>
      <c r="W906" t="s">
        <v>3900</v>
      </c>
      <c r="X906" t="s">
        <v>787</v>
      </c>
      <c r="Y906">
        <v>7</v>
      </c>
      <c r="Z906">
        <v>7</v>
      </c>
      <c r="AA906">
        <v>7</v>
      </c>
      <c r="AB906">
        <v>7</v>
      </c>
      <c r="AC906">
        <v>17</v>
      </c>
    </row>
    <row r="907" spans="1:29" x14ac:dyDescent="0.3">
      <c r="A907">
        <v>1148</v>
      </c>
      <c r="B907" t="s">
        <v>547</v>
      </c>
      <c r="C907" t="s">
        <v>1935</v>
      </c>
      <c r="J907" t="s">
        <v>491</v>
      </c>
      <c r="K907">
        <v>0</v>
      </c>
      <c r="N907" t="b">
        <v>0</v>
      </c>
      <c r="O907" t="b">
        <v>1</v>
      </c>
      <c r="P907" t="b">
        <v>0</v>
      </c>
      <c r="Q907">
        <v>13</v>
      </c>
      <c r="R907">
        <v>1</v>
      </c>
      <c r="S907">
        <v>1</v>
      </c>
      <c r="T907">
        <v>2</v>
      </c>
      <c r="V907" t="s">
        <v>317</v>
      </c>
      <c r="W907" t="s">
        <v>3900</v>
      </c>
      <c r="X907" t="s">
        <v>789</v>
      </c>
      <c r="Y907">
        <v>7</v>
      </c>
      <c r="Z907">
        <v>7</v>
      </c>
      <c r="AA907">
        <v>8</v>
      </c>
      <c r="AB907">
        <v>8</v>
      </c>
      <c r="AC907">
        <v>17</v>
      </c>
    </row>
    <row r="908" spans="1:29" x14ac:dyDescent="0.3">
      <c r="A908">
        <v>1149</v>
      </c>
      <c r="B908" t="s">
        <v>547</v>
      </c>
      <c r="C908" t="s">
        <v>1936</v>
      </c>
      <c r="J908" t="s">
        <v>491</v>
      </c>
      <c r="K908">
        <v>0</v>
      </c>
      <c r="N908" t="b">
        <v>0</v>
      </c>
      <c r="O908" t="b">
        <v>1</v>
      </c>
      <c r="P908" t="b">
        <v>0</v>
      </c>
      <c r="Q908">
        <v>13</v>
      </c>
      <c r="R908">
        <v>1</v>
      </c>
      <c r="S908">
        <v>1</v>
      </c>
      <c r="T908">
        <v>2</v>
      </c>
      <c r="V908" t="s">
        <v>317</v>
      </c>
      <c r="W908" t="s">
        <v>3900</v>
      </c>
      <c r="X908" t="s">
        <v>791</v>
      </c>
      <c r="Y908">
        <v>7</v>
      </c>
      <c r="Z908">
        <v>7</v>
      </c>
      <c r="AA908">
        <v>9</v>
      </c>
      <c r="AB908">
        <v>9</v>
      </c>
      <c r="AC908">
        <v>17</v>
      </c>
    </row>
    <row r="909" spans="1:29" x14ac:dyDescent="0.3">
      <c r="A909">
        <v>1178</v>
      </c>
      <c r="B909" t="s">
        <v>547</v>
      </c>
      <c r="C909" t="s">
        <v>1937</v>
      </c>
      <c r="J909" t="s">
        <v>495</v>
      </c>
      <c r="K909">
        <v>0</v>
      </c>
      <c r="N909" t="b">
        <v>1</v>
      </c>
      <c r="O909" t="b">
        <v>0</v>
      </c>
      <c r="P909" t="b">
        <v>1</v>
      </c>
      <c r="Q909">
        <v>13</v>
      </c>
      <c r="R909">
        <v>1</v>
      </c>
      <c r="S909">
        <v>1</v>
      </c>
      <c r="T909">
        <v>2</v>
      </c>
      <c r="V909" t="s">
        <v>317</v>
      </c>
      <c r="W909" t="s">
        <v>3900</v>
      </c>
      <c r="X909" t="s">
        <v>636</v>
      </c>
      <c r="Y909">
        <v>3</v>
      </c>
      <c r="Z909">
        <v>3</v>
      </c>
      <c r="AA909">
        <v>3</v>
      </c>
      <c r="AB909">
        <v>3</v>
      </c>
      <c r="AC909">
        <v>17</v>
      </c>
    </row>
    <row r="910" spans="1:29" x14ac:dyDescent="0.3">
      <c r="A910">
        <v>1179</v>
      </c>
      <c r="B910" t="s">
        <v>547</v>
      </c>
      <c r="C910" t="s">
        <v>1938</v>
      </c>
      <c r="J910" t="s">
        <v>495</v>
      </c>
      <c r="K910">
        <v>0</v>
      </c>
      <c r="N910" t="b">
        <v>1</v>
      </c>
      <c r="O910" t="b">
        <v>0</v>
      </c>
      <c r="P910" t="b">
        <v>1</v>
      </c>
      <c r="Q910">
        <v>13</v>
      </c>
      <c r="R910">
        <v>1</v>
      </c>
      <c r="S910">
        <v>1</v>
      </c>
      <c r="T910">
        <v>2</v>
      </c>
      <c r="V910" t="s">
        <v>317</v>
      </c>
      <c r="W910" t="s">
        <v>3900</v>
      </c>
      <c r="X910" t="s">
        <v>735</v>
      </c>
      <c r="Y910">
        <v>3</v>
      </c>
      <c r="Z910">
        <v>3</v>
      </c>
      <c r="AA910">
        <v>4</v>
      </c>
      <c r="AB910">
        <v>4</v>
      </c>
      <c r="AC910">
        <v>17</v>
      </c>
    </row>
    <row r="911" spans="1:29" x14ac:dyDescent="0.3">
      <c r="A911">
        <v>1180</v>
      </c>
      <c r="B911" t="s">
        <v>547</v>
      </c>
      <c r="C911" t="s">
        <v>1939</v>
      </c>
      <c r="J911" t="s">
        <v>495</v>
      </c>
      <c r="K911">
        <v>0</v>
      </c>
      <c r="N911" t="b">
        <v>1</v>
      </c>
      <c r="O911" t="b">
        <v>0</v>
      </c>
      <c r="P911" t="b">
        <v>1</v>
      </c>
      <c r="Q911">
        <v>13</v>
      </c>
      <c r="R911">
        <v>1</v>
      </c>
      <c r="S911">
        <v>1</v>
      </c>
      <c r="T911">
        <v>2</v>
      </c>
      <c r="V911" t="s">
        <v>317</v>
      </c>
      <c r="W911" t="s">
        <v>3900</v>
      </c>
      <c r="X911" t="s">
        <v>737</v>
      </c>
      <c r="Y911">
        <v>3</v>
      </c>
      <c r="Z911">
        <v>3</v>
      </c>
      <c r="AA911">
        <v>5</v>
      </c>
      <c r="AB911">
        <v>5</v>
      </c>
      <c r="AC911">
        <v>17</v>
      </c>
    </row>
    <row r="912" spans="1:29" x14ac:dyDescent="0.3">
      <c r="A912">
        <v>1181</v>
      </c>
      <c r="B912" t="s">
        <v>547</v>
      </c>
      <c r="C912" t="s">
        <v>1940</v>
      </c>
      <c r="J912" t="s">
        <v>495</v>
      </c>
      <c r="K912">
        <v>0</v>
      </c>
      <c r="N912" t="b">
        <v>1</v>
      </c>
      <c r="O912" t="b">
        <v>0</v>
      </c>
      <c r="P912" t="b">
        <v>1</v>
      </c>
      <c r="Q912">
        <v>13</v>
      </c>
      <c r="R912">
        <v>1</v>
      </c>
      <c r="S912">
        <v>1</v>
      </c>
      <c r="T912">
        <v>2</v>
      </c>
      <c r="V912" t="s">
        <v>317</v>
      </c>
      <c r="W912" t="s">
        <v>3900</v>
      </c>
      <c r="X912" t="s">
        <v>739</v>
      </c>
      <c r="Y912">
        <v>3</v>
      </c>
      <c r="Z912">
        <v>3</v>
      </c>
      <c r="AA912">
        <v>6</v>
      </c>
      <c r="AB912">
        <v>6</v>
      </c>
      <c r="AC912">
        <v>17</v>
      </c>
    </row>
    <row r="913" spans="1:29" x14ac:dyDescent="0.3">
      <c r="A913">
        <v>1182</v>
      </c>
      <c r="B913" t="s">
        <v>547</v>
      </c>
      <c r="C913" t="s">
        <v>1941</v>
      </c>
      <c r="J913" t="s">
        <v>495</v>
      </c>
      <c r="K913">
        <v>0</v>
      </c>
      <c r="N913" t="b">
        <v>1</v>
      </c>
      <c r="O913" t="b">
        <v>0</v>
      </c>
      <c r="P913" t="b">
        <v>1</v>
      </c>
      <c r="Q913">
        <v>13</v>
      </c>
      <c r="R913">
        <v>1</v>
      </c>
      <c r="S913">
        <v>1</v>
      </c>
      <c r="T913">
        <v>2</v>
      </c>
      <c r="V913" t="s">
        <v>317</v>
      </c>
      <c r="W913" t="s">
        <v>3900</v>
      </c>
      <c r="X913" t="s">
        <v>741</v>
      </c>
      <c r="Y913">
        <v>3</v>
      </c>
      <c r="Z913">
        <v>3</v>
      </c>
      <c r="AA913">
        <v>7</v>
      </c>
      <c r="AB913">
        <v>7</v>
      </c>
      <c r="AC913">
        <v>17</v>
      </c>
    </row>
    <row r="914" spans="1:29" x14ac:dyDescent="0.3">
      <c r="A914">
        <v>1183</v>
      </c>
      <c r="B914" t="s">
        <v>547</v>
      </c>
      <c r="C914" t="s">
        <v>1942</v>
      </c>
      <c r="J914" t="s">
        <v>495</v>
      </c>
      <c r="K914">
        <v>0</v>
      </c>
      <c r="N914" t="b">
        <v>1</v>
      </c>
      <c r="O914" t="b">
        <v>0</v>
      </c>
      <c r="P914" t="b">
        <v>1</v>
      </c>
      <c r="Q914">
        <v>13</v>
      </c>
      <c r="R914">
        <v>1</v>
      </c>
      <c r="S914">
        <v>1</v>
      </c>
      <c r="T914">
        <v>2</v>
      </c>
      <c r="V914" t="s">
        <v>317</v>
      </c>
      <c r="W914" t="s">
        <v>3900</v>
      </c>
      <c r="X914" t="s">
        <v>743</v>
      </c>
      <c r="Y914">
        <v>3</v>
      </c>
      <c r="Z914">
        <v>3</v>
      </c>
      <c r="AA914">
        <v>8</v>
      </c>
      <c r="AB914">
        <v>8</v>
      </c>
      <c r="AC914">
        <v>17</v>
      </c>
    </row>
    <row r="915" spans="1:29" x14ac:dyDescent="0.3">
      <c r="A915">
        <v>1184</v>
      </c>
      <c r="B915" t="s">
        <v>547</v>
      </c>
      <c r="C915" t="s">
        <v>1943</v>
      </c>
      <c r="J915" t="s">
        <v>495</v>
      </c>
      <c r="K915">
        <v>0</v>
      </c>
      <c r="N915" t="b">
        <v>1</v>
      </c>
      <c r="O915" t="b">
        <v>0</v>
      </c>
      <c r="P915" t="b">
        <v>1</v>
      </c>
      <c r="Q915">
        <v>13</v>
      </c>
      <c r="R915">
        <v>1</v>
      </c>
      <c r="S915">
        <v>1</v>
      </c>
      <c r="T915">
        <v>2</v>
      </c>
      <c r="V915" t="s">
        <v>317</v>
      </c>
      <c r="W915" t="s">
        <v>3900</v>
      </c>
      <c r="X915" t="s">
        <v>745</v>
      </c>
      <c r="Y915">
        <v>3</v>
      </c>
      <c r="Z915">
        <v>3</v>
      </c>
      <c r="AA915">
        <v>9</v>
      </c>
      <c r="AB915">
        <v>9</v>
      </c>
      <c r="AC915">
        <v>17</v>
      </c>
    </row>
    <row r="916" spans="1:29" x14ac:dyDescent="0.3">
      <c r="A916">
        <v>1185</v>
      </c>
      <c r="B916" t="s">
        <v>547</v>
      </c>
      <c r="C916" t="s">
        <v>1944</v>
      </c>
      <c r="J916" t="s">
        <v>495</v>
      </c>
      <c r="K916">
        <v>0</v>
      </c>
      <c r="N916" t="b">
        <v>1</v>
      </c>
      <c r="O916" t="b">
        <v>0</v>
      </c>
      <c r="P916" t="b">
        <v>1</v>
      </c>
      <c r="Q916">
        <v>13</v>
      </c>
      <c r="R916">
        <v>1</v>
      </c>
      <c r="S916">
        <v>1</v>
      </c>
      <c r="T916">
        <v>2</v>
      </c>
      <c r="V916" t="s">
        <v>317</v>
      </c>
      <c r="W916" t="s">
        <v>3900</v>
      </c>
      <c r="X916" t="s">
        <v>638</v>
      </c>
      <c r="Y916">
        <v>4</v>
      </c>
      <c r="Z916">
        <v>4</v>
      </c>
      <c r="AA916">
        <v>3</v>
      </c>
      <c r="AB916">
        <v>3</v>
      </c>
      <c r="AC916">
        <v>17</v>
      </c>
    </row>
    <row r="917" spans="1:29" x14ac:dyDescent="0.3">
      <c r="A917">
        <v>1186</v>
      </c>
      <c r="B917" t="s">
        <v>547</v>
      </c>
      <c r="C917" t="s">
        <v>1945</v>
      </c>
      <c r="J917" t="s">
        <v>495</v>
      </c>
      <c r="K917">
        <v>0</v>
      </c>
      <c r="N917" t="b">
        <v>1</v>
      </c>
      <c r="O917" t="b">
        <v>0</v>
      </c>
      <c r="P917" t="b">
        <v>1</v>
      </c>
      <c r="Q917">
        <v>13</v>
      </c>
      <c r="R917">
        <v>1</v>
      </c>
      <c r="S917">
        <v>1</v>
      </c>
      <c r="T917">
        <v>2</v>
      </c>
      <c r="V917" t="s">
        <v>317</v>
      </c>
      <c r="W917" t="s">
        <v>3900</v>
      </c>
      <c r="X917" t="s">
        <v>454</v>
      </c>
      <c r="Y917">
        <v>4</v>
      </c>
      <c r="Z917">
        <v>4</v>
      </c>
      <c r="AA917">
        <v>4</v>
      </c>
      <c r="AB917">
        <v>4</v>
      </c>
      <c r="AC917">
        <v>17</v>
      </c>
    </row>
    <row r="918" spans="1:29" x14ac:dyDescent="0.3">
      <c r="A918">
        <v>1187</v>
      </c>
      <c r="B918" t="s">
        <v>547</v>
      </c>
      <c r="C918" t="s">
        <v>1946</v>
      </c>
      <c r="J918" t="s">
        <v>495</v>
      </c>
      <c r="K918">
        <v>0</v>
      </c>
      <c r="N918" t="b">
        <v>1</v>
      </c>
      <c r="O918" t="b">
        <v>0</v>
      </c>
      <c r="P918" t="b">
        <v>1</v>
      </c>
      <c r="Q918">
        <v>13</v>
      </c>
      <c r="R918">
        <v>1</v>
      </c>
      <c r="S918">
        <v>1</v>
      </c>
      <c r="T918">
        <v>2</v>
      </c>
      <c r="V918" t="s">
        <v>317</v>
      </c>
      <c r="W918" t="s">
        <v>3900</v>
      </c>
      <c r="X918" t="s">
        <v>748</v>
      </c>
      <c r="Y918">
        <v>4</v>
      </c>
      <c r="Z918">
        <v>4</v>
      </c>
      <c r="AA918">
        <v>5</v>
      </c>
      <c r="AB918">
        <v>5</v>
      </c>
      <c r="AC918">
        <v>17</v>
      </c>
    </row>
    <row r="919" spans="1:29" x14ac:dyDescent="0.3">
      <c r="A919">
        <v>1188</v>
      </c>
      <c r="B919" t="s">
        <v>547</v>
      </c>
      <c r="C919" t="s">
        <v>1947</v>
      </c>
      <c r="J919" t="s">
        <v>495</v>
      </c>
      <c r="K919">
        <v>0</v>
      </c>
      <c r="N919" t="b">
        <v>1</v>
      </c>
      <c r="O919" t="b">
        <v>0</v>
      </c>
      <c r="P919" t="b">
        <v>1</v>
      </c>
      <c r="Q919">
        <v>13</v>
      </c>
      <c r="R919">
        <v>1</v>
      </c>
      <c r="S919">
        <v>1</v>
      </c>
      <c r="T919">
        <v>2</v>
      </c>
      <c r="V919" t="s">
        <v>317</v>
      </c>
      <c r="W919" t="s">
        <v>3900</v>
      </c>
      <c r="X919" t="s">
        <v>750</v>
      </c>
      <c r="Y919">
        <v>4</v>
      </c>
      <c r="Z919">
        <v>4</v>
      </c>
      <c r="AA919">
        <v>6</v>
      </c>
      <c r="AB919">
        <v>6</v>
      </c>
      <c r="AC919">
        <v>17</v>
      </c>
    </row>
    <row r="920" spans="1:29" x14ac:dyDescent="0.3">
      <c r="A920">
        <v>1189</v>
      </c>
      <c r="B920" t="s">
        <v>547</v>
      </c>
      <c r="C920" t="s">
        <v>1948</v>
      </c>
      <c r="J920" t="s">
        <v>495</v>
      </c>
      <c r="K920">
        <v>0</v>
      </c>
      <c r="N920" t="b">
        <v>1</v>
      </c>
      <c r="O920" t="b">
        <v>0</v>
      </c>
      <c r="P920" t="b">
        <v>1</v>
      </c>
      <c r="Q920">
        <v>13</v>
      </c>
      <c r="R920">
        <v>1</v>
      </c>
      <c r="S920">
        <v>1</v>
      </c>
      <c r="T920">
        <v>2</v>
      </c>
      <c r="V920" t="s">
        <v>317</v>
      </c>
      <c r="W920" t="s">
        <v>3900</v>
      </c>
      <c r="X920" t="s">
        <v>752</v>
      </c>
      <c r="Y920">
        <v>4</v>
      </c>
      <c r="Z920">
        <v>4</v>
      </c>
      <c r="AA920">
        <v>7</v>
      </c>
      <c r="AB920">
        <v>7</v>
      </c>
      <c r="AC920">
        <v>17</v>
      </c>
    </row>
    <row r="921" spans="1:29" x14ac:dyDescent="0.3">
      <c r="A921">
        <v>1190</v>
      </c>
      <c r="B921" t="s">
        <v>547</v>
      </c>
      <c r="C921" t="s">
        <v>1949</v>
      </c>
      <c r="J921" t="s">
        <v>495</v>
      </c>
      <c r="K921">
        <v>0</v>
      </c>
      <c r="N921" t="b">
        <v>1</v>
      </c>
      <c r="O921" t="b">
        <v>0</v>
      </c>
      <c r="P921" t="b">
        <v>1</v>
      </c>
      <c r="Q921">
        <v>13</v>
      </c>
      <c r="R921">
        <v>1</v>
      </c>
      <c r="S921">
        <v>1</v>
      </c>
      <c r="T921">
        <v>2</v>
      </c>
      <c r="V921" t="s">
        <v>317</v>
      </c>
      <c r="W921" t="s">
        <v>3900</v>
      </c>
      <c r="X921" t="s">
        <v>754</v>
      </c>
      <c r="Y921">
        <v>4</v>
      </c>
      <c r="Z921">
        <v>4</v>
      </c>
      <c r="AA921">
        <v>8</v>
      </c>
      <c r="AB921">
        <v>8</v>
      </c>
      <c r="AC921">
        <v>17</v>
      </c>
    </row>
    <row r="922" spans="1:29" x14ac:dyDescent="0.3">
      <c r="A922">
        <v>1191</v>
      </c>
      <c r="B922" t="s">
        <v>547</v>
      </c>
      <c r="C922" t="s">
        <v>1950</v>
      </c>
      <c r="J922" t="s">
        <v>495</v>
      </c>
      <c r="K922">
        <v>0</v>
      </c>
      <c r="N922" t="b">
        <v>1</v>
      </c>
      <c r="O922" t="b">
        <v>0</v>
      </c>
      <c r="P922" t="b">
        <v>1</v>
      </c>
      <c r="Q922">
        <v>13</v>
      </c>
      <c r="R922">
        <v>1</v>
      </c>
      <c r="S922">
        <v>1</v>
      </c>
      <c r="T922">
        <v>2</v>
      </c>
      <c r="V922" t="s">
        <v>317</v>
      </c>
      <c r="W922" t="s">
        <v>3900</v>
      </c>
      <c r="X922" t="s">
        <v>756</v>
      </c>
      <c r="Y922">
        <v>4</v>
      </c>
      <c r="Z922">
        <v>4</v>
      </c>
      <c r="AA922">
        <v>9</v>
      </c>
      <c r="AB922">
        <v>9</v>
      </c>
      <c r="AC922">
        <v>17</v>
      </c>
    </row>
    <row r="923" spans="1:29" x14ac:dyDescent="0.3">
      <c r="A923">
        <v>1192</v>
      </c>
      <c r="B923" t="s">
        <v>547</v>
      </c>
      <c r="C923" t="s">
        <v>1951</v>
      </c>
      <c r="J923" t="s">
        <v>495</v>
      </c>
      <c r="K923">
        <v>0</v>
      </c>
      <c r="N923" t="b">
        <v>1</v>
      </c>
      <c r="O923" t="b">
        <v>0</v>
      </c>
      <c r="P923" t="b">
        <v>1</v>
      </c>
      <c r="Q923">
        <v>13</v>
      </c>
      <c r="R923">
        <v>1</v>
      </c>
      <c r="S923">
        <v>1</v>
      </c>
      <c r="T923">
        <v>2</v>
      </c>
      <c r="V923" t="s">
        <v>317</v>
      </c>
      <c r="W923" t="s">
        <v>3900</v>
      </c>
      <c r="X923" t="s">
        <v>640</v>
      </c>
      <c r="Y923">
        <v>5</v>
      </c>
      <c r="Z923">
        <v>5</v>
      </c>
      <c r="AA923">
        <v>3</v>
      </c>
      <c r="AB923">
        <v>3</v>
      </c>
      <c r="AC923">
        <v>17</v>
      </c>
    </row>
    <row r="924" spans="1:29" x14ac:dyDescent="0.3">
      <c r="A924">
        <v>1193</v>
      </c>
      <c r="B924" t="s">
        <v>547</v>
      </c>
      <c r="C924" t="s">
        <v>1952</v>
      </c>
      <c r="J924" t="s">
        <v>495</v>
      </c>
      <c r="K924">
        <v>0</v>
      </c>
      <c r="N924" t="b">
        <v>1</v>
      </c>
      <c r="O924" t="b">
        <v>0</v>
      </c>
      <c r="P924" t="b">
        <v>1</v>
      </c>
      <c r="Q924">
        <v>13</v>
      </c>
      <c r="R924">
        <v>1</v>
      </c>
      <c r="S924">
        <v>1</v>
      </c>
      <c r="T924">
        <v>2</v>
      </c>
      <c r="V924" t="s">
        <v>317</v>
      </c>
      <c r="W924" t="s">
        <v>3900</v>
      </c>
      <c r="X924" t="s">
        <v>758</v>
      </c>
      <c r="Y924">
        <v>5</v>
      </c>
      <c r="Z924">
        <v>5</v>
      </c>
      <c r="AA924">
        <v>4</v>
      </c>
      <c r="AB924">
        <v>4</v>
      </c>
      <c r="AC924">
        <v>17</v>
      </c>
    </row>
    <row r="925" spans="1:29" x14ac:dyDescent="0.3">
      <c r="A925">
        <v>1194</v>
      </c>
      <c r="B925" t="s">
        <v>547</v>
      </c>
      <c r="C925" t="s">
        <v>1953</v>
      </c>
      <c r="J925" t="s">
        <v>495</v>
      </c>
      <c r="K925">
        <v>0</v>
      </c>
      <c r="N925" t="b">
        <v>1</v>
      </c>
      <c r="O925" t="b">
        <v>0</v>
      </c>
      <c r="P925" t="b">
        <v>1</v>
      </c>
      <c r="Q925">
        <v>13</v>
      </c>
      <c r="R925">
        <v>1</v>
      </c>
      <c r="S925">
        <v>1</v>
      </c>
      <c r="T925">
        <v>2</v>
      </c>
      <c r="V925" t="s">
        <v>317</v>
      </c>
      <c r="W925" t="s">
        <v>3900</v>
      </c>
      <c r="X925" t="s">
        <v>760</v>
      </c>
      <c r="Y925">
        <v>5</v>
      </c>
      <c r="Z925">
        <v>5</v>
      </c>
      <c r="AA925">
        <v>5</v>
      </c>
      <c r="AB925">
        <v>5</v>
      </c>
      <c r="AC925">
        <v>17</v>
      </c>
    </row>
    <row r="926" spans="1:29" x14ac:dyDescent="0.3">
      <c r="A926">
        <v>1195</v>
      </c>
      <c r="B926" t="s">
        <v>547</v>
      </c>
      <c r="C926" t="s">
        <v>1954</v>
      </c>
      <c r="J926" t="s">
        <v>495</v>
      </c>
      <c r="K926">
        <v>0</v>
      </c>
      <c r="N926" t="b">
        <v>1</v>
      </c>
      <c r="O926" t="b">
        <v>0</v>
      </c>
      <c r="P926" t="b">
        <v>1</v>
      </c>
      <c r="Q926">
        <v>13</v>
      </c>
      <c r="R926">
        <v>1</v>
      </c>
      <c r="S926">
        <v>1</v>
      </c>
      <c r="T926">
        <v>2</v>
      </c>
      <c r="V926" t="s">
        <v>317</v>
      </c>
      <c r="W926" t="s">
        <v>3900</v>
      </c>
      <c r="X926" t="s">
        <v>762</v>
      </c>
      <c r="Y926">
        <v>5</v>
      </c>
      <c r="Z926">
        <v>5</v>
      </c>
      <c r="AA926">
        <v>6</v>
      </c>
      <c r="AB926">
        <v>6</v>
      </c>
      <c r="AC926">
        <v>17</v>
      </c>
    </row>
    <row r="927" spans="1:29" x14ac:dyDescent="0.3">
      <c r="A927">
        <v>1196</v>
      </c>
      <c r="B927" t="s">
        <v>547</v>
      </c>
      <c r="C927" t="s">
        <v>1955</v>
      </c>
      <c r="J927" t="s">
        <v>495</v>
      </c>
      <c r="K927">
        <v>0</v>
      </c>
      <c r="N927" t="b">
        <v>1</v>
      </c>
      <c r="O927" t="b">
        <v>0</v>
      </c>
      <c r="P927" t="b">
        <v>1</v>
      </c>
      <c r="Q927">
        <v>13</v>
      </c>
      <c r="R927">
        <v>1</v>
      </c>
      <c r="S927">
        <v>1</v>
      </c>
      <c r="T927">
        <v>2</v>
      </c>
      <c r="V927" t="s">
        <v>317</v>
      </c>
      <c r="W927" t="s">
        <v>3900</v>
      </c>
      <c r="X927" t="s">
        <v>764</v>
      </c>
      <c r="Y927">
        <v>5</v>
      </c>
      <c r="Z927">
        <v>5</v>
      </c>
      <c r="AA927">
        <v>7</v>
      </c>
      <c r="AB927">
        <v>7</v>
      </c>
      <c r="AC927">
        <v>17</v>
      </c>
    </row>
    <row r="928" spans="1:29" x14ac:dyDescent="0.3">
      <c r="A928">
        <v>1197</v>
      </c>
      <c r="B928" t="s">
        <v>547</v>
      </c>
      <c r="C928" t="s">
        <v>1956</v>
      </c>
      <c r="J928" t="s">
        <v>495</v>
      </c>
      <c r="K928">
        <v>0</v>
      </c>
      <c r="N928" t="b">
        <v>1</v>
      </c>
      <c r="O928" t="b">
        <v>0</v>
      </c>
      <c r="P928" t="b">
        <v>1</v>
      </c>
      <c r="Q928">
        <v>13</v>
      </c>
      <c r="R928">
        <v>1</v>
      </c>
      <c r="S928">
        <v>1</v>
      </c>
      <c r="T928">
        <v>2</v>
      </c>
      <c r="V928" t="s">
        <v>317</v>
      </c>
      <c r="W928" t="s">
        <v>3900</v>
      </c>
      <c r="X928" t="s">
        <v>766</v>
      </c>
      <c r="Y928">
        <v>5</v>
      </c>
      <c r="Z928">
        <v>5</v>
      </c>
      <c r="AA928">
        <v>8</v>
      </c>
      <c r="AB928">
        <v>8</v>
      </c>
      <c r="AC928">
        <v>17</v>
      </c>
    </row>
    <row r="929" spans="1:29" x14ac:dyDescent="0.3">
      <c r="A929">
        <v>1198</v>
      </c>
      <c r="B929" t="s">
        <v>547</v>
      </c>
      <c r="C929" t="s">
        <v>1957</v>
      </c>
      <c r="J929" t="s">
        <v>495</v>
      </c>
      <c r="K929">
        <v>0</v>
      </c>
      <c r="N929" t="b">
        <v>1</v>
      </c>
      <c r="O929" t="b">
        <v>0</v>
      </c>
      <c r="P929" t="b">
        <v>1</v>
      </c>
      <c r="Q929">
        <v>13</v>
      </c>
      <c r="R929">
        <v>1</v>
      </c>
      <c r="S929">
        <v>1</v>
      </c>
      <c r="T929">
        <v>2</v>
      </c>
      <c r="V929" t="s">
        <v>317</v>
      </c>
      <c r="W929" t="s">
        <v>3900</v>
      </c>
      <c r="X929" t="s">
        <v>768</v>
      </c>
      <c r="Y929">
        <v>5</v>
      </c>
      <c r="Z929">
        <v>5</v>
      </c>
      <c r="AA929">
        <v>9</v>
      </c>
      <c r="AB929">
        <v>9</v>
      </c>
      <c r="AC929">
        <v>17</v>
      </c>
    </row>
    <row r="930" spans="1:29" x14ac:dyDescent="0.3">
      <c r="A930">
        <v>1199</v>
      </c>
      <c r="B930" t="s">
        <v>547</v>
      </c>
      <c r="C930" t="s">
        <v>1958</v>
      </c>
      <c r="J930" t="s">
        <v>495</v>
      </c>
      <c r="K930">
        <v>0</v>
      </c>
      <c r="N930" t="b">
        <v>1</v>
      </c>
      <c r="O930" t="b">
        <v>0</v>
      </c>
      <c r="P930" t="b">
        <v>1</v>
      </c>
      <c r="Q930">
        <v>13</v>
      </c>
      <c r="R930">
        <v>1</v>
      </c>
      <c r="S930">
        <v>1</v>
      </c>
      <c r="T930">
        <v>2</v>
      </c>
      <c r="V930" t="s">
        <v>317</v>
      </c>
      <c r="W930" t="s">
        <v>3900</v>
      </c>
      <c r="X930" t="s">
        <v>455</v>
      </c>
      <c r="Y930">
        <v>6</v>
      </c>
      <c r="Z930">
        <v>6</v>
      </c>
      <c r="AA930">
        <v>3</v>
      </c>
      <c r="AB930">
        <v>3</v>
      </c>
      <c r="AC930">
        <v>17</v>
      </c>
    </row>
    <row r="931" spans="1:29" x14ac:dyDescent="0.3">
      <c r="A931">
        <v>1200</v>
      </c>
      <c r="B931" t="s">
        <v>547</v>
      </c>
      <c r="C931" t="s">
        <v>1959</v>
      </c>
      <c r="J931" t="s">
        <v>495</v>
      </c>
      <c r="K931">
        <v>0</v>
      </c>
      <c r="N931" t="b">
        <v>1</v>
      </c>
      <c r="O931" t="b">
        <v>0</v>
      </c>
      <c r="P931" t="b">
        <v>1</v>
      </c>
      <c r="Q931">
        <v>13</v>
      </c>
      <c r="R931">
        <v>1</v>
      </c>
      <c r="S931">
        <v>1</v>
      </c>
      <c r="T931">
        <v>2</v>
      </c>
      <c r="V931" t="s">
        <v>317</v>
      </c>
      <c r="W931" t="s">
        <v>3900</v>
      </c>
      <c r="X931" t="s">
        <v>770</v>
      </c>
      <c r="Y931">
        <v>6</v>
      </c>
      <c r="Z931">
        <v>6</v>
      </c>
      <c r="AA931">
        <v>4</v>
      </c>
      <c r="AB931">
        <v>4</v>
      </c>
      <c r="AC931">
        <v>17</v>
      </c>
    </row>
    <row r="932" spans="1:29" x14ac:dyDescent="0.3">
      <c r="A932">
        <v>1201</v>
      </c>
      <c r="B932" t="s">
        <v>547</v>
      </c>
      <c r="C932" t="s">
        <v>1960</v>
      </c>
      <c r="J932" t="s">
        <v>495</v>
      </c>
      <c r="K932">
        <v>0</v>
      </c>
      <c r="N932" t="b">
        <v>1</v>
      </c>
      <c r="O932" t="b">
        <v>0</v>
      </c>
      <c r="P932" t="b">
        <v>1</v>
      </c>
      <c r="Q932">
        <v>13</v>
      </c>
      <c r="R932">
        <v>1</v>
      </c>
      <c r="S932">
        <v>1</v>
      </c>
      <c r="T932">
        <v>2</v>
      </c>
      <c r="V932" t="s">
        <v>317</v>
      </c>
      <c r="W932" t="s">
        <v>3900</v>
      </c>
      <c r="X932" t="s">
        <v>772</v>
      </c>
      <c r="Y932">
        <v>6</v>
      </c>
      <c r="Z932">
        <v>6</v>
      </c>
      <c r="AA932">
        <v>5</v>
      </c>
      <c r="AB932">
        <v>5</v>
      </c>
      <c r="AC932">
        <v>17</v>
      </c>
    </row>
    <row r="933" spans="1:29" x14ac:dyDescent="0.3">
      <c r="A933">
        <v>1202</v>
      </c>
      <c r="B933" t="s">
        <v>547</v>
      </c>
      <c r="C933" t="s">
        <v>1961</v>
      </c>
      <c r="J933" t="s">
        <v>495</v>
      </c>
      <c r="K933">
        <v>0</v>
      </c>
      <c r="N933" t="b">
        <v>1</v>
      </c>
      <c r="O933" t="b">
        <v>0</v>
      </c>
      <c r="P933" t="b">
        <v>1</v>
      </c>
      <c r="Q933">
        <v>13</v>
      </c>
      <c r="R933">
        <v>1</v>
      </c>
      <c r="S933">
        <v>1</v>
      </c>
      <c r="T933">
        <v>2</v>
      </c>
      <c r="V933" t="s">
        <v>317</v>
      </c>
      <c r="W933" t="s">
        <v>3900</v>
      </c>
      <c r="X933" t="s">
        <v>774</v>
      </c>
      <c r="Y933">
        <v>6</v>
      </c>
      <c r="Z933">
        <v>6</v>
      </c>
      <c r="AA933">
        <v>6</v>
      </c>
      <c r="AB933">
        <v>6</v>
      </c>
      <c r="AC933">
        <v>17</v>
      </c>
    </row>
    <row r="934" spans="1:29" x14ac:dyDescent="0.3">
      <c r="A934">
        <v>1203</v>
      </c>
      <c r="B934" t="s">
        <v>547</v>
      </c>
      <c r="C934" t="s">
        <v>1962</v>
      </c>
      <c r="J934" t="s">
        <v>495</v>
      </c>
      <c r="K934">
        <v>0</v>
      </c>
      <c r="N934" t="b">
        <v>1</v>
      </c>
      <c r="O934" t="b">
        <v>0</v>
      </c>
      <c r="P934" t="b">
        <v>1</v>
      </c>
      <c r="Q934">
        <v>13</v>
      </c>
      <c r="R934">
        <v>1</v>
      </c>
      <c r="S934">
        <v>1</v>
      </c>
      <c r="T934">
        <v>2</v>
      </c>
      <c r="V934" t="s">
        <v>317</v>
      </c>
      <c r="W934" t="s">
        <v>3900</v>
      </c>
      <c r="X934" t="s">
        <v>776</v>
      </c>
      <c r="Y934">
        <v>6</v>
      </c>
      <c r="Z934">
        <v>6</v>
      </c>
      <c r="AA934">
        <v>7</v>
      </c>
      <c r="AB934">
        <v>7</v>
      </c>
      <c r="AC934">
        <v>17</v>
      </c>
    </row>
    <row r="935" spans="1:29" x14ac:dyDescent="0.3">
      <c r="A935">
        <v>1204</v>
      </c>
      <c r="B935" t="s">
        <v>547</v>
      </c>
      <c r="C935" t="s">
        <v>1963</v>
      </c>
      <c r="J935" t="s">
        <v>495</v>
      </c>
      <c r="K935">
        <v>0</v>
      </c>
      <c r="N935" t="b">
        <v>1</v>
      </c>
      <c r="O935" t="b">
        <v>0</v>
      </c>
      <c r="P935" t="b">
        <v>1</v>
      </c>
      <c r="Q935">
        <v>13</v>
      </c>
      <c r="R935">
        <v>1</v>
      </c>
      <c r="S935">
        <v>1</v>
      </c>
      <c r="T935">
        <v>2</v>
      </c>
      <c r="V935" t="s">
        <v>317</v>
      </c>
      <c r="W935" t="s">
        <v>3900</v>
      </c>
      <c r="X935" t="s">
        <v>778</v>
      </c>
      <c r="Y935">
        <v>6</v>
      </c>
      <c r="Z935">
        <v>6</v>
      </c>
      <c r="AA935">
        <v>8</v>
      </c>
      <c r="AB935">
        <v>8</v>
      </c>
      <c r="AC935">
        <v>17</v>
      </c>
    </row>
    <row r="936" spans="1:29" x14ac:dyDescent="0.3">
      <c r="A936">
        <v>1205</v>
      </c>
      <c r="B936" t="s">
        <v>547</v>
      </c>
      <c r="C936" t="s">
        <v>1964</v>
      </c>
      <c r="J936" t="s">
        <v>495</v>
      </c>
      <c r="K936">
        <v>0</v>
      </c>
      <c r="N936" t="b">
        <v>1</v>
      </c>
      <c r="O936" t="b">
        <v>0</v>
      </c>
      <c r="P936" t="b">
        <v>1</v>
      </c>
      <c r="Q936">
        <v>13</v>
      </c>
      <c r="R936">
        <v>1</v>
      </c>
      <c r="S936">
        <v>1</v>
      </c>
      <c r="T936">
        <v>2</v>
      </c>
      <c r="V936" t="s">
        <v>317</v>
      </c>
      <c r="W936" t="s">
        <v>3900</v>
      </c>
      <c r="X936" t="s">
        <v>780</v>
      </c>
      <c r="Y936">
        <v>6</v>
      </c>
      <c r="Z936">
        <v>6</v>
      </c>
      <c r="AA936">
        <v>9</v>
      </c>
      <c r="AB936">
        <v>9</v>
      </c>
      <c r="AC936">
        <v>17</v>
      </c>
    </row>
    <row r="937" spans="1:29" x14ac:dyDescent="0.3">
      <c r="A937">
        <v>1231</v>
      </c>
      <c r="B937" t="s">
        <v>547</v>
      </c>
      <c r="C937" t="s">
        <v>1965</v>
      </c>
      <c r="J937" t="s">
        <v>491</v>
      </c>
      <c r="K937">
        <v>0</v>
      </c>
      <c r="N937" t="b">
        <v>1</v>
      </c>
      <c r="O937" t="b">
        <v>0</v>
      </c>
      <c r="P937" t="b">
        <v>0</v>
      </c>
      <c r="Q937">
        <v>13</v>
      </c>
      <c r="R937">
        <v>1</v>
      </c>
      <c r="S937">
        <v>1</v>
      </c>
      <c r="T937">
        <v>2</v>
      </c>
      <c r="V937" t="s">
        <v>317</v>
      </c>
      <c r="W937" t="s">
        <v>3900</v>
      </c>
      <c r="X937" t="s">
        <v>1331</v>
      </c>
      <c r="Y937">
        <v>3</v>
      </c>
      <c r="Z937">
        <v>3</v>
      </c>
      <c r="AA937">
        <v>10</v>
      </c>
      <c r="AB937">
        <v>10</v>
      </c>
      <c r="AC937">
        <v>17</v>
      </c>
    </row>
    <row r="938" spans="1:29" x14ac:dyDescent="0.3">
      <c r="A938">
        <v>1232</v>
      </c>
      <c r="B938" t="s">
        <v>547</v>
      </c>
      <c r="C938" t="s">
        <v>1966</v>
      </c>
      <c r="J938" t="s">
        <v>491</v>
      </c>
      <c r="K938">
        <v>0</v>
      </c>
      <c r="N938" t="b">
        <v>1</v>
      </c>
      <c r="O938" t="b">
        <v>0</v>
      </c>
      <c r="P938" t="b">
        <v>0</v>
      </c>
      <c r="Q938">
        <v>13</v>
      </c>
      <c r="R938">
        <v>1</v>
      </c>
      <c r="S938">
        <v>1</v>
      </c>
      <c r="T938">
        <v>2</v>
      </c>
      <c r="V938" t="s">
        <v>317</v>
      </c>
      <c r="W938" t="s">
        <v>3900</v>
      </c>
      <c r="X938" t="s">
        <v>1333</v>
      </c>
      <c r="Y938">
        <v>4</v>
      </c>
      <c r="Z938">
        <v>4</v>
      </c>
      <c r="AA938">
        <v>10</v>
      </c>
      <c r="AB938">
        <v>10</v>
      </c>
      <c r="AC938">
        <v>17</v>
      </c>
    </row>
    <row r="939" spans="1:29" x14ac:dyDescent="0.3">
      <c r="A939">
        <v>1233</v>
      </c>
      <c r="B939" t="s">
        <v>547</v>
      </c>
      <c r="C939" t="s">
        <v>1967</v>
      </c>
      <c r="J939" t="s">
        <v>491</v>
      </c>
      <c r="K939">
        <v>0</v>
      </c>
      <c r="N939" t="b">
        <v>1</v>
      </c>
      <c r="O939" t="b">
        <v>0</v>
      </c>
      <c r="P939" t="b">
        <v>0</v>
      </c>
      <c r="Q939">
        <v>13</v>
      </c>
      <c r="R939">
        <v>1</v>
      </c>
      <c r="S939">
        <v>1</v>
      </c>
      <c r="T939">
        <v>2</v>
      </c>
      <c r="V939" t="s">
        <v>317</v>
      </c>
      <c r="W939" t="s">
        <v>3900</v>
      </c>
      <c r="X939" t="s">
        <v>1335</v>
      </c>
      <c r="Y939">
        <v>5</v>
      </c>
      <c r="Z939">
        <v>5</v>
      </c>
      <c r="AA939">
        <v>10</v>
      </c>
      <c r="AB939">
        <v>10</v>
      </c>
      <c r="AC939">
        <v>17</v>
      </c>
    </row>
    <row r="940" spans="1:29" x14ac:dyDescent="0.3">
      <c r="A940">
        <v>1234</v>
      </c>
      <c r="B940" t="s">
        <v>547</v>
      </c>
      <c r="C940" t="s">
        <v>1968</v>
      </c>
      <c r="J940" t="s">
        <v>491</v>
      </c>
      <c r="K940">
        <v>0</v>
      </c>
      <c r="N940" t="b">
        <v>1</v>
      </c>
      <c r="O940" t="b">
        <v>0</v>
      </c>
      <c r="P940" t="b">
        <v>0</v>
      </c>
      <c r="Q940">
        <v>13</v>
      </c>
      <c r="R940">
        <v>1</v>
      </c>
      <c r="S940">
        <v>1</v>
      </c>
      <c r="T940">
        <v>2</v>
      </c>
      <c r="V940" t="s">
        <v>317</v>
      </c>
      <c r="W940" t="s">
        <v>3900</v>
      </c>
      <c r="X940" t="s">
        <v>1337</v>
      </c>
      <c r="Y940">
        <v>6</v>
      </c>
      <c r="Z940">
        <v>6</v>
      </c>
      <c r="AA940">
        <v>10</v>
      </c>
      <c r="AB940">
        <v>10</v>
      </c>
      <c r="AC940">
        <v>17</v>
      </c>
    </row>
    <row r="941" spans="1:29" x14ac:dyDescent="0.3">
      <c r="A941">
        <v>1235</v>
      </c>
      <c r="B941" t="s">
        <v>547</v>
      </c>
      <c r="C941" t="s">
        <v>1969</v>
      </c>
      <c r="J941" t="s">
        <v>495</v>
      </c>
      <c r="K941">
        <v>0</v>
      </c>
      <c r="N941" t="b">
        <v>0</v>
      </c>
      <c r="O941" t="b">
        <v>1</v>
      </c>
      <c r="P941" t="b">
        <v>0</v>
      </c>
      <c r="Q941">
        <v>13</v>
      </c>
      <c r="R941">
        <v>1</v>
      </c>
      <c r="S941">
        <v>1</v>
      </c>
      <c r="T941">
        <v>2</v>
      </c>
      <c r="V941" t="s">
        <v>317</v>
      </c>
      <c r="W941" t="s">
        <v>3900</v>
      </c>
      <c r="X941" t="s">
        <v>593</v>
      </c>
      <c r="Y941">
        <v>9</v>
      </c>
      <c r="Z941">
        <v>9</v>
      </c>
      <c r="AA941">
        <v>2</v>
      </c>
      <c r="AB941">
        <v>2</v>
      </c>
      <c r="AC941">
        <v>17</v>
      </c>
    </row>
    <row r="942" spans="1:29" x14ac:dyDescent="0.3">
      <c r="A942">
        <v>1236</v>
      </c>
      <c r="B942" t="s">
        <v>547</v>
      </c>
      <c r="C942" t="s">
        <v>1970</v>
      </c>
      <c r="J942" t="s">
        <v>495</v>
      </c>
      <c r="K942">
        <v>0</v>
      </c>
      <c r="N942" t="b">
        <v>0</v>
      </c>
      <c r="O942" t="b">
        <v>1</v>
      </c>
      <c r="P942" t="b">
        <v>0</v>
      </c>
      <c r="Q942">
        <v>13</v>
      </c>
      <c r="R942">
        <v>1</v>
      </c>
      <c r="S942">
        <v>1</v>
      </c>
      <c r="T942">
        <v>2</v>
      </c>
      <c r="V942" t="s">
        <v>317</v>
      </c>
      <c r="W942" t="s">
        <v>3900</v>
      </c>
      <c r="X942" t="s">
        <v>582</v>
      </c>
      <c r="Y942">
        <v>10</v>
      </c>
      <c r="Z942">
        <v>10</v>
      </c>
      <c r="AA942">
        <v>2</v>
      </c>
      <c r="AB942">
        <v>2</v>
      </c>
      <c r="AC942">
        <v>17</v>
      </c>
    </row>
    <row r="943" spans="1:29" x14ac:dyDescent="0.3">
      <c r="A943">
        <v>1237</v>
      </c>
      <c r="B943" t="s">
        <v>547</v>
      </c>
      <c r="C943" t="s">
        <v>1971</v>
      </c>
      <c r="J943" t="s">
        <v>495</v>
      </c>
      <c r="K943">
        <v>0</v>
      </c>
      <c r="N943" t="b">
        <v>0</v>
      </c>
      <c r="O943" t="b">
        <v>1</v>
      </c>
      <c r="P943" t="b">
        <v>0</v>
      </c>
      <c r="Q943">
        <v>13</v>
      </c>
      <c r="R943">
        <v>1</v>
      </c>
      <c r="S943">
        <v>1</v>
      </c>
      <c r="T943">
        <v>2</v>
      </c>
      <c r="V943" t="s">
        <v>317</v>
      </c>
      <c r="W943" t="s">
        <v>3900</v>
      </c>
      <c r="X943" t="s">
        <v>585</v>
      </c>
      <c r="Y943">
        <v>11</v>
      </c>
      <c r="Z943">
        <v>11</v>
      </c>
      <c r="AA943">
        <v>2</v>
      </c>
      <c r="AB943">
        <v>2</v>
      </c>
      <c r="AC943">
        <v>17</v>
      </c>
    </row>
    <row r="944" spans="1:29" x14ac:dyDescent="0.3">
      <c r="A944">
        <v>1238</v>
      </c>
      <c r="B944" t="s">
        <v>547</v>
      </c>
      <c r="C944" t="s">
        <v>1972</v>
      </c>
      <c r="J944" t="s">
        <v>495</v>
      </c>
      <c r="K944">
        <v>0</v>
      </c>
      <c r="N944" t="b">
        <v>0</v>
      </c>
      <c r="O944" t="b">
        <v>1</v>
      </c>
      <c r="P944" t="b">
        <v>0</v>
      </c>
      <c r="Q944">
        <v>13</v>
      </c>
      <c r="R944">
        <v>1</v>
      </c>
      <c r="S944">
        <v>1</v>
      </c>
      <c r="T944">
        <v>2</v>
      </c>
      <c r="V944" t="s">
        <v>317</v>
      </c>
      <c r="W944" t="s">
        <v>3900</v>
      </c>
      <c r="X944" t="s">
        <v>551</v>
      </c>
      <c r="Y944">
        <v>12</v>
      </c>
      <c r="Z944">
        <v>12</v>
      </c>
      <c r="AA944">
        <v>2</v>
      </c>
      <c r="AB944">
        <v>2</v>
      </c>
      <c r="AC944">
        <v>17</v>
      </c>
    </row>
    <row r="945" spans="1:29" x14ac:dyDescent="0.3">
      <c r="A945">
        <v>1239</v>
      </c>
      <c r="B945" t="s">
        <v>547</v>
      </c>
      <c r="C945" t="s">
        <v>1973</v>
      </c>
      <c r="J945" t="s">
        <v>495</v>
      </c>
      <c r="K945">
        <v>0</v>
      </c>
      <c r="N945" t="b">
        <v>0</v>
      </c>
      <c r="O945" t="b">
        <v>1</v>
      </c>
      <c r="P945" t="b">
        <v>0</v>
      </c>
      <c r="Q945">
        <v>13</v>
      </c>
      <c r="R945">
        <v>1</v>
      </c>
      <c r="S945">
        <v>1</v>
      </c>
      <c r="T945">
        <v>2</v>
      </c>
      <c r="V945" t="s">
        <v>317</v>
      </c>
      <c r="W945" t="s">
        <v>3900</v>
      </c>
      <c r="X945" t="s">
        <v>555</v>
      </c>
      <c r="Y945">
        <v>13</v>
      </c>
      <c r="Z945">
        <v>13</v>
      </c>
      <c r="AA945">
        <v>2</v>
      </c>
      <c r="AB945">
        <v>2</v>
      </c>
      <c r="AC945">
        <v>17</v>
      </c>
    </row>
    <row r="946" spans="1:29" x14ac:dyDescent="0.3">
      <c r="A946">
        <v>1240</v>
      </c>
      <c r="B946" t="s">
        <v>547</v>
      </c>
      <c r="C946" t="s">
        <v>1974</v>
      </c>
      <c r="J946" t="s">
        <v>495</v>
      </c>
      <c r="K946">
        <v>0</v>
      </c>
      <c r="N946" t="b">
        <v>0</v>
      </c>
      <c r="O946" t="b">
        <v>1</v>
      </c>
      <c r="P946" t="b">
        <v>0</v>
      </c>
      <c r="Q946">
        <v>13</v>
      </c>
      <c r="R946">
        <v>1</v>
      </c>
      <c r="S946">
        <v>1</v>
      </c>
      <c r="T946">
        <v>2</v>
      </c>
      <c r="V946" t="s">
        <v>317</v>
      </c>
      <c r="W946" t="s">
        <v>3900</v>
      </c>
      <c r="X946" t="s">
        <v>655</v>
      </c>
      <c r="Y946">
        <v>13</v>
      </c>
      <c r="Z946">
        <v>13</v>
      </c>
      <c r="AA946">
        <v>3</v>
      </c>
      <c r="AB946">
        <v>3</v>
      </c>
      <c r="AC946">
        <v>17</v>
      </c>
    </row>
    <row r="947" spans="1:29" x14ac:dyDescent="0.3">
      <c r="A947">
        <v>1241</v>
      </c>
      <c r="B947" t="s">
        <v>547</v>
      </c>
      <c r="C947" t="s">
        <v>1975</v>
      </c>
      <c r="J947" t="s">
        <v>495</v>
      </c>
      <c r="K947">
        <v>0</v>
      </c>
      <c r="N947" t="b">
        <v>0</v>
      </c>
      <c r="O947" t="b">
        <v>1</v>
      </c>
      <c r="P947" t="b">
        <v>0</v>
      </c>
      <c r="Q947">
        <v>13</v>
      </c>
      <c r="R947">
        <v>1</v>
      </c>
      <c r="S947">
        <v>1</v>
      </c>
      <c r="T947">
        <v>2</v>
      </c>
      <c r="V947" t="s">
        <v>317</v>
      </c>
      <c r="W947" t="s">
        <v>3900</v>
      </c>
      <c r="X947" t="s">
        <v>852</v>
      </c>
      <c r="Y947">
        <v>13</v>
      </c>
      <c r="Z947">
        <v>13</v>
      </c>
      <c r="AA947">
        <v>4</v>
      </c>
      <c r="AB947">
        <v>4</v>
      </c>
      <c r="AC947">
        <v>17</v>
      </c>
    </row>
    <row r="948" spans="1:29" x14ac:dyDescent="0.3">
      <c r="A948">
        <v>1242</v>
      </c>
      <c r="B948" t="s">
        <v>547</v>
      </c>
      <c r="C948" t="s">
        <v>1976</v>
      </c>
      <c r="J948" t="s">
        <v>495</v>
      </c>
      <c r="K948">
        <v>0</v>
      </c>
      <c r="N948" t="b">
        <v>0</v>
      </c>
      <c r="O948" t="b">
        <v>1</v>
      </c>
      <c r="P948" t="b">
        <v>0</v>
      </c>
      <c r="Q948">
        <v>13</v>
      </c>
      <c r="R948">
        <v>1</v>
      </c>
      <c r="S948">
        <v>1</v>
      </c>
      <c r="T948">
        <v>2</v>
      </c>
      <c r="V948" t="s">
        <v>317</v>
      </c>
      <c r="W948" t="s">
        <v>3900</v>
      </c>
      <c r="X948" t="s">
        <v>854</v>
      </c>
      <c r="Y948">
        <v>13</v>
      </c>
      <c r="Z948">
        <v>13</v>
      </c>
      <c r="AA948">
        <v>5</v>
      </c>
      <c r="AB948">
        <v>5</v>
      </c>
      <c r="AC948">
        <v>17</v>
      </c>
    </row>
    <row r="949" spans="1:29" x14ac:dyDescent="0.3">
      <c r="A949">
        <v>1243</v>
      </c>
      <c r="B949" t="s">
        <v>547</v>
      </c>
      <c r="C949" t="s">
        <v>1977</v>
      </c>
      <c r="J949" t="s">
        <v>495</v>
      </c>
      <c r="K949">
        <v>0</v>
      </c>
      <c r="N949" t="b">
        <v>0</v>
      </c>
      <c r="O949" t="b">
        <v>1</v>
      </c>
      <c r="P949" t="b">
        <v>0</v>
      </c>
      <c r="Q949">
        <v>13</v>
      </c>
      <c r="R949">
        <v>1</v>
      </c>
      <c r="S949">
        <v>1</v>
      </c>
      <c r="T949">
        <v>2</v>
      </c>
      <c r="V949" t="s">
        <v>317</v>
      </c>
      <c r="W949" t="s">
        <v>3900</v>
      </c>
      <c r="X949" t="s">
        <v>856</v>
      </c>
      <c r="Y949">
        <v>13</v>
      </c>
      <c r="Z949">
        <v>13</v>
      </c>
      <c r="AA949">
        <v>6</v>
      </c>
      <c r="AB949">
        <v>6</v>
      </c>
      <c r="AC949">
        <v>17</v>
      </c>
    </row>
    <row r="950" spans="1:29" x14ac:dyDescent="0.3">
      <c r="A950">
        <v>1244</v>
      </c>
      <c r="B950" t="s">
        <v>547</v>
      </c>
      <c r="C950" t="s">
        <v>1978</v>
      </c>
      <c r="J950" t="s">
        <v>495</v>
      </c>
      <c r="K950">
        <v>0</v>
      </c>
      <c r="N950" t="b">
        <v>0</v>
      </c>
      <c r="O950" t="b">
        <v>1</v>
      </c>
      <c r="P950" t="b">
        <v>0</v>
      </c>
      <c r="Q950">
        <v>13</v>
      </c>
      <c r="R950">
        <v>1</v>
      </c>
      <c r="S950">
        <v>1</v>
      </c>
      <c r="T950">
        <v>2</v>
      </c>
      <c r="V950" t="s">
        <v>317</v>
      </c>
      <c r="W950" t="s">
        <v>3900</v>
      </c>
      <c r="X950" t="s">
        <v>858</v>
      </c>
      <c r="Y950">
        <v>13</v>
      </c>
      <c r="Z950">
        <v>13</v>
      </c>
      <c r="AA950">
        <v>7</v>
      </c>
      <c r="AB950">
        <v>7</v>
      </c>
      <c r="AC950">
        <v>17</v>
      </c>
    </row>
    <row r="951" spans="1:29" x14ac:dyDescent="0.3">
      <c r="A951">
        <v>1245</v>
      </c>
      <c r="B951" t="s">
        <v>547</v>
      </c>
      <c r="C951" t="s">
        <v>1979</v>
      </c>
      <c r="J951" t="s">
        <v>495</v>
      </c>
      <c r="K951">
        <v>0</v>
      </c>
      <c r="N951" t="b">
        <v>0</v>
      </c>
      <c r="O951" t="b">
        <v>1</v>
      </c>
      <c r="P951" t="b">
        <v>0</v>
      </c>
      <c r="Q951">
        <v>13</v>
      </c>
      <c r="R951">
        <v>1</v>
      </c>
      <c r="S951">
        <v>1</v>
      </c>
      <c r="T951">
        <v>2</v>
      </c>
      <c r="V951" t="s">
        <v>317</v>
      </c>
      <c r="W951" t="s">
        <v>3900</v>
      </c>
      <c r="X951" t="s">
        <v>860</v>
      </c>
      <c r="Y951">
        <v>13</v>
      </c>
      <c r="Z951">
        <v>13</v>
      </c>
      <c r="AA951">
        <v>8</v>
      </c>
      <c r="AB951">
        <v>8</v>
      </c>
      <c r="AC951">
        <v>17</v>
      </c>
    </row>
    <row r="952" spans="1:29" x14ac:dyDescent="0.3">
      <c r="A952">
        <v>1246</v>
      </c>
      <c r="B952" t="s">
        <v>547</v>
      </c>
      <c r="C952" t="s">
        <v>1980</v>
      </c>
      <c r="J952" t="s">
        <v>495</v>
      </c>
      <c r="K952">
        <v>0</v>
      </c>
      <c r="N952" t="b">
        <v>0</v>
      </c>
      <c r="O952" t="b">
        <v>1</v>
      </c>
      <c r="P952" t="b">
        <v>0</v>
      </c>
      <c r="Q952">
        <v>13</v>
      </c>
      <c r="R952">
        <v>1</v>
      </c>
      <c r="S952">
        <v>1</v>
      </c>
      <c r="T952">
        <v>2</v>
      </c>
      <c r="V952" t="s">
        <v>317</v>
      </c>
      <c r="W952" t="s">
        <v>3900</v>
      </c>
      <c r="X952" t="s">
        <v>862</v>
      </c>
      <c r="Y952">
        <v>13</v>
      </c>
      <c r="Z952">
        <v>13</v>
      </c>
      <c r="AA952">
        <v>9</v>
      </c>
      <c r="AB952">
        <v>9</v>
      </c>
      <c r="AC952">
        <v>17</v>
      </c>
    </row>
    <row r="953" spans="1:29" x14ac:dyDescent="0.3">
      <c r="A953">
        <v>1275</v>
      </c>
      <c r="B953" t="s">
        <v>547</v>
      </c>
      <c r="C953" t="s">
        <v>1981</v>
      </c>
      <c r="J953" t="s">
        <v>495</v>
      </c>
      <c r="K953">
        <v>0</v>
      </c>
      <c r="N953" t="b">
        <v>1</v>
      </c>
      <c r="O953" t="b">
        <v>0</v>
      </c>
      <c r="P953" t="b">
        <v>1</v>
      </c>
      <c r="Q953">
        <v>13</v>
      </c>
      <c r="R953">
        <v>1</v>
      </c>
      <c r="S953">
        <v>1</v>
      </c>
      <c r="T953">
        <v>2</v>
      </c>
      <c r="V953" t="s">
        <v>317</v>
      </c>
      <c r="W953" t="s">
        <v>3900</v>
      </c>
      <c r="X953" t="s">
        <v>647</v>
      </c>
      <c r="Y953">
        <v>9</v>
      </c>
      <c r="Z953">
        <v>9</v>
      </c>
      <c r="AA953">
        <v>3</v>
      </c>
      <c r="AB953">
        <v>3</v>
      </c>
      <c r="AC953">
        <v>17</v>
      </c>
    </row>
    <row r="954" spans="1:29" x14ac:dyDescent="0.3">
      <c r="A954">
        <v>1276</v>
      </c>
      <c r="B954" t="s">
        <v>547</v>
      </c>
      <c r="C954" t="s">
        <v>1982</v>
      </c>
      <c r="J954" t="s">
        <v>495</v>
      </c>
      <c r="K954">
        <v>0</v>
      </c>
      <c r="N954" t="b">
        <v>1</v>
      </c>
      <c r="O954" t="b">
        <v>0</v>
      </c>
      <c r="P954" t="b">
        <v>1</v>
      </c>
      <c r="Q954">
        <v>13</v>
      </c>
      <c r="R954">
        <v>1</v>
      </c>
      <c r="S954">
        <v>1</v>
      </c>
      <c r="T954">
        <v>2</v>
      </c>
      <c r="V954" t="s">
        <v>317</v>
      </c>
      <c r="W954" t="s">
        <v>3900</v>
      </c>
      <c r="X954" t="s">
        <v>805</v>
      </c>
      <c r="Y954">
        <v>9</v>
      </c>
      <c r="Z954">
        <v>9</v>
      </c>
      <c r="AA954">
        <v>4</v>
      </c>
      <c r="AB954">
        <v>4</v>
      </c>
      <c r="AC954">
        <v>17</v>
      </c>
    </row>
    <row r="955" spans="1:29" x14ac:dyDescent="0.3">
      <c r="A955">
        <v>1277</v>
      </c>
      <c r="B955" t="s">
        <v>547</v>
      </c>
      <c r="C955" t="s">
        <v>1983</v>
      </c>
      <c r="J955" t="s">
        <v>495</v>
      </c>
      <c r="K955">
        <v>0</v>
      </c>
      <c r="N955" t="b">
        <v>1</v>
      </c>
      <c r="O955" t="b">
        <v>0</v>
      </c>
      <c r="P955" t="b">
        <v>1</v>
      </c>
      <c r="Q955">
        <v>13</v>
      </c>
      <c r="R955">
        <v>1</v>
      </c>
      <c r="S955">
        <v>1</v>
      </c>
      <c r="T955">
        <v>2</v>
      </c>
      <c r="V955" t="s">
        <v>317</v>
      </c>
      <c r="W955" t="s">
        <v>3900</v>
      </c>
      <c r="X955" t="s">
        <v>453</v>
      </c>
      <c r="Y955">
        <v>9</v>
      </c>
      <c r="Z955">
        <v>9</v>
      </c>
      <c r="AA955">
        <v>5</v>
      </c>
      <c r="AB955">
        <v>5</v>
      </c>
      <c r="AC955">
        <v>17</v>
      </c>
    </row>
    <row r="956" spans="1:29" x14ac:dyDescent="0.3">
      <c r="A956">
        <v>1278</v>
      </c>
      <c r="B956" t="s">
        <v>547</v>
      </c>
      <c r="C956" t="s">
        <v>1984</v>
      </c>
      <c r="J956" t="s">
        <v>495</v>
      </c>
      <c r="K956">
        <v>0</v>
      </c>
      <c r="N956" t="b">
        <v>1</v>
      </c>
      <c r="O956" t="b">
        <v>0</v>
      </c>
      <c r="P956" t="b">
        <v>1</v>
      </c>
      <c r="Q956">
        <v>13</v>
      </c>
      <c r="R956">
        <v>1</v>
      </c>
      <c r="S956">
        <v>1</v>
      </c>
      <c r="T956">
        <v>2</v>
      </c>
      <c r="V956" t="s">
        <v>317</v>
      </c>
      <c r="W956" t="s">
        <v>3900</v>
      </c>
      <c r="X956" t="s">
        <v>808</v>
      </c>
      <c r="Y956">
        <v>9</v>
      </c>
      <c r="Z956">
        <v>9</v>
      </c>
      <c r="AA956">
        <v>6</v>
      </c>
      <c r="AB956">
        <v>6</v>
      </c>
      <c r="AC956">
        <v>17</v>
      </c>
    </row>
    <row r="957" spans="1:29" x14ac:dyDescent="0.3">
      <c r="A957">
        <v>1279</v>
      </c>
      <c r="B957" t="s">
        <v>547</v>
      </c>
      <c r="C957" t="s">
        <v>1985</v>
      </c>
      <c r="J957" t="s">
        <v>495</v>
      </c>
      <c r="K957">
        <v>0</v>
      </c>
      <c r="N957" t="b">
        <v>1</v>
      </c>
      <c r="O957" t="b">
        <v>0</v>
      </c>
      <c r="P957" t="b">
        <v>1</v>
      </c>
      <c r="Q957">
        <v>13</v>
      </c>
      <c r="R957">
        <v>1</v>
      </c>
      <c r="S957">
        <v>1</v>
      </c>
      <c r="T957">
        <v>2</v>
      </c>
      <c r="V957" t="s">
        <v>317</v>
      </c>
      <c r="W957" t="s">
        <v>3900</v>
      </c>
      <c r="X957" t="s">
        <v>810</v>
      </c>
      <c r="Y957">
        <v>9</v>
      </c>
      <c r="Z957">
        <v>9</v>
      </c>
      <c r="AA957">
        <v>7</v>
      </c>
      <c r="AB957">
        <v>7</v>
      </c>
      <c r="AC957">
        <v>17</v>
      </c>
    </row>
    <row r="958" spans="1:29" x14ac:dyDescent="0.3">
      <c r="A958">
        <v>1280</v>
      </c>
      <c r="B958" t="s">
        <v>547</v>
      </c>
      <c r="C958" t="s">
        <v>1986</v>
      </c>
      <c r="J958" t="s">
        <v>495</v>
      </c>
      <c r="K958">
        <v>0</v>
      </c>
      <c r="N958" t="b">
        <v>1</v>
      </c>
      <c r="O958" t="b">
        <v>0</v>
      </c>
      <c r="P958" t="b">
        <v>1</v>
      </c>
      <c r="Q958">
        <v>13</v>
      </c>
      <c r="R958">
        <v>1</v>
      </c>
      <c r="S958">
        <v>1</v>
      </c>
      <c r="T958">
        <v>2</v>
      </c>
      <c r="V958" t="s">
        <v>317</v>
      </c>
      <c r="W958" t="s">
        <v>3900</v>
      </c>
      <c r="X958" t="s">
        <v>812</v>
      </c>
      <c r="Y958">
        <v>9</v>
      </c>
      <c r="Z958">
        <v>9</v>
      </c>
      <c r="AA958">
        <v>8</v>
      </c>
      <c r="AB958">
        <v>8</v>
      </c>
      <c r="AC958">
        <v>17</v>
      </c>
    </row>
    <row r="959" spans="1:29" x14ac:dyDescent="0.3">
      <c r="A959">
        <v>1281</v>
      </c>
      <c r="B959" t="s">
        <v>547</v>
      </c>
      <c r="C959" t="s">
        <v>1987</v>
      </c>
      <c r="J959" t="s">
        <v>495</v>
      </c>
      <c r="K959">
        <v>0</v>
      </c>
      <c r="N959" t="b">
        <v>1</v>
      </c>
      <c r="O959" t="b">
        <v>0</v>
      </c>
      <c r="P959" t="b">
        <v>1</v>
      </c>
      <c r="Q959">
        <v>13</v>
      </c>
      <c r="R959">
        <v>1</v>
      </c>
      <c r="S959">
        <v>1</v>
      </c>
      <c r="T959">
        <v>2</v>
      </c>
      <c r="V959" t="s">
        <v>317</v>
      </c>
      <c r="W959" t="s">
        <v>3900</v>
      </c>
      <c r="X959" t="s">
        <v>814</v>
      </c>
      <c r="Y959">
        <v>9</v>
      </c>
      <c r="Z959">
        <v>9</v>
      </c>
      <c r="AA959">
        <v>9</v>
      </c>
      <c r="AB959">
        <v>9</v>
      </c>
      <c r="AC959">
        <v>17</v>
      </c>
    </row>
    <row r="960" spans="1:29" x14ac:dyDescent="0.3">
      <c r="A960">
        <v>1282</v>
      </c>
      <c r="B960" t="s">
        <v>547</v>
      </c>
      <c r="C960" t="s">
        <v>1988</v>
      </c>
      <c r="J960" t="s">
        <v>495</v>
      </c>
      <c r="K960">
        <v>0</v>
      </c>
      <c r="N960" t="b">
        <v>1</v>
      </c>
      <c r="O960" t="b">
        <v>0</v>
      </c>
      <c r="P960" t="b">
        <v>1</v>
      </c>
      <c r="Q960">
        <v>13</v>
      </c>
      <c r="R960">
        <v>1</v>
      </c>
      <c r="S960">
        <v>1</v>
      </c>
      <c r="T960">
        <v>2</v>
      </c>
      <c r="V960" t="s">
        <v>317</v>
      </c>
      <c r="W960" t="s">
        <v>3900</v>
      </c>
      <c r="X960" t="s">
        <v>649</v>
      </c>
      <c r="Y960">
        <v>10</v>
      </c>
      <c r="Z960">
        <v>10</v>
      </c>
      <c r="AA960">
        <v>3</v>
      </c>
      <c r="AB960">
        <v>3</v>
      </c>
      <c r="AC960">
        <v>17</v>
      </c>
    </row>
    <row r="961" spans="1:29" x14ac:dyDescent="0.3">
      <c r="A961">
        <v>1283</v>
      </c>
      <c r="B961" t="s">
        <v>547</v>
      </c>
      <c r="C961" t="s">
        <v>1989</v>
      </c>
      <c r="J961" t="s">
        <v>495</v>
      </c>
      <c r="K961">
        <v>0</v>
      </c>
      <c r="N961" t="b">
        <v>1</v>
      </c>
      <c r="O961" t="b">
        <v>0</v>
      </c>
      <c r="P961" t="b">
        <v>1</v>
      </c>
      <c r="Q961">
        <v>13</v>
      </c>
      <c r="R961">
        <v>1</v>
      </c>
      <c r="S961">
        <v>1</v>
      </c>
      <c r="T961">
        <v>2</v>
      </c>
      <c r="V961" t="s">
        <v>317</v>
      </c>
      <c r="W961" t="s">
        <v>3900</v>
      </c>
      <c r="X961" t="s">
        <v>816</v>
      </c>
      <c r="Y961">
        <v>10</v>
      </c>
      <c r="Z961">
        <v>10</v>
      </c>
      <c r="AA961">
        <v>4</v>
      </c>
      <c r="AB961">
        <v>4</v>
      </c>
      <c r="AC961">
        <v>17</v>
      </c>
    </row>
    <row r="962" spans="1:29" x14ac:dyDescent="0.3">
      <c r="A962">
        <v>1284</v>
      </c>
      <c r="B962" t="s">
        <v>547</v>
      </c>
      <c r="C962" t="s">
        <v>1990</v>
      </c>
      <c r="J962" t="s">
        <v>495</v>
      </c>
      <c r="K962">
        <v>0</v>
      </c>
      <c r="N962" t="b">
        <v>1</v>
      </c>
      <c r="O962" t="b">
        <v>0</v>
      </c>
      <c r="P962" t="b">
        <v>1</v>
      </c>
      <c r="Q962">
        <v>13</v>
      </c>
      <c r="R962">
        <v>1</v>
      </c>
      <c r="S962">
        <v>1</v>
      </c>
      <c r="T962">
        <v>2</v>
      </c>
      <c r="V962" t="s">
        <v>317</v>
      </c>
      <c r="W962" t="s">
        <v>3900</v>
      </c>
      <c r="X962" t="s">
        <v>818</v>
      </c>
      <c r="Y962">
        <v>10</v>
      </c>
      <c r="Z962">
        <v>10</v>
      </c>
      <c r="AA962">
        <v>5</v>
      </c>
      <c r="AB962">
        <v>5</v>
      </c>
      <c r="AC962">
        <v>17</v>
      </c>
    </row>
    <row r="963" spans="1:29" x14ac:dyDescent="0.3">
      <c r="A963">
        <v>1285</v>
      </c>
      <c r="B963" t="s">
        <v>547</v>
      </c>
      <c r="C963" t="s">
        <v>1991</v>
      </c>
      <c r="J963" t="s">
        <v>495</v>
      </c>
      <c r="K963">
        <v>0</v>
      </c>
      <c r="N963" t="b">
        <v>1</v>
      </c>
      <c r="O963" t="b">
        <v>0</v>
      </c>
      <c r="P963" t="b">
        <v>1</v>
      </c>
      <c r="Q963">
        <v>13</v>
      </c>
      <c r="R963">
        <v>1</v>
      </c>
      <c r="S963">
        <v>1</v>
      </c>
      <c r="T963">
        <v>2</v>
      </c>
      <c r="V963" t="s">
        <v>317</v>
      </c>
      <c r="W963" t="s">
        <v>3900</v>
      </c>
      <c r="X963" t="s">
        <v>820</v>
      </c>
      <c r="Y963">
        <v>10</v>
      </c>
      <c r="Z963">
        <v>10</v>
      </c>
      <c r="AA963">
        <v>6</v>
      </c>
      <c r="AB963">
        <v>6</v>
      </c>
      <c r="AC963">
        <v>17</v>
      </c>
    </row>
    <row r="964" spans="1:29" x14ac:dyDescent="0.3">
      <c r="A964">
        <v>1286</v>
      </c>
      <c r="B964" t="s">
        <v>547</v>
      </c>
      <c r="C964" t="s">
        <v>1992</v>
      </c>
      <c r="J964" t="s">
        <v>495</v>
      </c>
      <c r="K964">
        <v>0</v>
      </c>
      <c r="N964" t="b">
        <v>1</v>
      </c>
      <c r="O964" t="b">
        <v>0</v>
      </c>
      <c r="P964" t="b">
        <v>1</v>
      </c>
      <c r="Q964">
        <v>13</v>
      </c>
      <c r="R964">
        <v>1</v>
      </c>
      <c r="S964">
        <v>1</v>
      </c>
      <c r="T964">
        <v>2</v>
      </c>
      <c r="V964" t="s">
        <v>317</v>
      </c>
      <c r="W964" t="s">
        <v>3900</v>
      </c>
      <c r="X964" t="s">
        <v>822</v>
      </c>
      <c r="Y964">
        <v>10</v>
      </c>
      <c r="Z964">
        <v>10</v>
      </c>
      <c r="AA964">
        <v>7</v>
      </c>
      <c r="AB964">
        <v>7</v>
      </c>
      <c r="AC964">
        <v>17</v>
      </c>
    </row>
    <row r="965" spans="1:29" x14ac:dyDescent="0.3">
      <c r="A965">
        <v>1287</v>
      </c>
      <c r="B965" t="s">
        <v>547</v>
      </c>
      <c r="C965" t="s">
        <v>1993</v>
      </c>
      <c r="J965" t="s">
        <v>495</v>
      </c>
      <c r="K965">
        <v>0</v>
      </c>
      <c r="N965" t="b">
        <v>1</v>
      </c>
      <c r="O965" t="b">
        <v>0</v>
      </c>
      <c r="P965" t="b">
        <v>1</v>
      </c>
      <c r="Q965">
        <v>13</v>
      </c>
      <c r="R965">
        <v>1</v>
      </c>
      <c r="S965">
        <v>1</v>
      </c>
      <c r="T965">
        <v>2</v>
      </c>
      <c r="V965" t="s">
        <v>317</v>
      </c>
      <c r="W965" t="s">
        <v>3900</v>
      </c>
      <c r="X965" t="s">
        <v>824</v>
      </c>
      <c r="Y965">
        <v>10</v>
      </c>
      <c r="Z965">
        <v>10</v>
      </c>
      <c r="AA965">
        <v>8</v>
      </c>
      <c r="AB965">
        <v>8</v>
      </c>
      <c r="AC965">
        <v>17</v>
      </c>
    </row>
    <row r="966" spans="1:29" x14ac:dyDescent="0.3">
      <c r="A966">
        <v>1288</v>
      </c>
      <c r="B966" t="s">
        <v>547</v>
      </c>
      <c r="C966" t="s">
        <v>1994</v>
      </c>
      <c r="J966" t="s">
        <v>495</v>
      </c>
      <c r="K966">
        <v>0</v>
      </c>
      <c r="N966" t="b">
        <v>1</v>
      </c>
      <c r="O966" t="b">
        <v>0</v>
      </c>
      <c r="P966" t="b">
        <v>1</v>
      </c>
      <c r="Q966">
        <v>13</v>
      </c>
      <c r="R966">
        <v>1</v>
      </c>
      <c r="S966">
        <v>1</v>
      </c>
      <c r="T966">
        <v>2</v>
      </c>
      <c r="V966" t="s">
        <v>317</v>
      </c>
      <c r="W966" t="s">
        <v>3900</v>
      </c>
      <c r="X966" t="s">
        <v>826</v>
      </c>
      <c r="Y966">
        <v>10</v>
      </c>
      <c r="Z966">
        <v>10</v>
      </c>
      <c r="AA966">
        <v>9</v>
      </c>
      <c r="AB966">
        <v>9</v>
      </c>
      <c r="AC966">
        <v>17</v>
      </c>
    </row>
    <row r="967" spans="1:29" x14ac:dyDescent="0.3">
      <c r="A967">
        <v>1289</v>
      </c>
      <c r="B967" t="s">
        <v>547</v>
      </c>
      <c r="C967" t="s">
        <v>1995</v>
      </c>
      <c r="J967" t="s">
        <v>495</v>
      </c>
      <c r="K967">
        <v>0</v>
      </c>
      <c r="N967" t="b">
        <v>1</v>
      </c>
      <c r="O967" t="b">
        <v>0</v>
      </c>
      <c r="P967" t="b">
        <v>1</v>
      </c>
      <c r="Q967">
        <v>13</v>
      </c>
      <c r="R967">
        <v>1</v>
      </c>
      <c r="S967">
        <v>1</v>
      </c>
      <c r="T967">
        <v>2</v>
      </c>
      <c r="V967" t="s">
        <v>317</v>
      </c>
      <c r="W967" t="s">
        <v>3900</v>
      </c>
      <c r="X967" t="s">
        <v>651</v>
      </c>
      <c r="Y967">
        <v>11</v>
      </c>
      <c r="Z967">
        <v>11</v>
      </c>
      <c r="AA967">
        <v>3</v>
      </c>
      <c r="AB967">
        <v>3</v>
      </c>
      <c r="AC967">
        <v>17</v>
      </c>
    </row>
    <row r="968" spans="1:29" x14ac:dyDescent="0.3">
      <c r="A968">
        <v>1290</v>
      </c>
      <c r="B968" t="s">
        <v>547</v>
      </c>
      <c r="C968" t="s">
        <v>1996</v>
      </c>
      <c r="J968" t="s">
        <v>495</v>
      </c>
      <c r="K968">
        <v>0</v>
      </c>
      <c r="N968" t="b">
        <v>1</v>
      </c>
      <c r="O968" t="b">
        <v>0</v>
      </c>
      <c r="P968" t="b">
        <v>1</v>
      </c>
      <c r="Q968">
        <v>13</v>
      </c>
      <c r="R968">
        <v>1</v>
      </c>
      <c r="S968">
        <v>1</v>
      </c>
      <c r="T968">
        <v>2</v>
      </c>
      <c r="V968" t="s">
        <v>317</v>
      </c>
      <c r="W968" t="s">
        <v>3900</v>
      </c>
      <c r="X968" t="s">
        <v>828</v>
      </c>
      <c r="Y968">
        <v>11</v>
      </c>
      <c r="Z968">
        <v>11</v>
      </c>
      <c r="AA968">
        <v>4</v>
      </c>
      <c r="AB968">
        <v>4</v>
      </c>
      <c r="AC968">
        <v>17</v>
      </c>
    </row>
    <row r="969" spans="1:29" x14ac:dyDescent="0.3">
      <c r="A969">
        <v>1291</v>
      </c>
      <c r="B969" t="s">
        <v>547</v>
      </c>
      <c r="C969" t="s">
        <v>1997</v>
      </c>
      <c r="J969" t="s">
        <v>495</v>
      </c>
      <c r="K969">
        <v>0</v>
      </c>
      <c r="N969" t="b">
        <v>1</v>
      </c>
      <c r="O969" t="b">
        <v>0</v>
      </c>
      <c r="P969" t="b">
        <v>1</v>
      </c>
      <c r="Q969">
        <v>13</v>
      </c>
      <c r="R969">
        <v>1</v>
      </c>
      <c r="S969">
        <v>1</v>
      </c>
      <c r="T969">
        <v>2</v>
      </c>
      <c r="V969" t="s">
        <v>317</v>
      </c>
      <c r="W969" t="s">
        <v>3900</v>
      </c>
      <c r="X969" t="s">
        <v>830</v>
      </c>
      <c r="Y969">
        <v>11</v>
      </c>
      <c r="Z969">
        <v>11</v>
      </c>
      <c r="AA969">
        <v>5</v>
      </c>
      <c r="AB969">
        <v>5</v>
      </c>
      <c r="AC969">
        <v>17</v>
      </c>
    </row>
    <row r="970" spans="1:29" x14ac:dyDescent="0.3">
      <c r="A970">
        <v>1292</v>
      </c>
      <c r="B970" t="s">
        <v>547</v>
      </c>
      <c r="C970" t="s">
        <v>1998</v>
      </c>
      <c r="J970" t="s">
        <v>495</v>
      </c>
      <c r="K970">
        <v>0</v>
      </c>
      <c r="N970" t="b">
        <v>1</v>
      </c>
      <c r="O970" t="b">
        <v>0</v>
      </c>
      <c r="P970" t="b">
        <v>1</v>
      </c>
      <c r="Q970">
        <v>13</v>
      </c>
      <c r="R970">
        <v>1</v>
      </c>
      <c r="S970">
        <v>1</v>
      </c>
      <c r="T970">
        <v>2</v>
      </c>
      <c r="V970" t="s">
        <v>317</v>
      </c>
      <c r="W970" t="s">
        <v>3900</v>
      </c>
      <c r="X970" t="s">
        <v>832</v>
      </c>
      <c r="Y970">
        <v>11</v>
      </c>
      <c r="Z970">
        <v>11</v>
      </c>
      <c r="AA970">
        <v>6</v>
      </c>
      <c r="AB970">
        <v>6</v>
      </c>
      <c r="AC970">
        <v>17</v>
      </c>
    </row>
    <row r="971" spans="1:29" x14ac:dyDescent="0.3">
      <c r="A971">
        <v>1293</v>
      </c>
      <c r="B971" t="s">
        <v>547</v>
      </c>
      <c r="C971" t="s">
        <v>1999</v>
      </c>
      <c r="J971" t="s">
        <v>495</v>
      </c>
      <c r="K971">
        <v>0</v>
      </c>
      <c r="N971" t="b">
        <v>1</v>
      </c>
      <c r="O971" t="b">
        <v>0</v>
      </c>
      <c r="P971" t="b">
        <v>1</v>
      </c>
      <c r="Q971">
        <v>13</v>
      </c>
      <c r="R971">
        <v>1</v>
      </c>
      <c r="S971">
        <v>1</v>
      </c>
      <c r="T971">
        <v>2</v>
      </c>
      <c r="V971" t="s">
        <v>317</v>
      </c>
      <c r="W971" t="s">
        <v>3900</v>
      </c>
      <c r="X971" t="s">
        <v>834</v>
      </c>
      <c r="Y971">
        <v>11</v>
      </c>
      <c r="Z971">
        <v>11</v>
      </c>
      <c r="AA971">
        <v>7</v>
      </c>
      <c r="AB971">
        <v>7</v>
      </c>
      <c r="AC971">
        <v>17</v>
      </c>
    </row>
    <row r="972" spans="1:29" x14ac:dyDescent="0.3">
      <c r="A972">
        <v>1294</v>
      </c>
      <c r="B972" t="s">
        <v>547</v>
      </c>
      <c r="C972" t="s">
        <v>2000</v>
      </c>
      <c r="J972" t="s">
        <v>495</v>
      </c>
      <c r="K972">
        <v>0</v>
      </c>
      <c r="N972" t="b">
        <v>1</v>
      </c>
      <c r="O972" t="b">
        <v>0</v>
      </c>
      <c r="P972" t="b">
        <v>1</v>
      </c>
      <c r="Q972">
        <v>13</v>
      </c>
      <c r="R972">
        <v>1</v>
      </c>
      <c r="S972">
        <v>1</v>
      </c>
      <c r="T972">
        <v>2</v>
      </c>
      <c r="V972" t="s">
        <v>317</v>
      </c>
      <c r="W972" t="s">
        <v>3900</v>
      </c>
      <c r="X972" t="s">
        <v>836</v>
      </c>
      <c r="Y972">
        <v>11</v>
      </c>
      <c r="Z972">
        <v>11</v>
      </c>
      <c r="AA972">
        <v>8</v>
      </c>
      <c r="AB972">
        <v>8</v>
      </c>
      <c r="AC972">
        <v>17</v>
      </c>
    </row>
    <row r="973" spans="1:29" x14ac:dyDescent="0.3">
      <c r="A973">
        <v>1295</v>
      </c>
      <c r="B973" t="s">
        <v>547</v>
      </c>
      <c r="C973" t="s">
        <v>2001</v>
      </c>
      <c r="J973" t="s">
        <v>495</v>
      </c>
      <c r="K973">
        <v>0</v>
      </c>
      <c r="N973" t="b">
        <v>1</v>
      </c>
      <c r="O973" t="b">
        <v>0</v>
      </c>
      <c r="P973" t="b">
        <v>1</v>
      </c>
      <c r="Q973">
        <v>13</v>
      </c>
      <c r="R973">
        <v>1</v>
      </c>
      <c r="S973">
        <v>1</v>
      </c>
      <c r="T973">
        <v>2</v>
      </c>
      <c r="V973" t="s">
        <v>317</v>
      </c>
      <c r="W973" t="s">
        <v>3900</v>
      </c>
      <c r="X973" t="s">
        <v>838</v>
      </c>
      <c r="Y973">
        <v>11</v>
      </c>
      <c r="Z973">
        <v>11</v>
      </c>
      <c r="AA973">
        <v>9</v>
      </c>
      <c r="AB973">
        <v>9</v>
      </c>
      <c r="AC973">
        <v>17</v>
      </c>
    </row>
    <row r="974" spans="1:29" x14ac:dyDescent="0.3">
      <c r="A974">
        <v>1296</v>
      </c>
      <c r="B974" t="s">
        <v>547</v>
      </c>
      <c r="C974" t="s">
        <v>2002</v>
      </c>
      <c r="J974" t="s">
        <v>495</v>
      </c>
      <c r="K974">
        <v>0</v>
      </c>
      <c r="N974" t="b">
        <v>1</v>
      </c>
      <c r="O974" t="b">
        <v>0</v>
      </c>
      <c r="P974" t="b">
        <v>1</v>
      </c>
      <c r="Q974">
        <v>13</v>
      </c>
      <c r="R974">
        <v>1</v>
      </c>
      <c r="S974">
        <v>1</v>
      </c>
      <c r="T974">
        <v>2</v>
      </c>
      <c r="V974" t="s">
        <v>317</v>
      </c>
      <c r="W974" t="s">
        <v>3900</v>
      </c>
      <c r="X974" t="s">
        <v>653</v>
      </c>
      <c r="Y974">
        <v>12</v>
      </c>
      <c r="Z974">
        <v>12</v>
      </c>
      <c r="AA974">
        <v>3</v>
      </c>
      <c r="AB974">
        <v>3</v>
      </c>
      <c r="AC974">
        <v>17</v>
      </c>
    </row>
    <row r="975" spans="1:29" x14ac:dyDescent="0.3">
      <c r="A975">
        <v>1297</v>
      </c>
      <c r="B975" t="s">
        <v>547</v>
      </c>
      <c r="C975" t="s">
        <v>2003</v>
      </c>
      <c r="J975" t="s">
        <v>495</v>
      </c>
      <c r="K975">
        <v>0</v>
      </c>
      <c r="N975" t="b">
        <v>1</v>
      </c>
      <c r="O975" t="b">
        <v>0</v>
      </c>
      <c r="P975" t="b">
        <v>1</v>
      </c>
      <c r="Q975">
        <v>13</v>
      </c>
      <c r="R975">
        <v>1</v>
      </c>
      <c r="S975">
        <v>1</v>
      </c>
      <c r="T975">
        <v>2</v>
      </c>
      <c r="V975" t="s">
        <v>317</v>
      </c>
      <c r="W975" t="s">
        <v>3900</v>
      </c>
      <c r="X975" t="s">
        <v>840</v>
      </c>
      <c r="Y975">
        <v>12</v>
      </c>
      <c r="Z975">
        <v>12</v>
      </c>
      <c r="AA975">
        <v>4</v>
      </c>
      <c r="AB975">
        <v>4</v>
      </c>
      <c r="AC975">
        <v>17</v>
      </c>
    </row>
    <row r="976" spans="1:29" x14ac:dyDescent="0.3">
      <c r="A976">
        <v>1298</v>
      </c>
      <c r="B976" t="s">
        <v>547</v>
      </c>
      <c r="C976" t="s">
        <v>2004</v>
      </c>
      <c r="J976" t="s">
        <v>495</v>
      </c>
      <c r="K976">
        <v>0</v>
      </c>
      <c r="N976" t="b">
        <v>1</v>
      </c>
      <c r="O976" t="b">
        <v>0</v>
      </c>
      <c r="P976" t="b">
        <v>1</v>
      </c>
      <c r="Q976">
        <v>13</v>
      </c>
      <c r="R976">
        <v>1</v>
      </c>
      <c r="S976">
        <v>1</v>
      </c>
      <c r="T976">
        <v>2</v>
      </c>
      <c r="V976" t="s">
        <v>317</v>
      </c>
      <c r="W976" t="s">
        <v>3900</v>
      </c>
      <c r="X976" t="s">
        <v>842</v>
      </c>
      <c r="Y976">
        <v>12</v>
      </c>
      <c r="Z976">
        <v>12</v>
      </c>
      <c r="AA976">
        <v>5</v>
      </c>
      <c r="AB976">
        <v>5</v>
      </c>
      <c r="AC976">
        <v>17</v>
      </c>
    </row>
    <row r="977" spans="1:29" x14ac:dyDescent="0.3">
      <c r="A977">
        <v>1299</v>
      </c>
      <c r="B977" t="s">
        <v>547</v>
      </c>
      <c r="C977" t="s">
        <v>2005</v>
      </c>
      <c r="J977" t="s">
        <v>495</v>
      </c>
      <c r="K977">
        <v>0</v>
      </c>
      <c r="N977" t="b">
        <v>1</v>
      </c>
      <c r="O977" t="b">
        <v>0</v>
      </c>
      <c r="P977" t="b">
        <v>1</v>
      </c>
      <c r="Q977">
        <v>13</v>
      </c>
      <c r="R977">
        <v>1</v>
      </c>
      <c r="S977">
        <v>1</v>
      </c>
      <c r="T977">
        <v>2</v>
      </c>
      <c r="V977" t="s">
        <v>317</v>
      </c>
      <c r="W977" t="s">
        <v>3900</v>
      </c>
      <c r="X977" t="s">
        <v>844</v>
      </c>
      <c r="Y977">
        <v>12</v>
      </c>
      <c r="Z977">
        <v>12</v>
      </c>
      <c r="AA977">
        <v>6</v>
      </c>
      <c r="AB977">
        <v>6</v>
      </c>
      <c r="AC977">
        <v>17</v>
      </c>
    </row>
    <row r="978" spans="1:29" x14ac:dyDescent="0.3">
      <c r="A978">
        <v>1300</v>
      </c>
      <c r="B978" t="s">
        <v>547</v>
      </c>
      <c r="C978" t="s">
        <v>2006</v>
      </c>
      <c r="J978" t="s">
        <v>495</v>
      </c>
      <c r="K978">
        <v>0</v>
      </c>
      <c r="N978" t="b">
        <v>1</v>
      </c>
      <c r="O978" t="b">
        <v>0</v>
      </c>
      <c r="P978" t="b">
        <v>1</v>
      </c>
      <c r="Q978">
        <v>13</v>
      </c>
      <c r="R978">
        <v>1</v>
      </c>
      <c r="S978">
        <v>1</v>
      </c>
      <c r="T978">
        <v>2</v>
      </c>
      <c r="V978" t="s">
        <v>317</v>
      </c>
      <c r="W978" t="s">
        <v>3900</v>
      </c>
      <c r="X978" t="s">
        <v>846</v>
      </c>
      <c r="Y978">
        <v>12</v>
      </c>
      <c r="Z978">
        <v>12</v>
      </c>
      <c r="AA978">
        <v>7</v>
      </c>
      <c r="AB978">
        <v>7</v>
      </c>
      <c r="AC978">
        <v>17</v>
      </c>
    </row>
    <row r="979" spans="1:29" x14ac:dyDescent="0.3">
      <c r="A979">
        <v>1301</v>
      </c>
      <c r="B979" t="s">
        <v>547</v>
      </c>
      <c r="C979" t="s">
        <v>2007</v>
      </c>
      <c r="J979" t="s">
        <v>495</v>
      </c>
      <c r="K979">
        <v>0</v>
      </c>
      <c r="N979" t="b">
        <v>1</v>
      </c>
      <c r="O979" t="b">
        <v>0</v>
      </c>
      <c r="P979" t="b">
        <v>1</v>
      </c>
      <c r="Q979">
        <v>13</v>
      </c>
      <c r="R979">
        <v>1</v>
      </c>
      <c r="S979">
        <v>1</v>
      </c>
      <c r="T979">
        <v>2</v>
      </c>
      <c r="V979" t="s">
        <v>317</v>
      </c>
      <c r="W979" t="s">
        <v>3900</v>
      </c>
      <c r="X979" t="s">
        <v>848</v>
      </c>
      <c r="Y979">
        <v>12</v>
      </c>
      <c r="Z979">
        <v>12</v>
      </c>
      <c r="AA979">
        <v>8</v>
      </c>
      <c r="AB979">
        <v>8</v>
      </c>
      <c r="AC979">
        <v>17</v>
      </c>
    </row>
    <row r="980" spans="1:29" x14ac:dyDescent="0.3">
      <c r="A980">
        <v>1302</v>
      </c>
      <c r="B980" t="s">
        <v>547</v>
      </c>
      <c r="C980" t="s">
        <v>2008</v>
      </c>
      <c r="J980" t="s">
        <v>495</v>
      </c>
      <c r="K980">
        <v>0</v>
      </c>
      <c r="N980" t="b">
        <v>1</v>
      </c>
      <c r="O980" t="b">
        <v>0</v>
      </c>
      <c r="P980" t="b">
        <v>1</v>
      </c>
      <c r="Q980">
        <v>13</v>
      </c>
      <c r="R980">
        <v>1</v>
      </c>
      <c r="S980">
        <v>1</v>
      </c>
      <c r="T980">
        <v>2</v>
      </c>
      <c r="V980" t="s">
        <v>317</v>
      </c>
      <c r="W980" t="s">
        <v>3900</v>
      </c>
      <c r="X980" t="s">
        <v>850</v>
      </c>
      <c r="Y980">
        <v>12</v>
      </c>
      <c r="Z980">
        <v>12</v>
      </c>
      <c r="AA980">
        <v>9</v>
      </c>
      <c r="AB980">
        <v>9</v>
      </c>
      <c r="AC980">
        <v>17</v>
      </c>
    </row>
    <row r="981" spans="1:29" x14ac:dyDescent="0.3">
      <c r="A981">
        <v>1303</v>
      </c>
      <c r="B981" t="s">
        <v>547</v>
      </c>
      <c r="C981" t="s">
        <v>2009</v>
      </c>
      <c r="J981" t="s">
        <v>491</v>
      </c>
      <c r="K981">
        <v>0</v>
      </c>
      <c r="N981" t="b">
        <v>1</v>
      </c>
      <c r="O981" t="b">
        <v>0</v>
      </c>
      <c r="P981" t="b">
        <v>0</v>
      </c>
      <c r="Q981">
        <v>13</v>
      </c>
      <c r="R981">
        <v>1</v>
      </c>
      <c r="S981">
        <v>1</v>
      </c>
      <c r="T981">
        <v>2</v>
      </c>
      <c r="V981" t="s">
        <v>317</v>
      </c>
      <c r="W981" t="s">
        <v>3900</v>
      </c>
      <c r="X981" t="s">
        <v>1343</v>
      </c>
      <c r="Y981">
        <v>9</v>
      </c>
      <c r="Z981">
        <v>9</v>
      </c>
      <c r="AA981">
        <v>10</v>
      </c>
      <c r="AB981">
        <v>10</v>
      </c>
      <c r="AC981">
        <v>17</v>
      </c>
    </row>
    <row r="982" spans="1:29" x14ac:dyDescent="0.3">
      <c r="A982">
        <v>1304</v>
      </c>
      <c r="B982" t="s">
        <v>547</v>
      </c>
      <c r="C982" t="s">
        <v>2010</v>
      </c>
      <c r="J982" t="s">
        <v>491</v>
      </c>
      <c r="K982">
        <v>0</v>
      </c>
      <c r="N982" t="b">
        <v>1</v>
      </c>
      <c r="O982" t="b">
        <v>0</v>
      </c>
      <c r="P982" t="b">
        <v>0</v>
      </c>
      <c r="Q982">
        <v>13</v>
      </c>
      <c r="R982">
        <v>1</v>
      </c>
      <c r="S982">
        <v>1</v>
      </c>
      <c r="T982">
        <v>2</v>
      </c>
      <c r="V982" t="s">
        <v>317</v>
      </c>
      <c r="W982" t="s">
        <v>3900</v>
      </c>
      <c r="X982" t="s">
        <v>1345</v>
      </c>
      <c r="Y982">
        <v>10</v>
      </c>
      <c r="Z982">
        <v>10</v>
      </c>
      <c r="AA982">
        <v>10</v>
      </c>
      <c r="AB982">
        <v>10</v>
      </c>
      <c r="AC982">
        <v>17</v>
      </c>
    </row>
    <row r="983" spans="1:29" x14ac:dyDescent="0.3">
      <c r="A983">
        <v>1305</v>
      </c>
      <c r="B983" t="s">
        <v>547</v>
      </c>
      <c r="C983" t="s">
        <v>2011</v>
      </c>
      <c r="J983" t="s">
        <v>491</v>
      </c>
      <c r="K983">
        <v>0</v>
      </c>
      <c r="N983" t="b">
        <v>1</v>
      </c>
      <c r="O983" t="b">
        <v>0</v>
      </c>
      <c r="P983" t="b">
        <v>0</v>
      </c>
      <c r="Q983">
        <v>13</v>
      </c>
      <c r="R983">
        <v>1</v>
      </c>
      <c r="S983">
        <v>1</v>
      </c>
      <c r="T983">
        <v>2</v>
      </c>
      <c r="V983" t="s">
        <v>317</v>
      </c>
      <c r="W983" t="s">
        <v>3900</v>
      </c>
      <c r="X983" t="s">
        <v>1347</v>
      </c>
      <c r="Y983">
        <v>11</v>
      </c>
      <c r="Z983">
        <v>11</v>
      </c>
      <c r="AA983">
        <v>10</v>
      </c>
      <c r="AB983">
        <v>10</v>
      </c>
      <c r="AC983">
        <v>17</v>
      </c>
    </row>
    <row r="984" spans="1:29" x14ac:dyDescent="0.3">
      <c r="A984">
        <v>1306</v>
      </c>
      <c r="B984" t="s">
        <v>547</v>
      </c>
      <c r="C984" t="s">
        <v>2012</v>
      </c>
      <c r="J984" t="s">
        <v>491</v>
      </c>
      <c r="K984">
        <v>0</v>
      </c>
      <c r="N984" t="b">
        <v>1</v>
      </c>
      <c r="O984" t="b">
        <v>0</v>
      </c>
      <c r="P984" t="b">
        <v>0</v>
      </c>
      <c r="Q984">
        <v>13</v>
      </c>
      <c r="R984">
        <v>1</v>
      </c>
      <c r="S984">
        <v>1</v>
      </c>
      <c r="T984">
        <v>2</v>
      </c>
      <c r="V984" t="s">
        <v>317</v>
      </c>
      <c r="W984" t="s">
        <v>3900</v>
      </c>
      <c r="X984" t="s">
        <v>1349</v>
      </c>
      <c r="Y984">
        <v>12</v>
      </c>
      <c r="Z984">
        <v>12</v>
      </c>
      <c r="AA984">
        <v>10</v>
      </c>
      <c r="AB984">
        <v>10</v>
      </c>
      <c r="AC984">
        <v>17</v>
      </c>
    </row>
    <row r="985" spans="1:29" x14ac:dyDescent="0.3">
      <c r="A985">
        <v>1307</v>
      </c>
      <c r="B985" t="s">
        <v>547</v>
      </c>
      <c r="C985" t="s">
        <v>2013</v>
      </c>
      <c r="J985" t="s">
        <v>491</v>
      </c>
      <c r="K985">
        <v>0</v>
      </c>
      <c r="N985" t="b">
        <v>1</v>
      </c>
      <c r="O985" t="b">
        <v>0</v>
      </c>
      <c r="P985" t="b">
        <v>0</v>
      </c>
      <c r="Q985">
        <v>13</v>
      </c>
      <c r="R985">
        <v>1</v>
      </c>
      <c r="S985">
        <v>1</v>
      </c>
      <c r="T985">
        <v>2</v>
      </c>
      <c r="V985" t="s">
        <v>317</v>
      </c>
      <c r="W985" t="s">
        <v>3900</v>
      </c>
      <c r="X985" t="s">
        <v>1351</v>
      </c>
      <c r="Y985">
        <v>13</v>
      </c>
      <c r="Z985">
        <v>13</v>
      </c>
      <c r="AA985">
        <v>10</v>
      </c>
      <c r="AB985">
        <v>10</v>
      </c>
      <c r="AC985">
        <v>17</v>
      </c>
    </row>
    <row r="986" spans="1:29" x14ac:dyDescent="0.3">
      <c r="A986">
        <v>1308</v>
      </c>
      <c r="B986" t="s">
        <v>547</v>
      </c>
      <c r="C986" t="s">
        <v>2014</v>
      </c>
      <c r="J986" t="s">
        <v>495</v>
      </c>
      <c r="K986">
        <v>0</v>
      </c>
      <c r="N986" t="b">
        <v>1</v>
      </c>
      <c r="O986" t="b">
        <v>0</v>
      </c>
      <c r="P986" t="b">
        <v>1</v>
      </c>
      <c r="Q986">
        <v>13</v>
      </c>
      <c r="R986">
        <v>1</v>
      </c>
      <c r="S986">
        <v>1</v>
      </c>
      <c r="T986">
        <v>2</v>
      </c>
      <c r="V986" t="s">
        <v>317</v>
      </c>
      <c r="W986" t="s">
        <v>3900</v>
      </c>
      <c r="X986" t="s">
        <v>559</v>
      </c>
      <c r="Y986">
        <v>15</v>
      </c>
      <c r="Z986">
        <v>15</v>
      </c>
      <c r="AA986">
        <v>2</v>
      </c>
      <c r="AB986">
        <v>2</v>
      </c>
      <c r="AC986">
        <v>17</v>
      </c>
    </row>
    <row r="987" spans="1:29" x14ac:dyDescent="0.3">
      <c r="A987">
        <v>1309</v>
      </c>
      <c r="B987" t="s">
        <v>547</v>
      </c>
      <c r="C987" t="s">
        <v>2015</v>
      </c>
      <c r="J987" t="s">
        <v>495</v>
      </c>
      <c r="K987">
        <v>0</v>
      </c>
      <c r="N987" t="b">
        <v>1</v>
      </c>
      <c r="O987" t="b">
        <v>0</v>
      </c>
      <c r="P987" t="b">
        <v>1</v>
      </c>
      <c r="Q987">
        <v>13</v>
      </c>
      <c r="R987">
        <v>1</v>
      </c>
      <c r="S987">
        <v>1</v>
      </c>
      <c r="T987">
        <v>2</v>
      </c>
      <c r="V987" t="s">
        <v>317</v>
      </c>
      <c r="W987" t="s">
        <v>3900</v>
      </c>
      <c r="X987" t="s">
        <v>561</v>
      </c>
      <c r="Y987">
        <v>16</v>
      </c>
      <c r="Z987">
        <v>16</v>
      </c>
      <c r="AA987">
        <v>2</v>
      </c>
      <c r="AB987">
        <v>2</v>
      </c>
      <c r="AC987">
        <v>17</v>
      </c>
    </row>
    <row r="988" spans="1:29" x14ac:dyDescent="0.3">
      <c r="A988">
        <v>1310</v>
      </c>
      <c r="B988" t="s">
        <v>547</v>
      </c>
      <c r="C988" t="s">
        <v>2016</v>
      </c>
      <c r="J988" t="s">
        <v>495</v>
      </c>
      <c r="K988">
        <v>0</v>
      </c>
      <c r="N988" t="b">
        <v>1</v>
      </c>
      <c r="O988" t="b">
        <v>0</v>
      </c>
      <c r="P988" t="b">
        <v>1</v>
      </c>
      <c r="Q988">
        <v>13</v>
      </c>
      <c r="R988">
        <v>1</v>
      </c>
      <c r="S988">
        <v>1</v>
      </c>
      <c r="T988">
        <v>2</v>
      </c>
      <c r="V988" t="s">
        <v>317</v>
      </c>
      <c r="W988" t="s">
        <v>3900</v>
      </c>
      <c r="X988" t="s">
        <v>594</v>
      </c>
      <c r="Y988">
        <v>17</v>
      </c>
      <c r="Z988">
        <v>17</v>
      </c>
      <c r="AA988">
        <v>2</v>
      </c>
      <c r="AB988">
        <v>2</v>
      </c>
      <c r="AC988">
        <v>17</v>
      </c>
    </row>
    <row r="989" spans="1:29" x14ac:dyDescent="0.3">
      <c r="A989">
        <v>1311</v>
      </c>
      <c r="B989" t="s">
        <v>547</v>
      </c>
      <c r="C989" t="s">
        <v>2017</v>
      </c>
      <c r="J989" t="s">
        <v>495</v>
      </c>
      <c r="K989">
        <v>0</v>
      </c>
      <c r="N989" t="b">
        <v>1</v>
      </c>
      <c r="O989" t="b">
        <v>0</v>
      </c>
      <c r="P989" t="b">
        <v>1</v>
      </c>
      <c r="Q989">
        <v>13</v>
      </c>
      <c r="R989">
        <v>1</v>
      </c>
      <c r="S989">
        <v>1</v>
      </c>
      <c r="T989">
        <v>2</v>
      </c>
      <c r="V989" t="s">
        <v>317</v>
      </c>
      <c r="W989" t="s">
        <v>3900</v>
      </c>
      <c r="X989" t="s">
        <v>549</v>
      </c>
      <c r="Y989">
        <v>19</v>
      </c>
      <c r="Z989">
        <v>19</v>
      </c>
      <c r="AA989">
        <v>2</v>
      </c>
      <c r="AB989">
        <v>2</v>
      </c>
      <c r="AC989">
        <v>17</v>
      </c>
    </row>
    <row r="990" spans="1:29" x14ac:dyDescent="0.3">
      <c r="A990">
        <v>1312</v>
      </c>
      <c r="B990" t="s">
        <v>547</v>
      </c>
      <c r="C990" t="s">
        <v>2018</v>
      </c>
      <c r="J990" t="s">
        <v>495</v>
      </c>
      <c r="K990">
        <v>0</v>
      </c>
      <c r="N990" t="b">
        <v>1</v>
      </c>
      <c r="O990" t="b">
        <v>0</v>
      </c>
      <c r="P990" t="b">
        <v>1</v>
      </c>
      <c r="Q990">
        <v>13</v>
      </c>
      <c r="R990">
        <v>1</v>
      </c>
      <c r="S990">
        <v>1</v>
      </c>
      <c r="T990">
        <v>2</v>
      </c>
      <c r="V990" t="s">
        <v>317</v>
      </c>
      <c r="W990" t="s">
        <v>3900</v>
      </c>
      <c r="X990" t="s">
        <v>596</v>
      </c>
      <c r="Y990">
        <v>20</v>
      </c>
      <c r="Z990">
        <v>20</v>
      </c>
      <c r="AA990">
        <v>2</v>
      </c>
      <c r="AB990">
        <v>2</v>
      </c>
      <c r="AC990">
        <v>17</v>
      </c>
    </row>
    <row r="991" spans="1:29" x14ac:dyDescent="0.3">
      <c r="A991">
        <v>1313</v>
      </c>
      <c r="B991" t="s">
        <v>547</v>
      </c>
      <c r="C991" t="s">
        <v>2019</v>
      </c>
      <c r="J991" t="s">
        <v>495</v>
      </c>
      <c r="K991">
        <v>0</v>
      </c>
      <c r="N991" t="b">
        <v>1</v>
      </c>
      <c r="O991" t="b">
        <v>0</v>
      </c>
      <c r="P991" t="b">
        <v>1</v>
      </c>
      <c r="Q991">
        <v>13</v>
      </c>
      <c r="R991">
        <v>1</v>
      </c>
      <c r="S991">
        <v>1</v>
      </c>
      <c r="T991">
        <v>2</v>
      </c>
      <c r="V991" t="s">
        <v>317</v>
      </c>
      <c r="W991" t="s">
        <v>3900</v>
      </c>
      <c r="X991" t="s">
        <v>598</v>
      </c>
      <c r="Y991">
        <v>22</v>
      </c>
      <c r="Z991">
        <v>22</v>
      </c>
      <c r="AA991">
        <v>2</v>
      </c>
      <c r="AB991">
        <v>2</v>
      </c>
      <c r="AC991">
        <v>17</v>
      </c>
    </row>
    <row r="992" spans="1:29" x14ac:dyDescent="0.3">
      <c r="A992">
        <v>1314</v>
      </c>
      <c r="B992" t="s">
        <v>547</v>
      </c>
      <c r="C992" t="s">
        <v>2020</v>
      </c>
      <c r="J992" t="s">
        <v>495</v>
      </c>
      <c r="K992">
        <v>0</v>
      </c>
      <c r="N992" t="b">
        <v>1</v>
      </c>
      <c r="O992" t="b">
        <v>0</v>
      </c>
      <c r="P992" t="b">
        <v>1</v>
      </c>
      <c r="Q992">
        <v>13</v>
      </c>
      <c r="R992">
        <v>1</v>
      </c>
      <c r="S992">
        <v>1</v>
      </c>
      <c r="T992">
        <v>2</v>
      </c>
      <c r="V992" t="s">
        <v>317</v>
      </c>
      <c r="W992" t="s">
        <v>3900</v>
      </c>
      <c r="X992" t="s">
        <v>599</v>
      </c>
      <c r="Y992">
        <v>23</v>
      </c>
      <c r="Z992">
        <v>23</v>
      </c>
      <c r="AA992">
        <v>2</v>
      </c>
      <c r="AB992">
        <v>2</v>
      </c>
      <c r="AC992">
        <v>17</v>
      </c>
    </row>
    <row r="993" spans="1:29" x14ac:dyDescent="0.3">
      <c r="A993">
        <v>1315</v>
      </c>
      <c r="B993" t="s">
        <v>547</v>
      </c>
      <c r="C993" t="s">
        <v>2021</v>
      </c>
      <c r="J993" t="s">
        <v>495</v>
      </c>
      <c r="K993">
        <v>0</v>
      </c>
      <c r="N993" t="b">
        <v>1</v>
      </c>
      <c r="O993" t="b">
        <v>0</v>
      </c>
      <c r="P993" t="b">
        <v>1</v>
      </c>
      <c r="Q993">
        <v>13</v>
      </c>
      <c r="R993">
        <v>1</v>
      </c>
      <c r="S993">
        <v>1</v>
      </c>
      <c r="T993">
        <v>2</v>
      </c>
      <c r="V993" t="s">
        <v>317</v>
      </c>
      <c r="W993" t="s">
        <v>3900</v>
      </c>
      <c r="X993" t="s">
        <v>600</v>
      </c>
      <c r="Y993">
        <v>24</v>
      </c>
      <c r="Z993">
        <v>24</v>
      </c>
      <c r="AA993">
        <v>2</v>
      </c>
      <c r="AB993">
        <v>2</v>
      </c>
      <c r="AC993">
        <v>17</v>
      </c>
    </row>
    <row r="994" spans="1:29" x14ac:dyDescent="0.3">
      <c r="A994">
        <v>1316</v>
      </c>
      <c r="B994" t="s">
        <v>547</v>
      </c>
      <c r="C994" t="s">
        <v>2022</v>
      </c>
      <c r="J994" t="s">
        <v>495</v>
      </c>
      <c r="K994">
        <v>0</v>
      </c>
      <c r="N994" t="b">
        <v>1</v>
      </c>
      <c r="O994" t="b">
        <v>0</v>
      </c>
      <c r="P994" t="b">
        <v>1</v>
      </c>
      <c r="Q994">
        <v>13</v>
      </c>
      <c r="R994">
        <v>1</v>
      </c>
      <c r="S994">
        <v>1</v>
      </c>
      <c r="T994">
        <v>2</v>
      </c>
      <c r="V994" t="s">
        <v>317</v>
      </c>
      <c r="W994" t="s">
        <v>3900</v>
      </c>
      <c r="X994" t="s">
        <v>601</v>
      </c>
      <c r="Y994">
        <v>25</v>
      </c>
      <c r="Z994">
        <v>25</v>
      </c>
      <c r="AA994">
        <v>2</v>
      </c>
      <c r="AB994">
        <v>2</v>
      </c>
      <c r="AC994">
        <v>17</v>
      </c>
    </row>
    <row r="995" spans="1:29" x14ac:dyDescent="0.3">
      <c r="A995">
        <v>1317</v>
      </c>
      <c r="B995" t="s">
        <v>547</v>
      </c>
      <c r="C995" t="s">
        <v>2023</v>
      </c>
      <c r="J995" t="s">
        <v>495</v>
      </c>
      <c r="K995">
        <v>0</v>
      </c>
      <c r="N995" t="b">
        <v>1</v>
      </c>
      <c r="O995" t="b">
        <v>0</v>
      </c>
      <c r="P995" t="b">
        <v>1</v>
      </c>
      <c r="Q995">
        <v>13</v>
      </c>
      <c r="R995">
        <v>1</v>
      </c>
      <c r="S995">
        <v>1</v>
      </c>
      <c r="T995">
        <v>2</v>
      </c>
      <c r="V995" t="s">
        <v>317</v>
      </c>
      <c r="W995" t="s">
        <v>3900</v>
      </c>
      <c r="X995" t="s">
        <v>602</v>
      </c>
      <c r="Y995">
        <v>26</v>
      </c>
      <c r="Z995">
        <v>26</v>
      </c>
      <c r="AA995">
        <v>2</v>
      </c>
      <c r="AB995">
        <v>2</v>
      </c>
      <c r="AC995">
        <v>17</v>
      </c>
    </row>
    <row r="996" spans="1:29" x14ac:dyDescent="0.3">
      <c r="A996">
        <v>1318</v>
      </c>
      <c r="B996" t="s">
        <v>547</v>
      </c>
      <c r="C996" t="s">
        <v>2024</v>
      </c>
      <c r="J996" t="s">
        <v>495</v>
      </c>
      <c r="K996">
        <v>0</v>
      </c>
      <c r="N996" t="b">
        <v>0</v>
      </c>
      <c r="O996" t="b">
        <v>1</v>
      </c>
      <c r="P996" t="b">
        <v>0</v>
      </c>
      <c r="Q996">
        <v>13</v>
      </c>
      <c r="R996">
        <v>1</v>
      </c>
      <c r="S996">
        <v>1</v>
      </c>
      <c r="T996">
        <v>2</v>
      </c>
      <c r="V996" t="s">
        <v>317</v>
      </c>
      <c r="W996" t="s">
        <v>3900</v>
      </c>
      <c r="X996" t="s">
        <v>603</v>
      </c>
      <c r="Y996">
        <v>27</v>
      </c>
      <c r="Z996">
        <v>27</v>
      </c>
      <c r="AA996">
        <v>2</v>
      </c>
      <c r="AB996">
        <v>2</v>
      </c>
      <c r="AC996">
        <v>17</v>
      </c>
    </row>
    <row r="997" spans="1:29" x14ac:dyDescent="0.3">
      <c r="A997">
        <v>1319</v>
      </c>
      <c r="B997" t="s">
        <v>547</v>
      </c>
      <c r="C997" t="s">
        <v>2025</v>
      </c>
      <c r="J997" t="s">
        <v>491</v>
      </c>
      <c r="K997">
        <v>0</v>
      </c>
      <c r="N997" t="b">
        <v>1</v>
      </c>
      <c r="O997" t="b">
        <v>0</v>
      </c>
      <c r="P997" t="b">
        <v>0</v>
      </c>
      <c r="Q997">
        <v>13</v>
      </c>
      <c r="R997">
        <v>1</v>
      </c>
      <c r="S997">
        <v>1</v>
      </c>
      <c r="T997">
        <v>2</v>
      </c>
      <c r="V997" t="s">
        <v>317</v>
      </c>
      <c r="W997" t="s">
        <v>3900</v>
      </c>
      <c r="X997" t="s">
        <v>1369</v>
      </c>
      <c r="Y997">
        <v>22</v>
      </c>
      <c r="Z997">
        <v>22</v>
      </c>
      <c r="AA997">
        <v>10</v>
      </c>
      <c r="AB997">
        <v>10</v>
      </c>
      <c r="AC997">
        <v>17</v>
      </c>
    </row>
    <row r="998" spans="1:29" x14ac:dyDescent="0.3">
      <c r="A998">
        <v>1320</v>
      </c>
      <c r="B998" t="s">
        <v>547</v>
      </c>
      <c r="C998" t="s">
        <v>2026</v>
      </c>
      <c r="J998" t="s">
        <v>491</v>
      </c>
      <c r="K998">
        <v>0</v>
      </c>
      <c r="N998" t="b">
        <v>1</v>
      </c>
      <c r="O998" t="b">
        <v>0</v>
      </c>
      <c r="P998" t="b">
        <v>0</v>
      </c>
      <c r="Q998">
        <v>13</v>
      </c>
      <c r="R998">
        <v>1</v>
      </c>
      <c r="S998">
        <v>1</v>
      </c>
      <c r="T998">
        <v>2</v>
      </c>
      <c r="V998" t="s">
        <v>317</v>
      </c>
      <c r="W998" t="s">
        <v>3900</v>
      </c>
      <c r="X998" t="s">
        <v>1371</v>
      </c>
      <c r="Y998">
        <v>23</v>
      </c>
      <c r="Z998">
        <v>23</v>
      </c>
      <c r="AA998">
        <v>10</v>
      </c>
      <c r="AB998">
        <v>10</v>
      </c>
      <c r="AC998">
        <v>17</v>
      </c>
    </row>
    <row r="999" spans="1:29" x14ac:dyDescent="0.3">
      <c r="A999">
        <v>1321</v>
      </c>
      <c r="B999" t="s">
        <v>547</v>
      </c>
      <c r="C999" t="s">
        <v>2027</v>
      </c>
      <c r="J999" t="s">
        <v>491</v>
      </c>
      <c r="K999">
        <v>0</v>
      </c>
      <c r="N999" t="b">
        <v>1</v>
      </c>
      <c r="O999" t="b">
        <v>0</v>
      </c>
      <c r="P999" t="b">
        <v>0</v>
      </c>
      <c r="Q999">
        <v>13</v>
      </c>
      <c r="R999">
        <v>1</v>
      </c>
      <c r="S999">
        <v>1</v>
      </c>
      <c r="T999">
        <v>2</v>
      </c>
      <c r="V999" t="s">
        <v>317</v>
      </c>
      <c r="W999" t="s">
        <v>3900</v>
      </c>
      <c r="X999" t="s">
        <v>1373</v>
      </c>
      <c r="Y999">
        <v>24</v>
      </c>
      <c r="Z999">
        <v>24</v>
      </c>
      <c r="AA999">
        <v>10</v>
      </c>
      <c r="AB999">
        <v>10</v>
      </c>
      <c r="AC999">
        <v>17</v>
      </c>
    </row>
    <row r="1000" spans="1:29" x14ac:dyDescent="0.3">
      <c r="A1000">
        <v>1322</v>
      </c>
      <c r="B1000" t="s">
        <v>547</v>
      </c>
      <c r="C1000" t="s">
        <v>2028</v>
      </c>
      <c r="J1000" t="s">
        <v>491</v>
      </c>
      <c r="K1000">
        <v>0</v>
      </c>
      <c r="N1000" t="b">
        <v>1</v>
      </c>
      <c r="O1000" t="b">
        <v>0</v>
      </c>
      <c r="P1000" t="b">
        <v>0</v>
      </c>
      <c r="Q1000">
        <v>13</v>
      </c>
      <c r="R1000">
        <v>1</v>
      </c>
      <c r="S1000">
        <v>1</v>
      </c>
      <c r="T1000">
        <v>2</v>
      </c>
      <c r="V1000" t="s">
        <v>317</v>
      </c>
      <c r="W1000" t="s">
        <v>3900</v>
      </c>
      <c r="X1000" t="s">
        <v>1375</v>
      </c>
      <c r="Y1000">
        <v>25</v>
      </c>
      <c r="Z1000">
        <v>25</v>
      </c>
      <c r="AA1000">
        <v>10</v>
      </c>
      <c r="AB1000">
        <v>10</v>
      </c>
      <c r="AC1000">
        <v>17</v>
      </c>
    </row>
    <row r="1001" spans="1:29" x14ac:dyDescent="0.3">
      <c r="A1001">
        <v>1323</v>
      </c>
      <c r="B1001" t="s">
        <v>547</v>
      </c>
      <c r="C1001" t="s">
        <v>2029</v>
      </c>
      <c r="J1001" t="s">
        <v>491</v>
      </c>
      <c r="K1001">
        <v>0</v>
      </c>
      <c r="N1001" t="b">
        <v>1</v>
      </c>
      <c r="O1001" t="b">
        <v>0</v>
      </c>
      <c r="P1001" t="b">
        <v>0</v>
      </c>
      <c r="Q1001">
        <v>13</v>
      </c>
      <c r="R1001">
        <v>1</v>
      </c>
      <c r="S1001">
        <v>1</v>
      </c>
      <c r="T1001">
        <v>2</v>
      </c>
      <c r="V1001" t="s">
        <v>317</v>
      </c>
      <c r="W1001" t="s">
        <v>3900</v>
      </c>
      <c r="X1001" t="s">
        <v>1377</v>
      </c>
      <c r="Y1001">
        <v>26</v>
      </c>
      <c r="Z1001">
        <v>26</v>
      </c>
      <c r="AA1001">
        <v>10</v>
      </c>
      <c r="AB1001">
        <v>10</v>
      </c>
      <c r="AC1001">
        <v>17</v>
      </c>
    </row>
    <row r="1002" spans="1:29" x14ac:dyDescent="0.3">
      <c r="A1002">
        <v>1324</v>
      </c>
      <c r="B1002" t="s">
        <v>547</v>
      </c>
      <c r="C1002" t="s">
        <v>2030</v>
      </c>
      <c r="J1002" t="s">
        <v>491</v>
      </c>
      <c r="K1002">
        <v>0</v>
      </c>
      <c r="N1002" t="b">
        <v>1</v>
      </c>
      <c r="O1002" t="b">
        <v>0</v>
      </c>
      <c r="P1002" t="b">
        <v>0</v>
      </c>
      <c r="Q1002">
        <v>13</v>
      </c>
      <c r="R1002">
        <v>1</v>
      </c>
      <c r="S1002">
        <v>1</v>
      </c>
      <c r="T1002">
        <v>2</v>
      </c>
      <c r="V1002" t="s">
        <v>317</v>
      </c>
      <c r="W1002" t="s">
        <v>3900</v>
      </c>
      <c r="X1002" t="s">
        <v>1379</v>
      </c>
      <c r="Y1002">
        <v>27</v>
      </c>
      <c r="Z1002">
        <v>27</v>
      </c>
      <c r="AA1002">
        <v>10</v>
      </c>
      <c r="AB1002">
        <v>10</v>
      </c>
      <c r="AC1002">
        <v>17</v>
      </c>
    </row>
    <row r="1003" spans="1:29" x14ac:dyDescent="0.3">
      <c r="A1003">
        <v>1325</v>
      </c>
      <c r="B1003" t="s">
        <v>547</v>
      </c>
      <c r="C1003" t="s">
        <v>2031</v>
      </c>
      <c r="J1003" t="s">
        <v>491</v>
      </c>
      <c r="K1003">
        <v>0</v>
      </c>
      <c r="N1003" t="b">
        <v>1</v>
      </c>
      <c r="O1003" t="b">
        <v>0</v>
      </c>
      <c r="P1003" t="b">
        <v>0</v>
      </c>
      <c r="Q1003">
        <v>13</v>
      </c>
      <c r="R1003">
        <v>1</v>
      </c>
      <c r="S1003">
        <v>1</v>
      </c>
      <c r="T1003">
        <v>2</v>
      </c>
      <c r="V1003" t="s">
        <v>317</v>
      </c>
      <c r="W1003" t="s">
        <v>3900</v>
      </c>
      <c r="X1003" t="s">
        <v>1363</v>
      </c>
      <c r="Y1003">
        <v>19</v>
      </c>
      <c r="Z1003">
        <v>19</v>
      </c>
      <c r="AA1003">
        <v>10</v>
      </c>
      <c r="AB1003">
        <v>10</v>
      </c>
      <c r="AC1003">
        <v>17</v>
      </c>
    </row>
    <row r="1004" spans="1:29" x14ac:dyDescent="0.3">
      <c r="A1004">
        <v>1326</v>
      </c>
      <c r="B1004" t="s">
        <v>547</v>
      </c>
      <c r="C1004" t="s">
        <v>2032</v>
      </c>
      <c r="J1004" t="s">
        <v>491</v>
      </c>
      <c r="K1004">
        <v>0</v>
      </c>
      <c r="N1004" t="b">
        <v>1</v>
      </c>
      <c r="O1004" t="b">
        <v>0</v>
      </c>
      <c r="P1004" t="b">
        <v>0</v>
      </c>
      <c r="Q1004">
        <v>13</v>
      </c>
      <c r="R1004">
        <v>1</v>
      </c>
      <c r="S1004">
        <v>1</v>
      </c>
      <c r="T1004">
        <v>2</v>
      </c>
      <c r="V1004" t="s">
        <v>317</v>
      </c>
      <c r="W1004" t="s">
        <v>3900</v>
      </c>
      <c r="X1004" t="s">
        <v>1365</v>
      </c>
      <c r="Y1004">
        <v>20</v>
      </c>
      <c r="Z1004">
        <v>20</v>
      </c>
      <c r="AA1004">
        <v>10</v>
      </c>
      <c r="AB1004">
        <v>10</v>
      </c>
      <c r="AC1004">
        <v>17</v>
      </c>
    </row>
    <row r="1005" spans="1:29" x14ac:dyDescent="0.3">
      <c r="A1005">
        <v>1327</v>
      </c>
      <c r="B1005" t="s">
        <v>547</v>
      </c>
      <c r="C1005" t="s">
        <v>2033</v>
      </c>
      <c r="J1005" t="s">
        <v>491</v>
      </c>
      <c r="K1005">
        <v>0</v>
      </c>
      <c r="N1005" t="b">
        <v>1</v>
      </c>
      <c r="O1005" t="b">
        <v>0</v>
      </c>
      <c r="P1005" t="b">
        <v>0</v>
      </c>
      <c r="Q1005">
        <v>13</v>
      </c>
      <c r="R1005">
        <v>1</v>
      </c>
      <c r="S1005">
        <v>1</v>
      </c>
      <c r="T1005">
        <v>2</v>
      </c>
      <c r="V1005" t="s">
        <v>317</v>
      </c>
      <c r="W1005" t="s">
        <v>3900</v>
      </c>
      <c r="X1005" t="s">
        <v>1355</v>
      </c>
      <c r="Y1005">
        <v>15</v>
      </c>
      <c r="Z1005">
        <v>15</v>
      </c>
      <c r="AA1005">
        <v>10</v>
      </c>
      <c r="AB1005">
        <v>10</v>
      </c>
      <c r="AC1005">
        <v>17</v>
      </c>
    </row>
    <row r="1006" spans="1:29" x14ac:dyDescent="0.3">
      <c r="A1006">
        <v>1328</v>
      </c>
      <c r="B1006" t="s">
        <v>547</v>
      </c>
      <c r="C1006" t="s">
        <v>2034</v>
      </c>
      <c r="J1006" t="s">
        <v>491</v>
      </c>
      <c r="K1006">
        <v>0</v>
      </c>
      <c r="N1006" t="b">
        <v>1</v>
      </c>
      <c r="O1006" t="b">
        <v>0</v>
      </c>
      <c r="P1006" t="b">
        <v>0</v>
      </c>
      <c r="Q1006">
        <v>13</v>
      </c>
      <c r="R1006">
        <v>1</v>
      </c>
      <c r="S1006">
        <v>1</v>
      </c>
      <c r="T1006">
        <v>2</v>
      </c>
      <c r="V1006" t="s">
        <v>317</v>
      </c>
      <c r="W1006" t="s">
        <v>3900</v>
      </c>
      <c r="X1006" t="s">
        <v>1357</v>
      </c>
      <c r="Y1006">
        <v>16</v>
      </c>
      <c r="Z1006">
        <v>16</v>
      </c>
      <c r="AA1006">
        <v>10</v>
      </c>
      <c r="AB1006">
        <v>10</v>
      </c>
      <c r="AC1006">
        <v>17</v>
      </c>
    </row>
    <row r="1007" spans="1:29" x14ac:dyDescent="0.3">
      <c r="A1007">
        <v>1329</v>
      </c>
      <c r="B1007" t="s">
        <v>547</v>
      </c>
      <c r="C1007" t="s">
        <v>2035</v>
      </c>
      <c r="J1007" t="s">
        <v>491</v>
      </c>
      <c r="K1007">
        <v>0</v>
      </c>
      <c r="N1007" t="b">
        <v>1</v>
      </c>
      <c r="O1007" t="b">
        <v>0</v>
      </c>
      <c r="P1007" t="b">
        <v>0</v>
      </c>
      <c r="Q1007">
        <v>13</v>
      </c>
      <c r="R1007">
        <v>1</v>
      </c>
      <c r="S1007">
        <v>1</v>
      </c>
      <c r="T1007">
        <v>2</v>
      </c>
      <c r="V1007" t="s">
        <v>317</v>
      </c>
      <c r="W1007" t="s">
        <v>3900</v>
      </c>
      <c r="X1007" t="s">
        <v>1359</v>
      </c>
      <c r="Y1007">
        <v>17</v>
      </c>
      <c r="Z1007">
        <v>17</v>
      </c>
      <c r="AA1007">
        <v>10</v>
      </c>
      <c r="AB1007">
        <v>10</v>
      </c>
      <c r="AC1007">
        <v>17</v>
      </c>
    </row>
    <row r="1008" spans="1:29" x14ac:dyDescent="0.3">
      <c r="A1008">
        <v>1330</v>
      </c>
      <c r="B1008" t="s">
        <v>543</v>
      </c>
      <c r="C1008" t="s">
        <v>2036</v>
      </c>
      <c r="D1008" t="s">
        <v>2037</v>
      </c>
      <c r="E1008" t="s">
        <v>2038</v>
      </c>
      <c r="V1008" t="s">
        <v>415</v>
      </c>
      <c r="W1008" t="s">
        <v>3901</v>
      </c>
      <c r="X1008" t="s">
        <v>2918</v>
      </c>
      <c r="Y1008">
        <v>1</v>
      </c>
      <c r="Z1008">
        <v>39</v>
      </c>
      <c r="AA1008">
        <v>1</v>
      </c>
      <c r="AB1008">
        <v>12</v>
      </c>
      <c r="AC1008">
        <v>18</v>
      </c>
    </row>
    <row r="1009" spans="1:29" x14ac:dyDescent="0.3">
      <c r="A1009">
        <v>1331</v>
      </c>
      <c r="B1009" t="s">
        <v>546</v>
      </c>
      <c r="C1009" t="s">
        <v>2039</v>
      </c>
      <c r="V1009" t="s">
        <v>415</v>
      </c>
      <c r="W1009" t="s">
        <v>3901</v>
      </c>
      <c r="X1009" t="s">
        <v>2919</v>
      </c>
      <c r="Y1009">
        <v>3</v>
      </c>
      <c r="Z1009">
        <v>10</v>
      </c>
      <c r="AA1009">
        <v>1</v>
      </c>
      <c r="AB1009">
        <v>12</v>
      </c>
      <c r="AC1009">
        <v>18</v>
      </c>
    </row>
    <row r="1010" spans="1:29" x14ac:dyDescent="0.3">
      <c r="A1010">
        <v>1332</v>
      </c>
      <c r="B1010" t="s">
        <v>546</v>
      </c>
      <c r="C1010" t="s">
        <v>2040</v>
      </c>
      <c r="V1010" t="s">
        <v>415</v>
      </c>
      <c r="W1010" t="s">
        <v>3901</v>
      </c>
      <c r="X1010" t="s">
        <v>2920</v>
      </c>
      <c r="Y1010">
        <v>12</v>
      </c>
      <c r="Z1010">
        <v>18</v>
      </c>
      <c r="AA1010">
        <v>1</v>
      </c>
      <c r="AB1010">
        <v>12</v>
      </c>
      <c r="AC1010">
        <v>18</v>
      </c>
    </row>
    <row r="1011" spans="1:29" x14ac:dyDescent="0.3">
      <c r="A1011">
        <v>1333</v>
      </c>
      <c r="B1011" t="s">
        <v>546</v>
      </c>
      <c r="C1011" t="s">
        <v>2041</v>
      </c>
      <c r="V1011" t="s">
        <v>415</v>
      </c>
      <c r="W1011" t="s">
        <v>3901</v>
      </c>
      <c r="X1011" t="s">
        <v>2921</v>
      </c>
      <c r="Y1011">
        <v>20</v>
      </c>
      <c r="Z1011">
        <v>23</v>
      </c>
      <c r="AA1011">
        <v>1</v>
      </c>
      <c r="AB1011">
        <v>12</v>
      </c>
      <c r="AC1011">
        <v>18</v>
      </c>
    </row>
    <row r="1012" spans="1:29" x14ac:dyDescent="0.3">
      <c r="A1012">
        <v>1334</v>
      </c>
      <c r="B1012" t="s">
        <v>546</v>
      </c>
      <c r="C1012" t="s">
        <v>2042</v>
      </c>
      <c r="V1012" t="s">
        <v>415</v>
      </c>
      <c r="W1012" t="s">
        <v>3901</v>
      </c>
      <c r="X1012" t="s">
        <v>2922</v>
      </c>
      <c r="Y1012">
        <v>25</v>
      </c>
      <c r="Z1012">
        <v>25</v>
      </c>
      <c r="AA1012">
        <v>1</v>
      </c>
      <c r="AB1012">
        <v>12</v>
      </c>
      <c r="AC1012">
        <v>18</v>
      </c>
    </row>
    <row r="1013" spans="1:29" x14ac:dyDescent="0.3">
      <c r="A1013">
        <v>1335</v>
      </c>
      <c r="B1013" t="s">
        <v>546</v>
      </c>
      <c r="C1013" t="s">
        <v>2043</v>
      </c>
      <c r="V1013" t="s">
        <v>415</v>
      </c>
      <c r="W1013" t="s">
        <v>3901</v>
      </c>
      <c r="X1013" t="s">
        <v>2923</v>
      </c>
      <c r="Y1013">
        <v>27</v>
      </c>
      <c r="Z1013">
        <v>39</v>
      </c>
      <c r="AA1013">
        <v>1</v>
      </c>
      <c r="AB1013">
        <v>12</v>
      </c>
      <c r="AC1013">
        <v>18</v>
      </c>
    </row>
    <row r="1014" spans="1:29" x14ac:dyDescent="0.3">
      <c r="A1014">
        <v>1336</v>
      </c>
      <c r="B1014" t="s">
        <v>545</v>
      </c>
      <c r="C1014" t="s">
        <v>2044</v>
      </c>
      <c r="V1014" t="s">
        <v>415</v>
      </c>
      <c r="W1014" t="s">
        <v>3901</v>
      </c>
      <c r="X1014" t="s">
        <v>2045</v>
      </c>
      <c r="Y1014">
        <v>1</v>
      </c>
      <c r="Z1014">
        <v>39</v>
      </c>
      <c r="AA1014">
        <v>1</v>
      </c>
      <c r="AB1014">
        <v>9</v>
      </c>
      <c r="AC1014">
        <v>18</v>
      </c>
    </row>
    <row r="1015" spans="1:29" x14ac:dyDescent="0.3">
      <c r="A1015">
        <v>1337</v>
      </c>
      <c r="B1015" t="s">
        <v>547</v>
      </c>
      <c r="C1015" t="s">
        <v>2046</v>
      </c>
      <c r="J1015" t="s">
        <v>495</v>
      </c>
      <c r="K1015">
        <v>0</v>
      </c>
      <c r="N1015" t="b">
        <v>0</v>
      </c>
      <c r="O1015" t="b">
        <v>1</v>
      </c>
      <c r="P1015" t="b">
        <v>0</v>
      </c>
      <c r="Q1015">
        <v>12</v>
      </c>
      <c r="R1015">
        <v>1</v>
      </c>
      <c r="S1015">
        <v>1</v>
      </c>
      <c r="T1015">
        <v>2</v>
      </c>
      <c r="V1015" t="s">
        <v>415</v>
      </c>
      <c r="W1015" t="s">
        <v>3901</v>
      </c>
      <c r="X1015" t="s">
        <v>569</v>
      </c>
      <c r="Y1015">
        <v>3</v>
      </c>
      <c r="Z1015">
        <v>3</v>
      </c>
      <c r="AA1015">
        <v>2</v>
      </c>
      <c r="AB1015">
        <v>2</v>
      </c>
      <c r="AC1015">
        <v>18</v>
      </c>
    </row>
    <row r="1016" spans="1:29" x14ac:dyDescent="0.3">
      <c r="A1016">
        <v>1338</v>
      </c>
      <c r="B1016" t="s">
        <v>547</v>
      </c>
      <c r="C1016" t="s">
        <v>2047</v>
      </c>
      <c r="J1016" t="s">
        <v>495</v>
      </c>
      <c r="K1016">
        <v>0</v>
      </c>
      <c r="N1016" t="b">
        <v>0</v>
      </c>
      <c r="O1016" t="b">
        <v>1</v>
      </c>
      <c r="P1016" t="b">
        <v>0</v>
      </c>
      <c r="Q1016">
        <v>12</v>
      </c>
      <c r="R1016">
        <v>1</v>
      </c>
      <c r="S1016">
        <v>1</v>
      </c>
      <c r="T1016">
        <v>2</v>
      </c>
      <c r="V1016" t="s">
        <v>415</v>
      </c>
      <c r="W1016" t="s">
        <v>3901</v>
      </c>
      <c r="X1016" t="s">
        <v>571</v>
      </c>
      <c r="Y1016">
        <v>4</v>
      </c>
      <c r="Z1016">
        <v>4</v>
      </c>
      <c r="AA1016">
        <v>2</v>
      </c>
      <c r="AB1016">
        <v>2</v>
      </c>
      <c r="AC1016">
        <v>18</v>
      </c>
    </row>
    <row r="1017" spans="1:29" x14ac:dyDescent="0.3">
      <c r="A1017">
        <v>1339</v>
      </c>
      <c r="B1017" t="s">
        <v>547</v>
      </c>
      <c r="C1017" t="s">
        <v>2048</v>
      </c>
      <c r="J1017" t="s">
        <v>495</v>
      </c>
      <c r="K1017">
        <v>0</v>
      </c>
      <c r="N1017" t="b">
        <v>0</v>
      </c>
      <c r="O1017" t="b">
        <v>1</v>
      </c>
      <c r="P1017" t="b">
        <v>0</v>
      </c>
      <c r="Q1017">
        <v>12</v>
      </c>
      <c r="R1017">
        <v>1</v>
      </c>
      <c r="S1017">
        <v>1</v>
      </c>
      <c r="T1017">
        <v>2</v>
      </c>
      <c r="V1017" t="s">
        <v>415</v>
      </c>
      <c r="W1017" t="s">
        <v>3901</v>
      </c>
      <c r="X1017" t="s">
        <v>573</v>
      </c>
      <c r="Y1017">
        <v>5</v>
      </c>
      <c r="Z1017">
        <v>5</v>
      </c>
      <c r="AA1017">
        <v>2</v>
      </c>
      <c r="AB1017">
        <v>2</v>
      </c>
      <c r="AC1017">
        <v>18</v>
      </c>
    </row>
    <row r="1018" spans="1:29" x14ac:dyDescent="0.3">
      <c r="A1018">
        <v>1340</v>
      </c>
      <c r="B1018" t="s">
        <v>547</v>
      </c>
      <c r="C1018" t="s">
        <v>2049</v>
      </c>
      <c r="J1018" t="s">
        <v>495</v>
      </c>
      <c r="K1018">
        <v>0</v>
      </c>
      <c r="N1018" t="b">
        <v>0</v>
      </c>
      <c r="O1018" t="b">
        <v>1</v>
      </c>
      <c r="P1018" t="b">
        <v>0</v>
      </c>
      <c r="Q1018">
        <v>12</v>
      </c>
      <c r="R1018">
        <v>1</v>
      </c>
      <c r="S1018">
        <v>1</v>
      </c>
      <c r="T1018">
        <v>2</v>
      </c>
      <c r="V1018" t="s">
        <v>415</v>
      </c>
      <c r="W1018" t="s">
        <v>3901</v>
      </c>
      <c r="X1018" t="s">
        <v>575</v>
      </c>
      <c r="Y1018">
        <v>6</v>
      </c>
      <c r="Z1018">
        <v>6</v>
      </c>
      <c r="AA1018">
        <v>2</v>
      </c>
      <c r="AB1018">
        <v>2</v>
      </c>
      <c r="AC1018">
        <v>18</v>
      </c>
    </row>
    <row r="1019" spans="1:29" x14ac:dyDescent="0.3">
      <c r="A1019">
        <v>1341</v>
      </c>
      <c r="B1019" t="s">
        <v>547</v>
      </c>
      <c r="C1019" t="s">
        <v>2050</v>
      </c>
      <c r="J1019" t="s">
        <v>495</v>
      </c>
      <c r="K1019">
        <v>0</v>
      </c>
      <c r="N1019" t="b">
        <v>0</v>
      </c>
      <c r="O1019" t="b">
        <v>1</v>
      </c>
      <c r="P1019" t="b">
        <v>0</v>
      </c>
      <c r="Q1019">
        <v>12</v>
      </c>
      <c r="R1019">
        <v>1</v>
      </c>
      <c r="S1019">
        <v>1</v>
      </c>
      <c r="T1019">
        <v>2</v>
      </c>
      <c r="V1019" t="s">
        <v>415</v>
      </c>
      <c r="W1019" t="s">
        <v>3901</v>
      </c>
      <c r="X1019" t="s">
        <v>577</v>
      </c>
      <c r="Y1019">
        <v>7</v>
      </c>
      <c r="Z1019">
        <v>7</v>
      </c>
      <c r="AA1019">
        <v>2</v>
      </c>
      <c r="AB1019">
        <v>2</v>
      </c>
      <c r="AC1019">
        <v>18</v>
      </c>
    </row>
    <row r="1020" spans="1:29" x14ac:dyDescent="0.3">
      <c r="A1020">
        <v>1342</v>
      </c>
      <c r="B1020" t="s">
        <v>547</v>
      </c>
      <c r="C1020" t="s">
        <v>2051</v>
      </c>
      <c r="J1020" t="s">
        <v>495</v>
      </c>
      <c r="K1020">
        <v>0</v>
      </c>
      <c r="N1020" t="b">
        <v>0</v>
      </c>
      <c r="O1020" t="b">
        <v>1</v>
      </c>
      <c r="P1020" t="b">
        <v>0</v>
      </c>
      <c r="Q1020">
        <v>12</v>
      </c>
      <c r="R1020">
        <v>1</v>
      </c>
      <c r="S1020">
        <v>1</v>
      </c>
      <c r="T1020">
        <v>2</v>
      </c>
      <c r="V1020" t="s">
        <v>415</v>
      </c>
      <c r="W1020" t="s">
        <v>3901</v>
      </c>
      <c r="X1020" t="s">
        <v>550</v>
      </c>
      <c r="Y1020">
        <v>8</v>
      </c>
      <c r="Z1020">
        <v>8</v>
      </c>
      <c r="AA1020">
        <v>2</v>
      </c>
      <c r="AB1020">
        <v>2</v>
      </c>
      <c r="AC1020">
        <v>18</v>
      </c>
    </row>
    <row r="1021" spans="1:29" x14ac:dyDescent="0.3">
      <c r="A1021">
        <v>1343</v>
      </c>
      <c r="B1021" t="s">
        <v>547</v>
      </c>
      <c r="C1021" t="s">
        <v>2052</v>
      </c>
      <c r="J1021" t="s">
        <v>495</v>
      </c>
      <c r="K1021">
        <v>0</v>
      </c>
      <c r="N1021" t="b">
        <v>0</v>
      </c>
      <c r="O1021" t="b">
        <v>1</v>
      </c>
      <c r="P1021" t="b">
        <v>0</v>
      </c>
      <c r="Q1021">
        <v>12</v>
      </c>
      <c r="R1021">
        <v>1</v>
      </c>
      <c r="S1021">
        <v>1</v>
      </c>
      <c r="T1021">
        <v>2</v>
      </c>
      <c r="V1021" t="s">
        <v>415</v>
      </c>
      <c r="W1021" t="s">
        <v>3901</v>
      </c>
      <c r="X1021" t="s">
        <v>593</v>
      </c>
      <c r="Y1021">
        <v>9</v>
      </c>
      <c r="Z1021">
        <v>9</v>
      </c>
      <c r="AA1021">
        <v>2</v>
      </c>
      <c r="AB1021">
        <v>2</v>
      </c>
      <c r="AC1021">
        <v>18</v>
      </c>
    </row>
    <row r="1022" spans="1:29" x14ac:dyDescent="0.3">
      <c r="A1022">
        <v>1344</v>
      </c>
      <c r="B1022" t="s">
        <v>547</v>
      </c>
      <c r="C1022" t="s">
        <v>2053</v>
      </c>
      <c r="J1022" t="s">
        <v>495</v>
      </c>
      <c r="K1022">
        <v>0</v>
      </c>
      <c r="N1022" t="b">
        <v>0</v>
      </c>
      <c r="O1022" t="b">
        <v>1</v>
      </c>
      <c r="P1022" t="b">
        <v>0</v>
      </c>
      <c r="Q1022">
        <v>12</v>
      </c>
      <c r="R1022">
        <v>1</v>
      </c>
      <c r="S1022">
        <v>1</v>
      </c>
      <c r="T1022">
        <v>2</v>
      </c>
      <c r="V1022" t="s">
        <v>415</v>
      </c>
      <c r="W1022" t="s">
        <v>3901</v>
      </c>
      <c r="X1022" t="s">
        <v>647</v>
      </c>
      <c r="Y1022">
        <v>9</v>
      </c>
      <c r="Z1022">
        <v>9</v>
      </c>
      <c r="AA1022">
        <v>3</v>
      </c>
      <c r="AB1022">
        <v>3</v>
      </c>
      <c r="AC1022">
        <v>18</v>
      </c>
    </row>
    <row r="1023" spans="1:29" x14ac:dyDescent="0.3">
      <c r="A1023">
        <v>1345</v>
      </c>
      <c r="B1023" t="s">
        <v>547</v>
      </c>
      <c r="C1023" t="s">
        <v>2054</v>
      </c>
      <c r="J1023" t="s">
        <v>495</v>
      </c>
      <c r="K1023">
        <v>0</v>
      </c>
      <c r="N1023" t="b">
        <v>0</v>
      </c>
      <c r="O1023" t="b">
        <v>1</v>
      </c>
      <c r="P1023" t="b">
        <v>0</v>
      </c>
      <c r="Q1023">
        <v>12</v>
      </c>
      <c r="R1023">
        <v>1</v>
      </c>
      <c r="S1023">
        <v>1</v>
      </c>
      <c r="T1023">
        <v>2</v>
      </c>
      <c r="V1023" t="s">
        <v>415</v>
      </c>
      <c r="W1023" t="s">
        <v>3901</v>
      </c>
      <c r="X1023" t="s">
        <v>805</v>
      </c>
      <c r="Y1023">
        <v>9</v>
      </c>
      <c r="Z1023">
        <v>9</v>
      </c>
      <c r="AA1023">
        <v>4</v>
      </c>
      <c r="AB1023">
        <v>4</v>
      </c>
      <c r="AC1023">
        <v>18</v>
      </c>
    </row>
    <row r="1024" spans="1:29" x14ac:dyDescent="0.3">
      <c r="A1024">
        <v>1346</v>
      </c>
      <c r="B1024" t="s">
        <v>547</v>
      </c>
      <c r="C1024" t="s">
        <v>2055</v>
      </c>
      <c r="J1024" t="s">
        <v>495</v>
      </c>
      <c r="K1024">
        <v>0</v>
      </c>
      <c r="N1024" t="b">
        <v>0</v>
      </c>
      <c r="O1024" t="b">
        <v>1</v>
      </c>
      <c r="P1024" t="b">
        <v>0</v>
      </c>
      <c r="Q1024">
        <v>12</v>
      </c>
      <c r="R1024">
        <v>1</v>
      </c>
      <c r="S1024">
        <v>1</v>
      </c>
      <c r="T1024">
        <v>2</v>
      </c>
      <c r="V1024" t="s">
        <v>415</v>
      </c>
      <c r="W1024" t="s">
        <v>3901</v>
      </c>
      <c r="X1024" t="s">
        <v>453</v>
      </c>
      <c r="Y1024">
        <v>9</v>
      </c>
      <c r="Z1024">
        <v>9</v>
      </c>
      <c r="AA1024">
        <v>5</v>
      </c>
      <c r="AB1024">
        <v>5</v>
      </c>
      <c r="AC1024">
        <v>18</v>
      </c>
    </row>
    <row r="1025" spans="1:29" x14ac:dyDescent="0.3">
      <c r="A1025">
        <v>1347</v>
      </c>
      <c r="B1025" t="s">
        <v>547</v>
      </c>
      <c r="C1025" t="s">
        <v>2056</v>
      </c>
      <c r="J1025" t="s">
        <v>495</v>
      </c>
      <c r="K1025">
        <v>0</v>
      </c>
      <c r="N1025" t="b">
        <v>0</v>
      </c>
      <c r="O1025" t="b">
        <v>1</v>
      </c>
      <c r="P1025" t="b">
        <v>0</v>
      </c>
      <c r="Q1025">
        <v>12</v>
      </c>
      <c r="R1025">
        <v>1</v>
      </c>
      <c r="S1025">
        <v>1</v>
      </c>
      <c r="T1025">
        <v>2</v>
      </c>
      <c r="V1025" t="s">
        <v>415</v>
      </c>
      <c r="W1025" t="s">
        <v>3901</v>
      </c>
      <c r="X1025" t="s">
        <v>808</v>
      </c>
      <c r="Y1025">
        <v>9</v>
      </c>
      <c r="Z1025">
        <v>9</v>
      </c>
      <c r="AA1025">
        <v>6</v>
      </c>
      <c r="AB1025">
        <v>6</v>
      </c>
      <c r="AC1025">
        <v>18</v>
      </c>
    </row>
    <row r="1026" spans="1:29" x14ac:dyDescent="0.3">
      <c r="A1026">
        <v>1348</v>
      </c>
      <c r="B1026" t="s">
        <v>547</v>
      </c>
      <c r="C1026" t="s">
        <v>2057</v>
      </c>
      <c r="J1026" t="s">
        <v>495</v>
      </c>
      <c r="K1026">
        <v>0</v>
      </c>
      <c r="N1026" t="b">
        <v>0</v>
      </c>
      <c r="O1026" t="b">
        <v>1</v>
      </c>
      <c r="P1026" t="b">
        <v>0</v>
      </c>
      <c r="Q1026">
        <v>12</v>
      </c>
      <c r="R1026">
        <v>1</v>
      </c>
      <c r="S1026">
        <v>1</v>
      </c>
      <c r="T1026">
        <v>2</v>
      </c>
      <c r="V1026" t="s">
        <v>415</v>
      </c>
      <c r="W1026" t="s">
        <v>3901</v>
      </c>
      <c r="X1026" t="s">
        <v>810</v>
      </c>
      <c r="Y1026">
        <v>9</v>
      </c>
      <c r="Z1026">
        <v>9</v>
      </c>
      <c r="AA1026">
        <v>7</v>
      </c>
      <c r="AB1026">
        <v>7</v>
      </c>
      <c r="AC1026">
        <v>18</v>
      </c>
    </row>
    <row r="1027" spans="1:29" x14ac:dyDescent="0.3">
      <c r="A1027">
        <v>1349</v>
      </c>
      <c r="B1027" t="s">
        <v>547</v>
      </c>
      <c r="C1027" t="s">
        <v>2058</v>
      </c>
      <c r="J1027" t="s">
        <v>495</v>
      </c>
      <c r="K1027">
        <v>0</v>
      </c>
      <c r="N1027" t="b">
        <v>0</v>
      </c>
      <c r="O1027" t="b">
        <v>1</v>
      </c>
      <c r="P1027" t="b">
        <v>0</v>
      </c>
      <c r="Q1027">
        <v>12</v>
      </c>
      <c r="R1027">
        <v>1</v>
      </c>
      <c r="S1027">
        <v>1</v>
      </c>
      <c r="T1027">
        <v>2</v>
      </c>
      <c r="V1027" t="s">
        <v>415</v>
      </c>
      <c r="W1027" t="s">
        <v>3901</v>
      </c>
      <c r="X1027" t="s">
        <v>812</v>
      </c>
      <c r="Y1027">
        <v>9</v>
      </c>
      <c r="Z1027">
        <v>9</v>
      </c>
      <c r="AA1027">
        <v>8</v>
      </c>
      <c r="AB1027">
        <v>8</v>
      </c>
      <c r="AC1027">
        <v>18</v>
      </c>
    </row>
    <row r="1028" spans="1:29" x14ac:dyDescent="0.3">
      <c r="A1028">
        <v>1350</v>
      </c>
      <c r="B1028" t="s">
        <v>547</v>
      </c>
      <c r="C1028" t="s">
        <v>2059</v>
      </c>
      <c r="J1028" t="s">
        <v>495</v>
      </c>
      <c r="K1028">
        <v>0</v>
      </c>
      <c r="N1028" t="b">
        <v>0</v>
      </c>
      <c r="O1028" t="b">
        <v>1</v>
      </c>
      <c r="P1028" t="b">
        <v>0</v>
      </c>
      <c r="Q1028">
        <v>12</v>
      </c>
      <c r="R1028">
        <v>1</v>
      </c>
      <c r="S1028">
        <v>1</v>
      </c>
      <c r="T1028">
        <v>2</v>
      </c>
      <c r="V1028" t="s">
        <v>415</v>
      </c>
      <c r="W1028" t="s">
        <v>3901</v>
      </c>
      <c r="X1028" t="s">
        <v>814</v>
      </c>
      <c r="Y1028">
        <v>9</v>
      </c>
      <c r="Z1028">
        <v>9</v>
      </c>
      <c r="AA1028">
        <v>9</v>
      </c>
      <c r="AB1028">
        <v>9</v>
      </c>
      <c r="AC1028">
        <v>18</v>
      </c>
    </row>
    <row r="1029" spans="1:29" x14ac:dyDescent="0.3">
      <c r="A1029">
        <v>1351</v>
      </c>
      <c r="B1029" t="s">
        <v>547</v>
      </c>
      <c r="C1029" t="s">
        <v>2060</v>
      </c>
      <c r="J1029" t="s">
        <v>531</v>
      </c>
      <c r="K1029">
        <v>0</v>
      </c>
      <c r="N1029" t="b">
        <v>1</v>
      </c>
      <c r="O1029" t="b">
        <v>0</v>
      </c>
      <c r="P1029" t="b">
        <v>1</v>
      </c>
      <c r="Q1029">
        <v>12</v>
      </c>
      <c r="R1029">
        <v>1</v>
      </c>
      <c r="S1029">
        <v>1</v>
      </c>
      <c r="T1029">
        <v>2</v>
      </c>
      <c r="V1029" t="s">
        <v>415</v>
      </c>
      <c r="W1029" t="s">
        <v>3901</v>
      </c>
      <c r="X1029" t="s">
        <v>582</v>
      </c>
      <c r="Y1029">
        <v>10</v>
      </c>
      <c r="Z1029">
        <v>10</v>
      </c>
      <c r="AA1029">
        <v>2</v>
      </c>
      <c r="AB1029">
        <v>2</v>
      </c>
      <c r="AC1029">
        <v>18</v>
      </c>
    </row>
    <row r="1030" spans="1:29" x14ac:dyDescent="0.3">
      <c r="A1030">
        <v>1352</v>
      </c>
      <c r="B1030" t="s">
        <v>547</v>
      </c>
      <c r="C1030" t="s">
        <v>2061</v>
      </c>
      <c r="J1030" t="s">
        <v>495</v>
      </c>
      <c r="K1030">
        <v>0</v>
      </c>
      <c r="N1030" t="b">
        <v>1</v>
      </c>
      <c r="O1030" t="b">
        <v>0</v>
      </c>
      <c r="P1030" t="b">
        <v>1</v>
      </c>
      <c r="Q1030">
        <v>12</v>
      </c>
      <c r="R1030">
        <v>1</v>
      </c>
      <c r="S1030">
        <v>1</v>
      </c>
      <c r="T1030">
        <v>2</v>
      </c>
      <c r="V1030" t="s">
        <v>415</v>
      </c>
      <c r="W1030" t="s">
        <v>3901</v>
      </c>
      <c r="X1030" t="s">
        <v>636</v>
      </c>
      <c r="Y1030">
        <v>3</v>
      </c>
      <c r="Z1030">
        <v>3</v>
      </c>
      <c r="AA1030">
        <v>3</v>
      </c>
      <c r="AB1030">
        <v>3</v>
      </c>
      <c r="AC1030">
        <v>18</v>
      </c>
    </row>
    <row r="1031" spans="1:29" x14ac:dyDescent="0.3">
      <c r="A1031">
        <v>1353</v>
      </c>
      <c r="B1031" t="s">
        <v>547</v>
      </c>
      <c r="C1031" t="s">
        <v>2062</v>
      </c>
      <c r="J1031" t="s">
        <v>495</v>
      </c>
      <c r="K1031">
        <v>0</v>
      </c>
      <c r="N1031" t="b">
        <v>1</v>
      </c>
      <c r="O1031" t="b">
        <v>0</v>
      </c>
      <c r="P1031" t="b">
        <v>1</v>
      </c>
      <c r="Q1031">
        <v>12</v>
      </c>
      <c r="R1031">
        <v>1</v>
      </c>
      <c r="S1031">
        <v>1</v>
      </c>
      <c r="T1031">
        <v>2</v>
      </c>
      <c r="V1031" t="s">
        <v>415</v>
      </c>
      <c r="W1031" t="s">
        <v>3901</v>
      </c>
      <c r="X1031" t="s">
        <v>735</v>
      </c>
      <c r="Y1031">
        <v>3</v>
      </c>
      <c r="Z1031">
        <v>3</v>
      </c>
      <c r="AA1031">
        <v>4</v>
      </c>
      <c r="AB1031">
        <v>4</v>
      </c>
      <c r="AC1031">
        <v>18</v>
      </c>
    </row>
    <row r="1032" spans="1:29" x14ac:dyDescent="0.3">
      <c r="A1032">
        <v>1354</v>
      </c>
      <c r="B1032" t="s">
        <v>547</v>
      </c>
      <c r="C1032" t="s">
        <v>2063</v>
      </c>
      <c r="J1032" t="s">
        <v>495</v>
      </c>
      <c r="K1032">
        <v>0</v>
      </c>
      <c r="N1032" t="b">
        <v>1</v>
      </c>
      <c r="O1032" t="b">
        <v>0</v>
      </c>
      <c r="P1032" t="b">
        <v>1</v>
      </c>
      <c r="Q1032">
        <v>12</v>
      </c>
      <c r="R1032">
        <v>1</v>
      </c>
      <c r="S1032">
        <v>1</v>
      </c>
      <c r="T1032">
        <v>2</v>
      </c>
      <c r="V1032" t="s">
        <v>415</v>
      </c>
      <c r="W1032" t="s">
        <v>3901</v>
      </c>
      <c r="X1032" t="s">
        <v>737</v>
      </c>
      <c r="Y1032">
        <v>3</v>
      </c>
      <c r="Z1032">
        <v>3</v>
      </c>
      <c r="AA1032">
        <v>5</v>
      </c>
      <c r="AB1032">
        <v>5</v>
      </c>
      <c r="AC1032">
        <v>18</v>
      </c>
    </row>
    <row r="1033" spans="1:29" x14ac:dyDescent="0.3">
      <c r="A1033">
        <v>1355</v>
      </c>
      <c r="B1033" t="s">
        <v>547</v>
      </c>
      <c r="C1033" t="s">
        <v>2064</v>
      </c>
      <c r="J1033" t="s">
        <v>495</v>
      </c>
      <c r="K1033">
        <v>0</v>
      </c>
      <c r="N1033" t="b">
        <v>1</v>
      </c>
      <c r="O1033" t="b">
        <v>0</v>
      </c>
      <c r="P1033" t="b">
        <v>1</v>
      </c>
      <c r="Q1033">
        <v>12</v>
      </c>
      <c r="R1033">
        <v>1</v>
      </c>
      <c r="S1033">
        <v>1</v>
      </c>
      <c r="T1033">
        <v>2</v>
      </c>
      <c r="V1033" t="s">
        <v>415</v>
      </c>
      <c r="W1033" t="s">
        <v>3901</v>
      </c>
      <c r="X1033" t="s">
        <v>739</v>
      </c>
      <c r="Y1033">
        <v>3</v>
      </c>
      <c r="Z1033">
        <v>3</v>
      </c>
      <c r="AA1033">
        <v>6</v>
      </c>
      <c r="AB1033">
        <v>6</v>
      </c>
      <c r="AC1033">
        <v>18</v>
      </c>
    </row>
    <row r="1034" spans="1:29" x14ac:dyDescent="0.3">
      <c r="A1034">
        <v>1356</v>
      </c>
      <c r="B1034" t="s">
        <v>547</v>
      </c>
      <c r="C1034" t="s">
        <v>2065</v>
      </c>
      <c r="J1034" t="s">
        <v>495</v>
      </c>
      <c r="K1034">
        <v>0</v>
      </c>
      <c r="N1034" t="b">
        <v>1</v>
      </c>
      <c r="O1034" t="b">
        <v>0</v>
      </c>
      <c r="P1034" t="b">
        <v>1</v>
      </c>
      <c r="Q1034">
        <v>12</v>
      </c>
      <c r="R1034">
        <v>1</v>
      </c>
      <c r="S1034">
        <v>1</v>
      </c>
      <c r="T1034">
        <v>2</v>
      </c>
      <c r="V1034" t="s">
        <v>415</v>
      </c>
      <c r="W1034" t="s">
        <v>3901</v>
      </c>
      <c r="X1034" t="s">
        <v>741</v>
      </c>
      <c r="Y1034">
        <v>3</v>
      </c>
      <c r="Z1034">
        <v>3</v>
      </c>
      <c r="AA1034">
        <v>7</v>
      </c>
      <c r="AB1034">
        <v>7</v>
      </c>
      <c r="AC1034">
        <v>18</v>
      </c>
    </row>
    <row r="1035" spans="1:29" x14ac:dyDescent="0.3">
      <c r="A1035">
        <v>1357</v>
      </c>
      <c r="B1035" t="s">
        <v>547</v>
      </c>
      <c r="C1035" t="s">
        <v>2066</v>
      </c>
      <c r="J1035" t="s">
        <v>495</v>
      </c>
      <c r="K1035">
        <v>0</v>
      </c>
      <c r="N1035" t="b">
        <v>1</v>
      </c>
      <c r="O1035" t="b">
        <v>0</v>
      </c>
      <c r="P1035" t="b">
        <v>1</v>
      </c>
      <c r="Q1035">
        <v>12</v>
      </c>
      <c r="R1035">
        <v>1</v>
      </c>
      <c r="S1035">
        <v>1</v>
      </c>
      <c r="T1035">
        <v>2</v>
      </c>
      <c r="V1035" t="s">
        <v>415</v>
      </c>
      <c r="W1035" t="s">
        <v>3901</v>
      </c>
      <c r="X1035" t="s">
        <v>743</v>
      </c>
      <c r="Y1035">
        <v>3</v>
      </c>
      <c r="Z1035">
        <v>3</v>
      </c>
      <c r="AA1035">
        <v>8</v>
      </c>
      <c r="AB1035">
        <v>8</v>
      </c>
      <c r="AC1035">
        <v>18</v>
      </c>
    </row>
    <row r="1036" spans="1:29" x14ac:dyDescent="0.3">
      <c r="A1036">
        <v>1358</v>
      </c>
      <c r="B1036" t="s">
        <v>547</v>
      </c>
      <c r="C1036" t="s">
        <v>2067</v>
      </c>
      <c r="J1036" t="s">
        <v>495</v>
      </c>
      <c r="K1036">
        <v>0</v>
      </c>
      <c r="N1036" t="b">
        <v>1</v>
      </c>
      <c r="O1036" t="b">
        <v>0</v>
      </c>
      <c r="P1036" t="b">
        <v>1</v>
      </c>
      <c r="Q1036">
        <v>12</v>
      </c>
      <c r="R1036">
        <v>1</v>
      </c>
      <c r="S1036">
        <v>1</v>
      </c>
      <c r="T1036">
        <v>2</v>
      </c>
      <c r="V1036" t="s">
        <v>415</v>
      </c>
      <c r="W1036" t="s">
        <v>3901</v>
      </c>
      <c r="X1036" t="s">
        <v>638</v>
      </c>
      <c r="Y1036">
        <v>4</v>
      </c>
      <c r="Z1036">
        <v>4</v>
      </c>
      <c r="AA1036">
        <v>3</v>
      </c>
      <c r="AB1036">
        <v>3</v>
      </c>
      <c r="AC1036">
        <v>18</v>
      </c>
    </row>
    <row r="1037" spans="1:29" x14ac:dyDescent="0.3">
      <c r="A1037">
        <v>1359</v>
      </c>
      <c r="B1037" t="s">
        <v>547</v>
      </c>
      <c r="C1037" t="s">
        <v>2068</v>
      </c>
      <c r="J1037" t="s">
        <v>495</v>
      </c>
      <c r="K1037">
        <v>0</v>
      </c>
      <c r="N1037" t="b">
        <v>1</v>
      </c>
      <c r="O1037" t="b">
        <v>0</v>
      </c>
      <c r="P1037" t="b">
        <v>1</v>
      </c>
      <c r="Q1037">
        <v>12</v>
      </c>
      <c r="R1037">
        <v>1</v>
      </c>
      <c r="S1037">
        <v>1</v>
      </c>
      <c r="T1037">
        <v>2</v>
      </c>
      <c r="V1037" t="s">
        <v>415</v>
      </c>
      <c r="W1037" t="s">
        <v>3901</v>
      </c>
      <c r="X1037" t="s">
        <v>454</v>
      </c>
      <c r="Y1037">
        <v>4</v>
      </c>
      <c r="Z1037">
        <v>4</v>
      </c>
      <c r="AA1037">
        <v>4</v>
      </c>
      <c r="AB1037">
        <v>4</v>
      </c>
      <c r="AC1037">
        <v>18</v>
      </c>
    </row>
    <row r="1038" spans="1:29" x14ac:dyDescent="0.3">
      <c r="A1038">
        <v>1360</v>
      </c>
      <c r="B1038" t="s">
        <v>547</v>
      </c>
      <c r="C1038" t="s">
        <v>2069</v>
      </c>
      <c r="J1038" t="s">
        <v>495</v>
      </c>
      <c r="K1038">
        <v>0</v>
      </c>
      <c r="N1038" t="b">
        <v>1</v>
      </c>
      <c r="O1038" t="b">
        <v>0</v>
      </c>
      <c r="P1038" t="b">
        <v>1</v>
      </c>
      <c r="Q1038">
        <v>12</v>
      </c>
      <c r="R1038">
        <v>1</v>
      </c>
      <c r="S1038">
        <v>1</v>
      </c>
      <c r="T1038">
        <v>2</v>
      </c>
      <c r="V1038" t="s">
        <v>415</v>
      </c>
      <c r="W1038" t="s">
        <v>3901</v>
      </c>
      <c r="X1038" t="s">
        <v>748</v>
      </c>
      <c r="Y1038">
        <v>4</v>
      </c>
      <c r="Z1038">
        <v>4</v>
      </c>
      <c r="AA1038">
        <v>5</v>
      </c>
      <c r="AB1038">
        <v>5</v>
      </c>
      <c r="AC1038">
        <v>18</v>
      </c>
    </row>
    <row r="1039" spans="1:29" x14ac:dyDescent="0.3">
      <c r="A1039">
        <v>1361</v>
      </c>
      <c r="B1039" t="s">
        <v>547</v>
      </c>
      <c r="C1039" t="s">
        <v>2070</v>
      </c>
      <c r="J1039" t="s">
        <v>495</v>
      </c>
      <c r="K1039">
        <v>0</v>
      </c>
      <c r="N1039" t="b">
        <v>1</v>
      </c>
      <c r="O1039" t="b">
        <v>0</v>
      </c>
      <c r="P1039" t="b">
        <v>1</v>
      </c>
      <c r="Q1039">
        <v>12</v>
      </c>
      <c r="R1039">
        <v>1</v>
      </c>
      <c r="S1039">
        <v>1</v>
      </c>
      <c r="T1039">
        <v>2</v>
      </c>
      <c r="V1039" t="s">
        <v>415</v>
      </c>
      <c r="W1039" t="s">
        <v>3901</v>
      </c>
      <c r="X1039" t="s">
        <v>750</v>
      </c>
      <c r="Y1039">
        <v>4</v>
      </c>
      <c r="Z1039">
        <v>4</v>
      </c>
      <c r="AA1039">
        <v>6</v>
      </c>
      <c r="AB1039">
        <v>6</v>
      </c>
      <c r="AC1039">
        <v>18</v>
      </c>
    </row>
    <row r="1040" spans="1:29" x14ac:dyDescent="0.3">
      <c r="A1040">
        <v>1362</v>
      </c>
      <c r="B1040" t="s">
        <v>547</v>
      </c>
      <c r="C1040" t="s">
        <v>2071</v>
      </c>
      <c r="J1040" t="s">
        <v>495</v>
      </c>
      <c r="K1040">
        <v>0</v>
      </c>
      <c r="N1040" t="b">
        <v>1</v>
      </c>
      <c r="O1040" t="b">
        <v>0</v>
      </c>
      <c r="P1040" t="b">
        <v>1</v>
      </c>
      <c r="Q1040">
        <v>12</v>
      </c>
      <c r="R1040">
        <v>1</v>
      </c>
      <c r="S1040">
        <v>1</v>
      </c>
      <c r="T1040">
        <v>2</v>
      </c>
      <c r="V1040" t="s">
        <v>415</v>
      </c>
      <c r="W1040" t="s">
        <v>3901</v>
      </c>
      <c r="X1040" t="s">
        <v>752</v>
      </c>
      <c r="Y1040">
        <v>4</v>
      </c>
      <c r="Z1040">
        <v>4</v>
      </c>
      <c r="AA1040">
        <v>7</v>
      </c>
      <c r="AB1040">
        <v>7</v>
      </c>
      <c r="AC1040">
        <v>18</v>
      </c>
    </row>
    <row r="1041" spans="1:29" x14ac:dyDescent="0.3">
      <c r="A1041">
        <v>1363</v>
      </c>
      <c r="B1041" t="s">
        <v>547</v>
      </c>
      <c r="C1041" t="s">
        <v>2072</v>
      </c>
      <c r="J1041" t="s">
        <v>495</v>
      </c>
      <c r="K1041">
        <v>0</v>
      </c>
      <c r="N1041" t="b">
        <v>1</v>
      </c>
      <c r="O1041" t="b">
        <v>0</v>
      </c>
      <c r="P1041" t="b">
        <v>1</v>
      </c>
      <c r="Q1041">
        <v>12</v>
      </c>
      <c r="R1041">
        <v>1</v>
      </c>
      <c r="S1041">
        <v>1</v>
      </c>
      <c r="T1041">
        <v>2</v>
      </c>
      <c r="V1041" t="s">
        <v>415</v>
      </c>
      <c r="W1041" t="s">
        <v>3901</v>
      </c>
      <c r="X1041" t="s">
        <v>754</v>
      </c>
      <c r="Y1041">
        <v>4</v>
      </c>
      <c r="Z1041">
        <v>4</v>
      </c>
      <c r="AA1041">
        <v>8</v>
      </c>
      <c r="AB1041">
        <v>8</v>
      </c>
      <c r="AC1041">
        <v>18</v>
      </c>
    </row>
    <row r="1042" spans="1:29" x14ac:dyDescent="0.3">
      <c r="A1042">
        <v>1364</v>
      </c>
      <c r="B1042" t="s">
        <v>547</v>
      </c>
      <c r="C1042" t="s">
        <v>2073</v>
      </c>
      <c r="J1042" t="s">
        <v>495</v>
      </c>
      <c r="K1042">
        <v>0</v>
      </c>
      <c r="N1042" t="b">
        <v>1</v>
      </c>
      <c r="O1042" t="b">
        <v>0</v>
      </c>
      <c r="P1042" t="b">
        <v>1</v>
      </c>
      <c r="Q1042">
        <v>12</v>
      </c>
      <c r="R1042">
        <v>1</v>
      </c>
      <c r="S1042">
        <v>1</v>
      </c>
      <c r="T1042">
        <v>2</v>
      </c>
      <c r="V1042" t="s">
        <v>415</v>
      </c>
      <c r="W1042" t="s">
        <v>3901</v>
      </c>
      <c r="X1042" t="s">
        <v>640</v>
      </c>
      <c r="Y1042">
        <v>5</v>
      </c>
      <c r="Z1042">
        <v>5</v>
      </c>
      <c r="AA1042">
        <v>3</v>
      </c>
      <c r="AB1042">
        <v>3</v>
      </c>
      <c r="AC1042">
        <v>18</v>
      </c>
    </row>
    <row r="1043" spans="1:29" x14ac:dyDescent="0.3">
      <c r="A1043">
        <v>1365</v>
      </c>
      <c r="B1043" t="s">
        <v>547</v>
      </c>
      <c r="C1043" t="s">
        <v>2074</v>
      </c>
      <c r="J1043" t="s">
        <v>495</v>
      </c>
      <c r="K1043">
        <v>0</v>
      </c>
      <c r="N1043" t="b">
        <v>1</v>
      </c>
      <c r="O1043" t="b">
        <v>0</v>
      </c>
      <c r="P1043" t="b">
        <v>1</v>
      </c>
      <c r="Q1043">
        <v>12</v>
      </c>
      <c r="R1043">
        <v>1</v>
      </c>
      <c r="S1043">
        <v>1</v>
      </c>
      <c r="T1043">
        <v>2</v>
      </c>
      <c r="V1043" t="s">
        <v>415</v>
      </c>
      <c r="W1043" t="s">
        <v>3901</v>
      </c>
      <c r="X1043" t="s">
        <v>758</v>
      </c>
      <c r="Y1043">
        <v>5</v>
      </c>
      <c r="Z1043">
        <v>5</v>
      </c>
      <c r="AA1043">
        <v>4</v>
      </c>
      <c r="AB1043">
        <v>4</v>
      </c>
      <c r="AC1043">
        <v>18</v>
      </c>
    </row>
    <row r="1044" spans="1:29" x14ac:dyDescent="0.3">
      <c r="A1044">
        <v>1366</v>
      </c>
      <c r="B1044" t="s">
        <v>547</v>
      </c>
      <c r="C1044" t="s">
        <v>2075</v>
      </c>
      <c r="J1044" t="s">
        <v>495</v>
      </c>
      <c r="K1044">
        <v>0</v>
      </c>
      <c r="N1044" t="b">
        <v>1</v>
      </c>
      <c r="O1044" t="b">
        <v>0</v>
      </c>
      <c r="P1044" t="b">
        <v>1</v>
      </c>
      <c r="Q1044">
        <v>12</v>
      </c>
      <c r="R1044">
        <v>1</v>
      </c>
      <c r="S1044">
        <v>1</v>
      </c>
      <c r="T1044">
        <v>2</v>
      </c>
      <c r="V1044" t="s">
        <v>415</v>
      </c>
      <c r="W1044" t="s">
        <v>3901</v>
      </c>
      <c r="X1044" t="s">
        <v>760</v>
      </c>
      <c r="Y1044">
        <v>5</v>
      </c>
      <c r="Z1044">
        <v>5</v>
      </c>
      <c r="AA1044">
        <v>5</v>
      </c>
      <c r="AB1044">
        <v>5</v>
      </c>
      <c r="AC1044">
        <v>18</v>
      </c>
    </row>
    <row r="1045" spans="1:29" x14ac:dyDescent="0.3">
      <c r="A1045">
        <v>1367</v>
      </c>
      <c r="B1045" t="s">
        <v>547</v>
      </c>
      <c r="C1045" t="s">
        <v>2076</v>
      </c>
      <c r="J1045" t="s">
        <v>495</v>
      </c>
      <c r="K1045">
        <v>0</v>
      </c>
      <c r="N1045" t="b">
        <v>1</v>
      </c>
      <c r="O1045" t="b">
        <v>0</v>
      </c>
      <c r="P1045" t="b">
        <v>1</v>
      </c>
      <c r="Q1045">
        <v>12</v>
      </c>
      <c r="R1045">
        <v>1</v>
      </c>
      <c r="S1045">
        <v>1</v>
      </c>
      <c r="T1045">
        <v>2</v>
      </c>
      <c r="V1045" t="s">
        <v>415</v>
      </c>
      <c r="W1045" t="s">
        <v>3901</v>
      </c>
      <c r="X1045" t="s">
        <v>762</v>
      </c>
      <c r="Y1045">
        <v>5</v>
      </c>
      <c r="Z1045">
        <v>5</v>
      </c>
      <c r="AA1045">
        <v>6</v>
      </c>
      <c r="AB1045">
        <v>6</v>
      </c>
      <c r="AC1045">
        <v>18</v>
      </c>
    </row>
    <row r="1046" spans="1:29" x14ac:dyDescent="0.3">
      <c r="A1046">
        <v>1368</v>
      </c>
      <c r="B1046" t="s">
        <v>547</v>
      </c>
      <c r="C1046" t="s">
        <v>2077</v>
      </c>
      <c r="J1046" t="s">
        <v>495</v>
      </c>
      <c r="K1046">
        <v>0</v>
      </c>
      <c r="N1046" t="b">
        <v>1</v>
      </c>
      <c r="O1046" t="b">
        <v>0</v>
      </c>
      <c r="P1046" t="b">
        <v>1</v>
      </c>
      <c r="Q1046">
        <v>12</v>
      </c>
      <c r="R1046">
        <v>1</v>
      </c>
      <c r="S1046">
        <v>1</v>
      </c>
      <c r="T1046">
        <v>2</v>
      </c>
      <c r="V1046" t="s">
        <v>415</v>
      </c>
      <c r="W1046" t="s">
        <v>3901</v>
      </c>
      <c r="X1046" t="s">
        <v>764</v>
      </c>
      <c r="Y1046">
        <v>5</v>
      </c>
      <c r="Z1046">
        <v>5</v>
      </c>
      <c r="AA1046">
        <v>7</v>
      </c>
      <c r="AB1046">
        <v>7</v>
      </c>
      <c r="AC1046">
        <v>18</v>
      </c>
    </row>
    <row r="1047" spans="1:29" x14ac:dyDescent="0.3">
      <c r="A1047">
        <v>1369</v>
      </c>
      <c r="B1047" t="s">
        <v>547</v>
      </c>
      <c r="C1047" t="s">
        <v>2078</v>
      </c>
      <c r="J1047" t="s">
        <v>495</v>
      </c>
      <c r="K1047">
        <v>0</v>
      </c>
      <c r="N1047" t="b">
        <v>1</v>
      </c>
      <c r="O1047" t="b">
        <v>0</v>
      </c>
      <c r="P1047" t="b">
        <v>1</v>
      </c>
      <c r="Q1047">
        <v>12</v>
      </c>
      <c r="R1047">
        <v>1</v>
      </c>
      <c r="S1047">
        <v>1</v>
      </c>
      <c r="T1047">
        <v>2</v>
      </c>
      <c r="V1047" t="s">
        <v>415</v>
      </c>
      <c r="W1047" t="s">
        <v>3901</v>
      </c>
      <c r="X1047" t="s">
        <v>766</v>
      </c>
      <c r="Y1047">
        <v>5</v>
      </c>
      <c r="Z1047">
        <v>5</v>
      </c>
      <c r="AA1047">
        <v>8</v>
      </c>
      <c r="AB1047">
        <v>8</v>
      </c>
      <c r="AC1047">
        <v>18</v>
      </c>
    </row>
    <row r="1048" spans="1:29" x14ac:dyDescent="0.3">
      <c r="A1048">
        <v>1370</v>
      </c>
      <c r="B1048" t="s">
        <v>547</v>
      </c>
      <c r="C1048" t="s">
        <v>2079</v>
      </c>
      <c r="J1048" t="s">
        <v>495</v>
      </c>
      <c r="K1048">
        <v>0</v>
      </c>
      <c r="N1048" t="b">
        <v>1</v>
      </c>
      <c r="O1048" t="b">
        <v>0</v>
      </c>
      <c r="P1048" t="b">
        <v>1</v>
      </c>
      <c r="Q1048">
        <v>12</v>
      </c>
      <c r="R1048">
        <v>1</v>
      </c>
      <c r="S1048">
        <v>1</v>
      </c>
      <c r="T1048">
        <v>2</v>
      </c>
      <c r="V1048" t="s">
        <v>415</v>
      </c>
      <c r="W1048" t="s">
        <v>3901</v>
      </c>
      <c r="X1048" t="s">
        <v>455</v>
      </c>
      <c r="Y1048">
        <v>6</v>
      </c>
      <c r="Z1048">
        <v>6</v>
      </c>
      <c r="AA1048">
        <v>3</v>
      </c>
      <c r="AB1048">
        <v>3</v>
      </c>
      <c r="AC1048">
        <v>18</v>
      </c>
    </row>
    <row r="1049" spans="1:29" x14ac:dyDescent="0.3">
      <c r="A1049">
        <v>1371</v>
      </c>
      <c r="B1049" t="s">
        <v>547</v>
      </c>
      <c r="C1049" t="s">
        <v>2080</v>
      </c>
      <c r="J1049" t="s">
        <v>495</v>
      </c>
      <c r="K1049">
        <v>0</v>
      </c>
      <c r="N1049" t="b">
        <v>1</v>
      </c>
      <c r="O1049" t="b">
        <v>0</v>
      </c>
      <c r="P1049" t="b">
        <v>1</v>
      </c>
      <c r="Q1049">
        <v>12</v>
      </c>
      <c r="R1049">
        <v>1</v>
      </c>
      <c r="S1049">
        <v>1</v>
      </c>
      <c r="T1049">
        <v>2</v>
      </c>
      <c r="V1049" t="s">
        <v>415</v>
      </c>
      <c r="W1049" t="s">
        <v>3901</v>
      </c>
      <c r="X1049" t="s">
        <v>770</v>
      </c>
      <c r="Y1049">
        <v>6</v>
      </c>
      <c r="Z1049">
        <v>6</v>
      </c>
      <c r="AA1049">
        <v>4</v>
      </c>
      <c r="AB1049">
        <v>4</v>
      </c>
      <c r="AC1049">
        <v>18</v>
      </c>
    </row>
    <row r="1050" spans="1:29" x14ac:dyDescent="0.3">
      <c r="A1050">
        <v>1372</v>
      </c>
      <c r="B1050" t="s">
        <v>547</v>
      </c>
      <c r="C1050" t="s">
        <v>2081</v>
      </c>
      <c r="J1050" t="s">
        <v>495</v>
      </c>
      <c r="K1050">
        <v>0</v>
      </c>
      <c r="N1050" t="b">
        <v>1</v>
      </c>
      <c r="O1050" t="b">
        <v>0</v>
      </c>
      <c r="P1050" t="b">
        <v>1</v>
      </c>
      <c r="Q1050">
        <v>12</v>
      </c>
      <c r="R1050">
        <v>1</v>
      </c>
      <c r="S1050">
        <v>1</v>
      </c>
      <c r="T1050">
        <v>2</v>
      </c>
      <c r="V1050" t="s">
        <v>415</v>
      </c>
      <c r="W1050" t="s">
        <v>3901</v>
      </c>
      <c r="X1050" t="s">
        <v>772</v>
      </c>
      <c r="Y1050">
        <v>6</v>
      </c>
      <c r="Z1050">
        <v>6</v>
      </c>
      <c r="AA1050">
        <v>5</v>
      </c>
      <c r="AB1050">
        <v>5</v>
      </c>
      <c r="AC1050">
        <v>18</v>
      </c>
    </row>
    <row r="1051" spans="1:29" x14ac:dyDescent="0.3">
      <c r="A1051">
        <v>1373</v>
      </c>
      <c r="B1051" t="s">
        <v>547</v>
      </c>
      <c r="C1051" t="s">
        <v>2082</v>
      </c>
      <c r="J1051" t="s">
        <v>495</v>
      </c>
      <c r="K1051">
        <v>0</v>
      </c>
      <c r="N1051" t="b">
        <v>1</v>
      </c>
      <c r="O1051" t="b">
        <v>0</v>
      </c>
      <c r="P1051" t="b">
        <v>1</v>
      </c>
      <c r="Q1051">
        <v>12</v>
      </c>
      <c r="R1051">
        <v>1</v>
      </c>
      <c r="S1051">
        <v>1</v>
      </c>
      <c r="T1051">
        <v>2</v>
      </c>
      <c r="V1051" t="s">
        <v>415</v>
      </c>
      <c r="W1051" t="s">
        <v>3901</v>
      </c>
      <c r="X1051" t="s">
        <v>774</v>
      </c>
      <c r="Y1051">
        <v>6</v>
      </c>
      <c r="Z1051">
        <v>6</v>
      </c>
      <c r="AA1051">
        <v>6</v>
      </c>
      <c r="AB1051">
        <v>6</v>
      </c>
      <c r="AC1051">
        <v>18</v>
      </c>
    </row>
    <row r="1052" spans="1:29" x14ac:dyDescent="0.3">
      <c r="A1052">
        <v>1374</v>
      </c>
      <c r="B1052" t="s">
        <v>547</v>
      </c>
      <c r="C1052" t="s">
        <v>2083</v>
      </c>
      <c r="J1052" t="s">
        <v>495</v>
      </c>
      <c r="K1052">
        <v>0</v>
      </c>
      <c r="N1052" t="b">
        <v>1</v>
      </c>
      <c r="O1052" t="b">
        <v>0</v>
      </c>
      <c r="P1052" t="b">
        <v>1</v>
      </c>
      <c r="Q1052">
        <v>12</v>
      </c>
      <c r="R1052">
        <v>1</v>
      </c>
      <c r="S1052">
        <v>1</v>
      </c>
      <c r="T1052">
        <v>2</v>
      </c>
      <c r="V1052" t="s">
        <v>415</v>
      </c>
      <c r="W1052" t="s">
        <v>3901</v>
      </c>
      <c r="X1052" t="s">
        <v>776</v>
      </c>
      <c r="Y1052">
        <v>6</v>
      </c>
      <c r="Z1052">
        <v>6</v>
      </c>
      <c r="AA1052">
        <v>7</v>
      </c>
      <c r="AB1052">
        <v>7</v>
      </c>
      <c r="AC1052">
        <v>18</v>
      </c>
    </row>
    <row r="1053" spans="1:29" x14ac:dyDescent="0.3">
      <c r="A1053">
        <v>1375</v>
      </c>
      <c r="B1053" t="s">
        <v>547</v>
      </c>
      <c r="C1053" t="s">
        <v>2084</v>
      </c>
      <c r="J1053" t="s">
        <v>495</v>
      </c>
      <c r="K1053">
        <v>0</v>
      </c>
      <c r="N1053" t="b">
        <v>1</v>
      </c>
      <c r="O1053" t="b">
        <v>0</v>
      </c>
      <c r="P1053" t="b">
        <v>1</v>
      </c>
      <c r="Q1053">
        <v>12</v>
      </c>
      <c r="R1053">
        <v>1</v>
      </c>
      <c r="S1053">
        <v>1</v>
      </c>
      <c r="T1053">
        <v>2</v>
      </c>
      <c r="V1053" t="s">
        <v>415</v>
      </c>
      <c r="W1053" t="s">
        <v>3901</v>
      </c>
      <c r="X1053" t="s">
        <v>778</v>
      </c>
      <c r="Y1053">
        <v>6</v>
      </c>
      <c r="Z1053">
        <v>6</v>
      </c>
      <c r="AA1053">
        <v>8</v>
      </c>
      <c r="AB1053">
        <v>8</v>
      </c>
      <c r="AC1053">
        <v>18</v>
      </c>
    </row>
    <row r="1054" spans="1:29" x14ac:dyDescent="0.3">
      <c r="A1054">
        <v>1376</v>
      </c>
      <c r="B1054" t="s">
        <v>547</v>
      </c>
      <c r="C1054" t="s">
        <v>2085</v>
      </c>
      <c r="J1054" t="s">
        <v>495</v>
      </c>
      <c r="K1054">
        <v>0</v>
      </c>
      <c r="N1054" t="b">
        <v>1</v>
      </c>
      <c r="O1054" t="b">
        <v>0</v>
      </c>
      <c r="P1054" t="b">
        <v>1</v>
      </c>
      <c r="Q1054">
        <v>12</v>
      </c>
      <c r="R1054">
        <v>1</v>
      </c>
      <c r="S1054">
        <v>1</v>
      </c>
      <c r="T1054">
        <v>2</v>
      </c>
      <c r="V1054" t="s">
        <v>415</v>
      </c>
      <c r="W1054" t="s">
        <v>3901</v>
      </c>
      <c r="X1054" t="s">
        <v>643</v>
      </c>
      <c r="Y1054">
        <v>7</v>
      </c>
      <c r="Z1054">
        <v>7</v>
      </c>
      <c r="AA1054">
        <v>3</v>
      </c>
      <c r="AB1054">
        <v>3</v>
      </c>
      <c r="AC1054">
        <v>18</v>
      </c>
    </row>
    <row r="1055" spans="1:29" x14ac:dyDescent="0.3">
      <c r="A1055">
        <v>1377</v>
      </c>
      <c r="B1055" t="s">
        <v>547</v>
      </c>
      <c r="C1055" t="s">
        <v>2086</v>
      </c>
      <c r="J1055" t="s">
        <v>495</v>
      </c>
      <c r="K1055">
        <v>0</v>
      </c>
      <c r="N1055" t="b">
        <v>1</v>
      </c>
      <c r="O1055" t="b">
        <v>0</v>
      </c>
      <c r="P1055" t="b">
        <v>1</v>
      </c>
      <c r="Q1055">
        <v>12</v>
      </c>
      <c r="R1055">
        <v>1</v>
      </c>
      <c r="S1055">
        <v>1</v>
      </c>
      <c r="T1055">
        <v>2</v>
      </c>
      <c r="V1055" t="s">
        <v>415</v>
      </c>
      <c r="W1055" t="s">
        <v>3901</v>
      </c>
      <c r="X1055" t="s">
        <v>450</v>
      </c>
      <c r="Y1055">
        <v>7</v>
      </c>
      <c r="Z1055">
        <v>7</v>
      </c>
      <c r="AA1055">
        <v>4</v>
      </c>
      <c r="AB1055">
        <v>4</v>
      </c>
      <c r="AC1055">
        <v>18</v>
      </c>
    </row>
    <row r="1056" spans="1:29" x14ac:dyDescent="0.3">
      <c r="A1056">
        <v>1378</v>
      </c>
      <c r="B1056" t="s">
        <v>547</v>
      </c>
      <c r="C1056" t="s">
        <v>2087</v>
      </c>
      <c r="J1056" t="s">
        <v>495</v>
      </c>
      <c r="K1056">
        <v>0</v>
      </c>
      <c r="N1056" t="b">
        <v>1</v>
      </c>
      <c r="O1056" t="b">
        <v>0</v>
      </c>
      <c r="P1056" t="b">
        <v>1</v>
      </c>
      <c r="Q1056">
        <v>12</v>
      </c>
      <c r="R1056">
        <v>1</v>
      </c>
      <c r="S1056">
        <v>1</v>
      </c>
      <c r="T1056">
        <v>2</v>
      </c>
      <c r="V1056" t="s">
        <v>415</v>
      </c>
      <c r="W1056" t="s">
        <v>3901</v>
      </c>
      <c r="X1056" t="s">
        <v>783</v>
      </c>
      <c r="Y1056">
        <v>7</v>
      </c>
      <c r="Z1056">
        <v>7</v>
      </c>
      <c r="AA1056">
        <v>5</v>
      </c>
      <c r="AB1056">
        <v>5</v>
      </c>
      <c r="AC1056">
        <v>18</v>
      </c>
    </row>
    <row r="1057" spans="1:29" x14ac:dyDescent="0.3">
      <c r="A1057">
        <v>1379</v>
      </c>
      <c r="B1057" t="s">
        <v>547</v>
      </c>
      <c r="C1057" t="s">
        <v>2088</v>
      </c>
      <c r="J1057" t="s">
        <v>495</v>
      </c>
      <c r="K1057">
        <v>0</v>
      </c>
      <c r="N1057" t="b">
        <v>1</v>
      </c>
      <c r="O1057" t="b">
        <v>0</v>
      </c>
      <c r="P1057" t="b">
        <v>1</v>
      </c>
      <c r="Q1057">
        <v>12</v>
      </c>
      <c r="R1057">
        <v>1</v>
      </c>
      <c r="S1057">
        <v>1</v>
      </c>
      <c r="T1057">
        <v>2</v>
      </c>
      <c r="V1057" t="s">
        <v>415</v>
      </c>
      <c r="W1057" t="s">
        <v>3901</v>
      </c>
      <c r="X1057" t="s">
        <v>785</v>
      </c>
      <c r="Y1057">
        <v>7</v>
      </c>
      <c r="Z1057">
        <v>7</v>
      </c>
      <c r="AA1057">
        <v>6</v>
      </c>
      <c r="AB1057">
        <v>6</v>
      </c>
      <c r="AC1057">
        <v>18</v>
      </c>
    </row>
    <row r="1058" spans="1:29" x14ac:dyDescent="0.3">
      <c r="A1058">
        <v>1380</v>
      </c>
      <c r="B1058" t="s">
        <v>547</v>
      </c>
      <c r="C1058" t="s">
        <v>2089</v>
      </c>
      <c r="J1058" t="s">
        <v>495</v>
      </c>
      <c r="K1058">
        <v>0</v>
      </c>
      <c r="N1058" t="b">
        <v>1</v>
      </c>
      <c r="O1058" t="b">
        <v>0</v>
      </c>
      <c r="P1058" t="b">
        <v>1</v>
      </c>
      <c r="Q1058">
        <v>12</v>
      </c>
      <c r="R1058">
        <v>1</v>
      </c>
      <c r="S1058">
        <v>1</v>
      </c>
      <c r="T1058">
        <v>2</v>
      </c>
      <c r="V1058" t="s">
        <v>415</v>
      </c>
      <c r="W1058" t="s">
        <v>3901</v>
      </c>
      <c r="X1058" t="s">
        <v>787</v>
      </c>
      <c r="Y1058">
        <v>7</v>
      </c>
      <c r="Z1058">
        <v>7</v>
      </c>
      <c r="AA1058">
        <v>7</v>
      </c>
      <c r="AB1058">
        <v>7</v>
      </c>
      <c r="AC1058">
        <v>18</v>
      </c>
    </row>
    <row r="1059" spans="1:29" x14ac:dyDescent="0.3">
      <c r="A1059">
        <v>1381</v>
      </c>
      <c r="B1059" t="s">
        <v>547</v>
      </c>
      <c r="C1059" t="s">
        <v>2090</v>
      </c>
      <c r="J1059" t="s">
        <v>495</v>
      </c>
      <c r="K1059">
        <v>0</v>
      </c>
      <c r="N1059" t="b">
        <v>1</v>
      </c>
      <c r="O1059" t="b">
        <v>0</v>
      </c>
      <c r="P1059" t="b">
        <v>1</v>
      </c>
      <c r="Q1059">
        <v>12</v>
      </c>
      <c r="R1059">
        <v>1</v>
      </c>
      <c r="S1059">
        <v>1</v>
      </c>
      <c r="T1059">
        <v>2</v>
      </c>
      <c r="V1059" t="s">
        <v>415</v>
      </c>
      <c r="W1059" t="s">
        <v>3901</v>
      </c>
      <c r="X1059" t="s">
        <v>789</v>
      </c>
      <c r="Y1059">
        <v>7</v>
      </c>
      <c r="Z1059">
        <v>7</v>
      </c>
      <c r="AA1059">
        <v>8</v>
      </c>
      <c r="AB1059">
        <v>8</v>
      </c>
      <c r="AC1059">
        <v>18</v>
      </c>
    </row>
    <row r="1060" spans="1:29" x14ac:dyDescent="0.3">
      <c r="A1060">
        <v>1382</v>
      </c>
      <c r="B1060" t="s">
        <v>547</v>
      </c>
      <c r="C1060" t="s">
        <v>2091</v>
      </c>
      <c r="J1060" t="s">
        <v>495</v>
      </c>
      <c r="K1060">
        <v>0</v>
      </c>
      <c r="N1060" t="b">
        <v>1</v>
      </c>
      <c r="O1060" t="b">
        <v>0</v>
      </c>
      <c r="P1060" t="b">
        <v>1</v>
      </c>
      <c r="Q1060">
        <v>12</v>
      </c>
      <c r="R1060">
        <v>1</v>
      </c>
      <c r="S1060">
        <v>1</v>
      </c>
      <c r="T1060">
        <v>2</v>
      </c>
      <c r="V1060" t="s">
        <v>415</v>
      </c>
      <c r="W1060" t="s">
        <v>3901</v>
      </c>
      <c r="X1060" t="s">
        <v>645</v>
      </c>
      <c r="Y1060">
        <v>8</v>
      </c>
      <c r="Z1060">
        <v>8</v>
      </c>
      <c r="AA1060">
        <v>3</v>
      </c>
      <c r="AB1060">
        <v>3</v>
      </c>
      <c r="AC1060">
        <v>18</v>
      </c>
    </row>
    <row r="1061" spans="1:29" x14ac:dyDescent="0.3">
      <c r="A1061">
        <v>1383</v>
      </c>
      <c r="B1061" t="s">
        <v>547</v>
      </c>
      <c r="C1061" t="s">
        <v>2092</v>
      </c>
      <c r="J1061" t="s">
        <v>495</v>
      </c>
      <c r="K1061">
        <v>0</v>
      </c>
      <c r="N1061" t="b">
        <v>1</v>
      </c>
      <c r="O1061" t="b">
        <v>0</v>
      </c>
      <c r="P1061" t="b">
        <v>1</v>
      </c>
      <c r="Q1061">
        <v>12</v>
      </c>
      <c r="R1061">
        <v>1</v>
      </c>
      <c r="S1061">
        <v>1</v>
      </c>
      <c r="T1061">
        <v>2</v>
      </c>
      <c r="V1061" t="s">
        <v>415</v>
      </c>
      <c r="W1061" t="s">
        <v>3901</v>
      </c>
      <c r="X1061" t="s">
        <v>793</v>
      </c>
      <c r="Y1061">
        <v>8</v>
      </c>
      <c r="Z1061">
        <v>8</v>
      </c>
      <c r="AA1061">
        <v>4</v>
      </c>
      <c r="AB1061">
        <v>4</v>
      </c>
      <c r="AC1061">
        <v>18</v>
      </c>
    </row>
    <row r="1062" spans="1:29" x14ac:dyDescent="0.3">
      <c r="A1062">
        <v>1384</v>
      </c>
      <c r="B1062" t="s">
        <v>547</v>
      </c>
      <c r="C1062" t="s">
        <v>2093</v>
      </c>
      <c r="J1062" t="s">
        <v>495</v>
      </c>
      <c r="K1062">
        <v>0</v>
      </c>
      <c r="N1062" t="b">
        <v>1</v>
      </c>
      <c r="O1062" t="b">
        <v>0</v>
      </c>
      <c r="P1062" t="b">
        <v>1</v>
      </c>
      <c r="Q1062">
        <v>12</v>
      </c>
      <c r="R1062">
        <v>1</v>
      </c>
      <c r="S1062">
        <v>1</v>
      </c>
      <c r="T1062">
        <v>2</v>
      </c>
      <c r="V1062" t="s">
        <v>415</v>
      </c>
      <c r="W1062" t="s">
        <v>3901</v>
      </c>
      <c r="X1062" t="s">
        <v>795</v>
      </c>
      <c r="Y1062">
        <v>8</v>
      </c>
      <c r="Z1062">
        <v>8</v>
      </c>
      <c r="AA1062">
        <v>5</v>
      </c>
      <c r="AB1062">
        <v>5</v>
      </c>
      <c r="AC1062">
        <v>18</v>
      </c>
    </row>
    <row r="1063" spans="1:29" x14ac:dyDescent="0.3">
      <c r="A1063">
        <v>1385</v>
      </c>
      <c r="B1063" t="s">
        <v>547</v>
      </c>
      <c r="C1063" t="s">
        <v>2094</v>
      </c>
      <c r="J1063" t="s">
        <v>495</v>
      </c>
      <c r="K1063">
        <v>0</v>
      </c>
      <c r="N1063" t="b">
        <v>1</v>
      </c>
      <c r="O1063" t="b">
        <v>0</v>
      </c>
      <c r="P1063" t="b">
        <v>1</v>
      </c>
      <c r="Q1063">
        <v>12</v>
      </c>
      <c r="R1063">
        <v>1</v>
      </c>
      <c r="S1063">
        <v>1</v>
      </c>
      <c r="T1063">
        <v>2</v>
      </c>
      <c r="V1063" t="s">
        <v>415</v>
      </c>
      <c r="W1063" t="s">
        <v>3901</v>
      </c>
      <c r="X1063" t="s">
        <v>797</v>
      </c>
      <c r="Y1063">
        <v>8</v>
      </c>
      <c r="Z1063">
        <v>8</v>
      </c>
      <c r="AA1063">
        <v>6</v>
      </c>
      <c r="AB1063">
        <v>6</v>
      </c>
      <c r="AC1063">
        <v>18</v>
      </c>
    </row>
    <row r="1064" spans="1:29" x14ac:dyDescent="0.3">
      <c r="A1064">
        <v>1386</v>
      </c>
      <c r="B1064" t="s">
        <v>547</v>
      </c>
      <c r="C1064" t="s">
        <v>2095</v>
      </c>
      <c r="J1064" t="s">
        <v>495</v>
      </c>
      <c r="K1064">
        <v>0</v>
      </c>
      <c r="N1064" t="b">
        <v>1</v>
      </c>
      <c r="O1064" t="b">
        <v>0</v>
      </c>
      <c r="P1064" t="b">
        <v>1</v>
      </c>
      <c r="Q1064">
        <v>12</v>
      </c>
      <c r="R1064">
        <v>1</v>
      </c>
      <c r="S1064">
        <v>1</v>
      </c>
      <c r="T1064">
        <v>2</v>
      </c>
      <c r="V1064" t="s">
        <v>415</v>
      </c>
      <c r="W1064" t="s">
        <v>3901</v>
      </c>
      <c r="X1064" t="s">
        <v>799</v>
      </c>
      <c r="Y1064">
        <v>8</v>
      </c>
      <c r="Z1064">
        <v>8</v>
      </c>
      <c r="AA1064">
        <v>7</v>
      </c>
      <c r="AB1064">
        <v>7</v>
      </c>
      <c r="AC1064">
        <v>18</v>
      </c>
    </row>
    <row r="1065" spans="1:29" x14ac:dyDescent="0.3">
      <c r="A1065">
        <v>1387</v>
      </c>
      <c r="B1065" t="s">
        <v>547</v>
      </c>
      <c r="C1065" t="s">
        <v>2096</v>
      </c>
      <c r="J1065" t="s">
        <v>495</v>
      </c>
      <c r="K1065">
        <v>0</v>
      </c>
      <c r="N1065" t="b">
        <v>1</v>
      </c>
      <c r="O1065" t="b">
        <v>0</v>
      </c>
      <c r="P1065" t="b">
        <v>1</v>
      </c>
      <c r="Q1065">
        <v>12</v>
      </c>
      <c r="R1065">
        <v>1</v>
      </c>
      <c r="S1065">
        <v>1</v>
      </c>
      <c r="T1065">
        <v>2</v>
      </c>
      <c r="V1065" t="s">
        <v>415</v>
      </c>
      <c r="W1065" t="s">
        <v>3901</v>
      </c>
      <c r="X1065" t="s">
        <v>801</v>
      </c>
      <c r="Y1065">
        <v>8</v>
      </c>
      <c r="Z1065">
        <v>8</v>
      </c>
      <c r="AA1065">
        <v>8</v>
      </c>
      <c r="AB1065">
        <v>8</v>
      </c>
      <c r="AC1065">
        <v>18</v>
      </c>
    </row>
    <row r="1066" spans="1:29" x14ac:dyDescent="0.3">
      <c r="A1066">
        <v>1388</v>
      </c>
      <c r="B1066" t="s">
        <v>547</v>
      </c>
      <c r="C1066" t="s">
        <v>2097</v>
      </c>
      <c r="J1066" t="s">
        <v>495</v>
      </c>
      <c r="K1066">
        <v>0</v>
      </c>
      <c r="N1066" t="b">
        <v>0</v>
      </c>
      <c r="O1066" t="b">
        <v>1</v>
      </c>
      <c r="P1066" t="b">
        <v>0</v>
      </c>
      <c r="Q1066">
        <v>12</v>
      </c>
      <c r="R1066">
        <v>1</v>
      </c>
      <c r="S1066">
        <v>1</v>
      </c>
      <c r="T1066">
        <v>2</v>
      </c>
      <c r="V1066" t="s">
        <v>415</v>
      </c>
      <c r="W1066" t="s">
        <v>3901</v>
      </c>
      <c r="X1066" t="s">
        <v>551</v>
      </c>
      <c r="Y1066">
        <v>12</v>
      </c>
      <c r="Z1066">
        <v>12</v>
      </c>
      <c r="AA1066">
        <v>2</v>
      </c>
      <c r="AB1066">
        <v>2</v>
      </c>
      <c r="AC1066">
        <v>18</v>
      </c>
    </row>
    <row r="1067" spans="1:29" x14ac:dyDescent="0.3">
      <c r="A1067">
        <v>1389</v>
      </c>
      <c r="B1067" t="s">
        <v>547</v>
      </c>
      <c r="C1067" t="s">
        <v>2098</v>
      </c>
      <c r="J1067" t="s">
        <v>495</v>
      </c>
      <c r="K1067">
        <v>0</v>
      </c>
      <c r="N1067" t="b">
        <v>0</v>
      </c>
      <c r="O1067" t="b">
        <v>1</v>
      </c>
      <c r="P1067" t="b">
        <v>0</v>
      </c>
      <c r="Q1067">
        <v>12</v>
      </c>
      <c r="R1067">
        <v>1</v>
      </c>
      <c r="S1067">
        <v>1</v>
      </c>
      <c r="T1067">
        <v>2</v>
      </c>
      <c r="V1067" t="s">
        <v>415</v>
      </c>
      <c r="W1067" t="s">
        <v>3901</v>
      </c>
      <c r="X1067" t="s">
        <v>555</v>
      </c>
      <c r="Y1067">
        <v>13</v>
      </c>
      <c r="Z1067">
        <v>13</v>
      </c>
      <c r="AA1067">
        <v>2</v>
      </c>
      <c r="AB1067">
        <v>2</v>
      </c>
      <c r="AC1067">
        <v>18</v>
      </c>
    </row>
    <row r="1068" spans="1:29" x14ac:dyDescent="0.3">
      <c r="A1068">
        <v>1390</v>
      </c>
      <c r="B1068" t="s">
        <v>547</v>
      </c>
      <c r="C1068" t="s">
        <v>2099</v>
      </c>
      <c r="J1068" t="s">
        <v>495</v>
      </c>
      <c r="K1068">
        <v>0</v>
      </c>
      <c r="N1068" t="b">
        <v>0</v>
      </c>
      <c r="O1068" t="b">
        <v>1</v>
      </c>
      <c r="P1068" t="b">
        <v>0</v>
      </c>
      <c r="Q1068">
        <v>12</v>
      </c>
      <c r="R1068">
        <v>1</v>
      </c>
      <c r="S1068">
        <v>1</v>
      </c>
      <c r="T1068">
        <v>2</v>
      </c>
      <c r="V1068" t="s">
        <v>415</v>
      </c>
      <c r="W1068" t="s">
        <v>3901</v>
      </c>
      <c r="X1068" t="s">
        <v>557</v>
      </c>
      <c r="Y1068">
        <v>14</v>
      </c>
      <c r="Z1068">
        <v>14</v>
      </c>
      <c r="AA1068">
        <v>2</v>
      </c>
      <c r="AB1068">
        <v>2</v>
      </c>
      <c r="AC1068">
        <v>18</v>
      </c>
    </row>
    <row r="1069" spans="1:29" x14ac:dyDescent="0.3">
      <c r="A1069">
        <v>1391</v>
      </c>
      <c r="B1069" t="s">
        <v>547</v>
      </c>
      <c r="C1069" t="s">
        <v>2100</v>
      </c>
      <c r="J1069" t="s">
        <v>495</v>
      </c>
      <c r="K1069">
        <v>0</v>
      </c>
      <c r="N1069" t="b">
        <v>0</v>
      </c>
      <c r="O1069" t="b">
        <v>1</v>
      </c>
      <c r="P1069" t="b">
        <v>0</v>
      </c>
      <c r="Q1069">
        <v>12</v>
      </c>
      <c r="R1069">
        <v>1</v>
      </c>
      <c r="S1069">
        <v>1</v>
      </c>
      <c r="T1069">
        <v>2</v>
      </c>
      <c r="V1069" t="s">
        <v>415</v>
      </c>
      <c r="W1069" t="s">
        <v>3901</v>
      </c>
      <c r="X1069" t="s">
        <v>559</v>
      </c>
      <c r="Y1069">
        <v>15</v>
      </c>
      <c r="Z1069">
        <v>15</v>
      </c>
      <c r="AA1069">
        <v>2</v>
      </c>
      <c r="AB1069">
        <v>2</v>
      </c>
      <c r="AC1069">
        <v>18</v>
      </c>
    </row>
    <row r="1070" spans="1:29" x14ac:dyDescent="0.3">
      <c r="A1070">
        <v>1392</v>
      </c>
      <c r="B1070" t="s">
        <v>547</v>
      </c>
      <c r="C1070" t="s">
        <v>2101</v>
      </c>
      <c r="J1070" t="s">
        <v>495</v>
      </c>
      <c r="K1070">
        <v>0</v>
      </c>
      <c r="N1070" t="b">
        <v>0</v>
      </c>
      <c r="O1070" t="b">
        <v>1</v>
      </c>
      <c r="P1070" t="b">
        <v>0</v>
      </c>
      <c r="Q1070">
        <v>12</v>
      </c>
      <c r="R1070">
        <v>1</v>
      </c>
      <c r="S1070">
        <v>1</v>
      </c>
      <c r="T1070">
        <v>1</v>
      </c>
      <c r="V1070" t="s">
        <v>415</v>
      </c>
      <c r="W1070" t="s">
        <v>3901</v>
      </c>
      <c r="X1070" t="s">
        <v>659</v>
      </c>
      <c r="Y1070">
        <v>15</v>
      </c>
      <c r="Z1070">
        <v>15</v>
      </c>
      <c r="AA1070">
        <v>3</v>
      </c>
      <c r="AB1070">
        <v>3</v>
      </c>
      <c r="AC1070">
        <v>18</v>
      </c>
    </row>
    <row r="1071" spans="1:29" x14ac:dyDescent="0.3">
      <c r="A1071">
        <v>1393</v>
      </c>
      <c r="B1071" t="s">
        <v>547</v>
      </c>
      <c r="C1071" t="s">
        <v>2102</v>
      </c>
      <c r="J1071" t="s">
        <v>495</v>
      </c>
      <c r="K1071">
        <v>0</v>
      </c>
      <c r="N1071" t="b">
        <v>0</v>
      </c>
      <c r="O1071" t="b">
        <v>1</v>
      </c>
      <c r="P1071" t="b">
        <v>0</v>
      </c>
      <c r="Q1071">
        <v>12</v>
      </c>
      <c r="R1071">
        <v>1</v>
      </c>
      <c r="S1071">
        <v>1</v>
      </c>
      <c r="T1071">
        <v>1</v>
      </c>
      <c r="V1071" t="s">
        <v>415</v>
      </c>
      <c r="W1071" t="s">
        <v>3901</v>
      </c>
      <c r="X1071" t="s">
        <v>876</v>
      </c>
      <c r="Y1071">
        <v>15</v>
      </c>
      <c r="Z1071">
        <v>15</v>
      </c>
      <c r="AA1071">
        <v>4</v>
      </c>
      <c r="AB1071">
        <v>4</v>
      </c>
      <c r="AC1071">
        <v>18</v>
      </c>
    </row>
    <row r="1072" spans="1:29" x14ac:dyDescent="0.3">
      <c r="A1072">
        <v>1394</v>
      </c>
      <c r="B1072" t="s">
        <v>547</v>
      </c>
      <c r="C1072" t="s">
        <v>2103</v>
      </c>
      <c r="J1072" t="s">
        <v>495</v>
      </c>
      <c r="K1072">
        <v>0</v>
      </c>
      <c r="N1072" t="b">
        <v>0</v>
      </c>
      <c r="O1072" t="b">
        <v>1</v>
      </c>
      <c r="P1072" t="b">
        <v>0</v>
      </c>
      <c r="Q1072">
        <v>12</v>
      </c>
      <c r="R1072">
        <v>1</v>
      </c>
      <c r="S1072">
        <v>1</v>
      </c>
      <c r="T1072">
        <v>1</v>
      </c>
      <c r="V1072" t="s">
        <v>415</v>
      </c>
      <c r="W1072" t="s">
        <v>3901</v>
      </c>
      <c r="X1072" t="s">
        <v>878</v>
      </c>
      <c r="Y1072">
        <v>15</v>
      </c>
      <c r="Z1072">
        <v>15</v>
      </c>
      <c r="AA1072">
        <v>5</v>
      </c>
      <c r="AB1072">
        <v>5</v>
      </c>
      <c r="AC1072">
        <v>18</v>
      </c>
    </row>
    <row r="1073" spans="1:29" x14ac:dyDescent="0.3">
      <c r="A1073">
        <v>1395</v>
      </c>
      <c r="B1073" t="s">
        <v>547</v>
      </c>
      <c r="C1073" t="s">
        <v>2104</v>
      </c>
      <c r="J1073" t="s">
        <v>495</v>
      </c>
      <c r="K1073">
        <v>0</v>
      </c>
      <c r="N1073" t="b">
        <v>0</v>
      </c>
      <c r="O1073" t="b">
        <v>1</v>
      </c>
      <c r="P1073" t="b">
        <v>0</v>
      </c>
      <c r="Q1073">
        <v>12</v>
      </c>
      <c r="R1073">
        <v>1</v>
      </c>
      <c r="S1073">
        <v>1</v>
      </c>
      <c r="T1073">
        <v>1</v>
      </c>
      <c r="V1073" t="s">
        <v>415</v>
      </c>
      <c r="W1073" t="s">
        <v>3901</v>
      </c>
      <c r="X1073" t="s">
        <v>880</v>
      </c>
      <c r="Y1073">
        <v>15</v>
      </c>
      <c r="Z1073">
        <v>15</v>
      </c>
      <c r="AA1073">
        <v>6</v>
      </c>
      <c r="AB1073">
        <v>6</v>
      </c>
      <c r="AC1073">
        <v>18</v>
      </c>
    </row>
    <row r="1074" spans="1:29" x14ac:dyDescent="0.3">
      <c r="A1074">
        <v>1396</v>
      </c>
      <c r="B1074" t="s">
        <v>547</v>
      </c>
      <c r="C1074" t="s">
        <v>2105</v>
      </c>
      <c r="J1074" t="s">
        <v>495</v>
      </c>
      <c r="K1074">
        <v>0</v>
      </c>
      <c r="N1074" t="b">
        <v>0</v>
      </c>
      <c r="O1074" t="b">
        <v>1</v>
      </c>
      <c r="P1074" t="b">
        <v>0</v>
      </c>
      <c r="Q1074">
        <v>12</v>
      </c>
      <c r="R1074">
        <v>1</v>
      </c>
      <c r="S1074">
        <v>1</v>
      </c>
      <c r="T1074">
        <v>1</v>
      </c>
      <c r="V1074" t="s">
        <v>415</v>
      </c>
      <c r="W1074" t="s">
        <v>3901</v>
      </c>
      <c r="X1074" t="s">
        <v>882</v>
      </c>
      <c r="Y1074">
        <v>15</v>
      </c>
      <c r="Z1074">
        <v>15</v>
      </c>
      <c r="AA1074">
        <v>7</v>
      </c>
      <c r="AB1074">
        <v>7</v>
      </c>
      <c r="AC1074">
        <v>18</v>
      </c>
    </row>
    <row r="1075" spans="1:29" x14ac:dyDescent="0.3">
      <c r="A1075">
        <v>1397</v>
      </c>
      <c r="B1075" t="s">
        <v>547</v>
      </c>
      <c r="C1075" t="s">
        <v>2106</v>
      </c>
      <c r="J1075" t="s">
        <v>495</v>
      </c>
      <c r="K1075">
        <v>0</v>
      </c>
      <c r="N1075" t="b">
        <v>0</v>
      </c>
      <c r="O1075" t="b">
        <v>1</v>
      </c>
      <c r="P1075" t="b">
        <v>0</v>
      </c>
      <c r="Q1075">
        <v>12</v>
      </c>
      <c r="R1075">
        <v>1</v>
      </c>
      <c r="S1075">
        <v>1</v>
      </c>
      <c r="T1075">
        <v>1</v>
      </c>
      <c r="V1075" t="s">
        <v>415</v>
      </c>
      <c r="W1075" t="s">
        <v>3901</v>
      </c>
      <c r="X1075" t="s">
        <v>884</v>
      </c>
      <c r="Y1075">
        <v>15</v>
      </c>
      <c r="Z1075">
        <v>15</v>
      </c>
      <c r="AA1075">
        <v>8</v>
      </c>
      <c r="AB1075">
        <v>8</v>
      </c>
      <c r="AC1075">
        <v>18</v>
      </c>
    </row>
    <row r="1076" spans="1:29" x14ac:dyDescent="0.3">
      <c r="A1076">
        <v>1398</v>
      </c>
      <c r="B1076" t="s">
        <v>547</v>
      </c>
      <c r="C1076" t="s">
        <v>2107</v>
      </c>
      <c r="J1076" t="s">
        <v>495</v>
      </c>
      <c r="K1076">
        <v>0</v>
      </c>
      <c r="N1076" t="b">
        <v>0</v>
      </c>
      <c r="O1076" t="b">
        <v>1</v>
      </c>
      <c r="P1076" t="b">
        <v>0</v>
      </c>
      <c r="Q1076">
        <v>12</v>
      </c>
      <c r="R1076">
        <v>1</v>
      </c>
      <c r="S1076">
        <v>1</v>
      </c>
      <c r="T1076">
        <v>1</v>
      </c>
      <c r="V1076" t="s">
        <v>415</v>
      </c>
      <c r="W1076" t="s">
        <v>3901</v>
      </c>
      <c r="X1076" t="s">
        <v>886</v>
      </c>
      <c r="Y1076">
        <v>15</v>
      </c>
      <c r="Z1076">
        <v>15</v>
      </c>
      <c r="AA1076">
        <v>9</v>
      </c>
      <c r="AB1076">
        <v>9</v>
      </c>
      <c r="AC1076">
        <v>18</v>
      </c>
    </row>
    <row r="1077" spans="1:29" x14ac:dyDescent="0.3">
      <c r="A1077">
        <v>1420</v>
      </c>
      <c r="B1077" t="s">
        <v>547</v>
      </c>
      <c r="C1077" t="s">
        <v>2108</v>
      </c>
      <c r="J1077" t="s">
        <v>495</v>
      </c>
      <c r="K1077">
        <v>0</v>
      </c>
      <c r="N1077" t="b">
        <v>1</v>
      </c>
      <c r="O1077" t="b">
        <v>0</v>
      </c>
      <c r="P1077" t="b">
        <v>1</v>
      </c>
      <c r="Q1077">
        <v>12</v>
      </c>
      <c r="R1077">
        <v>1</v>
      </c>
      <c r="S1077">
        <v>1</v>
      </c>
      <c r="T1077">
        <v>2</v>
      </c>
      <c r="V1077" t="s">
        <v>415</v>
      </c>
      <c r="W1077" t="s">
        <v>3901</v>
      </c>
      <c r="X1077" t="s">
        <v>653</v>
      </c>
      <c r="Y1077">
        <v>12</v>
      </c>
      <c r="Z1077">
        <v>12</v>
      </c>
      <c r="AA1077">
        <v>3</v>
      </c>
      <c r="AB1077">
        <v>3</v>
      </c>
      <c r="AC1077">
        <v>18</v>
      </c>
    </row>
    <row r="1078" spans="1:29" x14ac:dyDescent="0.3">
      <c r="A1078">
        <v>1421</v>
      </c>
      <c r="B1078" t="s">
        <v>547</v>
      </c>
      <c r="C1078" t="s">
        <v>2109</v>
      </c>
      <c r="J1078" t="s">
        <v>495</v>
      </c>
      <c r="K1078">
        <v>0</v>
      </c>
      <c r="N1078" t="b">
        <v>1</v>
      </c>
      <c r="O1078" t="b">
        <v>0</v>
      </c>
      <c r="P1078" t="b">
        <v>1</v>
      </c>
      <c r="Q1078">
        <v>12</v>
      </c>
      <c r="R1078">
        <v>1</v>
      </c>
      <c r="S1078">
        <v>1</v>
      </c>
      <c r="T1078">
        <v>2</v>
      </c>
      <c r="V1078" t="s">
        <v>415</v>
      </c>
      <c r="W1078" t="s">
        <v>3901</v>
      </c>
      <c r="X1078" t="s">
        <v>840</v>
      </c>
      <c r="Y1078">
        <v>12</v>
      </c>
      <c r="Z1078">
        <v>12</v>
      </c>
      <c r="AA1078">
        <v>4</v>
      </c>
      <c r="AB1078">
        <v>4</v>
      </c>
      <c r="AC1078">
        <v>18</v>
      </c>
    </row>
    <row r="1079" spans="1:29" x14ac:dyDescent="0.3">
      <c r="A1079">
        <v>1422</v>
      </c>
      <c r="B1079" t="s">
        <v>547</v>
      </c>
      <c r="C1079" t="s">
        <v>2110</v>
      </c>
      <c r="J1079" t="s">
        <v>495</v>
      </c>
      <c r="K1079">
        <v>0</v>
      </c>
      <c r="N1079" t="b">
        <v>1</v>
      </c>
      <c r="O1079" t="b">
        <v>0</v>
      </c>
      <c r="P1079" t="b">
        <v>1</v>
      </c>
      <c r="Q1079">
        <v>12</v>
      </c>
      <c r="R1079">
        <v>1</v>
      </c>
      <c r="S1079">
        <v>1</v>
      </c>
      <c r="T1079">
        <v>2</v>
      </c>
      <c r="V1079" t="s">
        <v>415</v>
      </c>
      <c r="W1079" t="s">
        <v>3901</v>
      </c>
      <c r="X1079" t="s">
        <v>842</v>
      </c>
      <c r="Y1079">
        <v>12</v>
      </c>
      <c r="Z1079">
        <v>12</v>
      </c>
      <c r="AA1079">
        <v>5</v>
      </c>
      <c r="AB1079">
        <v>5</v>
      </c>
      <c r="AC1079">
        <v>18</v>
      </c>
    </row>
    <row r="1080" spans="1:29" x14ac:dyDescent="0.3">
      <c r="A1080">
        <v>1423</v>
      </c>
      <c r="B1080" t="s">
        <v>547</v>
      </c>
      <c r="C1080" t="s">
        <v>2111</v>
      </c>
      <c r="J1080" t="s">
        <v>495</v>
      </c>
      <c r="K1080">
        <v>0</v>
      </c>
      <c r="N1080" t="b">
        <v>1</v>
      </c>
      <c r="O1080" t="b">
        <v>0</v>
      </c>
      <c r="P1080" t="b">
        <v>1</v>
      </c>
      <c r="Q1080">
        <v>12</v>
      </c>
      <c r="R1080">
        <v>1</v>
      </c>
      <c r="S1080">
        <v>1</v>
      </c>
      <c r="T1080">
        <v>2</v>
      </c>
      <c r="V1080" t="s">
        <v>415</v>
      </c>
      <c r="W1080" t="s">
        <v>3901</v>
      </c>
      <c r="X1080" t="s">
        <v>844</v>
      </c>
      <c r="Y1080">
        <v>12</v>
      </c>
      <c r="Z1080">
        <v>12</v>
      </c>
      <c r="AA1080">
        <v>6</v>
      </c>
      <c r="AB1080">
        <v>6</v>
      </c>
      <c r="AC1080">
        <v>18</v>
      </c>
    </row>
    <row r="1081" spans="1:29" x14ac:dyDescent="0.3">
      <c r="A1081">
        <v>1424</v>
      </c>
      <c r="B1081" t="s">
        <v>547</v>
      </c>
      <c r="C1081" t="s">
        <v>2112</v>
      </c>
      <c r="J1081" t="s">
        <v>495</v>
      </c>
      <c r="K1081">
        <v>0</v>
      </c>
      <c r="N1081" t="b">
        <v>1</v>
      </c>
      <c r="O1081" t="b">
        <v>0</v>
      </c>
      <c r="P1081" t="b">
        <v>1</v>
      </c>
      <c r="Q1081">
        <v>12</v>
      </c>
      <c r="R1081">
        <v>1</v>
      </c>
      <c r="S1081">
        <v>1</v>
      </c>
      <c r="T1081">
        <v>2</v>
      </c>
      <c r="V1081" t="s">
        <v>415</v>
      </c>
      <c r="W1081" t="s">
        <v>3901</v>
      </c>
      <c r="X1081" t="s">
        <v>846</v>
      </c>
      <c r="Y1081">
        <v>12</v>
      </c>
      <c r="Z1081">
        <v>12</v>
      </c>
      <c r="AA1081">
        <v>7</v>
      </c>
      <c r="AB1081">
        <v>7</v>
      </c>
      <c r="AC1081">
        <v>18</v>
      </c>
    </row>
    <row r="1082" spans="1:29" x14ac:dyDescent="0.3">
      <c r="A1082">
        <v>1425</v>
      </c>
      <c r="B1082" t="s">
        <v>547</v>
      </c>
      <c r="C1082" t="s">
        <v>2113</v>
      </c>
      <c r="J1082" t="s">
        <v>495</v>
      </c>
      <c r="K1082">
        <v>0</v>
      </c>
      <c r="N1082" t="b">
        <v>1</v>
      </c>
      <c r="O1082" t="b">
        <v>0</v>
      </c>
      <c r="P1082" t="b">
        <v>1</v>
      </c>
      <c r="Q1082">
        <v>12</v>
      </c>
      <c r="R1082">
        <v>1</v>
      </c>
      <c r="S1082">
        <v>1</v>
      </c>
      <c r="T1082">
        <v>2</v>
      </c>
      <c r="V1082" t="s">
        <v>415</v>
      </c>
      <c r="W1082" t="s">
        <v>3901</v>
      </c>
      <c r="X1082" t="s">
        <v>848</v>
      </c>
      <c r="Y1082">
        <v>12</v>
      </c>
      <c r="Z1082">
        <v>12</v>
      </c>
      <c r="AA1082">
        <v>8</v>
      </c>
      <c r="AB1082">
        <v>8</v>
      </c>
      <c r="AC1082">
        <v>18</v>
      </c>
    </row>
    <row r="1083" spans="1:29" x14ac:dyDescent="0.3">
      <c r="A1083">
        <v>1426</v>
      </c>
      <c r="B1083" t="s">
        <v>547</v>
      </c>
      <c r="C1083" t="s">
        <v>2114</v>
      </c>
      <c r="J1083" t="s">
        <v>495</v>
      </c>
      <c r="K1083">
        <v>0</v>
      </c>
      <c r="N1083" t="b">
        <v>1</v>
      </c>
      <c r="O1083" t="b">
        <v>0</v>
      </c>
      <c r="P1083" t="b">
        <v>1</v>
      </c>
      <c r="Q1083">
        <v>12</v>
      </c>
      <c r="R1083">
        <v>1</v>
      </c>
      <c r="S1083">
        <v>1</v>
      </c>
      <c r="T1083">
        <v>2</v>
      </c>
      <c r="V1083" t="s">
        <v>415</v>
      </c>
      <c r="W1083" t="s">
        <v>3901</v>
      </c>
      <c r="X1083" t="s">
        <v>850</v>
      </c>
      <c r="Y1083">
        <v>12</v>
      </c>
      <c r="Z1083">
        <v>12</v>
      </c>
      <c r="AA1083">
        <v>9</v>
      </c>
      <c r="AB1083">
        <v>9</v>
      </c>
      <c r="AC1083">
        <v>18</v>
      </c>
    </row>
    <row r="1084" spans="1:29" x14ac:dyDescent="0.3">
      <c r="A1084">
        <v>1427</v>
      </c>
      <c r="B1084" t="s">
        <v>547</v>
      </c>
      <c r="C1084" t="s">
        <v>2115</v>
      </c>
      <c r="J1084" t="s">
        <v>495</v>
      </c>
      <c r="K1084">
        <v>0</v>
      </c>
      <c r="N1084" t="b">
        <v>1</v>
      </c>
      <c r="O1084" t="b">
        <v>0</v>
      </c>
      <c r="P1084" t="b">
        <v>1</v>
      </c>
      <c r="Q1084">
        <v>12</v>
      </c>
      <c r="R1084">
        <v>1</v>
      </c>
      <c r="S1084">
        <v>1</v>
      </c>
      <c r="T1084">
        <v>2</v>
      </c>
      <c r="V1084" t="s">
        <v>415</v>
      </c>
      <c r="W1084" t="s">
        <v>3901</v>
      </c>
      <c r="X1084" t="s">
        <v>655</v>
      </c>
      <c r="Y1084">
        <v>13</v>
      </c>
      <c r="Z1084">
        <v>13</v>
      </c>
      <c r="AA1084">
        <v>3</v>
      </c>
      <c r="AB1084">
        <v>3</v>
      </c>
      <c r="AC1084">
        <v>18</v>
      </c>
    </row>
    <row r="1085" spans="1:29" x14ac:dyDescent="0.3">
      <c r="A1085">
        <v>1428</v>
      </c>
      <c r="B1085" t="s">
        <v>547</v>
      </c>
      <c r="C1085" t="s">
        <v>2116</v>
      </c>
      <c r="J1085" t="s">
        <v>495</v>
      </c>
      <c r="K1085">
        <v>0</v>
      </c>
      <c r="N1085" t="b">
        <v>1</v>
      </c>
      <c r="O1085" t="b">
        <v>0</v>
      </c>
      <c r="P1085" t="b">
        <v>1</v>
      </c>
      <c r="Q1085">
        <v>12</v>
      </c>
      <c r="R1085">
        <v>1</v>
      </c>
      <c r="S1085">
        <v>1</v>
      </c>
      <c r="T1085">
        <v>2</v>
      </c>
      <c r="V1085" t="s">
        <v>415</v>
      </c>
      <c r="W1085" t="s">
        <v>3901</v>
      </c>
      <c r="X1085" t="s">
        <v>852</v>
      </c>
      <c r="Y1085">
        <v>13</v>
      </c>
      <c r="Z1085">
        <v>13</v>
      </c>
      <c r="AA1085">
        <v>4</v>
      </c>
      <c r="AB1085">
        <v>4</v>
      </c>
      <c r="AC1085">
        <v>18</v>
      </c>
    </row>
    <row r="1086" spans="1:29" x14ac:dyDescent="0.3">
      <c r="A1086">
        <v>1429</v>
      </c>
      <c r="B1086" t="s">
        <v>547</v>
      </c>
      <c r="C1086" t="s">
        <v>2117</v>
      </c>
      <c r="J1086" t="s">
        <v>495</v>
      </c>
      <c r="K1086">
        <v>0</v>
      </c>
      <c r="N1086" t="b">
        <v>1</v>
      </c>
      <c r="O1086" t="b">
        <v>0</v>
      </c>
      <c r="P1086" t="b">
        <v>1</v>
      </c>
      <c r="Q1086">
        <v>12</v>
      </c>
      <c r="R1086">
        <v>1</v>
      </c>
      <c r="S1086">
        <v>1</v>
      </c>
      <c r="T1086">
        <v>2</v>
      </c>
      <c r="V1086" t="s">
        <v>415</v>
      </c>
      <c r="W1086" t="s">
        <v>3901</v>
      </c>
      <c r="X1086" t="s">
        <v>854</v>
      </c>
      <c r="Y1086">
        <v>13</v>
      </c>
      <c r="Z1086">
        <v>13</v>
      </c>
      <c r="AA1086">
        <v>5</v>
      </c>
      <c r="AB1086">
        <v>5</v>
      </c>
      <c r="AC1086">
        <v>18</v>
      </c>
    </row>
    <row r="1087" spans="1:29" x14ac:dyDescent="0.3">
      <c r="A1087">
        <v>1430</v>
      </c>
      <c r="B1087" t="s">
        <v>547</v>
      </c>
      <c r="C1087" t="s">
        <v>2118</v>
      </c>
      <c r="J1087" t="s">
        <v>495</v>
      </c>
      <c r="K1087">
        <v>0</v>
      </c>
      <c r="N1087" t="b">
        <v>1</v>
      </c>
      <c r="O1087" t="b">
        <v>0</v>
      </c>
      <c r="P1087" t="b">
        <v>1</v>
      </c>
      <c r="Q1087">
        <v>12</v>
      </c>
      <c r="R1087">
        <v>1</v>
      </c>
      <c r="S1087">
        <v>1</v>
      </c>
      <c r="T1087">
        <v>2</v>
      </c>
      <c r="V1087" t="s">
        <v>415</v>
      </c>
      <c r="W1087" t="s">
        <v>3901</v>
      </c>
      <c r="X1087" t="s">
        <v>856</v>
      </c>
      <c r="Y1087">
        <v>13</v>
      </c>
      <c r="Z1087">
        <v>13</v>
      </c>
      <c r="AA1087">
        <v>6</v>
      </c>
      <c r="AB1087">
        <v>6</v>
      </c>
      <c r="AC1087">
        <v>18</v>
      </c>
    </row>
    <row r="1088" spans="1:29" x14ac:dyDescent="0.3">
      <c r="A1088">
        <v>1431</v>
      </c>
      <c r="B1088" t="s">
        <v>547</v>
      </c>
      <c r="C1088" t="s">
        <v>2119</v>
      </c>
      <c r="J1088" t="s">
        <v>495</v>
      </c>
      <c r="K1088">
        <v>0</v>
      </c>
      <c r="N1088" t="b">
        <v>1</v>
      </c>
      <c r="O1088" t="b">
        <v>0</v>
      </c>
      <c r="P1088" t="b">
        <v>1</v>
      </c>
      <c r="Q1088">
        <v>12</v>
      </c>
      <c r="R1088">
        <v>1</v>
      </c>
      <c r="S1088">
        <v>1</v>
      </c>
      <c r="T1088">
        <v>2</v>
      </c>
      <c r="V1088" t="s">
        <v>415</v>
      </c>
      <c r="W1088" t="s">
        <v>3901</v>
      </c>
      <c r="X1088" t="s">
        <v>858</v>
      </c>
      <c r="Y1088">
        <v>13</v>
      </c>
      <c r="Z1088">
        <v>13</v>
      </c>
      <c r="AA1088">
        <v>7</v>
      </c>
      <c r="AB1088">
        <v>7</v>
      </c>
      <c r="AC1088">
        <v>18</v>
      </c>
    </row>
    <row r="1089" spans="1:29" x14ac:dyDescent="0.3">
      <c r="A1089">
        <v>1432</v>
      </c>
      <c r="B1089" t="s">
        <v>547</v>
      </c>
      <c r="C1089" t="s">
        <v>2120</v>
      </c>
      <c r="J1089" t="s">
        <v>495</v>
      </c>
      <c r="K1089">
        <v>0</v>
      </c>
      <c r="N1089" t="b">
        <v>1</v>
      </c>
      <c r="O1089" t="b">
        <v>0</v>
      </c>
      <c r="P1089" t="b">
        <v>1</v>
      </c>
      <c r="Q1089">
        <v>12</v>
      </c>
      <c r="R1089">
        <v>1</v>
      </c>
      <c r="S1089">
        <v>1</v>
      </c>
      <c r="T1089">
        <v>2</v>
      </c>
      <c r="V1089" t="s">
        <v>415</v>
      </c>
      <c r="W1089" t="s">
        <v>3901</v>
      </c>
      <c r="X1089" t="s">
        <v>860</v>
      </c>
      <c r="Y1089">
        <v>13</v>
      </c>
      <c r="Z1089">
        <v>13</v>
      </c>
      <c r="AA1089">
        <v>8</v>
      </c>
      <c r="AB1089">
        <v>8</v>
      </c>
      <c r="AC1089">
        <v>18</v>
      </c>
    </row>
    <row r="1090" spans="1:29" x14ac:dyDescent="0.3">
      <c r="A1090">
        <v>1433</v>
      </c>
      <c r="B1090" t="s">
        <v>547</v>
      </c>
      <c r="C1090" t="s">
        <v>2121</v>
      </c>
      <c r="J1090" t="s">
        <v>495</v>
      </c>
      <c r="K1090">
        <v>0</v>
      </c>
      <c r="N1090" t="b">
        <v>1</v>
      </c>
      <c r="O1090" t="b">
        <v>0</v>
      </c>
      <c r="P1090" t="b">
        <v>1</v>
      </c>
      <c r="Q1090">
        <v>12</v>
      </c>
      <c r="R1090">
        <v>1</v>
      </c>
      <c r="S1090">
        <v>1</v>
      </c>
      <c r="T1090">
        <v>2</v>
      </c>
      <c r="V1090" t="s">
        <v>415</v>
      </c>
      <c r="W1090" t="s">
        <v>3901</v>
      </c>
      <c r="X1090" t="s">
        <v>862</v>
      </c>
      <c r="Y1090">
        <v>13</v>
      </c>
      <c r="Z1090">
        <v>13</v>
      </c>
      <c r="AA1090">
        <v>9</v>
      </c>
      <c r="AB1090">
        <v>9</v>
      </c>
      <c r="AC1090">
        <v>18</v>
      </c>
    </row>
    <row r="1091" spans="1:29" x14ac:dyDescent="0.3">
      <c r="A1091">
        <v>1434</v>
      </c>
      <c r="B1091" t="s">
        <v>547</v>
      </c>
      <c r="C1091" t="s">
        <v>2122</v>
      </c>
      <c r="J1091" t="s">
        <v>495</v>
      </c>
      <c r="K1091">
        <v>0</v>
      </c>
      <c r="N1091" t="b">
        <v>1</v>
      </c>
      <c r="O1091" t="b">
        <v>0</v>
      </c>
      <c r="P1091" t="b">
        <v>1</v>
      </c>
      <c r="Q1091">
        <v>12</v>
      </c>
      <c r="R1091">
        <v>1</v>
      </c>
      <c r="S1091">
        <v>1</v>
      </c>
      <c r="T1091">
        <v>2</v>
      </c>
      <c r="V1091" t="s">
        <v>415</v>
      </c>
      <c r="W1091" t="s">
        <v>3901</v>
      </c>
      <c r="X1091" t="s">
        <v>657</v>
      </c>
      <c r="Y1091">
        <v>14</v>
      </c>
      <c r="Z1091">
        <v>14</v>
      </c>
      <c r="AA1091">
        <v>3</v>
      </c>
      <c r="AB1091">
        <v>3</v>
      </c>
      <c r="AC1091">
        <v>18</v>
      </c>
    </row>
    <row r="1092" spans="1:29" x14ac:dyDescent="0.3">
      <c r="A1092">
        <v>1435</v>
      </c>
      <c r="B1092" t="s">
        <v>547</v>
      </c>
      <c r="C1092" t="s">
        <v>2123</v>
      </c>
      <c r="J1092" t="s">
        <v>495</v>
      </c>
      <c r="K1092">
        <v>0</v>
      </c>
      <c r="N1092" t="b">
        <v>1</v>
      </c>
      <c r="O1092" t="b">
        <v>0</v>
      </c>
      <c r="P1092" t="b">
        <v>1</v>
      </c>
      <c r="Q1092">
        <v>12</v>
      </c>
      <c r="R1092">
        <v>1</v>
      </c>
      <c r="S1092">
        <v>1</v>
      </c>
      <c r="T1092">
        <v>2</v>
      </c>
      <c r="V1092" t="s">
        <v>415</v>
      </c>
      <c r="W1092" t="s">
        <v>3901</v>
      </c>
      <c r="X1092" t="s">
        <v>864</v>
      </c>
      <c r="Y1092">
        <v>14</v>
      </c>
      <c r="Z1092">
        <v>14</v>
      </c>
      <c r="AA1092">
        <v>4</v>
      </c>
      <c r="AB1092">
        <v>4</v>
      </c>
      <c r="AC1092">
        <v>18</v>
      </c>
    </row>
    <row r="1093" spans="1:29" x14ac:dyDescent="0.3">
      <c r="A1093">
        <v>1436</v>
      </c>
      <c r="B1093" t="s">
        <v>547</v>
      </c>
      <c r="C1093" t="s">
        <v>2124</v>
      </c>
      <c r="J1093" t="s">
        <v>495</v>
      </c>
      <c r="K1093">
        <v>0</v>
      </c>
      <c r="N1093" t="b">
        <v>1</v>
      </c>
      <c r="O1093" t="b">
        <v>0</v>
      </c>
      <c r="P1093" t="b">
        <v>1</v>
      </c>
      <c r="Q1093">
        <v>12</v>
      </c>
      <c r="R1093">
        <v>1</v>
      </c>
      <c r="S1093">
        <v>1</v>
      </c>
      <c r="T1093">
        <v>2</v>
      </c>
      <c r="V1093" t="s">
        <v>415</v>
      </c>
      <c r="W1093" t="s">
        <v>3901</v>
      </c>
      <c r="X1093" t="s">
        <v>866</v>
      </c>
      <c r="Y1093">
        <v>14</v>
      </c>
      <c r="Z1093">
        <v>14</v>
      </c>
      <c r="AA1093">
        <v>5</v>
      </c>
      <c r="AB1093">
        <v>5</v>
      </c>
      <c r="AC1093">
        <v>18</v>
      </c>
    </row>
    <row r="1094" spans="1:29" x14ac:dyDescent="0.3">
      <c r="A1094">
        <v>1437</v>
      </c>
      <c r="B1094" t="s">
        <v>547</v>
      </c>
      <c r="C1094" t="s">
        <v>2125</v>
      </c>
      <c r="J1094" t="s">
        <v>495</v>
      </c>
      <c r="K1094">
        <v>0</v>
      </c>
      <c r="N1094" t="b">
        <v>1</v>
      </c>
      <c r="O1094" t="b">
        <v>0</v>
      </c>
      <c r="P1094" t="b">
        <v>1</v>
      </c>
      <c r="Q1094">
        <v>12</v>
      </c>
      <c r="R1094">
        <v>1</v>
      </c>
      <c r="S1094">
        <v>1</v>
      </c>
      <c r="T1094">
        <v>2</v>
      </c>
      <c r="V1094" t="s">
        <v>415</v>
      </c>
      <c r="W1094" t="s">
        <v>3901</v>
      </c>
      <c r="X1094" t="s">
        <v>868</v>
      </c>
      <c r="Y1094">
        <v>14</v>
      </c>
      <c r="Z1094">
        <v>14</v>
      </c>
      <c r="AA1094">
        <v>6</v>
      </c>
      <c r="AB1094">
        <v>6</v>
      </c>
      <c r="AC1094">
        <v>18</v>
      </c>
    </row>
    <row r="1095" spans="1:29" x14ac:dyDescent="0.3">
      <c r="A1095">
        <v>1438</v>
      </c>
      <c r="B1095" t="s">
        <v>547</v>
      </c>
      <c r="C1095" t="s">
        <v>2126</v>
      </c>
      <c r="J1095" t="s">
        <v>495</v>
      </c>
      <c r="K1095">
        <v>0</v>
      </c>
      <c r="N1095" t="b">
        <v>1</v>
      </c>
      <c r="O1095" t="b">
        <v>0</v>
      </c>
      <c r="P1095" t="b">
        <v>1</v>
      </c>
      <c r="Q1095">
        <v>12</v>
      </c>
      <c r="R1095">
        <v>1</v>
      </c>
      <c r="S1095">
        <v>1</v>
      </c>
      <c r="T1095">
        <v>2</v>
      </c>
      <c r="V1095" t="s">
        <v>415</v>
      </c>
      <c r="W1095" t="s">
        <v>3901</v>
      </c>
      <c r="X1095" t="s">
        <v>870</v>
      </c>
      <c r="Y1095">
        <v>14</v>
      </c>
      <c r="Z1095">
        <v>14</v>
      </c>
      <c r="AA1095">
        <v>7</v>
      </c>
      <c r="AB1095">
        <v>7</v>
      </c>
      <c r="AC1095">
        <v>18</v>
      </c>
    </row>
    <row r="1096" spans="1:29" x14ac:dyDescent="0.3">
      <c r="A1096">
        <v>1439</v>
      </c>
      <c r="B1096" t="s">
        <v>547</v>
      </c>
      <c r="C1096" t="s">
        <v>2127</v>
      </c>
      <c r="J1096" t="s">
        <v>495</v>
      </c>
      <c r="K1096">
        <v>0</v>
      </c>
      <c r="N1096" t="b">
        <v>1</v>
      </c>
      <c r="O1096" t="b">
        <v>0</v>
      </c>
      <c r="P1096" t="b">
        <v>1</v>
      </c>
      <c r="Q1096">
        <v>12</v>
      </c>
      <c r="R1096">
        <v>1</v>
      </c>
      <c r="S1096">
        <v>1</v>
      </c>
      <c r="T1096">
        <v>2</v>
      </c>
      <c r="V1096" t="s">
        <v>415</v>
      </c>
      <c r="W1096" t="s">
        <v>3901</v>
      </c>
      <c r="X1096" t="s">
        <v>872</v>
      </c>
      <c r="Y1096">
        <v>14</v>
      </c>
      <c r="Z1096">
        <v>14</v>
      </c>
      <c r="AA1096">
        <v>8</v>
      </c>
      <c r="AB1096">
        <v>8</v>
      </c>
      <c r="AC1096">
        <v>18</v>
      </c>
    </row>
    <row r="1097" spans="1:29" x14ac:dyDescent="0.3">
      <c r="A1097">
        <v>1440</v>
      </c>
      <c r="B1097" t="s">
        <v>547</v>
      </c>
      <c r="C1097" t="s">
        <v>2128</v>
      </c>
      <c r="J1097" t="s">
        <v>495</v>
      </c>
      <c r="K1097">
        <v>0</v>
      </c>
      <c r="N1097" t="b">
        <v>1</v>
      </c>
      <c r="O1097" t="b">
        <v>0</v>
      </c>
      <c r="P1097" t="b">
        <v>1</v>
      </c>
      <c r="Q1097">
        <v>12</v>
      </c>
      <c r="R1097">
        <v>1</v>
      </c>
      <c r="S1097">
        <v>1</v>
      </c>
      <c r="T1097">
        <v>2</v>
      </c>
      <c r="V1097" t="s">
        <v>415</v>
      </c>
      <c r="W1097" t="s">
        <v>3901</v>
      </c>
      <c r="X1097" t="s">
        <v>874</v>
      </c>
      <c r="Y1097">
        <v>14</v>
      </c>
      <c r="Z1097">
        <v>14</v>
      </c>
      <c r="AA1097">
        <v>9</v>
      </c>
      <c r="AB1097">
        <v>9</v>
      </c>
      <c r="AC1097">
        <v>18</v>
      </c>
    </row>
    <row r="1098" spans="1:29" x14ac:dyDescent="0.3">
      <c r="A1098">
        <v>1477</v>
      </c>
      <c r="B1098" t="s">
        <v>547</v>
      </c>
      <c r="C1098" t="s">
        <v>2129</v>
      </c>
      <c r="J1098" t="s">
        <v>491</v>
      </c>
      <c r="K1098">
        <v>0</v>
      </c>
      <c r="N1098" t="b">
        <v>1</v>
      </c>
      <c r="O1098" t="b">
        <v>0</v>
      </c>
      <c r="P1098" t="b">
        <v>1</v>
      </c>
      <c r="Q1098">
        <v>16</v>
      </c>
      <c r="R1098">
        <v>1</v>
      </c>
      <c r="S1098">
        <v>1</v>
      </c>
      <c r="T1098">
        <v>2</v>
      </c>
      <c r="V1098" t="s">
        <v>451</v>
      </c>
      <c r="W1098" t="s">
        <v>3856</v>
      </c>
      <c r="X1098" t="s">
        <v>555</v>
      </c>
      <c r="Y1098">
        <v>13</v>
      </c>
      <c r="Z1098">
        <v>13</v>
      </c>
      <c r="AA1098">
        <v>2</v>
      </c>
      <c r="AB1098">
        <v>2</v>
      </c>
      <c r="AC1098">
        <v>13</v>
      </c>
    </row>
    <row r="1099" spans="1:29" x14ac:dyDescent="0.3">
      <c r="A1099">
        <v>1478</v>
      </c>
      <c r="B1099" t="s">
        <v>547</v>
      </c>
      <c r="C1099" t="s">
        <v>2130</v>
      </c>
      <c r="J1099" t="s">
        <v>491</v>
      </c>
      <c r="K1099">
        <v>0</v>
      </c>
      <c r="N1099" t="b">
        <v>1</v>
      </c>
      <c r="O1099" t="b">
        <v>0</v>
      </c>
      <c r="P1099" t="b">
        <v>1</v>
      </c>
      <c r="Q1099">
        <v>16</v>
      </c>
      <c r="R1099">
        <v>1</v>
      </c>
      <c r="S1099">
        <v>1</v>
      </c>
      <c r="T1099">
        <v>2</v>
      </c>
      <c r="V1099" t="s">
        <v>451</v>
      </c>
      <c r="W1099" t="s">
        <v>3856</v>
      </c>
      <c r="X1099" t="s">
        <v>557</v>
      </c>
      <c r="Y1099">
        <v>14</v>
      </c>
      <c r="Z1099">
        <v>14</v>
      </c>
      <c r="AA1099">
        <v>2</v>
      </c>
      <c r="AB1099">
        <v>2</v>
      </c>
      <c r="AC1099">
        <v>13</v>
      </c>
    </row>
    <row r="1100" spans="1:29" x14ac:dyDescent="0.3">
      <c r="A1100">
        <v>1479</v>
      </c>
      <c r="B1100" t="s">
        <v>547</v>
      </c>
      <c r="C1100" t="s">
        <v>2131</v>
      </c>
      <c r="J1100" t="s">
        <v>491</v>
      </c>
      <c r="K1100">
        <v>0</v>
      </c>
      <c r="N1100" t="b">
        <v>1</v>
      </c>
      <c r="O1100" t="b">
        <v>0</v>
      </c>
      <c r="P1100" t="b">
        <v>1</v>
      </c>
      <c r="Q1100">
        <v>16</v>
      </c>
      <c r="R1100">
        <v>1</v>
      </c>
      <c r="S1100">
        <v>1</v>
      </c>
      <c r="T1100">
        <v>2</v>
      </c>
      <c r="V1100" t="s">
        <v>451</v>
      </c>
      <c r="W1100" t="s">
        <v>3856</v>
      </c>
      <c r="X1100" t="s">
        <v>559</v>
      </c>
      <c r="Y1100">
        <v>15</v>
      </c>
      <c r="Z1100">
        <v>15</v>
      </c>
      <c r="AA1100">
        <v>2</v>
      </c>
      <c r="AB1100">
        <v>2</v>
      </c>
      <c r="AC1100">
        <v>13</v>
      </c>
    </row>
    <row r="1101" spans="1:29" x14ac:dyDescent="0.3">
      <c r="A1101">
        <v>1480</v>
      </c>
      <c r="B1101" t="s">
        <v>547</v>
      </c>
      <c r="C1101" t="s">
        <v>2132</v>
      </c>
      <c r="J1101" t="s">
        <v>491</v>
      </c>
      <c r="K1101">
        <v>0</v>
      </c>
      <c r="N1101" t="b">
        <v>1</v>
      </c>
      <c r="O1101" t="b">
        <v>0</v>
      </c>
      <c r="P1101" t="b">
        <v>1</v>
      </c>
      <c r="Q1101">
        <v>16</v>
      </c>
      <c r="R1101">
        <v>1</v>
      </c>
      <c r="S1101">
        <v>1</v>
      </c>
      <c r="T1101">
        <v>2</v>
      </c>
      <c r="V1101" t="s">
        <v>451</v>
      </c>
      <c r="W1101" t="s">
        <v>3856</v>
      </c>
      <c r="X1101" t="s">
        <v>561</v>
      </c>
      <c r="Y1101">
        <v>16</v>
      </c>
      <c r="Z1101">
        <v>16</v>
      </c>
      <c r="AA1101">
        <v>2</v>
      </c>
      <c r="AB1101">
        <v>2</v>
      </c>
      <c r="AC1101">
        <v>13</v>
      </c>
    </row>
    <row r="1102" spans="1:29" x14ac:dyDescent="0.3">
      <c r="A1102">
        <v>1481</v>
      </c>
      <c r="B1102" t="s">
        <v>547</v>
      </c>
      <c r="C1102" t="s">
        <v>2133</v>
      </c>
      <c r="J1102" t="s">
        <v>491</v>
      </c>
      <c r="K1102">
        <v>0</v>
      </c>
      <c r="N1102" t="b">
        <v>1</v>
      </c>
      <c r="O1102" t="b">
        <v>0</v>
      </c>
      <c r="P1102" t="b">
        <v>1</v>
      </c>
      <c r="Q1102">
        <v>16</v>
      </c>
      <c r="R1102">
        <v>1</v>
      </c>
      <c r="S1102">
        <v>1</v>
      </c>
      <c r="T1102">
        <v>2</v>
      </c>
      <c r="V1102" t="s">
        <v>451</v>
      </c>
      <c r="W1102" t="s">
        <v>3856</v>
      </c>
      <c r="X1102" t="s">
        <v>594</v>
      </c>
      <c r="Y1102">
        <v>17</v>
      </c>
      <c r="Z1102">
        <v>17</v>
      </c>
      <c r="AA1102">
        <v>2</v>
      </c>
      <c r="AB1102">
        <v>2</v>
      </c>
      <c r="AC1102">
        <v>13</v>
      </c>
    </row>
    <row r="1103" spans="1:29" x14ac:dyDescent="0.3">
      <c r="A1103">
        <v>1482</v>
      </c>
      <c r="B1103" t="s">
        <v>547</v>
      </c>
      <c r="C1103" t="s">
        <v>2134</v>
      </c>
      <c r="J1103" t="s">
        <v>491</v>
      </c>
      <c r="K1103">
        <v>0</v>
      </c>
      <c r="N1103" t="b">
        <v>1</v>
      </c>
      <c r="O1103" t="b">
        <v>0</v>
      </c>
      <c r="P1103" t="b">
        <v>1</v>
      </c>
      <c r="Q1103">
        <v>16</v>
      </c>
      <c r="R1103">
        <v>1</v>
      </c>
      <c r="S1103">
        <v>1</v>
      </c>
      <c r="T1103">
        <v>2</v>
      </c>
      <c r="V1103" t="s">
        <v>451</v>
      </c>
      <c r="W1103" t="s">
        <v>3856</v>
      </c>
      <c r="X1103" t="s">
        <v>595</v>
      </c>
      <c r="Y1103">
        <v>18</v>
      </c>
      <c r="Z1103">
        <v>18</v>
      </c>
      <c r="AA1103">
        <v>2</v>
      </c>
      <c r="AB1103">
        <v>2</v>
      </c>
      <c r="AC1103">
        <v>13</v>
      </c>
    </row>
    <row r="1104" spans="1:29" x14ac:dyDescent="0.3">
      <c r="A1104">
        <v>1483</v>
      </c>
      <c r="B1104" t="s">
        <v>547</v>
      </c>
      <c r="C1104" t="s">
        <v>2135</v>
      </c>
      <c r="J1104" t="s">
        <v>491</v>
      </c>
      <c r="K1104">
        <v>0</v>
      </c>
      <c r="N1104" t="b">
        <v>1</v>
      </c>
      <c r="O1104" t="b">
        <v>0</v>
      </c>
      <c r="P1104" t="b">
        <v>1</v>
      </c>
      <c r="Q1104">
        <v>16</v>
      </c>
      <c r="R1104">
        <v>1</v>
      </c>
      <c r="S1104">
        <v>1</v>
      </c>
      <c r="T1104">
        <v>2</v>
      </c>
      <c r="V1104" t="s">
        <v>451</v>
      </c>
      <c r="W1104" t="s">
        <v>3856</v>
      </c>
      <c r="X1104" t="s">
        <v>549</v>
      </c>
      <c r="Y1104">
        <v>19</v>
      </c>
      <c r="Z1104">
        <v>19</v>
      </c>
      <c r="AA1104">
        <v>2</v>
      </c>
      <c r="AB1104">
        <v>2</v>
      </c>
      <c r="AC1104">
        <v>13</v>
      </c>
    </row>
    <row r="1105" spans="1:29" x14ac:dyDescent="0.3">
      <c r="A1105">
        <v>1484</v>
      </c>
      <c r="B1105" t="s">
        <v>547</v>
      </c>
      <c r="C1105" t="s">
        <v>2136</v>
      </c>
      <c r="J1105" t="s">
        <v>491</v>
      </c>
      <c r="K1105">
        <v>0</v>
      </c>
      <c r="N1105" t="b">
        <v>1</v>
      </c>
      <c r="O1105" t="b">
        <v>0</v>
      </c>
      <c r="P1105" t="b">
        <v>1</v>
      </c>
      <c r="Q1105">
        <v>16</v>
      </c>
      <c r="R1105">
        <v>1</v>
      </c>
      <c r="S1105">
        <v>1</v>
      </c>
      <c r="T1105">
        <v>2</v>
      </c>
      <c r="V1105" t="s">
        <v>451</v>
      </c>
      <c r="W1105" t="s">
        <v>3856</v>
      </c>
      <c r="X1105" t="s">
        <v>596</v>
      </c>
      <c r="Y1105">
        <v>20</v>
      </c>
      <c r="Z1105">
        <v>20</v>
      </c>
      <c r="AA1105">
        <v>2</v>
      </c>
      <c r="AB1105">
        <v>2</v>
      </c>
      <c r="AC1105">
        <v>13</v>
      </c>
    </row>
    <row r="1106" spans="1:29" x14ac:dyDescent="0.3">
      <c r="A1106">
        <v>1485</v>
      </c>
      <c r="B1106" t="s">
        <v>547</v>
      </c>
      <c r="C1106" t="s">
        <v>2137</v>
      </c>
      <c r="J1106" t="s">
        <v>491</v>
      </c>
      <c r="K1106">
        <v>0</v>
      </c>
      <c r="N1106" t="b">
        <v>1</v>
      </c>
      <c r="O1106" t="b">
        <v>0</v>
      </c>
      <c r="P1106" t="b">
        <v>1</v>
      </c>
      <c r="Q1106">
        <v>16</v>
      </c>
      <c r="R1106">
        <v>1</v>
      </c>
      <c r="S1106">
        <v>1</v>
      </c>
      <c r="T1106">
        <v>2</v>
      </c>
      <c r="V1106" t="s">
        <v>451</v>
      </c>
      <c r="W1106" t="s">
        <v>3856</v>
      </c>
      <c r="X1106" t="s">
        <v>597</v>
      </c>
      <c r="Y1106">
        <v>21</v>
      </c>
      <c r="Z1106">
        <v>21</v>
      </c>
      <c r="AA1106">
        <v>2</v>
      </c>
      <c r="AB1106">
        <v>2</v>
      </c>
      <c r="AC1106">
        <v>13</v>
      </c>
    </row>
    <row r="1107" spans="1:29" x14ac:dyDescent="0.3">
      <c r="A1107">
        <v>1486</v>
      </c>
      <c r="B1107" t="s">
        <v>547</v>
      </c>
      <c r="C1107" t="s">
        <v>2138</v>
      </c>
      <c r="J1107" t="s">
        <v>491</v>
      </c>
      <c r="K1107">
        <v>0</v>
      </c>
      <c r="N1107" t="b">
        <v>1</v>
      </c>
      <c r="O1107" t="b">
        <v>0</v>
      </c>
      <c r="P1107" t="b">
        <v>1</v>
      </c>
      <c r="Q1107">
        <v>16</v>
      </c>
      <c r="R1107">
        <v>1</v>
      </c>
      <c r="S1107">
        <v>1</v>
      </c>
      <c r="T1107">
        <v>2</v>
      </c>
      <c r="V1107" t="s">
        <v>451</v>
      </c>
      <c r="W1107" t="s">
        <v>3856</v>
      </c>
      <c r="X1107" t="s">
        <v>598</v>
      </c>
      <c r="Y1107">
        <v>22</v>
      </c>
      <c r="Z1107">
        <v>22</v>
      </c>
      <c r="AA1107">
        <v>2</v>
      </c>
      <c r="AB1107">
        <v>2</v>
      </c>
      <c r="AC1107">
        <v>13</v>
      </c>
    </row>
    <row r="1108" spans="1:29" x14ac:dyDescent="0.3">
      <c r="A1108">
        <v>1487</v>
      </c>
      <c r="B1108" t="s">
        <v>547</v>
      </c>
      <c r="C1108" t="s">
        <v>2139</v>
      </c>
      <c r="J1108" t="s">
        <v>491</v>
      </c>
      <c r="K1108">
        <v>0</v>
      </c>
      <c r="N1108" t="b">
        <v>1</v>
      </c>
      <c r="O1108" t="b">
        <v>0</v>
      </c>
      <c r="P1108" t="b">
        <v>1</v>
      </c>
      <c r="Q1108">
        <v>16</v>
      </c>
      <c r="R1108">
        <v>1</v>
      </c>
      <c r="S1108">
        <v>1</v>
      </c>
      <c r="T1108">
        <v>2</v>
      </c>
      <c r="V1108" t="s">
        <v>451</v>
      </c>
      <c r="W1108" t="s">
        <v>3856</v>
      </c>
      <c r="X1108" t="s">
        <v>599</v>
      </c>
      <c r="Y1108">
        <v>23</v>
      </c>
      <c r="Z1108">
        <v>23</v>
      </c>
      <c r="AA1108">
        <v>2</v>
      </c>
      <c r="AB1108">
        <v>2</v>
      </c>
      <c r="AC1108">
        <v>13</v>
      </c>
    </row>
    <row r="1109" spans="1:29" x14ac:dyDescent="0.3">
      <c r="A1109">
        <v>1488</v>
      </c>
      <c r="B1109" t="s">
        <v>547</v>
      </c>
      <c r="C1109" t="s">
        <v>2140</v>
      </c>
      <c r="J1109" t="s">
        <v>491</v>
      </c>
      <c r="K1109">
        <v>0</v>
      </c>
      <c r="N1109" t="b">
        <v>1</v>
      </c>
      <c r="O1109" t="b">
        <v>0</v>
      </c>
      <c r="P1109" t="b">
        <v>1</v>
      </c>
      <c r="Q1109">
        <v>16</v>
      </c>
      <c r="R1109">
        <v>1</v>
      </c>
      <c r="S1109">
        <v>1</v>
      </c>
      <c r="T1109">
        <v>2</v>
      </c>
      <c r="V1109" t="s">
        <v>451</v>
      </c>
      <c r="W1109" t="s">
        <v>3856</v>
      </c>
      <c r="X1109" t="s">
        <v>600</v>
      </c>
      <c r="Y1109">
        <v>24</v>
      </c>
      <c r="Z1109">
        <v>24</v>
      </c>
      <c r="AA1109">
        <v>2</v>
      </c>
      <c r="AB1109">
        <v>2</v>
      </c>
      <c r="AC1109">
        <v>13</v>
      </c>
    </row>
    <row r="1110" spans="1:29" x14ac:dyDescent="0.3">
      <c r="A1110">
        <v>1489</v>
      </c>
      <c r="B1110" t="s">
        <v>547</v>
      </c>
      <c r="C1110" t="s">
        <v>2141</v>
      </c>
      <c r="J1110" t="s">
        <v>491</v>
      </c>
      <c r="K1110">
        <v>0</v>
      </c>
      <c r="N1110" t="b">
        <v>1</v>
      </c>
      <c r="O1110" t="b">
        <v>0</v>
      </c>
      <c r="P1110" t="b">
        <v>1</v>
      </c>
      <c r="Q1110">
        <v>16</v>
      </c>
      <c r="R1110">
        <v>1</v>
      </c>
      <c r="S1110">
        <v>1</v>
      </c>
      <c r="T1110">
        <v>2</v>
      </c>
      <c r="V1110" t="s">
        <v>451</v>
      </c>
      <c r="W1110" t="s">
        <v>3856</v>
      </c>
      <c r="X1110" t="s">
        <v>601</v>
      </c>
      <c r="Y1110">
        <v>25</v>
      </c>
      <c r="Z1110">
        <v>25</v>
      </c>
      <c r="AA1110">
        <v>2</v>
      </c>
      <c r="AB1110">
        <v>2</v>
      </c>
      <c r="AC1110">
        <v>13</v>
      </c>
    </row>
    <row r="1111" spans="1:29" x14ac:dyDescent="0.3">
      <c r="A1111">
        <v>1490</v>
      </c>
      <c r="B1111" t="s">
        <v>547</v>
      </c>
      <c r="C1111" t="s">
        <v>2142</v>
      </c>
      <c r="J1111" t="s">
        <v>491</v>
      </c>
      <c r="K1111">
        <v>0</v>
      </c>
      <c r="N1111" t="b">
        <v>1</v>
      </c>
      <c r="O1111" t="b">
        <v>0</v>
      </c>
      <c r="P1111" t="b">
        <v>1</v>
      </c>
      <c r="Q1111">
        <v>16</v>
      </c>
      <c r="R1111">
        <v>1</v>
      </c>
      <c r="S1111">
        <v>1</v>
      </c>
      <c r="T1111">
        <v>2</v>
      </c>
      <c r="V1111" t="s">
        <v>451</v>
      </c>
      <c r="W1111" t="s">
        <v>3856</v>
      </c>
      <c r="X1111" t="s">
        <v>602</v>
      </c>
      <c r="Y1111">
        <v>26</v>
      </c>
      <c r="Z1111">
        <v>26</v>
      </c>
      <c r="AA1111">
        <v>2</v>
      </c>
      <c r="AB1111">
        <v>2</v>
      </c>
      <c r="AC1111">
        <v>13</v>
      </c>
    </row>
    <row r="1112" spans="1:29" x14ac:dyDescent="0.3">
      <c r="A1112">
        <v>1491</v>
      </c>
      <c r="B1112" t="s">
        <v>547</v>
      </c>
      <c r="C1112" t="s">
        <v>2143</v>
      </c>
      <c r="J1112" t="s">
        <v>491</v>
      </c>
      <c r="K1112">
        <v>0</v>
      </c>
      <c r="N1112" t="b">
        <v>1</v>
      </c>
      <c r="O1112" t="b">
        <v>0</v>
      </c>
      <c r="P1112" t="b">
        <v>1</v>
      </c>
      <c r="Q1112">
        <v>16</v>
      </c>
      <c r="R1112">
        <v>1</v>
      </c>
      <c r="S1112">
        <v>1</v>
      </c>
      <c r="T1112">
        <v>2</v>
      </c>
      <c r="V1112" t="s">
        <v>451</v>
      </c>
      <c r="W1112" t="s">
        <v>3856</v>
      </c>
      <c r="X1112" t="s">
        <v>603</v>
      </c>
      <c r="Y1112">
        <v>27</v>
      </c>
      <c r="Z1112">
        <v>27</v>
      </c>
      <c r="AA1112">
        <v>2</v>
      </c>
      <c r="AB1112">
        <v>2</v>
      </c>
      <c r="AC1112">
        <v>13</v>
      </c>
    </row>
    <row r="1113" spans="1:29" x14ac:dyDescent="0.3">
      <c r="A1113">
        <v>1492</v>
      </c>
      <c r="B1113" t="s">
        <v>547</v>
      </c>
      <c r="C1113" t="s">
        <v>2144</v>
      </c>
      <c r="J1113" t="s">
        <v>491</v>
      </c>
      <c r="K1113">
        <v>0</v>
      </c>
      <c r="N1113" t="b">
        <v>1</v>
      </c>
      <c r="O1113" t="b">
        <v>0</v>
      </c>
      <c r="P1113" t="b">
        <v>1</v>
      </c>
      <c r="Q1113">
        <v>16</v>
      </c>
      <c r="R1113">
        <v>1</v>
      </c>
      <c r="S1113">
        <v>1</v>
      </c>
      <c r="T1113">
        <v>2</v>
      </c>
      <c r="V1113" t="s">
        <v>451</v>
      </c>
      <c r="W1113" t="s">
        <v>3856</v>
      </c>
      <c r="X1113" t="s">
        <v>604</v>
      </c>
      <c r="Y1113">
        <v>28</v>
      </c>
      <c r="Z1113">
        <v>28</v>
      </c>
      <c r="AA1113">
        <v>2</v>
      </c>
      <c r="AB1113">
        <v>2</v>
      </c>
      <c r="AC1113">
        <v>13</v>
      </c>
    </row>
    <row r="1114" spans="1:29" x14ac:dyDescent="0.3">
      <c r="A1114">
        <v>1493</v>
      </c>
      <c r="B1114" t="s">
        <v>547</v>
      </c>
      <c r="C1114" t="s">
        <v>2145</v>
      </c>
      <c r="J1114" t="s">
        <v>491</v>
      </c>
      <c r="K1114">
        <v>0</v>
      </c>
      <c r="N1114" t="b">
        <v>1</v>
      </c>
      <c r="O1114" t="b">
        <v>0</v>
      </c>
      <c r="P1114" t="b">
        <v>1</v>
      </c>
      <c r="Q1114">
        <v>16</v>
      </c>
      <c r="R1114">
        <v>1</v>
      </c>
      <c r="S1114">
        <v>1</v>
      </c>
      <c r="T1114">
        <v>2</v>
      </c>
      <c r="V1114" t="s">
        <v>451</v>
      </c>
      <c r="W1114" t="s">
        <v>3856</v>
      </c>
      <c r="X1114" t="s">
        <v>605</v>
      </c>
      <c r="Y1114">
        <v>29</v>
      </c>
      <c r="Z1114">
        <v>29</v>
      </c>
      <c r="AA1114">
        <v>2</v>
      </c>
      <c r="AB1114">
        <v>2</v>
      </c>
      <c r="AC1114">
        <v>13</v>
      </c>
    </row>
    <row r="1115" spans="1:29" x14ac:dyDescent="0.3">
      <c r="A1115">
        <v>1494</v>
      </c>
      <c r="B1115" t="s">
        <v>547</v>
      </c>
      <c r="C1115" t="s">
        <v>2146</v>
      </c>
      <c r="J1115" t="s">
        <v>491</v>
      </c>
      <c r="K1115">
        <v>0</v>
      </c>
      <c r="N1115" t="b">
        <v>1</v>
      </c>
      <c r="O1115" t="b">
        <v>0</v>
      </c>
      <c r="P1115" t="b">
        <v>1</v>
      </c>
      <c r="Q1115">
        <v>16</v>
      </c>
      <c r="R1115">
        <v>1</v>
      </c>
      <c r="S1115">
        <v>1</v>
      </c>
      <c r="T1115">
        <v>2</v>
      </c>
      <c r="V1115" t="s">
        <v>451</v>
      </c>
      <c r="W1115" t="s">
        <v>3856</v>
      </c>
      <c r="X1115" t="s">
        <v>606</v>
      </c>
      <c r="Y1115">
        <v>30</v>
      </c>
      <c r="Z1115">
        <v>30</v>
      </c>
      <c r="AA1115">
        <v>2</v>
      </c>
      <c r="AB1115">
        <v>2</v>
      </c>
      <c r="AC1115">
        <v>13</v>
      </c>
    </row>
    <row r="1116" spans="1:29" x14ac:dyDescent="0.3">
      <c r="A1116">
        <v>1495</v>
      </c>
      <c r="B1116" t="s">
        <v>547</v>
      </c>
      <c r="C1116" t="s">
        <v>2147</v>
      </c>
      <c r="J1116" t="s">
        <v>491</v>
      </c>
      <c r="K1116">
        <v>0</v>
      </c>
      <c r="N1116" t="b">
        <v>1</v>
      </c>
      <c r="O1116" t="b">
        <v>0</v>
      </c>
      <c r="P1116" t="b">
        <v>1</v>
      </c>
      <c r="Q1116">
        <v>16</v>
      </c>
      <c r="R1116">
        <v>1</v>
      </c>
      <c r="S1116">
        <v>1</v>
      </c>
      <c r="T1116">
        <v>2</v>
      </c>
      <c r="V1116" t="s">
        <v>451</v>
      </c>
      <c r="W1116" t="s">
        <v>3856</v>
      </c>
      <c r="X1116" t="s">
        <v>607</v>
      </c>
      <c r="Y1116">
        <v>31</v>
      </c>
      <c r="Z1116">
        <v>31</v>
      </c>
      <c r="AA1116">
        <v>2</v>
      </c>
      <c r="AB1116">
        <v>2</v>
      </c>
      <c r="AC1116">
        <v>13</v>
      </c>
    </row>
    <row r="1117" spans="1:29" x14ac:dyDescent="0.3">
      <c r="A1117">
        <v>1496</v>
      </c>
      <c r="B1117" t="s">
        <v>547</v>
      </c>
      <c r="C1117" t="s">
        <v>2148</v>
      </c>
      <c r="J1117" t="s">
        <v>491</v>
      </c>
      <c r="K1117">
        <v>0</v>
      </c>
      <c r="N1117" t="b">
        <v>1</v>
      </c>
      <c r="O1117" t="b">
        <v>0</v>
      </c>
      <c r="P1117" t="b">
        <v>1</v>
      </c>
      <c r="Q1117">
        <v>16</v>
      </c>
      <c r="R1117">
        <v>1</v>
      </c>
      <c r="S1117">
        <v>1</v>
      </c>
      <c r="T1117">
        <v>2</v>
      </c>
      <c r="V1117" t="s">
        <v>451</v>
      </c>
      <c r="W1117" t="s">
        <v>3856</v>
      </c>
      <c r="X1117" t="s">
        <v>608</v>
      </c>
      <c r="Y1117">
        <v>32</v>
      </c>
      <c r="Z1117">
        <v>32</v>
      </c>
      <c r="AA1117">
        <v>2</v>
      </c>
      <c r="AB1117">
        <v>2</v>
      </c>
      <c r="AC1117">
        <v>13</v>
      </c>
    </row>
    <row r="1118" spans="1:29" x14ac:dyDescent="0.3">
      <c r="A1118">
        <v>1497</v>
      </c>
      <c r="B1118" t="s">
        <v>547</v>
      </c>
      <c r="C1118" t="s">
        <v>2149</v>
      </c>
      <c r="J1118" t="s">
        <v>491</v>
      </c>
      <c r="K1118">
        <v>0</v>
      </c>
      <c r="N1118" t="b">
        <v>1</v>
      </c>
      <c r="O1118" t="b">
        <v>0</v>
      </c>
      <c r="P1118" t="b">
        <v>1</v>
      </c>
      <c r="Q1118">
        <v>16</v>
      </c>
      <c r="R1118">
        <v>1</v>
      </c>
      <c r="S1118">
        <v>1</v>
      </c>
      <c r="T1118">
        <v>2</v>
      </c>
      <c r="V1118" t="s">
        <v>451</v>
      </c>
      <c r="W1118" t="s">
        <v>3856</v>
      </c>
      <c r="X1118" t="s">
        <v>609</v>
      </c>
      <c r="Y1118">
        <v>33</v>
      </c>
      <c r="Z1118">
        <v>33</v>
      </c>
      <c r="AA1118">
        <v>2</v>
      </c>
      <c r="AB1118">
        <v>2</v>
      </c>
      <c r="AC1118">
        <v>13</v>
      </c>
    </row>
    <row r="1119" spans="1:29" x14ac:dyDescent="0.3">
      <c r="A1119">
        <v>1498</v>
      </c>
      <c r="B1119" t="s">
        <v>547</v>
      </c>
      <c r="C1119" t="s">
        <v>2150</v>
      </c>
      <c r="J1119" t="s">
        <v>491</v>
      </c>
      <c r="K1119">
        <v>0</v>
      </c>
      <c r="N1119" t="b">
        <v>1</v>
      </c>
      <c r="O1119" t="b">
        <v>0</v>
      </c>
      <c r="P1119" t="b">
        <v>1</v>
      </c>
      <c r="Q1119">
        <v>16</v>
      </c>
      <c r="R1119">
        <v>1</v>
      </c>
      <c r="S1119">
        <v>1</v>
      </c>
      <c r="T1119">
        <v>2</v>
      </c>
      <c r="V1119" t="s">
        <v>451</v>
      </c>
      <c r="W1119" t="s">
        <v>3856</v>
      </c>
      <c r="X1119" t="s">
        <v>610</v>
      </c>
      <c r="Y1119">
        <v>34</v>
      </c>
      <c r="Z1119">
        <v>34</v>
      </c>
      <c r="AA1119">
        <v>2</v>
      </c>
      <c r="AB1119">
        <v>2</v>
      </c>
      <c r="AC1119">
        <v>13</v>
      </c>
    </row>
    <row r="1120" spans="1:29" x14ac:dyDescent="0.3">
      <c r="A1120">
        <v>1499</v>
      </c>
      <c r="B1120" t="s">
        <v>547</v>
      </c>
      <c r="C1120" t="s">
        <v>2151</v>
      </c>
      <c r="J1120" t="s">
        <v>491</v>
      </c>
      <c r="K1120">
        <v>0</v>
      </c>
      <c r="N1120" t="b">
        <v>1</v>
      </c>
      <c r="O1120" t="b">
        <v>0</v>
      </c>
      <c r="P1120" t="b">
        <v>1</v>
      </c>
      <c r="Q1120">
        <v>16</v>
      </c>
      <c r="R1120">
        <v>1</v>
      </c>
      <c r="S1120">
        <v>1</v>
      </c>
      <c r="T1120">
        <v>2</v>
      </c>
      <c r="V1120" t="s">
        <v>451</v>
      </c>
      <c r="W1120" t="s">
        <v>3856</v>
      </c>
      <c r="X1120" t="s">
        <v>611</v>
      </c>
      <c r="Y1120">
        <v>35</v>
      </c>
      <c r="Z1120">
        <v>35</v>
      </c>
      <c r="AA1120">
        <v>2</v>
      </c>
      <c r="AB1120">
        <v>2</v>
      </c>
      <c r="AC1120">
        <v>13</v>
      </c>
    </row>
    <row r="1121" spans="1:29" x14ac:dyDescent="0.3">
      <c r="A1121">
        <v>1500</v>
      </c>
      <c r="B1121" t="s">
        <v>547</v>
      </c>
      <c r="C1121" t="s">
        <v>2152</v>
      </c>
      <c r="J1121" t="s">
        <v>491</v>
      </c>
      <c r="K1121">
        <v>0</v>
      </c>
      <c r="N1121" t="b">
        <v>1</v>
      </c>
      <c r="O1121" t="b">
        <v>0</v>
      </c>
      <c r="P1121" t="b">
        <v>1</v>
      </c>
      <c r="Q1121">
        <v>16</v>
      </c>
      <c r="R1121">
        <v>1</v>
      </c>
      <c r="S1121">
        <v>1</v>
      </c>
      <c r="T1121">
        <v>2</v>
      </c>
      <c r="V1121" t="s">
        <v>451</v>
      </c>
      <c r="W1121" t="s">
        <v>3856</v>
      </c>
      <c r="X1121" t="s">
        <v>612</v>
      </c>
      <c r="Y1121">
        <v>36</v>
      </c>
      <c r="Z1121">
        <v>36</v>
      </c>
      <c r="AA1121">
        <v>2</v>
      </c>
      <c r="AB1121">
        <v>2</v>
      </c>
      <c r="AC1121">
        <v>13</v>
      </c>
    </row>
    <row r="1122" spans="1:29" x14ac:dyDescent="0.3">
      <c r="A1122">
        <v>1501</v>
      </c>
      <c r="B1122" t="s">
        <v>547</v>
      </c>
      <c r="C1122" t="s">
        <v>2153</v>
      </c>
      <c r="J1122" t="s">
        <v>491</v>
      </c>
      <c r="K1122">
        <v>0</v>
      </c>
      <c r="N1122" t="b">
        <v>1</v>
      </c>
      <c r="O1122" t="b">
        <v>0</v>
      </c>
      <c r="P1122" t="b">
        <v>1</v>
      </c>
      <c r="Q1122">
        <v>16</v>
      </c>
      <c r="R1122">
        <v>1</v>
      </c>
      <c r="S1122">
        <v>1</v>
      </c>
      <c r="T1122">
        <v>2</v>
      </c>
      <c r="V1122" t="s">
        <v>451</v>
      </c>
      <c r="W1122" t="s">
        <v>3856</v>
      </c>
      <c r="X1122" t="s">
        <v>613</v>
      </c>
      <c r="Y1122">
        <v>37</v>
      </c>
      <c r="Z1122">
        <v>37</v>
      </c>
      <c r="AA1122">
        <v>2</v>
      </c>
      <c r="AB1122">
        <v>2</v>
      </c>
      <c r="AC1122">
        <v>13</v>
      </c>
    </row>
    <row r="1123" spans="1:29" x14ac:dyDescent="0.3">
      <c r="A1123">
        <v>1502</v>
      </c>
      <c r="B1123" t="s">
        <v>547</v>
      </c>
      <c r="C1123" t="s">
        <v>2154</v>
      </c>
      <c r="J1123" t="s">
        <v>491</v>
      </c>
      <c r="K1123">
        <v>0</v>
      </c>
      <c r="N1123" t="b">
        <v>1</v>
      </c>
      <c r="O1123" t="b">
        <v>0</v>
      </c>
      <c r="P1123" t="b">
        <v>1</v>
      </c>
      <c r="Q1123">
        <v>16</v>
      </c>
      <c r="R1123">
        <v>1</v>
      </c>
      <c r="S1123">
        <v>1</v>
      </c>
      <c r="T1123">
        <v>2</v>
      </c>
      <c r="V1123" t="s">
        <v>451</v>
      </c>
      <c r="W1123" t="s">
        <v>3856</v>
      </c>
      <c r="X1123" t="s">
        <v>614</v>
      </c>
      <c r="Y1123">
        <v>38</v>
      </c>
      <c r="Z1123">
        <v>38</v>
      </c>
      <c r="AA1123">
        <v>2</v>
      </c>
      <c r="AB1123">
        <v>2</v>
      </c>
      <c r="AC1123">
        <v>13</v>
      </c>
    </row>
    <row r="1124" spans="1:29" x14ac:dyDescent="0.3">
      <c r="A1124">
        <v>1503</v>
      </c>
      <c r="B1124" t="s">
        <v>547</v>
      </c>
      <c r="C1124" t="s">
        <v>2155</v>
      </c>
      <c r="J1124" t="s">
        <v>491</v>
      </c>
      <c r="K1124">
        <v>0</v>
      </c>
      <c r="N1124" t="b">
        <v>1</v>
      </c>
      <c r="O1124" t="b">
        <v>0</v>
      </c>
      <c r="P1124" t="b">
        <v>1</v>
      </c>
      <c r="Q1124">
        <v>16</v>
      </c>
      <c r="R1124">
        <v>1</v>
      </c>
      <c r="S1124">
        <v>1</v>
      </c>
      <c r="T1124">
        <v>2</v>
      </c>
      <c r="V1124" t="s">
        <v>451</v>
      </c>
      <c r="W1124" t="s">
        <v>3856</v>
      </c>
      <c r="X1124" t="s">
        <v>615</v>
      </c>
      <c r="Y1124">
        <v>39</v>
      </c>
      <c r="Z1124">
        <v>39</v>
      </c>
      <c r="AA1124">
        <v>2</v>
      </c>
      <c r="AB1124">
        <v>2</v>
      </c>
      <c r="AC1124">
        <v>13</v>
      </c>
    </row>
    <row r="1125" spans="1:29" x14ac:dyDescent="0.3">
      <c r="A1125">
        <v>1504</v>
      </c>
      <c r="B1125" t="s">
        <v>547</v>
      </c>
      <c r="C1125" t="s">
        <v>2156</v>
      </c>
      <c r="J1125" t="s">
        <v>491</v>
      </c>
      <c r="K1125">
        <v>0</v>
      </c>
      <c r="N1125" t="b">
        <v>1</v>
      </c>
      <c r="O1125" t="b">
        <v>0</v>
      </c>
      <c r="P1125" t="b">
        <v>1</v>
      </c>
      <c r="Q1125">
        <v>16</v>
      </c>
      <c r="R1125">
        <v>1</v>
      </c>
      <c r="S1125">
        <v>1</v>
      </c>
      <c r="T1125">
        <v>2</v>
      </c>
      <c r="V1125" t="s">
        <v>451</v>
      </c>
      <c r="W1125" t="s">
        <v>3856</v>
      </c>
      <c r="X1125" t="s">
        <v>616</v>
      </c>
      <c r="Y1125">
        <v>40</v>
      </c>
      <c r="Z1125">
        <v>40</v>
      </c>
      <c r="AA1125">
        <v>2</v>
      </c>
      <c r="AB1125">
        <v>2</v>
      </c>
      <c r="AC1125">
        <v>13</v>
      </c>
    </row>
    <row r="1126" spans="1:29" x14ac:dyDescent="0.3">
      <c r="A1126">
        <v>1505</v>
      </c>
      <c r="B1126" t="s">
        <v>547</v>
      </c>
      <c r="C1126" t="s">
        <v>2157</v>
      </c>
      <c r="J1126" t="s">
        <v>491</v>
      </c>
      <c r="K1126">
        <v>0</v>
      </c>
      <c r="N1126" t="b">
        <v>1</v>
      </c>
      <c r="O1126" t="b">
        <v>0</v>
      </c>
      <c r="P1126" t="b">
        <v>1</v>
      </c>
      <c r="Q1126">
        <v>16</v>
      </c>
      <c r="R1126">
        <v>1</v>
      </c>
      <c r="S1126">
        <v>1</v>
      </c>
      <c r="T1126">
        <v>2</v>
      </c>
      <c r="V1126" t="s">
        <v>451</v>
      </c>
      <c r="W1126" t="s">
        <v>3856</v>
      </c>
      <c r="X1126" t="s">
        <v>617</v>
      </c>
      <c r="Y1126">
        <v>41</v>
      </c>
      <c r="Z1126">
        <v>41</v>
      </c>
      <c r="AA1126">
        <v>2</v>
      </c>
      <c r="AB1126">
        <v>2</v>
      </c>
      <c r="AC1126">
        <v>13</v>
      </c>
    </row>
    <row r="1127" spans="1:29" x14ac:dyDescent="0.3">
      <c r="A1127">
        <v>1506</v>
      </c>
      <c r="B1127" t="s">
        <v>547</v>
      </c>
      <c r="C1127" t="s">
        <v>2158</v>
      </c>
      <c r="J1127" t="s">
        <v>491</v>
      </c>
      <c r="K1127">
        <v>0</v>
      </c>
      <c r="N1127" t="b">
        <v>1</v>
      </c>
      <c r="O1127" t="b">
        <v>0</v>
      </c>
      <c r="P1127" t="b">
        <v>1</v>
      </c>
      <c r="Q1127">
        <v>16</v>
      </c>
      <c r="R1127">
        <v>1</v>
      </c>
      <c r="S1127">
        <v>1</v>
      </c>
      <c r="T1127">
        <v>2</v>
      </c>
      <c r="V1127" t="s">
        <v>451</v>
      </c>
      <c r="W1127" t="s">
        <v>3856</v>
      </c>
      <c r="X1127" t="s">
        <v>618</v>
      </c>
      <c r="Y1127">
        <v>42</v>
      </c>
      <c r="Z1127">
        <v>42</v>
      </c>
      <c r="AA1127">
        <v>2</v>
      </c>
      <c r="AB1127">
        <v>2</v>
      </c>
      <c r="AC1127">
        <v>13</v>
      </c>
    </row>
    <row r="1128" spans="1:29" x14ac:dyDescent="0.3">
      <c r="A1128">
        <v>1507</v>
      </c>
      <c r="B1128" t="s">
        <v>547</v>
      </c>
      <c r="C1128" t="s">
        <v>2159</v>
      </c>
      <c r="J1128" t="s">
        <v>491</v>
      </c>
      <c r="K1128">
        <v>0</v>
      </c>
      <c r="N1128" t="b">
        <v>1</v>
      </c>
      <c r="O1128" t="b">
        <v>0</v>
      </c>
      <c r="P1128" t="b">
        <v>1</v>
      </c>
      <c r="Q1128">
        <v>16</v>
      </c>
      <c r="R1128">
        <v>1</v>
      </c>
      <c r="S1128">
        <v>1</v>
      </c>
      <c r="T1128">
        <v>2</v>
      </c>
      <c r="V1128" t="s">
        <v>451</v>
      </c>
      <c r="W1128" t="s">
        <v>3856</v>
      </c>
      <c r="X1128" t="s">
        <v>619</v>
      </c>
      <c r="Y1128">
        <v>43</v>
      </c>
      <c r="Z1128">
        <v>43</v>
      </c>
      <c r="AA1128">
        <v>2</v>
      </c>
      <c r="AB1128">
        <v>2</v>
      </c>
      <c r="AC1128">
        <v>13</v>
      </c>
    </row>
    <row r="1129" spans="1:29" x14ac:dyDescent="0.3">
      <c r="A1129">
        <v>1508</v>
      </c>
      <c r="B1129" t="s">
        <v>547</v>
      </c>
      <c r="C1129" t="s">
        <v>2160</v>
      </c>
      <c r="J1129" t="s">
        <v>491</v>
      </c>
      <c r="K1129">
        <v>0</v>
      </c>
      <c r="N1129" t="b">
        <v>1</v>
      </c>
      <c r="O1129" t="b">
        <v>0</v>
      </c>
      <c r="P1129" t="b">
        <v>1</v>
      </c>
      <c r="Q1129">
        <v>16</v>
      </c>
      <c r="R1129">
        <v>1</v>
      </c>
      <c r="S1129">
        <v>1</v>
      </c>
      <c r="T1129">
        <v>2</v>
      </c>
      <c r="V1129" t="s">
        <v>451</v>
      </c>
      <c r="W1129" t="s">
        <v>3856</v>
      </c>
      <c r="X1129" t="s">
        <v>620</v>
      </c>
      <c r="Y1129">
        <v>44</v>
      </c>
      <c r="Z1129">
        <v>44</v>
      </c>
      <c r="AA1129">
        <v>2</v>
      </c>
      <c r="AB1129">
        <v>2</v>
      </c>
      <c r="AC1129">
        <v>13</v>
      </c>
    </row>
    <row r="1130" spans="1:29" x14ac:dyDescent="0.3">
      <c r="A1130">
        <v>1509</v>
      </c>
      <c r="B1130" t="s">
        <v>547</v>
      </c>
      <c r="C1130" t="s">
        <v>2161</v>
      </c>
      <c r="J1130" t="s">
        <v>491</v>
      </c>
      <c r="K1130">
        <v>0</v>
      </c>
      <c r="N1130" t="b">
        <v>1</v>
      </c>
      <c r="O1130" t="b">
        <v>0</v>
      </c>
      <c r="P1130" t="b">
        <v>1</v>
      </c>
      <c r="Q1130">
        <v>16</v>
      </c>
      <c r="R1130">
        <v>1</v>
      </c>
      <c r="S1130">
        <v>1</v>
      </c>
      <c r="T1130">
        <v>2</v>
      </c>
      <c r="V1130" t="s">
        <v>451</v>
      </c>
      <c r="W1130" t="s">
        <v>3856</v>
      </c>
      <c r="X1130" t="s">
        <v>621</v>
      </c>
      <c r="Y1130">
        <v>45</v>
      </c>
      <c r="Z1130">
        <v>45</v>
      </c>
      <c r="AA1130">
        <v>2</v>
      </c>
      <c r="AB1130">
        <v>2</v>
      </c>
      <c r="AC1130">
        <v>13</v>
      </c>
    </row>
    <row r="1131" spans="1:29" x14ac:dyDescent="0.3">
      <c r="A1131">
        <v>1510</v>
      </c>
      <c r="B1131" t="s">
        <v>547</v>
      </c>
      <c r="C1131" t="s">
        <v>2162</v>
      </c>
      <c r="J1131" t="s">
        <v>491</v>
      </c>
      <c r="K1131">
        <v>0</v>
      </c>
      <c r="N1131" t="b">
        <v>1</v>
      </c>
      <c r="O1131" t="b">
        <v>0</v>
      </c>
      <c r="P1131" t="b">
        <v>1</v>
      </c>
      <c r="Q1131">
        <v>16</v>
      </c>
      <c r="R1131">
        <v>1</v>
      </c>
      <c r="S1131">
        <v>1</v>
      </c>
      <c r="T1131">
        <v>2</v>
      </c>
      <c r="V1131" t="s">
        <v>451</v>
      </c>
      <c r="W1131" t="s">
        <v>3856</v>
      </c>
      <c r="X1131" t="s">
        <v>622</v>
      </c>
      <c r="Y1131">
        <v>46</v>
      </c>
      <c r="Z1131">
        <v>46</v>
      </c>
      <c r="AA1131">
        <v>2</v>
      </c>
      <c r="AB1131">
        <v>2</v>
      </c>
      <c r="AC1131">
        <v>13</v>
      </c>
    </row>
    <row r="1132" spans="1:29" x14ac:dyDescent="0.3">
      <c r="A1132">
        <v>1511</v>
      </c>
      <c r="B1132" t="s">
        <v>547</v>
      </c>
      <c r="C1132" t="s">
        <v>2163</v>
      </c>
      <c r="J1132" t="s">
        <v>491</v>
      </c>
      <c r="K1132">
        <v>0</v>
      </c>
      <c r="N1132" t="b">
        <v>1</v>
      </c>
      <c r="O1132" t="b">
        <v>0</v>
      </c>
      <c r="P1132" t="b">
        <v>1</v>
      </c>
      <c r="Q1132">
        <v>16</v>
      </c>
      <c r="R1132">
        <v>1</v>
      </c>
      <c r="S1132">
        <v>1</v>
      </c>
      <c r="T1132">
        <v>2</v>
      </c>
      <c r="V1132" t="s">
        <v>451</v>
      </c>
      <c r="W1132" t="s">
        <v>3856</v>
      </c>
      <c r="X1132" t="s">
        <v>623</v>
      </c>
      <c r="Y1132">
        <v>47</v>
      </c>
      <c r="Z1132">
        <v>47</v>
      </c>
      <c r="AA1132">
        <v>2</v>
      </c>
      <c r="AB1132">
        <v>2</v>
      </c>
      <c r="AC1132">
        <v>13</v>
      </c>
    </row>
    <row r="1133" spans="1:29" x14ac:dyDescent="0.3">
      <c r="A1133">
        <v>1512</v>
      </c>
      <c r="B1133" t="s">
        <v>547</v>
      </c>
      <c r="C1133" t="s">
        <v>2164</v>
      </c>
      <c r="J1133" t="s">
        <v>491</v>
      </c>
      <c r="K1133">
        <v>0</v>
      </c>
      <c r="N1133" t="b">
        <v>1</v>
      </c>
      <c r="O1133" t="b">
        <v>0</v>
      </c>
      <c r="P1133" t="b">
        <v>1</v>
      </c>
      <c r="Q1133">
        <v>16</v>
      </c>
      <c r="R1133">
        <v>1</v>
      </c>
      <c r="S1133">
        <v>1</v>
      </c>
      <c r="T1133">
        <v>2</v>
      </c>
      <c r="V1133" t="s">
        <v>451</v>
      </c>
      <c r="W1133" t="s">
        <v>3856</v>
      </c>
      <c r="X1133" t="s">
        <v>624</v>
      </c>
      <c r="Y1133">
        <v>48</v>
      </c>
      <c r="Z1133">
        <v>48</v>
      </c>
      <c r="AA1133">
        <v>2</v>
      </c>
      <c r="AB1133">
        <v>2</v>
      </c>
      <c r="AC1133">
        <v>13</v>
      </c>
    </row>
    <row r="1134" spans="1:29" x14ac:dyDescent="0.3">
      <c r="A1134">
        <v>1513</v>
      </c>
      <c r="B1134" t="s">
        <v>547</v>
      </c>
      <c r="C1134" t="s">
        <v>2165</v>
      </c>
      <c r="J1134" t="s">
        <v>491</v>
      </c>
      <c r="K1134">
        <v>0</v>
      </c>
      <c r="N1134" t="b">
        <v>1</v>
      </c>
      <c r="O1134" t="b">
        <v>0</v>
      </c>
      <c r="P1134" t="b">
        <v>1</v>
      </c>
      <c r="Q1134">
        <v>16</v>
      </c>
      <c r="R1134">
        <v>1</v>
      </c>
      <c r="S1134">
        <v>1</v>
      </c>
      <c r="T1134">
        <v>2</v>
      </c>
      <c r="V1134" t="s">
        <v>451</v>
      </c>
      <c r="W1134" t="s">
        <v>3856</v>
      </c>
      <c r="X1134" t="s">
        <v>625</v>
      </c>
      <c r="Y1134">
        <v>49</v>
      </c>
      <c r="Z1134">
        <v>49</v>
      </c>
      <c r="AA1134">
        <v>2</v>
      </c>
      <c r="AB1134">
        <v>2</v>
      </c>
      <c r="AC1134">
        <v>13</v>
      </c>
    </row>
    <row r="1135" spans="1:29" x14ac:dyDescent="0.3">
      <c r="A1135">
        <v>1514</v>
      </c>
      <c r="B1135" t="s">
        <v>547</v>
      </c>
      <c r="C1135" t="s">
        <v>2166</v>
      </c>
      <c r="J1135" t="s">
        <v>491</v>
      </c>
      <c r="K1135">
        <v>0</v>
      </c>
      <c r="N1135" t="b">
        <v>1</v>
      </c>
      <c r="O1135" t="b">
        <v>0</v>
      </c>
      <c r="P1135" t="b">
        <v>1</v>
      </c>
      <c r="Q1135">
        <v>16</v>
      </c>
      <c r="R1135">
        <v>1</v>
      </c>
      <c r="S1135">
        <v>1</v>
      </c>
      <c r="T1135">
        <v>2</v>
      </c>
      <c r="V1135" t="s">
        <v>451</v>
      </c>
      <c r="W1135" t="s">
        <v>3856</v>
      </c>
      <c r="X1135" t="s">
        <v>626</v>
      </c>
      <c r="Y1135">
        <v>50</v>
      </c>
      <c r="Z1135">
        <v>50</v>
      </c>
      <c r="AA1135">
        <v>2</v>
      </c>
      <c r="AB1135">
        <v>2</v>
      </c>
      <c r="AC1135">
        <v>13</v>
      </c>
    </row>
    <row r="1136" spans="1:29" x14ac:dyDescent="0.3">
      <c r="A1136">
        <v>1515</v>
      </c>
      <c r="B1136" t="s">
        <v>547</v>
      </c>
      <c r="C1136" t="s">
        <v>2167</v>
      </c>
      <c r="J1136" t="s">
        <v>491</v>
      </c>
      <c r="K1136">
        <v>0</v>
      </c>
      <c r="N1136" t="b">
        <v>1</v>
      </c>
      <c r="O1136" t="b">
        <v>0</v>
      </c>
      <c r="P1136" t="b">
        <v>1</v>
      </c>
      <c r="Q1136">
        <v>16</v>
      </c>
      <c r="R1136">
        <v>1</v>
      </c>
      <c r="S1136">
        <v>1</v>
      </c>
      <c r="T1136">
        <v>2</v>
      </c>
      <c r="V1136" t="s">
        <v>451</v>
      </c>
      <c r="W1136" t="s">
        <v>3856</v>
      </c>
      <c r="X1136" t="s">
        <v>627</v>
      </c>
      <c r="Y1136">
        <v>51</v>
      </c>
      <c r="Z1136">
        <v>51</v>
      </c>
      <c r="AA1136">
        <v>2</v>
      </c>
      <c r="AB1136">
        <v>2</v>
      </c>
      <c r="AC1136">
        <v>13</v>
      </c>
    </row>
    <row r="1137" spans="1:29" x14ac:dyDescent="0.3">
      <c r="A1137">
        <v>1516</v>
      </c>
      <c r="B1137" t="s">
        <v>547</v>
      </c>
      <c r="C1137" t="s">
        <v>2168</v>
      </c>
      <c r="J1137" t="s">
        <v>491</v>
      </c>
      <c r="K1137">
        <v>0</v>
      </c>
      <c r="N1137" t="b">
        <v>1</v>
      </c>
      <c r="O1137" t="b">
        <v>0</v>
      </c>
      <c r="P1137" t="b">
        <v>1</v>
      </c>
      <c r="Q1137">
        <v>16</v>
      </c>
      <c r="R1137">
        <v>1</v>
      </c>
      <c r="S1137">
        <v>1</v>
      </c>
      <c r="T1137">
        <v>2</v>
      </c>
      <c r="V1137" t="s">
        <v>451</v>
      </c>
      <c r="W1137" t="s">
        <v>3856</v>
      </c>
      <c r="X1137" t="s">
        <v>628</v>
      </c>
      <c r="Y1137">
        <v>52</v>
      </c>
      <c r="Z1137">
        <v>52</v>
      </c>
      <c r="AA1137">
        <v>2</v>
      </c>
      <c r="AB1137">
        <v>2</v>
      </c>
      <c r="AC1137">
        <v>13</v>
      </c>
    </row>
    <row r="1138" spans="1:29" x14ac:dyDescent="0.3">
      <c r="A1138">
        <v>1517</v>
      </c>
      <c r="B1138" t="s">
        <v>547</v>
      </c>
      <c r="C1138" t="s">
        <v>2169</v>
      </c>
      <c r="J1138" t="s">
        <v>491</v>
      </c>
      <c r="K1138">
        <v>0</v>
      </c>
      <c r="N1138" t="b">
        <v>1</v>
      </c>
      <c r="O1138" t="b">
        <v>0</v>
      </c>
      <c r="P1138" t="b">
        <v>1</v>
      </c>
      <c r="Q1138">
        <v>16</v>
      </c>
      <c r="R1138">
        <v>1</v>
      </c>
      <c r="S1138">
        <v>1</v>
      </c>
      <c r="T1138">
        <v>2</v>
      </c>
      <c r="V1138" t="s">
        <v>451</v>
      </c>
      <c r="W1138" t="s">
        <v>3856</v>
      </c>
      <c r="X1138" t="s">
        <v>1485</v>
      </c>
      <c r="Y1138">
        <v>53</v>
      </c>
      <c r="Z1138">
        <v>53</v>
      </c>
      <c r="AA1138">
        <v>2</v>
      </c>
      <c r="AB1138">
        <v>2</v>
      </c>
      <c r="AC1138">
        <v>13</v>
      </c>
    </row>
    <row r="1139" spans="1:29" x14ac:dyDescent="0.3">
      <c r="A1139">
        <v>1518</v>
      </c>
      <c r="B1139" t="s">
        <v>547</v>
      </c>
      <c r="C1139" t="s">
        <v>2170</v>
      </c>
      <c r="J1139" t="s">
        <v>491</v>
      </c>
      <c r="K1139">
        <v>0</v>
      </c>
      <c r="N1139" t="b">
        <v>1</v>
      </c>
      <c r="O1139" t="b">
        <v>0</v>
      </c>
      <c r="P1139" t="b">
        <v>1</v>
      </c>
      <c r="Q1139">
        <v>16</v>
      </c>
      <c r="R1139">
        <v>1</v>
      </c>
      <c r="S1139">
        <v>1</v>
      </c>
      <c r="T1139">
        <v>2</v>
      </c>
      <c r="V1139" t="s">
        <v>451</v>
      </c>
      <c r="W1139" t="s">
        <v>3856</v>
      </c>
      <c r="X1139" t="s">
        <v>3882</v>
      </c>
      <c r="Y1139">
        <v>54</v>
      </c>
      <c r="Z1139">
        <v>54</v>
      </c>
      <c r="AA1139">
        <v>2</v>
      </c>
      <c r="AB1139">
        <v>2</v>
      </c>
      <c r="AC1139">
        <v>13</v>
      </c>
    </row>
    <row r="1140" spans="1:29" x14ac:dyDescent="0.3">
      <c r="A1140">
        <v>1519</v>
      </c>
      <c r="B1140" t="s">
        <v>547</v>
      </c>
      <c r="C1140" t="s">
        <v>2171</v>
      </c>
      <c r="J1140" t="s">
        <v>491</v>
      </c>
      <c r="K1140">
        <v>0</v>
      </c>
      <c r="N1140" t="b">
        <v>1</v>
      </c>
      <c r="O1140" t="b">
        <v>0</v>
      </c>
      <c r="P1140" t="b">
        <v>1</v>
      </c>
      <c r="Q1140">
        <v>16</v>
      </c>
      <c r="R1140">
        <v>1</v>
      </c>
      <c r="S1140">
        <v>1</v>
      </c>
      <c r="T1140">
        <v>2</v>
      </c>
      <c r="V1140" t="s">
        <v>451</v>
      </c>
      <c r="W1140" t="s">
        <v>3856</v>
      </c>
      <c r="X1140" t="s">
        <v>3883</v>
      </c>
      <c r="Y1140">
        <v>55</v>
      </c>
      <c r="Z1140">
        <v>55</v>
      </c>
      <c r="AA1140">
        <v>2</v>
      </c>
      <c r="AB1140">
        <v>2</v>
      </c>
      <c r="AC1140">
        <v>13</v>
      </c>
    </row>
    <row r="1141" spans="1:29" x14ac:dyDescent="0.3">
      <c r="A1141">
        <v>1520</v>
      </c>
      <c r="B1141" t="s">
        <v>547</v>
      </c>
      <c r="C1141" t="s">
        <v>2172</v>
      </c>
      <c r="J1141" t="s">
        <v>491</v>
      </c>
      <c r="K1141">
        <v>0</v>
      </c>
      <c r="N1141" t="b">
        <v>1</v>
      </c>
      <c r="O1141" t="b">
        <v>0</v>
      </c>
      <c r="P1141" t="b">
        <v>1</v>
      </c>
      <c r="Q1141">
        <v>16</v>
      </c>
      <c r="R1141">
        <v>1</v>
      </c>
      <c r="S1141">
        <v>1</v>
      </c>
      <c r="T1141">
        <v>2</v>
      </c>
      <c r="V1141" t="s">
        <v>451</v>
      </c>
      <c r="W1141" t="s">
        <v>3856</v>
      </c>
      <c r="X1141" t="s">
        <v>3884</v>
      </c>
      <c r="Y1141">
        <v>56</v>
      </c>
      <c r="Z1141">
        <v>56</v>
      </c>
      <c r="AA1141">
        <v>2</v>
      </c>
      <c r="AB1141">
        <v>2</v>
      </c>
      <c r="AC1141">
        <v>13</v>
      </c>
    </row>
    <row r="1142" spans="1:29" x14ac:dyDescent="0.3">
      <c r="A1142">
        <v>1521</v>
      </c>
      <c r="B1142" t="s">
        <v>547</v>
      </c>
      <c r="C1142" t="s">
        <v>2173</v>
      </c>
      <c r="J1142" t="s">
        <v>491</v>
      </c>
      <c r="K1142">
        <v>0</v>
      </c>
      <c r="N1142" t="b">
        <v>1</v>
      </c>
      <c r="O1142" t="b">
        <v>0</v>
      </c>
      <c r="P1142" t="b">
        <v>1</v>
      </c>
      <c r="Q1142">
        <v>16</v>
      </c>
      <c r="R1142">
        <v>1</v>
      </c>
      <c r="S1142">
        <v>1</v>
      </c>
      <c r="T1142">
        <v>2</v>
      </c>
      <c r="V1142" t="s">
        <v>451</v>
      </c>
      <c r="W1142" t="s">
        <v>3856</v>
      </c>
      <c r="X1142" t="s">
        <v>3885</v>
      </c>
      <c r="Y1142">
        <v>57</v>
      </c>
      <c r="Z1142">
        <v>57</v>
      </c>
      <c r="AA1142">
        <v>2</v>
      </c>
      <c r="AB1142">
        <v>2</v>
      </c>
      <c r="AC1142">
        <v>13</v>
      </c>
    </row>
    <row r="1143" spans="1:29" x14ac:dyDescent="0.3">
      <c r="A1143">
        <v>1522</v>
      </c>
      <c r="B1143" t="s">
        <v>547</v>
      </c>
      <c r="C1143" t="s">
        <v>2174</v>
      </c>
      <c r="J1143" t="s">
        <v>491</v>
      </c>
      <c r="K1143">
        <v>0</v>
      </c>
      <c r="N1143" t="b">
        <v>1</v>
      </c>
      <c r="O1143" t="b">
        <v>0</v>
      </c>
      <c r="P1143" t="b">
        <v>1</v>
      </c>
      <c r="Q1143">
        <v>16</v>
      </c>
      <c r="R1143">
        <v>1</v>
      </c>
      <c r="S1143">
        <v>1</v>
      </c>
      <c r="T1143">
        <v>2</v>
      </c>
      <c r="V1143" t="s">
        <v>451</v>
      </c>
      <c r="W1143" t="s">
        <v>3856</v>
      </c>
      <c r="X1143" t="s">
        <v>3886</v>
      </c>
      <c r="Y1143">
        <v>58</v>
      </c>
      <c r="Z1143">
        <v>58</v>
      </c>
      <c r="AA1143">
        <v>2</v>
      </c>
      <c r="AB1143">
        <v>2</v>
      </c>
      <c r="AC1143">
        <v>13</v>
      </c>
    </row>
    <row r="1144" spans="1:29" x14ac:dyDescent="0.3">
      <c r="A1144">
        <v>1523</v>
      </c>
      <c r="B1144" t="s">
        <v>547</v>
      </c>
      <c r="C1144" t="s">
        <v>2175</v>
      </c>
      <c r="J1144" t="s">
        <v>491</v>
      </c>
      <c r="K1144">
        <v>0</v>
      </c>
      <c r="N1144" t="b">
        <v>1</v>
      </c>
      <c r="O1144" t="b">
        <v>0</v>
      </c>
      <c r="P1144" t="b">
        <v>1</v>
      </c>
      <c r="Q1144">
        <v>16</v>
      </c>
      <c r="R1144">
        <v>1</v>
      </c>
      <c r="S1144">
        <v>1</v>
      </c>
      <c r="T1144">
        <v>2</v>
      </c>
      <c r="V1144" t="s">
        <v>451</v>
      </c>
      <c r="W1144" t="s">
        <v>3856</v>
      </c>
      <c r="X1144" t="s">
        <v>3887</v>
      </c>
      <c r="Y1144">
        <v>59</v>
      </c>
      <c r="Z1144">
        <v>59</v>
      </c>
      <c r="AA1144">
        <v>2</v>
      </c>
      <c r="AB1144">
        <v>2</v>
      </c>
      <c r="AC1144">
        <v>13</v>
      </c>
    </row>
    <row r="1145" spans="1:29" x14ac:dyDescent="0.3">
      <c r="A1145">
        <v>1524</v>
      </c>
      <c r="B1145" t="s">
        <v>547</v>
      </c>
      <c r="C1145" t="s">
        <v>2176</v>
      </c>
      <c r="J1145" t="s">
        <v>491</v>
      </c>
      <c r="K1145">
        <v>0</v>
      </c>
      <c r="N1145" t="b">
        <v>1</v>
      </c>
      <c r="O1145" t="b">
        <v>0</v>
      </c>
      <c r="P1145" t="b">
        <v>1</v>
      </c>
      <c r="Q1145">
        <v>16</v>
      </c>
      <c r="R1145">
        <v>1</v>
      </c>
      <c r="S1145">
        <v>1</v>
      </c>
      <c r="T1145">
        <v>2</v>
      </c>
      <c r="V1145" t="s">
        <v>451</v>
      </c>
      <c r="W1145" t="s">
        <v>3856</v>
      </c>
      <c r="X1145" t="s">
        <v>3888</v>
      </c>
      <c r="Y1145">
        <v>60</v>
      </c>
      <c r="Z1145">
        <v>60</v>
      </c>
      <c r="AA1145">
        <v>2</v>
      </c>
      <c r="AB1145">
        <v>2</v>
      </c>
      <c r="AC1145">
        <v>13</v>
      </c>
    </row>
    <row r="1146" spans="1:29" x14ac:dyDescent="0.3">
      <c r="A1146">
        <v>1525</v>
      </c>
      <c r="B1146" t="s">
        <v>547</v>
      </c>
      <c r="C1146" t="s">
        <v>2177</v>
      </c>
      <c r="J1146" t="s">
        <v>491</v>
      </c>
      <c r="K1146">
        <v>0</v>
      </c>
      <c r="N1146" t="b">
        <v>1</v>
      </c>
      <c r="O1146" t="b">
        <v>0</v>
      </c>
      <c r="P1146" t="b">
        <v>1</v>
      </c>
      <c r="Q1146">
        <v>16</v>
      </c>
      <c r="R1146">
        <v>1</v>
      </c>
      <c r="S1146">
        <v>1</v>
      </c>
      <c r="T1146">
        <v>2</v>
      </c>
      <c r="V1146" t="s">
        <v>451</v>
      </c>
      <c r="W1146" t="s">
        <v>3856</v>
      </c>
      <c r="X1146" t="s">
        <v>3889</v>
      </c>
      <c r="Y1146">
        <v>61</v>
      </c>
      <c r="Z1146">
        <v>61</v>
      </c>
      <c r="AA1146">
        <v>2</v>
      </c>
      <c r="AB1146">
        <v>2</v>
      </c>
      <c r="AC1146">
        <v>13</v>
      </c>
    </row>
    <row r="1147" spans="1:29" x14ac:dyDescent="0.3">
      <c r="A1147">
        <v>1526</v>
      </c>
      <c r="B1147" t="s">
        <v>547</v>
      </c>
      <c r="C1147" t="s">
        <v>2178</v>
      </c>
      <c r="J1147" t="s">
        <v>491</v>
      </c>
      <c r="K1147">
        <v>0</v>
      </c>
      <c r="N1147" t="b">
        <v>1</v>
      </c>
      <c r="O1147" t="b">
        <v>0</v>
      </c>
      <c r="P1147" t="b">
        <v>1</v>
      </c>
      <c r="Q1147">
        <v>16</v>
      </c>
      <c r="R1147">
        <v>1</v>
      </c>
      <c r="S1147">
        <v>1</v>
      </c>
      <c r="T1147">
        <v>2</v>
      </c>
      <c r="V1147" t="s">
        <v>451</v>
      </c>
      <c r="W1147" t="s">
        <v>3856</v>
      </c>
      <c r="X1147" t="s">
        <v>3890</v>
      </c>
      <c r="Y1147">
        <v>62</v>
      </c>
      <c r="Z1147">
        <v>62</v>
      </c>
      <c r="AA1147">
        <v>2</v>
      </c>
      <c r="AB1147">
        <v>2</v>
      </c>
      <c r="AC1147">
        <v>13</v>
      </c>
    </row>
    <row r="1148" spans="1:29" x14ac:dyDescent="0.3">
      <c r="A1148">
        <v>1527</v>
      </c>
      <c r="B1148" t="s">
        <v>547</v>
      </c>
      <c r="C1148" t="s">
        <v>2179</v>
      </c>
      <c r="J1148" t="s">
        <v>491</v>
      </c>
      <c r="K1148">
        <v>0</v>
      </c>
      <c r="N1148" t="b">
        <v>1</v>
      </c>
      <c r="O1148" t="b">
        <v>0</v>
      </c>
      <c r="P1148" t="b">
        <v>0</v>
      </c>
      <c r="Q1148">
        <v>13</v>
      </c>
      <c r="R1148">
        <v>1</v>
      </c>
      <c r="S1148">
        <v>1</v>
      </c>
      <c r="T1148">
        <v>2</v>
      </c>
      <c r="V1148" t="s">
        <v>317</v>
      </c>
      <c r="W1148" t="s">
        <v>3900</v>
      </c>
      <c r="X1148" t="s">
        <v>1339</v>
      </c>
      <c r="Y1148">
        <v>7</v>
      </c>
      <c r="Z1148">
        <v>7</v>
      </c>
      <c r="AA1148">
        <v>10</v>
      </c>
      <c r="AB1148">
        <v>10</v>
      </c>
      <c r="AC1148">
        <v>17</v>
      </c>
    </row>
    <row r="1149" spans="1:29" x14ac:dyDescent="0.3">
      <c r="A1149">
        <v>1529</v>
      </c>
      <c r="B1149" t="s">
        <v>547</v>
      </c>
      <c r="C1149" t="s">
        <v>2180</v>
      </c>
      <c r="J1149" t="s">
        <v>495</v>
      </c>
      <c r="K1149">
        <v>0</v>
      </c>
      <c r="N1149" t="b">
        <v>0</v>
      </c>
      <c r="O1149" t="b">
        <v>1</v>
      </c>
      <c r="P1149" t="b">
        <v>0</v>
      </c>
      <c r="Q1149">
        <v>12</v>
      </c>
      <c r="R1149">
        <v>1</v>
      </c>
      <c r="S1149">
        <v>1</v>
      </c>
      <c r="T1149">
        <v>2</v>
      </c>
      <c r="V1149" t="s">
        <v>415</v>
      </c>
      <c r="W1149" t="s">
        <v>3901</v>
      </c>
      <c r="X1149" t="s">
        <v>594</v>
      </c>
      <c r="Y1149">
        <v>17</v>
      </c>
      <c r="Z1149">
        <v>17</v>
      </c>
      <c r="AA1149">
        <v>2</v>
      </c>
      <c r="AB1149">
        <v>2</v>
      </c>
      <c r="AC1149">
        <v>18</v>
      </c>
    </row>
    <row r="1150" spans="1:29" x14ac:dyDescent="0.3">
      <c r="A1150">
        <v>1530</v>
      </c>
      <c r="B1150" t="s">
        <v>547</v>
      </c>
      <c r="C1150" t="s">
        <v>2181</v>
      </c>
      <c r="J1150" t="s">
        <v>531</v>
      </c>
      <c r="K1150">
        <v>0</v>
      </c>
      <c r="N1150" t="b">
        <v>1</v>
      </c>
      <c r="O1150" t="b">
        <v>0</v>
      </c>
      <c r="P1150" t="b">
        <v>1</v>
      </c>
      <c r="Q1150">
        <v>12</v>
      </c>
      <c r="R1150">
        <v>1</v>
      </c>
      <c r="S1150">
        <v>1</v>
      </c>
      <c r="T1150">
        <v>2</v>
      </c>
      <c r="V1150" t="s">
        <v>415</v>
      </c>
      <c r="W1150" t="s">
        <v>3901</v>
      </c>
      <c r="X1150" t="s">
        <v>561</v>
      </c>
      <c r="Y1150">
        <v>16</v>
      </c>
      <c r="Z1150">
        <v>16</v>
      </c>
      <c r="AA1150">
        <v>2</v>
      </c>
      <c r="AB1150">
        <v>2</v>
      </c>
      <c r="AC1150">
        <v>18</v>
      </c>
    </row>
    <row r="1151" spans="1:29" x14ac:dyDescent="0.3">
      <c r="A1151">
        <v>1531</v>
      </c>
      <c r="B1151" t="s">
        <v>547</v>
      </c>
      <c r="C1151" t="s">
        <v>2182</v>
      </c>
      <c r="J1151" t="s">
        <v>495</v>
      </c>
      <c r="K1151">
        <v>0</v>
      </c>
      <c r="N1151" t="b">
        <v>1</v>
      </c>
      <c r="O1151" t="b">
        <v>0</v>
      </c>
      <c r="P1151" t="b">
        <v>1</v>
      </c>
      <c r="Q1151">
        <v>12</v>
      </c>
      <c r="R1151">
        <v>1</v>
      </c>
      <c r="S1151">
        <v>1</v>
      </c>
      <c r="T1151">
        <v>2</v>
      </c>
      <c r="V1151" t="s">
        <v>415</v>
      </c>
      <c r="W1151" t="s">
        <v>3901</v>
      </c>
      <c r="X1151" t="s">
        <v>663</v>
      </c>
      <c r="Y1151">
        <v>17</v>
      </c>
      <c r="Z1151">
        <v>17</v>
      </c>
      <c r="AA1151">
        <v>3</v>
      </c>
      <c r="AB1151">
        <v>3</v>
      </c>
      <c r="AC1151">
        <v>18</v>
      </c>
    </row>
    <row r="1152" spans="1:29" x14ac:dyDescent="0.3">
      <c r="A1152">
        <v>1532</v>
      </c>
      <c r="B1152" t="s">
        <v>547</v>
      </c>
      <c r="C1152" t="s">
        <v>2183</v>
      </c>
      <c r="J1152" t="s">
        <v>495</v>
      </c>
      <c r="K1152">
        <v>0</v>
      </c>
      <c r="N1152" t="b">
        <v>1</v>
      </c>
      <c r="O1152" t="b">
        <v>0</v>
      </c>
      <c r="P1152" t="b">
        <v>1</v>
      </c>
      <c r="Q1152">
        <v>12</v>
      </c>
      <c r="R1152">
        <v>1</v>
      </c>
      <c r="S1152">
        <v>1</v>
      </c>
      <c r="T1152">
        <v>2</v>
      </c>
      <c r="V1152" t="s">
        <v>415</v>
      </c>
      <c r="W1152" t="s">
        <v>3901</v>
      </c>
      <c r="X1152" t="s">
        <v>900</v>
      </c>
      <c r="Y1152">
        <v>17</v>
      </c>
      <c r="Z1152">
        <v>17</v>
      </c>
      <c r="AA1152">
        <v>4</v>
      </c>
      <c r="AB1152">
        <v>4</v>
      </c>
      <c r="AC1152">
        <v>18</v>
      </c>
    </row>
    <row r="1153" spans="1:29" x14ac:dyDescent="0.3">
      <c r="A1153">
        <v>1533</v>
      </c>
      <c r="B1153" t="s">
        <v>547</v>
      </c>
      <c r="C1153" t="s">
        <v>2184</v>
      </c>
      <c r="J1153" t="s">
        <v>495</v>
      </c>
      <c r="K1153">
        <v>0</v>
      </c>
      <c r="N1153" t="b">
        <v>1</v>
      </c>
      <c r="O1153" t="b">
        <v>0</v>
      </c>
      <c r="P1153" t="b">
        <v>1</v>
      </c>
      <c r="Q1153">
        <v>12</v>
      </c>
      <c r="R1153">
        <v>1</v>
      </c>
      <c r="S1153">
        <v>1</v>
      </c>
      <c r="T1153">
        <v>2</v>
      </c>
      <c r="V1153" t="s">
        <v>415</v>
      </c>
      <c r="W1153" t="s">
        <v>3901</v>
      </c>
      <c r="X1153" t="s">
        <v>902</v>
      </c>
      <c r="Y1153">
        <v>17</v>
      </c>
      <c r="Z1153">
        <v>17</v>
      </c>
      <c r="AA1153">
        <v>5</v>
      </c>
      <c r="AB1153">
        <v>5</v>
      </c>
      <c r="AC1153">
        <v>18</v>
      </c>
    </row>
    <row r="1154" spans="1:29" x14ac:dyDescent="0.3">
      <c r="A1154">
        <v>1534</v>
      </c>
      <c r="B1154" t="s">
        <v>547</v>
      </c>
      <c r="C1154" t="s">
        <v>2185</v>
      </c>
      <c r="J1154" t="s">
        <v>495</v>
      </c>
      <c r="K1154">
        <v>0</v>
      </c>
      <c r="N1154" t="b">
        <v>1</v>
      </c>
      <c r="O1154" t="b">
        <v>0</v>
      </c>
      <c r="P1154" t="b">
        <v>1</v>
      </c>
      <c r="Q1154">
        <v>12</v>
      </c>
      <c r="R1154">
        <v>1</v>
      </c>
      <c r="S1154">
        <v>1</v>
      </c>
      <c r="T1154">
        <v>2</v>
      </c>
      <c r="V1154" t="s">
        <v>415</v>
      </c>
      <c r="W1154" t="s">
        <v>3901</v>
      </c>
      <c r="X1154" t="s">
        <v>904</v>
      </c>
      <c r="Y1154">
        <v>17</v>
      </c>
      <c r="Z1154">
        <v>17</v>
      </c>
      <c r="AA1154">
        <v>6</v>
      </c>
      <c r="AB1154">
        <v>6</v>
      </c>
      <c r="AC1154">
        <v>18</v>
      </c>
    </row>
    <row r="1155" spans="1:29" x14ac:dyDescent="0.3">
      <c r="A1155">
        <v>1535</v>
      </c>
      <c r="B1155" t="s">
        <v>547</v>
      </c>
      <c r="C1155" t="s">
        <v>2186</v>
      </c>
      <c r="J1155" t="s">
        <v>495</v>
      </c>
      <c r="K1155">
        <v>0</v>
      </c>
      <c r="N1155" t="b">
        <v>1</v>
      </c>
      <c r="O1155" t="b">
        <v>0</v>
      </c>
      <c r="P1155" t="b">
        <v>1</v>
      </c>
      <c r="Q1155">
        <v>12</v>
      </c>
      <c r="R1155">
        <v>1</v>
      </c>
      <c r="S1155">
        <v>1</v>
      </c>
      <c r="T1155">
        <v>2</v>
      </c>
      <c r="V1155" t="s">
        <v>415</v>
      </c>
      <c r="W1155" t="s">
        <v>3901</v>
      </c>
      <c r="X1155" t="s">
        <v>906</v>
      </c>
      <c r="Y1155">
        <v>17</v>
      </c>
      <c r="Z1155">
        <v>17</v>
      </c>
      <c r="AA1155">
        <v>7</v>
      </c>
      <c r="AB1155">
        <v>7</v>
      </c>
      <c r="AC1155">
        <v>18</v>
      </c>
    </row>
    <row r="1156" spans="1:29" x14ac:dyDescent="0.3">
      <c r="A1156">
        <v>1536</v>
      </c>
      <c r="B1156" t="s">
        <v>547</v>
      </c>
      <c r="C1156" t="s">
        <v>2187</v>
      </c>
      <c r="J1156" t="s">
        <v>495</v>
      </c>
      <c r="K1156">
        <v>0</v>
      </c>
      <c r="N1156" t="b">
        <v>1</v>
      </c>
      <c r="O1156" t="b">
        <v>0</v>
      </c>
      <c r="P1156" t="b">
        <v>1</v>
      </c>
      <c r="Q1156">
        <v>12</v>
      </c>
      <c r="R1156">
        <v>1</v>
      </c>
      <c r="S1156">
        <v>1</v>
      </c>
      <c r="T1156">
        <v>2</v>
      </c>
      <c r="V1156" t="s">
        <v>415</v>
      </c>
      <c r="W1156" t="s">
        <v>3901</v>
      </c>
      <c r="X1156" t="s">
        <v>908</v>
      </c>
      <c r="Y1156">
        <v>17</v>
      </c>
      <c r="Z1156">
        <v>17</v>
      </c>
      <c r="AA1156">
        <v>8</v>
      </c>
      <c r="AB1156">
        <v>8</v>
      </c>
      <c r="AC1156">
        <v>18</v>
      </c>
    </row>
    <row r="1157" spans="1:29" x14ac:dyDescent="0.3">
      <c r="A1157">
        <v>1537</v>
      </c>
      <c r="B1157" t="s">
        <v>547</v>
      </c>
      <c r="C1157" t="s">
        <v>2188</v>
      </c>
      <c r="J1157" t="s">
        <v>495</v>
      </c>
      <c r="K1157">
        <v>0</v>
      </c>
      <c r="N1157" t="b">
        <v>1</v>
      </c>
      <c r="O1157" t="b">
        <v>0</v>
      </c>
      <c r="P1157" t="b">
        <v>1</v>
      </c>
      <c r="Q1157">
        <v>12</v>
      </c>
      <c r="R1157">
        <v>1</v>
      </c>
      <c r="S1157">
        <v>1</v>
      </c>
      <c r="T1157">
        <v>2</v>
      </c>
      <c r="V1157" t="s">
        <v>415</v>
      </c>
      <c r="W1157" t="s">
        <v>3901</v>
      </c>
      <c r="X1157" t="s">
        <v>910</v>
      </c>
      <c r="Y1157">
        <v>17</v>
      </c>
      <c r="Z1157">
        <v>17</v>
      </c>
      <c r="AA1157">
        <v>9</v>
      </c>
      <c r="AB1157">
        <v>9</v>
      </c>
      <c r="AC1157">
        <v>18</v>
      </c>
    </row>
    <row r="1158" spans="1:29" x14ac:dyDescent="0.3">
      <c r="A1158">
        <v>1538</v>
      </c>
      <c r="B1158" t="s">
        <v>547</v>
      </c>
      <c r="C1158" t="s">
        <v>2189</v>
      </c>
      <c r="J1158" t="s">
        <v>495</v>
      </c>
      <c r="K1158">
        <v>0</v>
      </c>
      <c r="N1158" t="b">
        <v>0</v>
      </c>
      <c r="O1158" t="b">
        <v>1</v>
      </c>
      <c r="P1158" t="b">
        <v>0</v>
      </c>
      <c r="Q1158">
        <v>12</v>
      </c>
      <c r="R1158">
        <v>1</v>
      </c>
      <c r="S1158">
        <v>1</v>
      </c>
      <c r="T1158">
        <v>2</v>
      </c>
      <c r="V1158" t="s">
        <v>415</v>
      </c>
      <c r="W1158" t="s">
        <v>3901</v>
      </c>
      <c r="X1158" t="s">
        <v>595</v>
      </c>
      <c r="Y1158">
        <v>18</v>
      </c>
      <c r="Z1158">
        <v>18</v>
      </c>
      <c r="AA1158">
        <v>2</v>
      </c>
      <c r="AB1158">
        <v>2</v>
      </c>
      <c r="AC1158">
        <v>18</v>
      </c>
    </row>
    <row r="1159" spans="1:29" x14ac:dyDescent="0.3">
      <c r="A1159">
        <v>1539</v>
      </c>
      <c r="B1159" t="s">
        <v>547</v>
      </c>
      <c r="C1159" t="s">
        <v>2190</v>
      </c>
      <c r="J1159" t="s">
        <v>495</v>
      </c>
      <c r="K1159">
        <v>0</v>
      </c>
      <c r="N1159" t="b">
        <v>0</v>
      </c>
      <c r="O1159" t="b">
        <v>1</v>
      </c>
      <c r="P1159" t="b">
        <v>0</v>
      </c>
      <c r="Q1159">
        <v>12</v>
      </c>
      <c r="R1159">
        <v>1</v>
      </c>
      <c r="S1159">
        <v>1</v>
      </c>
      <c r="T1159">
        <v>2</v>
      </c>
      <c r="V1159" t="s">
        <v>415</v>
      </c>
      <c r="W1159" t="s">
        <v>3901</v>
      </c>
      <c r="X1159" t="s">
        <v>665</v>
      </c>
      <c r="Y1159">
        <v>18</v>
      </c>
      <c r="Z1159">
        <v>18</v>
      </c>
      <c r="AA1159">
        <v>3</v>
      </c>
      <c r="AB1159">
        <v>3</v>
      </c>
      <c r="AC1159">
        <v>18</v>
      </c>
    </row>
    <row r="1160" spans="1:29" x14ac:dyDescent="0.3">
      <c r="A1160">
        <v>1540</v>
      </c>
      <c r="B1160" t="s">
        <v>547</v>
      </c>
      <c r="C1160" t="s">
        <v>2191</v>
      </c>
      <c r="J1160" t="s">
        <v>495</v>
      </c>
      <c r="K1160">
        <v>0</v>
      </c>
      <c r="N1160" t="b">
        <v>0</v>
      </c>
      <c r="O1160" t="b">
        <v>1</v>
      </c>
      <c r="P1160" t="b">
        <v>0</v>
      </c>
      <c r="Q1160">
        <v>12</v>
      </c>
      <c r="R1160">
        <v>1</v>
      </c>
      <c r="S1160">
        <v>1</v>
      </c>
      <c r="T1160">
        <v>2</v>
      </c>
      <c r="V1160" t="s">
        <v>415</v>
      </c>
      <c r="W1160" t="s">
        <v>3901</v>
      </c>
      <c r="X1160" t="s">
        <v>912</v>
      </c>
      <c r="Y1160">
        <v>18</v>
      </c>
      <c r="Z1160">
        <v>18</v>
      </c>
      <c r="AA1160">
        <v>4</v>
      </c>
      <c r="AB1160">
        <v>4</v>
      </c>
      <c r="AC1160">
        <v>18</v>
      </c>
    </row>
    <row r="1161" spans="1:29" x14ac:dyDescent="0.3">
      <c r="A1161">
        <v>1541</v>
      </c>
      <c r="B1161" t="s">
        <v>547</v>
      </c>
      <c r="C1161" t="s">
        <v>2192</v>
      </c>
      <c r="J1161" t="s">
        <v>495</v>
      </c>
      <c r="K1161">
        <v>0</v>
      </c>
      <c r="N1161" t="b">
        <v>0</v>
      </c>
      <c r="O1161" t="b">
        <v>1</v>
      </c>
      <c r="P1161" t="b">
        <v>0</v>
      </c>
      <c r="Q1161">
        <v>12</v>
      </c>
      <c r="R1161">
        <v>1</v>
      </c>
      <c r="S1161">
        <v>1</v>
      </c>
      <c r="T1161">
        <v>2</v>
      </c>
      <c r="V1161" t="s">
        <v>415</v>
      </c>
      <c r="W1161" t="s">
        <v>3901</v>
      </c>
      <c r="X1161" t="s">
        <v>914</v>
      </c>
      <c r="Y1161">
        <v>18</v>
      </c>
      <c r="Z1161">
        <v>18</v>
      </c>
      <c r="AA1161">
        <v>5</v>
      </c>
      <c r="AB1161">
        <v>5</v>
      </c>
      <c r="AC1161">
        <v>18</v>
      </c>
    </row>
    <row r="1162" spans="1:29" x14ac:dyDescent="0.3">
      <c r="A1162">
        <v>1542</v>
      </c>
      <c r="B1162" t="s">
        <v>547</v>
      </c>
      <c r="C1162" t="s">
        <v>2193</v>
      </c>
      <c r="J1162" t="s">
        <v>495</v>
      </c>
      <c r="K1162">
        <v>0</v>
      </c>
      <c r="N1162" t="b">
        <v>0</v>
      </c>
      <c r="O1162" t="b">
        <v>1</v>
      </c>
      <c r="P1162" t="b">
        <v>0</v>
      </c>
      <c r="Q1162">
        <v>12</v>
      </c>
      <c r="R1162">
        <v>1</v>
      </c>
      <c r="S1162">
        <v>1</v>
      </c>
      <c r="T1162">
        <v>2</v>
      </c>
      <c r="V1162" t="s">
        <v>415</v>
      </c>
      <c r="W1162" t="s">
        <v>3901</v>
      </c>
      <c r="X1162" t="s">
        <v>916</v>
      </c>
      <c r="Y1162">
        <v>18</v>
      </c>
      <c r="Z1162">
        <v>18</v>
      </c>
      <c r="AA1162">
        <v>6</v>
      </c>
      <c r="AB1162">
        <v>6</v>
      </c>
      <c r="AC1162">
        <v>18</v>
      </c>
    </row>
    <row r="1163" spans="1:29" x14ac:dyDescent="0.3">
      <c r="A1163">
        <v>1543</v>
      </c>
      <c r="B1163" t="s">
        <v>547</v>
      </c>
      <c r="C1163" t="s">
        <v>2194</v>
      </c>
      <c r="J1163" t="s">
        <v>495</v>
      </c>
      <c r="K1163">
        <v>0</v>
      </c>
      <c r="N1163" t="b">
        <v>0</v>
      </c>
      <c r="O1163" t="b">
        <v>1</v>
      </c>
      <c r="P1163" t="b">
        <v>0</v>
      </c>
      <c r="Q1163">
        <v>12</v>
      </c>
      <c r="R1163">
        <v>1</v>
      </c>
      <c r="S1163">
        <v>1</v>
      </c>
      <c r="T1163">
        <v>2</v>
      </c>
      <c r="V1163" t="s">
        <v>415</v>
      </c>
      <c r="W1163" t="s">
        <v>3901</v>
      </c>
      <c r="X1163" t="s">
        <v>918</v>
      </c>
      <c r="Y1163">
        <v>18</v>
      </c>
      <c r="Z1163">
        <v>18</v>
      </c>
      <c r="AA1163">
        <v>7</v>
      </c>
      <c r="AB1163">
        <v>7</v>
      </c>
      <c r="AC1163">
        <v>18</v>
      </c>
    </row>
    <row r="1164" spans="1:29" x14ac:dyDescent="0.3">
      <c r="A1164">
        <v>1544</v>
      </c>
      <c r="B1164" t="s">
        <v>547</v>
      </c>
      <c r="C1164" t="s">
        <v>2195</v>
      </c>
      <c r="J1164" t="s">
        <v>495</v>
      </c>
      <c r="K1164">
        <v>0</v>
      </c>
      <c r="N1164" t="b">
        <v>0</v>
      </c>
      <c r="O1164" t="b">
        <v>1</v>
      </c>
      <c r="P1164" t="b">
        <v>0</v>
      </c>
      <c r="Q1164">
        <v>12</v>
      </c>
      <c r="R1164">
        <v>1</v>
      </c>
      <c r="S1164">
        <v>1</v>
      </c>
      <c r="T1164">
        <v>2</v>
      </c>
      <c r="V1164" t="s">
        <v>415</v>
      </c>
      <c r="W1164" t="s">
        <v>3901</v>
      </c>
      <c r="X1164" t="s">
        <v>920</v>
      </c>
      <c r="Y1164">
        <v>18</v>
      </c>
      <c r="Z1164">
        <v>18</v>
      </c>
      <c r="AA1164">
        <v>8</v>
      </c>
      <c r="AB1164">
        <v>8</v>
      </c>
      <c r="AC1164">
        <v>18</v>
      </c>
    </row>
    <row r="1165" spans="1:29" x14ac:dyDescent="0.3">
      <c r="A1165">
        <v>1545</v>
      </c>
      <c r="B1165" t="s">
        <v>547</v>
      </c>
      <c r="C1165" t="s">
        <v>2196</v>
      </c>
      <c r="J1165" t="s">
        <v>495</v>
      </c>
      <c r="K1165">
        <v>0</v>
      </c>
      <c r="N1165" t="b">
        <v>0</v>
      </c>
      <c r="O1165" t="b">
        <v>1</v>
      </c>
      <c r="P1165" t="b">
        <v>0</v>
      </c>
      <c r="Q1165">
        <v>12</v>
      </c>
      <c r="R1165">
        <v>1</v>
      </c>
      <c r="S1165">
        <v>1</v>
      </c>
      <c r="T1165">
        <v>2</v>
      </c>
      <c r="V1165" t="s">
        <v>415</v>
      </c>
      <c r="W1165" t="s">
        <v>3901</v>
      </c>
      <c r="X1165" t="s">
        <v>922</v>
      </c>
      <c r="Y1165">
        <v>18</v>
      </c>
      <c r="Z1165">
        <v>18</v>
      </c>
      <c r="AA1165">
        <v>9</v>
      </c>
      <c r="AB1165">
        <v>9</v>
      </c>
      <c r="AC1165">
        <v>18</v>
      </c>
    </row>
    <row r="1166" spans="1:29" x14ac:dyDescent="0.3">
      <c r="A1166">
        <v>1546</v>
      </c>
      <c r="B1166" t="s">
        <v>547</v>
      </c>
      <c r="C1166" t="s">
        <v>2197</v>
      </c>
      <c r="J1166" t="s">
        <v>495</v>
      </c>
      <c r="K1166">
        <v>0</v>
      </c>
      <c r="N1166" t="b">
        <v>0</v>
      </c>
      <c r="O1166" t="b">
        <v>1</v>
      </c>
      <c r="P1166" t="b">
        <v>0</v>
      </c>
      <c r="Q1166">
        <v>12</v>
      </c>
      <c r="R1166">
        <v>1</v>
      </c>
      <c r="S1166">
        <v>1</v>
      </c>
      <c r="T1166">
        <v>2</v>
      </c>
      <c r="V1166" t="s">
        <v>415</v>
      </c>
      <c r="W1166" t="s">
        <v>3901</v>
      </c>
      <c r="X1166" t="s">
        <v>596</v>
      </c>
      <c r="Y1166">
        <v>20</v>
      </c>
      <c r="Z1166">
        <v>20</v>
      </c>
      <c r="AA1166">
        <v>2</v>
      </c>
      <c r="AB1166">
        <v>2</v>
      </c>
      <c r="AC1166">
        <v>18</v>
      </c>
    </row>
    <row r="1167" spans="1:29" x14ac:dyDescent="0.3">
      <c r="A1167">
        <v>1547</v>
      </c>
      <c r="B1167" t="s">
        <v>547</v>
      </c>
      <c r="C1167" t="s">
        <v>2198</v>
      </c>
      <c r="J1167" t="s">
        <v>495</v>
      </c>
      <c r="K1167">
        <v>0</v>
      </c>
      <c r="N1167" t="b">
        <v>0</v>
      </c>
      <c r="O1167" t="b">
        <v>1</v>
      </c>
      <c r="P1167" t="b">
        <v>0</v>
      </c>
      <c r="Q1167">
        <v>12</v>
      </c>
      <c r="R1167">
        <v>1</v>
      </c>
      <c r="S1167">
        <v>1</v>
      </c>
      <c r="T1167">
        <v>2</v>
      </c>
      <c r="V1167" t="s">
        <v>415</v>
      </c>
      <c r="W1167" t="s">
        <v>3901</v>
      </c>
      <c r="X1167" t="s">
        <v>597</v>
      </c>
      <c r="Y1167">
        <v>21</v>
      </c>
      <c r="Z1167">
        <v>21</v>
      </c>
      <c r="AA1167">
        <v>2</v>
      </c>
      <c r="AB1167">
        <v>2</v>
      </c>
      <c r="AC1167">
        <v>18</v>
      </c>
    </row>
    <row r="1168" spans="1:29" x14ac:dyDescent="0.3">
      <c r="A1168">
        <v>1548</v>
      </c>
      <c r="B1168" t="s">
        <v>547</v>
      </c>
      <c r="C1168" t="s">
        <v>2199</v>
      </c>
      <c r="J1168" t="s">
        <v>495</v>
      </c>
      <c r="K1168">
        <v>0</v>
      </c>
      <c r="N1168" t="b">
        <v>0</v>
      </c>
      <c r="O1168" t="b">
        <v>1</v>
      </c>
      <c r="P1168" t="b">
        <v>0</v>
      </c>
      <c r="Q1168">
        <v>12</v>
      </c>
      <c r="R1168">
        <v>1</v>
      </c>
      <c r="S1168">
        <v>1</v>
      </c>
      <c r="T1168">
        <v>2</v>
      </c>
      <c r="V1168" t="s">
        <v>415</v>
      </c>
      <c r="W1168" t="s">
        <v>3901</v>
      </c>
      <c r="X1168" t="s">
        <v>598</v>
      </c>
      <c r="Y1168">
        <v>22</v>
      </c>
      <c r="Z1168">
        <v>22</v>
      </c>
      <c r="AA1168">
        <v>2</v>
      </c>
      <c r="AB1168">
        <v>2</v>
      </c>
      <c r="AC1168">
        <v>18</v>
      </c>
    </row>
    <row r="1169" spans="1:29" x14ac:dyDescent="0.3">
      <c r="A1169">
        <v>1549</v>
      </c>
      <c r="B1169" t="s">
        <v>547</v>
      </c>
      <c r="C1169" t="s">
        <v>2200</v>
      </c>
      <c r="J1169" t="s">
        <v>495</v>
      </c>
      <c r="K1169">
        <v>0</v>
      </c>
      <c r="N1169" t="b">
        <v>0</v>
      </c>
      <c r="O1169" t="b">
        <v>1</v>
      </c>
      <c r="P1169" t="b">
        <v>0</v>
      </c>
      <c r="Q1169">
        <v>12</v>
      </c>
      <c r="R1169">
        <v>1</v>
      </c>
      <c r="S1169">
        <v>1</v>
      </c>
      <c r="T1169">
        <v>2</v>
      </c>
      <c r="V1169" t="s">
        <v>415</v>
      </c>
      <c r="W1169" t="s">
        <v>3901</v>
      </c>
      <c r="X1169" t="s">
        <v>599</v>
      </c>
      <c r="Y1169">
        <v>23</v>
      </c>
      <c r="Z1169">
        <v>23</v>
      </c>
      <c r="AA1169">
        <v>2</v>
      </c>
      <c r="AB1169">
        <v>2</v>
      </c>
      <c r="AC1169">
        <v>18</v>
      </c>
    </row>
    <row r="1170" spans="1:29" x14ac:dyDescent="0.3">
      <c r="A1170">
        <v>1550</v>
      </c>
      <c r="B1170" t="s">
        <v>547</v>
      </c>
      <c r="C1170" t="s">
        <v>2201</v>
      </c>
      <c r="J1170" t="s">
        <v>495</v>
      </c>
      <c r="K1170">
        <v>0</v>
      </c>
      <c r="N1170" t="b">
        <v>0</v>
      </c>
      <c r="O1170" t="b">
        <v>1</v>
      </c>
      <c r="P1170" t="b">
        <v>0</v>
      </c>
      <c r="Q1170">
        <v>12</v>
      </c>
      <c r="R1170">
        <v>1</v>
      </c>
      <c r="S1170">
        <v>1</v>
      </c>
      <c r="T1170">
        <v>2</v>
      </c>
      <c r="V1170" t="s">
        <v>415</v>
      </c>
      <c r="W1170" t="s">
        <v>3901</v>
      </c>
      <c r="X1170" t="s">
        <v>675</v>
      </c>
      <c r="Y1170">
        <v>23</v>
      </c>
      <c r="Z1170">
        <v>23</v>
      </c>
      <c r="AA1170">
        <v>3</v>
      </c>
      <c r="AB1170">
        <v>3</v>
      </c>
      <c r="AC1170">
        <v>18</v>
      </c>
    </row>
    <row r="1171" spans="1:29" x14ac:dyDescent="0.3">
      <c r="A1171">
        <v>1551</v>
      </c>
      <c r="B1171" t="s">
        <v>547</v>
      </c>
      <c r="C1171" t="s">
        <v>2202</v>
      </c>
      <c r="J1171" t="s">
        <v>495</v>
      </c>
      <c r="K1171">
        <v>0</v>
      </c>
      <c r="N1171" t="b">
        <v>0</v>
      </c>
      <c r="O1171" t="b">
        <v>1</v>
      </c>
      <c r="P1171" t="b">
        <v>0</v>
      </c>
      <c r="Q1171">
        <v>12</v>
      </c>
      <c r="R1171">
        <v>1</v>
      </c>
      <c r="S1171">
        <v>1</v>
      </c>
      <c r="T1171">
        <v>2</v>
      </c>
      <c r="V1171" t="s">
        <v>415</v>
      </c>
      <c r="W1171" t="s">
        <v>3901</v>
      </c>
      <c r="X1171" t="s">
        <v>972</v>
      </c>
      <c r="Y1171">
        <v>23</v>
      </c>
      <c r="Z1171">
        <v>23</v>
      </c>
      <c r="AA1171">
        <v>4</v>
      </c>
      <c r="AB1171">
        <v>4</v>
      </c>
      <c r="AC1171">
        <v>18</v>
      </c>
    </row>
    <row r="1172" spans="1:29" x14ac:dyDescent="0.3">
      <c r="A1172">
        <v>1552</v>
      </c>
      <c r="B1172" t="s">
        <v>547</v>
      </c>
      <c r="C1172" t="s">
        <v>2203</v>
      </c>
      <c r="J1172" t="s">
        <v>495</v>
      </c>
      <c r="K1172">
        <v>0</v>
      </c>
      <c r="N1172" t="b">
        <v>0</v>
      </c>
      <c r="O1172" t="b">
        <v>1</v>
      </c>
      <c r="P1172" t="b">
        <v>0</v>
      </c>
      <c r="Q1172">
        <v>12</v>
      </c>
      <c r="R1172">
        <v>1</v>
      </c>
      <c r="S1172">
        <v>1</v>
      </c>
      <c r="T1172">
        <v>2</v>
      </c>
      <c r="V1172" t="s">
        <v>415</v>
      </c>
      <c r="W1172" t="s">
        <v>3901</v>
      </c>
      <c r="X1172" t="s">
        <v>974</v>
      </c>
      <c r="Y1172">
        <v>23</v>
      </c>
      <c r="Z1172">
        <v>23</v>
      </c>
      <c r="AA1172">
        <v>5</v>
      </c>
      <c r="AB1172">
        <v>5</v>
      </c>
      <c r="AC1172">
        <v>18</v>
      </c>
    </row>
    <row r="1173" spans="1:29" x14ac:dyDescent="0.3">
      <c r="A1173">
        <v>1553</v>
      </c>
      <c r="B1173" t="s">
        <v>547</v>
      </c>
      <c r="C1173" t="s">
        <v>2204</v>
      </c>
      <c r="J1173" t="s">
        <v>495</v>
      </c>
      <c r="K1173">
        <v>0</v>
      </c>
      <c r="N1173" t="b">
        <v>0</v>
      </c>
      <c r="O1173" t="b">
        <v>1</v>
      </c>
      <c r="P1173" t="b">
        <v>0</v>
      </c>
      <c r="Q1173">
        <v>12</v>
      </c>
      <c r="R1173">
        <v>1</v>
      </c>
      <c r="S1173">
        <v>1</v>
      </c>
      <c r="T1173">
        <v>2</v>
      </c>
      <c r="V1173" t="s">
        <v>415</v>
      </c>
      <c r="W1173" t="s">
        <v>3901</v>
      </c>
      <c r="X1173" t="s">
        <v>976</v>
      </c>
      <c r="Y1173">
        <v>23</v>
      </c>
      <c r="Z1173">
        <v>23</v>
      </c>
      <c r="AA1173">
        <v>6</v>
      </c>
      <c r="AB1173">
        <v>6</v>
      </c>
      <c r="AC1173">
        <v>18</v>
      </c>
    </row>
    <row r="1174" spans="1:29" x14ac:dyDescent="0.3">
      <c r="A1174">
        <v>1554</v>
      </c>
      <c r="B1174" t="s">
        <v>547</v>
      </c>
      <c r="C1174" t="s">
        <v>2205</v>
      </c>
      <c r="J1174" t="s">
        <v>495</v>
      </c>
      <c r="K1174">
        <v>0</v>
      </c>
      <c r="N1174" t="b">
        <v>0</v>
      </c>
      <c r="O1174" t="b">
        <v>1</v>
      </c>
      <c r="P1174" t="b">
        <v>0</v>
      </c>
      <c r="Q1174">
        <v>12</v>
      </c>
      <c r="R1174">
        <v>1</v>
      </c>
      <c r="S1174">
        <v>1</v>
      </c>
      <c r="T1174">
        <v>2</v>
      </c>
      <c r="V1174" t="s">
        <v>415</v>
      </c>
      <c r="W1174" t="s">
        <v>3901</v>
      </c>
      <c r="X1174" t="s">
        <v>978</v>
      </c>
      <c r="Y1174">
        <v>23</v>
      </c>
      <c r="Z1174">
        <v>23</v>
      </c>
      <c r="AA1174">
        <v>7</v>
      </c>
      <c r="AB1174">
        <v>7</v>
      </c>
      <c r="AC1174">
        <v>18</v>
      </c>
    </row>
    <row r="1175" spans="1:29" x14ac:dyDescent="0.3">
      <c r="A1175">
        <v>1555</v>
      </c>
      <c r="B1175" t="s">
        <v>547</v>
      </c>
      <c r="C1175" t="s">
        <v>2206</v>
      </c>
      <c r="J1175" t="s">
        <v>495</v>
      </c>
      <c r="K1175">
        <v>0</v>
      </c>
      <c r="N1175" t="b">
        <v>0</v>
      </c>
      <c r="O1175" t="b">
        <v>1</v>
      </c>
      <c r="P1175" t="b">
        <v>0</v>
      </c>
      <c r="Q1175">
        <v>12</v>
      </c>
      <c r="R1175">
        <v>1</v>
      </c>
      <c r="S1175">
        <v>1</v>
      </c>
      <c r="T1175">
        <v>2</v>
      </c>
      <c r="V1175" t="s">
        <v>415</v>
      </c>
      <c r="W1175" t="s">
        <v>3901</v>
      </c>
      <c r="X1175" t="s">
        <v>980</v>
      </c>
      <c r="Y1175">
        <v>23</v>
      </c>
      <c r="Z1175">
        <v>23</v>
      </c>
      <c r="AA1175">
        <v>8</v>
      </c>
      <c r="AB1175">
        <v>8</v>
      </c>
      <c r="AC1175">
        <v>18</v>
      </c>
    </row>
    <row r="1176" spans="1:29" x14ac:dyDescent="0.3">
      <c r="A1176">
        <v>1556</v>
      </c>
      <c r="B1176" t="s">
        <v>547</v>
      </c>
      <c r="C1176" t="s">
        <v>2207</v>
      </c>
      <c r="J1176" t="s">
        <v>495</v>
      </c>
      <c r="K1176">
        <v>0</v>
      </c>
      <c r="N1176" t="b">
        <v>0</v>
      </c>
      <c r="O1176" t="b">
        <v>1</v>
      </c>
      <c r="P1176" t="b">
        <v>0</v>
      </c>
      <c r="Q1176">
        <v>12</v>
      </c>
      <c r="R1176">
        <v>1</v>
      </c>
      <c r="S1176">
        <v>1</v>
      </c>
      <c r="T1176">
        <v>2</v>
      </c>
      <c r="V1176" t="s">
        <v>415</v>
      </c>
      <c r="W1176" t="s">
        <v>3901</v>
      </c>
      <c r="X1176" t="s">
        <v>982</v>
      </c>
      <c r="Y1176">
        <v>23</v>
      </c>
      <c r="Z1176">
        <v>23</v>
      </c>
      <c r="AA1176">
        <v>9</v>
      </c>
      <c r="AB1176">
        <v>9</v>
      </c>
      <c r="AC1176">
        <v>18</v>
      </c>
    </row>
    <row r="1177" spans="1:29" x14ac:dyDescent="0.3">
      <c r="A1177">
        <v>1557</v>
      </c>
      <c r="B1177" t="s">
        <v>547</v>
      </c>
      <c r="C1177" t="s">
        <v>2208</v>
      </c>
      <c r="J1177" t="s">
        <v>495</v>
      </c>
      <c r="K1177">
        <v>0</v>
      </c>
      <c r="N1177" t="b">
        <v>0</v>
      </c>
      <c r="O1177" t="b">
        <v>1</v>
      </c>
      <c r="P1177" t="b">
        <v>0</v>
      </c>
      <c r="Q1177">
        <v>12</v>
      </c>
      <c r="R1177">
        <v>1</v>
      </c>
      <c r="S1177">
        <v>1</v>
      </c>
      <c r="T1177">
        <v>2</v>
      </c>
      <c r="V1177" t="s">
        <v>415</v>
      </c>
      <c r="W1177" t="s">
        <v>3901</v>
      </c>
      <c r="X1177" t="s">
        <v>601</v>
      </c>
      <c r="Y1177">
        <v>25</v>
      </c>
      <c r="Z1177">
        <v>25</v>
      </c>
      <c r="AA1177">
        <v>2</v>
      </c>
      <c r="AB1177">
        <v>2</v>
      </c>
      <c r="AC1177">
        <v>18</v>
      </c>
    </row>
    <row r="1178" spans="1:29" x14ac:dyDescent="0.3">
      <c r="A1178">
        <v>1558</v>
      </c>
      <c r="B1178" t="s">
        <v>547</v>
      </c>
      <c r="C1178" t="s">
        <v>2209</v>
      </c>
      <c r="J1178" t="s">
        <v>495</v>
      </c>
      <c r="K1178">
        <v>0</v>
      </c>
      <c r="N1178" t="b">
        <v>0</v>
      </c>
      <c r="O1178" t="b">
        <v>1</v>
      </c>
      <c r="P1178" t="b">
        <v>0</v>
      </c>
      <c r="Q1178">
        <v>12</v>
      </c>
      <c r="R1178">
        <v>1</v>
      </c>
      <c r="S1178">
        <v>1</v>
      </c>
      <c r="T1178">
        <v>2</v>
      </c>
      <c r="V1178" t="s">
        <v>415</v>
      </c>
      <c r="W1178" t="s">
        <v>3901</v>
      </c>
      <c r="X1178" t="s">
        <v>679</v>
      </c>
      <c r="Y1178">
        <v>25</v>
      </c>
      <c r="Z1178">
        <v>25</v>
      </c>
      <c r="AA1178">
        <v>3</v>
      </c>
      <c r="AB1178">
        <v>3</v>
      </c>
      <c r="AC1178">
        <v>18</v>
      </c>
    </row>
    <row r="1179" spans="1:29" x14ac:dyDescent="0.3">
      <c r="A1179">
        <v>1559</v>
      </c>
      <c r="B1179" t="s">
        <v>547</v>
      </c>
      <c r="C1179" t="s">
        <v>2210</v>
      </c>
      <c r="J1179" t="s">
        <v>495</v>
      </c>
      <c r="K1179">
        <v>0</v>
      </c>
      <c r="N1179" t="b">
        <v>0</v>
      </c>
      <c r="O1179" t="b">
        <v>1</v>
      </c>
      <c r="P1179" t="b">
        <v>0</v>
      </c>
      <c r="Q1179">
        <v>12</v>
      </c>
      <c r="R1179">
        <v>1</v>
      </c>
      <c r="S1179">
        <v>1</v>
      </c>
      <c r="T1179">
        <v>2</v>
      </c>
      <c r="V1179" t="s">
        <v>415</v>
      </c>
      <c r="W1179" t="s">
        <v>3901</v>
      </c>
      <c r="X1179" t="s">
        <v>996</v>
      </c>
      <c r="Y1179">
        <v>25</v>
      </c>
      <c r="Z1179">
        <v>25</v>
      </c>
      <c r="AA1179">
        <v>4</v>
      </c>
      <c r="AB1179">
        <v>4</v>
      </c>
      <c r="AC1179">
        <v>18</v>
      </c>
    </row>
    <row r="1180" spans="1:29" x14ac:dyDescent="0.3">
      <c r="A1180">
        <v>1560</v>
      </c>
      <c r="B1180" t="s">
        <v>547</v>
      </c>
      <c r="C1180" t="s">
        <v>2211</v>
      </c>
      <c r="J1180" t="s">
        <v>495</v>
      </c>
      <c r="K1180">
        <v>0</v>
      </c>
      <c r="N1180" t="b">
        <v>0</v>
      </c>
      <c r="O1180" t="b">
        <v>1</v>
      </c>
      <c r="P1180" t="b">
        <v>0</v>
      </c>
      <c r="Q1180">
        <v>12</v>
      </c>
      <c r="R1180">
        <v>1</v>
      </c>
      <c r="S1180">
        <v>1</v>
      </c>
      <c r="T1180">
        <v>2</v>
      </c>
      <c r="V1180" t="s">
        <v>415</v>
      </c>
      <c r="W1180" t="s">
        <v>3901</v>
      </c>
      <c r="X1180" t="s">
        <v>998</v>
      </c>
      <c r="Y1180">
        <v>25</v>
      </c>
      <c r="Z1180">
        <v>25</v>
      </c>
      <c r="AA1180">
        <v>5</v>
      </c>
      <c r="AB1180">
        <v>5</v>
      </c>
      <c r="AC1180">
        <v>18</v>
      </c>
    </row>
    <row r="1181" spans="1:29" x14ac:dyDescent="0.3">
      <c r="A1181">
        <v>1561</v>
      </c>
      <c r="B1181" t="s">
        <v>547</v>
      </c>
      <c r="C1181" t="s">
        <v>2212</v>
      </c>
      <c r="J1181" t="s">
        <v>495</v>
      </c>
      <c r="K1181">
        <v>0</v>
      </c>
      <c r="N1181" t="b">
        <v>0</v>
      </c>
      <c r="O1181" t="b">
        <v>1</v>
      </c>
      <c r="P1181" t="b">
        <v>0</v>
      </c>
      <c r="Q1181">
        <v>12</v>
      </c>
      <c r="R1181">
        <v>1</v>
      </c>
      <c r="S1181">
        <v>1</v>
      </c>
      <c r="T1181">
        <v>2</v>
      </c>
      <c r="V1181" t="s">
        <v>415</v>
      </c>
      <c r="W1181" t="s">
        <v>3901</v>
      </c>
      <c r="X1181" t="s">
        <v>1000</v>
      </c>
      <c r="Y1181">
        <v>25</v>
      </c>
      <c r="Z1181">
        <v>25</v>
      </c>
      <c r="AA1181">
        <v>6</v>
      </c>
      <c r="AB1181">
        <v>6</v>
      </c>
      <c r="AC1181">
        <v>18</v>
      </c>
    </row>
    <row r="1182" spans="1:29" x14ac:dyDescent="0.3">
      <c r="A1182">
        <v>1562</v>
      </c>
      <c r="B1182" t="s">
        <v>547</v>
      </c>
      <c r="C1182" t="s">
        <v>2213</v>
      </c>
      <c r="J1182" t="s">
        <v>495</v>
      </c>
      <c r="K1182">
        <v>0</v>
      </c>
      <c r="N1182" t="b">
        <v>0</v>
      </c>
      <c r="O1182" t="b">
        <v>1</v>
      </c>
      <c r="P1182" t="b">
        <v>0</v>
      </c>
      <c r="Q1182">
        <v>12</v>
      </c>
      <c r="R1182">
        <v>1</v>
      </c>
      <c r="S1182">
        <v>1</v>
      </c>
      <c r="T1182">
        <v>2</v>
      </c>
      <c r="V1182" t="s">
        <v>415</v>
      </c>
      <c r="W1182" t="s">
        <v>3901</v>
      </c>
      <c r="X1182" t="s">
        <v>1002</v>
      </c>
      <c r="Y1182">
        <v>25</v>
      </c>
      <c r="Z1182">
        <v>25</v>
      </c>
      <c r="AA1182">
        <v>7</v>
      </c>
      <c r="AB1182">
        <v>7</v>
      </c>
      <c r="AC1182">
        <v>18</v>
      </c>
    </row>
    <row r="1183" spans="1:29" x14ac:dyDescent="0.3">
      <c r="A1183">
        <v>1563</v>
      </c>
      <c r="B1183" t="s">
        <v>547</v>
      </c>
      <c r="C1183" t="s">
        <v>2214</v>
      </c>
      <c r="J1183" t="s">
        <v>495</v>
      </c>
      <c r="K1183">
        <v>0</v>
      </c>
      <c r="N1183" t="b">
        <v>0</v>
      </c>
      <c r="O1183" t="b">
        <v>1</v>
      </c>
      <c r="P1183" t="b">
        <v>0</v>
      </c>
      <c r="Q1183">
        <v>12</v>
      </c>
      <c r="R1183">
        <v>1</v>
      </c>
      <c r="S1183">
        <v>1</v>
      </c>
      <c r="T1183">
        <v>2</v>
      </c>
      <c r="V1183" t="s">
        <v>415</v>
      </c>
      <c r="W1183" t="s">
        <v>3901</v>
      </c>
      <c r="X1183" t="s">
        <v>1004</v>
      </c>
      <c r="Y1183">
        <v>25</v>
      </c>
      <c r="Z1183">
        <v>25</v>
      </c>
      <c r="AA1183">
        <v>8</v>
      </c>
      <c r="AB1183">
        <v>8</v>
      </c>
      <c r="AC1183">
        <v>18</v>
      </c>
    </row>
    <row r="1184" spans="1:29" x14ac:dyDescent="0.3">
      <c r="A1184">
        <v>1564</v>
      </c>
      <c r="B1184" t="s">
        <v>547</v>
      </c>
      <c r="C1184" t="s">
        <v>2215</v>
      </c>
      <c r="J1184" t="s">
        <v>495</v>
      </c>
      <c r="K1184">
        <v>0</v>
      </c>
      <c r="N1184" t="b">
        <v>0</v>
      </c>
      <c r="O1184" t="b">
        <v>1</v>
      </c>
      <c r="P1184" t="b">
        <v>0</v>
      </c>
      <c r="Q1184">
        <v>12</v>
      </c>
      <c r="R1184">
        <v>1</v>
      </c>
      <c r="S1184">
        <v>1</v>
      </c>
      <c r="T1184">
        <v>2</v>
      </c>
      <c r="V1184" t="s">
        <v>415</v>
      </c>
      <c r="W1184" t="s">
        <v>3901</v>
      </c>
      <c r="X1184" t="s">
        <v>1006</v>
      </c>
      <c r="Y1184">
        <v>25</v>
      </c>
      <c r="Z1184">
        <v>25</v>
      </c>
      <c r="AA1184">
        <v>9</v>
      </c>
      <c r="AB1184">
        <v>9</v>
      </c>
      <c r="AC1184">
        <v>18</v>
      </c>
    </row>
    <row r="1185" spans="1:29" x14ac:dyDescent="0.3">
      <c r="A1185">
        <v>1565</v>
      </c>
      <c r="B1185" t="s">
        <v>547</v>
      </c>
      <c r="C1185" t="s">
        <v>2216</v>
      </c>
      <c r="J1185" t="s">
        <v>491</v>
      </c>
      <c r="K1185">
        <v>0</v>
      </c>
      <c r="N1185" t="b">
        <v>1</v>
      </c>
      <c r="O1185" t="b">
        <v>0</v>
      </c>
      <c r="P1185" t="b">
        <v>1</v>
      </c>
      <c r="Q1185">
        <v>12</v>
      </c>
      <c r="R1185">
        <v>1</v>
      </c>
      <c r="S1185">
        <v>1</v>
      </c>
      <c r="T1185">
        <v>26</v>
      </c>
      <c r="V1185" t="s">
        <v>415</v>
      </c>
      <c r="W1185" t="s">
        <v>3901</v>
      </c>
      <c r="X1185" t="s">
        <v>2217</v>
      </c>
      <c r="Y1185">
        <v>27</v>
      </c>
      <c r="Z1185">
        <v>27</v>
      </c>
      <c r="AA1185">
        <v>1</v>
      </c>
      <c r="AB1185">
        <v>1</v>
      </c>
      <c r="AC1185">
        <v>18</v>
      </c>
    </row>
    <row r="1186" spans="1:29" x14ac:dyDescent="0.3">
      <c r="A1186">
        <v>1566</v>
      </c>
      <c r="B1186" t="s">
        <v>547</v>
      </c>
      <c r="C1186" t="s">
        <v>2218</v>
      </c>
      <c r="J1186" t="s">
        <v>491</v>
      </c>
      <c r="K1186">
        <v>0</v>
      </c>
      <c r="N1186" t="b">
        <v>1</v>
      </c>
      <c r="O1186" t="b">
        <v>0</v>
      </c>
      <c r="P1186" t="b">
        <v>1</v>
      </c>
      <c r="Q1186">
        <v>12</v>
      </c>
      <c r="R1186">
        <v>1</v>
      </c>
      <c r="S1186">
        <v>1</v>
      </c>
      <c r="T1186">
        <v>26</v>
      </c>
      <c r="V1186" t="s">
        <v>415</v>
      </c>
      <c r="W1186" t="s">
        <v>3901</v>
      </c>
      <c r="X1186" t="s">
        <v>2219</v>
      </c>
      <c r="Y1186">
        <v>28</v>
      </c>
      <c r="Z1186">
        <v>28</v>
      </c>
      <c r="AA1186">
        <v>1</v>
      </c>
      <c r="AB1186">
        <v>1</v>
      </c>
      <c r="AC1186">
        <v>18</v>
      </c>
    </row>
    <row r="1187" spans="1:29" x14ac:dyDescent="0.3">
      <c r="A1187">
        <v>1567</v>
      </c>
      <c r="B1187" t="s">
        <v>547</v>
      </c>
      <c r="C1187" t="s">
        <v>2220</v>
      </c>
      <c r="J1187" t="s">
        <v>491</v>
      </c>
      <c r="K1187">
        <v>0</v>
      </c>
      <c r="N1187" t="b">
        <v>1</v>
      </c>
      <c r="O1187" t="b">
        <v>0</v>
      </c>
      <c r="P1187" t="b">
        <v>1</v>
      </c>
      <c r="Q1187">
        <v>12</v>
      </c>
      <c r="R1187">
        <v>1</v>
      </c>
      <c r="S1187">
        <v>1</v>
      </c>
      <c r="T1187">
        <v>26</v>
      </c>
      <c r="V1187" t="s">
        <v>415</v>
      </c>
      <c r="W1187" t="s">
        <v>3901</v>
      </c>
      <c r="X1187" t="s">
        <v>2221</v>
      </c>
      <c r="Y1187">
        <v>29</v>
      </c>
      <c r="Z1187">
        <v>29</v>
      </c>
      <c r="AA1187">
        <v>1</v>
      </c>
      <c r="AB1187">
        <v>1</v>
      </c>
      <c r="AC1187">
        <v>18</v>
      </c>
    </row>
    <row r="1188" spans="1:29" x14ac:dyDescent="0.3">
      <c r="A1188">
        <v>1568</v>
      </c>
      <c r="B1188" t="s">
        <v>547</v>
      </c>
      <c r="C1188" t="s">
        <v>2222</v>
      </c>
      <c r="J1188" t="s">
        <v>491</v>
      </c>
      <c r="K1188">
        <v>0</v>
      </c>
      <c r="N1188" t="b">
        <v>1</v>
      </c>
      <c r="O1188" t="b">
        <v>0</v>
      </c>
      <c r="P1188" t="b">
        <v>1</v>
      </c>
      <c r="Q1188">
        <v>12</v>
      </c>
      <c r="R1188">
        <v>1</v>
      </c>
      <c r="S1188">
        <v>1</v>
      </c>
      <c r="T1188">
        <v>26</v>
      </c>
      <c r="V1188" t="s">
        <v>415</v>
      </c>
      <c r="W1188" t="s">
        <v>3901</v>
      </c>
      <c r="X1188" t="s">
        <v>2223</v>
      </c>
      <c r="Y1188">
        <v>30</v>
      </c>
      <c r="Z1188">
        <v>30</v>
      </c>
      <c r="AA1188">
        <v>1</v>
      </c>
      <c r="AB1188">
        <v>1</v>
      </c>
      <c r="AC1188">
        <v>18</v>
      </c>
    </row>
    <row r="1189" spans="1:29" x14ac:dyDescent="0.3">
      <c r="A1189">
        <v>1569</v>
      </c>
      <c r="B1189" t="s">
        <v>547</v>
      </c>
      <c r="C1189" t="s">
        <v>2224</v>
      </c>
      <c r="J1189" t="s">
        <v>491</v>
      </c>
      <c r="K1189">
        <v>0</v>
      </c>
      <c r="N1189" t="b">
        <v>1</v>
      </c>
      <c r="O1189" t="b">
        <v>0</v>
      </c>
      <c r="P1189" t="b">
        <v>1</v>
      </c>
      <c r="Q1189">
        <v>12</v>
      </c>
      <c r="R1189">
        <v>1</v>
      </c>
      <c r="S1189">
        <v>1</v>
      </c>
      <c r="T1189">
        <v>26</v>
      </c>
      <c r="V1189" t="s">
        <v>415</v>
      </c>
      <c r="W1189" t="s">
        <v>3901</v>
      </c>
      <c r="X1189" t="s">
        <v>2225</v>
      </c>
      <c r="Y1189">
        <v>31</v>
      </c>
      <c r="Z1189">
        <v>31</v>
      </c>
      <c r="AA1189">
        <v>1</v>
      </c>
      <c r="AB1189">
        <v>1</v>
      </c>
      <c r="AC1189">
        <v>18</v>
      </c>
    </row>
    <row r="1190" spans="1:29" x14ac:dyDescent="0.3">
      <c r="A1190">
        <v>1570</v>
      </c>
      <c r="B1190" t="s">
        <v>547</v>
      </c>
      <c r="C1190" t="s">
        <v>2226</v>
      </c>
      <c r="J1190" t="s">
        <v>491</v>
      </c>
      <c r="K1190">
        <v>0</v>
      </c>
      <c r="N1190" t="b">
        <v>1</v>
      </c>
      <c r="O1190" t="b">
        <v>0</v>
      </c>
      <c r="P1190" t="b">
        <v>1</v>
      </c>
      <c r="Q1190">
        <v>12</v>
      </c>
      <c r="R1190">
        <v>1</v>
      </c>
      <c r="S1190">
        <v>1</v>
      </c>
      <c r="T1190">
        <v>26</v>
      </c>
      <c r="V1190" t="s">
        <v>415</v>
      </c>
      <c r="W1190" t="s">
        <v>3901</v>
      </c>
      <c r="X1190" t="s">
        <v>2227</v>
      </c>
      <c r="Y1190">
        <v>32</v>
      </c>
      <c r="Z1190">
        <v>32</v>
      </c>
      <c r="AA1190">
        <v>1</v>
      </c>
      <c r="AB1190">
        <v>1</v>
      </c>
      <c r="AC1190">
        <v>18</v>
      </c>
    </row>
    <row r="1191" spans="1:29" x14ac:dyDescent="0.3">
      <c r="A1191">
        <v>1571</v>
      </c>
      <c r="B1191" t="s">
        <v>547</v>
      </c>
      <c r="C1191" t="s">
        <v>2228</v>
      </c>
      <c r="J1191" t="s">
        <v>491</v>
      </c>
      <c r="K1191">
        <v>0</v>
      </c>
      <c r="N1191" t="b">
        <v>1</v>
      </c>
      <c r="O1191" t="b">
        <v>0</v>
      </c>
      <c r="P1191" t="b">
        <v>1</v>
      </c>
      <c r="Q1191">
        <v>12</v>
      </c>
      <c r="R1191">
        <v>1</v>
      </c>
      <c r="S1191">
        <v>1</v>
      </c>
      <c r="T1191">
        <v>26</v>
      </c>
      <c r="V1191" t="s">
        <v>415</v>
      </c>
      <c r="W1191" t="s">
        <v>3901</v>
      </c>
      <c r="X1191" t="s">
        <v>2229</v>
      </c>
      <c r="Y1191">
        <v>33</v>
      </c>
      <c r="Z1191">
        <v>33</v>
      </c>
      <c r="AA1191">
        <v>1</v>
      </c>
      <c r="AB1191">
        <v>1</v>
      </c>
      <c r="AC1191">
        <v>18</v>
      </c>
    </row>
    <row r="1192" spans="1:29" x14ac:dyDescent="0.3">
      <c r="A1192">
        <v>1572</v>
      </c>
      <c r="B1192" t="s">
        <v>547</v>
      </c>
      <c r="C1192" t="s">
        <v>2230</v>
      </c>
      <c r="J1192" t="s">
        <v>491</v>
      </c>
      <c r="K1192">
        <v>0</v>
      </c>
      <c r="N1192" t="b">
        <v>1</v>
      </c>
      <c r="O1192" t="b">
        <v>0</v>
      </c>
      <c r="P1192" t="b">
        <v>1</v>
      </c>
      <c r="Q1192">
        <v>12</v>
      </c>
      <c r="R1192">
        <v>1</v>
      </c>
      <c r="S1192">
        <v>1</v>
      </c>
      <c r="T1192">
        <v>26</v>
      </c>
      <c r="V1192" t="s">
        <v>415</v>
      </c>
      <c r="W1192" t="s">
        <v>3901</v>
      </c>
      <c r="X1192" t="s">
        <v>2231</v>
      </c>
      <c r="Y1192">
        <v>34</v>
      </c>
      <c r="Z1192">
        <v>34</v>
      </c>
      <c r="AA1192">
        <v>1</v>
      </c>
      <c r="AB1192">
        <v>1</v>
      </c>
      <c r="AC1192">
        <v>18</v>
      </c>
    </row>
    <row r="1193" spans="1:29" x14ac:dyDescent="0.3">
      <c r="A1193">
        <v>1573</v>
      </c>
      <c r="B1193" t="s">
        <v>547</v>
      </c>
      <c r="C1193" t="s">
        <v>2232</v>
      </c>
      <c r="J1193" t="s">
        <v>491</v>
      </c>
      <c r="K1193">
        <v>0</v>
      </c>
      <c r="N1193" t="b">
        <v>1</v>
      </c>
      <c r="O1193" t="b">
        <v>0</v>
      </c>
      <c r="P1193" t="b">
        <v>1</v>
      </c>
      <c r="Q1193">
        <v>12</v>
      </c>
      <c r="R1193">
        <v>1</v>
      </c>
      <c r="S1193">
        <v>1</v>
      </c>
      <c r="T1193">
        <v>26</v>
      </c>
      <c r="V1193" t="s">
        <v>415</v>
      </c>
      <c r="W1193" t="s">
        <v>3901</v>
      </c>
      <c r="X1193" t="s">
        <v>2233</v>
      </c>
      <c r="Y1193">
        <v>35</v>
      </c>
      <c r="Z1193">
        <v>35</v>
      </c>
      <c r="AA1193">
        <v>1</v>
      </c>
      <c r="AB1193">
        <v>1</v>
      </c>
      <c r="AC1193">
        <v>18</v>
      </c>
    </row>
    <row r="1194" spans="1:29" x14ac:dyDescent="0.3">
      <c r="A1194">
        <v>1574</v>
      </c>
      <c r="B1194" t="s">
        <v>547</v>
      </c>
      <c r="C1194" t="s">
        <v>2234</v>
      </c>
      <c r="J1194" t="s">
        <v>491</v>
      </c>
      <c r="K1194">
        <v>0</v>
      </c>
      <c r="N1194" t="b">
        <v>1</v>
      </c>
      <c r="O1194" t="b">
        <v>0</v>
      </c>
      <c r="P1194" t="b">
        <v>1</v>
      </c>
      <c r="Q1194">
        <v>12</v>
      </c>
      <c r="R1194">
        <v>1</v>
      </c>
      <c r="S1194">
        <v>1</v>
      </c>
      <c r="T1194">
        <v>26</v>
      </c>
      <c r="V1194" t="s">
        <v>415</v>
      </c>
      <c r="W1194" t="s">
        <v>3901</v>
      </c>
      <c r="X1194" t="s">
        <v>2235</v>
      </c>
      <c r="Y1194">
        <v>36</v>
      </c>
      <c r="Z1194">
        <v>36</v>
      </c>
      <c r="AA1194">
        <v>1</v>
      </c>
      <c r="AB1194">
        <v>1</v>
      </c>
      <c r="AC1194">
        <v>18</v>
      </c>
    </row>
    <row r="1195" spans="1:29" x14ac:dyDescent="0.3">
      <c r="A1195">
        <v>1576</v>
      </c>
      <c r="B1195" t="s">
        <v>547</v>
      </c>
      <c r="C1195" t="s">
        <v>2237</v>
      </c>
      <c r="I1195" t="s">
        <v>266</v>
      </c>
      <c r="J1195" t="s">
        <v>495</v>
      </c>
      <c r="K1195">
        <v>0</v>
      </c>
      <c r="N1195" t="b">
        <v>1</v>
      </c>
      <c r="O1195" t="b">
        <v>0</v>
      </c>
      <c r="P1195" t="b">
        <v>1</v>
      </c>
      <c r="Q1195">
        <v>12</v>
      </c>
      <c r="R1195">
        <v>1</v>
      </c>
      <c r="S1195">
        <v>1</v>
      </c>
      <c r="T1195">
        <v>0</v>
      </c>
      <c r="V1195" t="s">
        <v>415</v>
      </c>
      <c r="W1195" t="s">
        <v>3901</v>
      </c>
      <c r="X1195" t="s">
        <v>603</v>
      </c>
      <c r="Y1195">
        <v>27</v>
      </c>
      <c r="Z1195">
        <v>27</v>
      </c>
      <c r="AA1195">
        <v>2</v>
      </c>
      <c r="AB1195">
        <v>2</v>
      </c>
      <c r="AC1195">
        <v>18</v>
      </c>
    </row>
    <row r="1196" spans="1:29" x14ac:dyDescent="0.3">
      <c r="A1196">
        <v>1577</v>
      </c>
      <c r="B1196" t="s">
        <v>547</v>
      </c>
      <c r="C1196" t="s">
        <v>2238</v>
      </c>
      <c r="I1196" t="s">
        <v>266</v>
      </c>
      <c r="J1196" t="s">
        <v>495</v>
      </c>
      <c r="K1196">
        <v>0</v>
      </c>
      <c r="N1196" t="b">
        <v>1</v>
      </c>
      <c r="O1196" t="b">
        <v>0</v>
      </c>
      <c r="P1196" t="b">
        <v>1</v>
      </c>
      <c r="Q1196">
        <v>12</v>
      </c>
      <c r="R1196">
        <v>1</v>
      </c>
      <c r="S1196">
        <v>1</v>
      </c>
      <c r="T1196">
        <v>0</v>
      </c>
      <c r="V1196" t="s">
        <v>415</v>
      </c>
      <c r="W1196" t="s">
        <v>3901</v>
      </c>
      <c r="X1196" t="s">
        <v>604</v>
      </c>
      <c r="Y1196">
        <v>28</v>
      </c>
      <c r="Z1196">
        <v>28</v>
      </c>
      <c r="AA1196">
        <v>2</v>
      </c>
      <c r="AB1196">
        <v>2</v>
      </c>
      <c r="AC1196">
        <v>18</v>
      </c>
    </row>
    <row r="1197" spans="1:29" x14ac:dyDescent="0.3">
      <c r="A1197">
        <v>1578</v>
      </c>
      <c r="B1197" t="s">
        <v>547</v>
      </c>
      <c r="C1197" t="s">
        <v>2239</v>
      </c>
      <c r="I1197" t="s">
        <v>266</v>
      </c>
      <c r="J1197" t="s">
        <v>495</v>
      </c>
      <c r="K1197">
        <v>0</v>
      </c>
      <c r="N1197" t="b">
        <v>1</v>
      </c>
      <c r="O1197" t="b">
        <v>0</v>
      </c>
      <c r="P1197" t="b">
        <v>1</v>
      </c>
      <c r="Q1197">
        <v>12</v>
      </c>
      <c r="R1197">
        <v>1</v>
      </c>
      <c r="S1197">
        <v>1</v>
      </c>
      <c r="T1197">
        <v>0</v>
      </c>
      <c r="V1197" t="s">
        <v>415</v>
      </c>
      <c r="W1197" t="s">
        <v>3901</v>
      </c>
      <c r="X1197" t="s">
        <v>605</v>
      </c>
      <c r="Y1197">
        <v>29</v>
      </c>
      <c r="Z1197">
        <v>29</v>
      </c>
      <c r="AA1197">
        <v>2</v>
      </c>
      <c r="AB1197">
        <v>2</v>
      </c>
      <c r="AC1197">
        <v>18</v>
      </c>
    </row>
    <row r="1198" spans="1:29" x14ac:dyDescent="0.3">
      <c r="A1198">
        <v>1579</v>
      </c>
      <c r="B1198" t="s">
        <v>547</v>
      </c>
      <c r="C1198" t="s">
        <v>2240</v>
      </c>
      <c r="I1198" t="s">
        <v>266</v>
      </c>
      <c r="J1198" t="s">
        <v>495</v>
      </c>
      <c r="K1198">
        <v>0</v>
      </c>
      <c r="N1198" t="b">
        <v>1</v>
      </c>
      <c r="O1198" t="b">
        <v>0</v>
      </c>
      <c r="P1198" t="b">
        <v>1</v>
      </c>
      <c r="Q1198">
        <v>12</v>
      </c>
      <c r="R1198">
        <v>1</v>
      </c>
      <c r="S1198">
        <v>1</v>
      </c>
      <c r="T1198">
        <v>0</v>
      </c>
      <c r="V1198" t="s">
        <v>415</v>
      </c>
      <c r="W1198" t="s">
        <v>3901</v>
      </c>
      <c r="X1198" t="s">
        <v>606</v>
      </c>
      <c r="Y1198">
        <v>30</v>
      </c>
      <c r="Z1198">
        <v>30</v>
      </c>
      <c r="AA1198">
        <v>2</v>
      </c>
      <c r="AB1198">
        <v>2</v>
      </c>
      <c r="AC1198">
        <v>18</v>
      </c>
    </row>
    <row r="1199" spans="1:29" x14ac:dyDescent="0.3">
      <c r="A1199">
        <v>1580</v>
      </c>
      <c r="B1199" t="s">
        <v>547</v>
      </c>
      <c r="C1199" t="s">
        <v>2241</v>
      </c>
      <c r="I1199" t="s">
        <v>266</v>
      </c>
      <c r="J1199" t="s">
        <v>495</v>
      </c>
      <c r="K1199">
        <v>0</v>
      </c>
      <c r="N1199" t="b">
        <v>1</v>
      </c>
      <c r="O1199" t="b">
        <v>0</v>
      </c>
      <c r="P1199" t="b">
        <v>1</v>
      </c>
      <c r="Q1199">
        <v>12</v>
      </c>
      <c r="R1199">
        <v>1</v>
      </c>
      <c r="S1199">
        <v>1</v>
      </c>
      <c r="T1199">
        <v>0</v>
      </c>
      <c r="V1199" t="s">
        <v>415</v>
      </c>
      <c r="W1199" t="s">
        <v>3901</v>
      </c>
      <c r="X1199" t="s">
        <v>607</v>
      </c>
      <c r="Y1199">
        <v>31</v>
      </c>
      <c r="Z1199">
        <v>31</v>
      </c>
      <c r="AA1199">
        <v>2</v>
      </c>
      <c r="AB1199">
        <v>2</v>
      </c>
      <c r="AC1199">
        <v>18</v>
      </c>
    </row>
    <row r="1200" spans="1:29" x14ac:dyDescent="0.3">
      <c r="A1200">
        <v>1581</v>
      </c>
      <c r="B1200" t="s">
        <v>547</v>
      </c>
      <c r="C1200" t="s">
        <v>2242</v>
      </c>
      <c r="I1200" t="s">
        <v>266</v>
      </c>
      <c r="J1200" t="s">
        <v>495</v>
      </c>
      <c r="K1200">
        <v>0</v>
      </c>
      <c r="N1200" t="b">
        <v>1</v>
      </c>
      <c r="O1200" t="b">
        <v>0</v>
      </c>
      <c r="P1200" t="b">
        <v>1</v>
      </c>
      <c r="Q1200">
        <v>12</v>
      </c>
      <c r="R1200">
        <v>1</v>
      </c>
      <c r="S1200">
        <v>1</v>
      </c>
      <c r="T1200">
        <v>0</v>
      </c>
      <c r="V1200" t="s">
        <v>415</v>
      </c>
      <c r="W1200" t="s">
        <v>3901</v>
      </c>
      <c r="X1200" t="s">
        <v>608</v>
      </c>
      <c r="Y1200">
        <v>32</v>
      </c>
      <c r="Z1200">
        <v>32</v>
      </c>
      <c r="AA1200">
        <v>2</v>
      </c>
      <c r="AB1200">
        <v>2</v>
      </c>
      <c r="AC1200">
        <v>18</v>
      </c>
    </row>
    <row r="1201" spans="1:29" x14ac:dyDescent="0.3">
      <c r="A1201">
        <v>1582</v>
      </c>
      <c r="B1201" t="s">
        <v>547</v>
      </c>
      <c r="C1201" t="s">
        <v>2243</v>
      </c>
      <c r="I1201" t="s">
        <v>266</v>
      </c>
      <c r="J1201" t="s">
        <v>495</v>
      </c>
      <c r="K1201">
        <v>0</v>
      </c>
      <c r="N1201" t="b">
        <v>1</v>
      </c>
      <c r="O1201" t="b">
        <v>0</v>
      </c>
      <c r="P1201" t="b">
        <v>1</v>
      </c>
      <c r="Q1201">
        <v>12</v>
      </c>
      <c r="R1201">
        <v>1</v>
      </c>
      <c r="S1201">
        <v>1</v>
      </c>
      <c r="T1201">
        <v>0</v>
      </c>
      <c r="V1201" t="s">
        <v>415</v>
      </c>
      <c r="W1201" t="s">
        <v>3901</v>
      </c>
      <c r="X1201" t="s">
        <v>609</v>
      </c>
      <c r="Y1201">
        <v>33</v>
      </c>
      <c r="Z1201">
        <v>33</v>
      </c>
      <c r="AA1201">
        <v>2</v>
      </c>
      <c r="AB1201">
        <v>2</v>
      </c>
      <c r="AC1201">
        <v>18</v>
      </c>
    </row>
    <row r="1202" spans="1:29" x14ac:dyDescent="0.3">
      <c r="A1202">
        <v>1583</v>
      </c>
      <c r="B1202" t="s">
        <v>547</v>
      </c>
      <c r="C1202" t="s">
        <v>2244</v>
      </c>
      <c r="I1202" t="s">
        <v>266</v>
      </c>
      <c r="J1202" t="s">
        <v>495</v>
      </c>
      <c r="K1202">
        <v>0</v>
      </c>
      <c r="N1202" t="b">
        <v>1</v>
      </c>
      <c r="O1202" t="b">
        <v>0</v>
      </c>
      <c r="P1202" t="b">
        <v>1</v>
      </c>
      <c r="Q1202">
        <v>12</v>
      </c>
      <c r="R1202">
        <v>1</v>
      </c>
      <c r="S1202">
        <v>1</v>
      </c>
      <c r="T1202">
        <v>0</v>
      </c>
      <c r="V1202" t="s">
        <v>415</v>
      </c>
      <c r="W1202" t="s">
        <v>3901</v>
      </c>
      <c r="X1202" t="s">
        <v>610</v>
      </c>
      <c r="Y1202">
        <v>34</v>
      </c>
      <c r="Z1202">
        <v>34</v>
      </c>
      <c r="AA1202">
        <v>2</v>
      </c>
      <c r="AB1202">
        <v>2</v>
      </c>
      <c r="AC1202">
        <v>18</v>
      </c>
    </row>
    <row r="1203" spans="1:29" x14ac:dyDescent="0.3">
      <c r="A1203">
        <v>1584</v>
      </c>
      <c r="B1203" t="s">
        <v>547</v>
      </c>
      <c r="C1203" t="s">
        <v>2245</v>
      </c>
      <c r="I1203" t="s">
        <v>266</v>
      </c>
      <c r="J1203" t="s">
        <v>495</v>
      </c>
      <c r="K1203">
        <v>0</v>
      </c>
      <c r="N1203" t="b">
        <v>1</v>
      </c>
      <c r="O1203" t="b">
        <v>0</v>
      </c>
      <c r="P1203" t="b">
        <v>1</v>
      </c>
      <c r="Q1203">
        <v>12</v>
      </c>
      <c r="R1203">
        <v>1</v>
      </c>
      <c r="S1203">
        <v>1</v>
      </c>
      <c r="T1203">
        <v>0</v>
      </c>
      <c r="V1203" t="s">
        <v>415</v>
      </c>
      <c r="W1203" t="s">
        <v>3901</v>
      </c>
      <c r="X1203" t="s">
        <v>611</v>
      </c>
      <c r="Y1203">
        <v>35</v>
      </c>
      <c r="Z1203">
        <v>35</v>
      </c>
      <c r="AA1203">
        <v>2</v>
      </c>
      <c r="AB1203">
        <v>2</v>
      </c>
      <c r="AC1203">
        <v>18</v>
      </c>
    </row>
    <row r="1204" spans="1:29" x14ac:dyDescent="0.3">
      <c r="A1204">
        <v>1585</v>
      </c>
      <c r="B1204" t="s">
        <v>547</v>
      </c>
      <c r="C1204" t="s">
        <v>2246</v>
      </c>
      <c r="I1204" t="s">
        <v>266</v>
      </c>
      <c r="J1204" t="s">
        <v>495</v>
      </c>
      <c r="K1204">
        <v>0</v>
      </c>
      <c r="N1204" t="b">
        <v>1</v>
      </c>
      <c r="O1204" t="b">
        <v>0</v>
      </c>
      <c r="P1204" t="b">
        <v>1</v>
      </c>
      <c r="Q1204">
        <v>12</v>
      </c>
      <c r="R1204">
        <v>1</v>
      </c>
      <c r="S1204">
        <v>1</v>
      </c>
      <c r="T1204">
        <v>0</v>
      </c>
      <c r="V1204" t="s">
        <v>415</v>
      </c>
      <c r="W1204" t="s">
        <v>3901</v>
      </c>
      <c r="X1204" t="s">
        <v>612</v>
      </c>
      <c r="Y1204">
        <v>36</v>
      </c>
      <c r="Z1204">
        <v>36</v>
      </c>
      <c r="AA1204">
        <v>2</v>
      </c>
      <c r="AB1204">
        <v>2</v>
      </c>
      <c r="AC1204">
        <v>18</v>
      </c>
    </row>
    <row r="1205" spans="1:29" x14ac:dyDescent="0.3">
      <c r="A1205">
        <v>1586</v>
      </c>
      <c r="B1205" t="s">
        <v>547</v>
      </c>
      <c r="C1205" t="s">
        <v>2247</v>
      </c>
      <c r="I1205" t="s">
        <v>266</v>
      </c>
      <c r="J1205" t="s">
        <v>495</v>
      </c>
      <c r="K1205">
        <v>0</v>
      </c>
      <c r="N1205" t="b">
        <v>1</v>
      </c>
      <c r="O1205" t="b">
        <v>0</v>
      </c>
      <c r="P1205" t="b">
        <v>1</v>
      </c>
      <c r="Q1205">
        <v>12</v>
      </c>
      <c r="R1205">
        <v>1</v>
      </c>
      <c r="S1205">
        <v>1</v>
      </c>
      <c r="T1205">
        <v>0</v>
      </c>
      <c r="V1205" t="s">
        <v>415</v>
      </c>
      <c r="W1205" t="s">
        <v>3901</v>
      </c>
      <c r="X1205" t="s">
        <v>613</v>
      </c>
      <c r="Y1205">
        <v>37</v>
      </c>
      <c r="Z1205">
        <v>37</v>
      </c>
      <c r="AA1205">
        <v>2</v>
      </c>
      <c r="AB1205">
        <v>2</v>
      </c>
      <c r="AC1205">
        <v>18</v>
      </c>
    </row>
    <row r="1206" spans="1:29" x14ac:dyDescent="0.3">
      <c r="A1206">
        <v>1587</v>
      </c>
      <c r="B1206" t="s">
        <v>547</v>
      </c>
      <c r="C1206" t="s">
        <v>2248</v>
      </c>
      <c r="I1206" t="s">
        <v>266</v>
      </c>
      <c r="J1206" t="s">
        <v>495</v>
      </c>
      <c r="K1206">
        <v>0</v>
      </c>
      <c r="N1206" t="b">
        <v>0</v>
      </c>
      <c r="O1206" t="b">
        <v>1</v>
      </c>
      <c r="P1206" t="b">
        <v>0</v>
      </c>
      <c r="Q1206">
        <v>12</v>
      </c>
      <c r="R1206">
        <v>1</v>
      </c>
      <c r="S1206">
        <v>1</v>
      </c>
      <c r="T1206">
        <v>0</v>
      </c>
      <c r="V1206" t="s">
        <v>415</v>
      </c>
      <c r="W1206" t="s">
        <v>3901</v>
      </c>
      <c r="X1206" t="s">
        <v>614</v>
      </c>
      <c r="Y1206">
        <v>38</v>
      </c>
      <c r="Z1206">
        <v>38</v>
      </c>
      <c r="AA1206">
        <v>2</v>
      </c>
      <c r="AB1206">
        <v>2</v>
      </c>
      <c r="AC1206">
        <v>18</v>
      </c>
    </row>
    <row r="1207" spans="1:29" x14ac:dyDescent="0.3">
      <c r="A1207">
        <v>1588</v>
      </c>
      <c r="B1207" t="s">
        <v>547</v>
      </c>
      <c r="C1207" t="s">
        <v>2249</v>
      </c>
      <c r="J1207" t="s">
        <v>495</v>
      </c>
      <c r="K1207">
        <v>0</v>
      </c>
      <c r="N1207" t="b">
        <v>0</v>
      </c>
      <c r="O1207" t="b">
        <v>1</v>
      </c>
      <c r="P1207" t="b">
        <v>0</v>
      </c>
      <c r="Q1207">
        <v>12</v>
      </c>
      <c r="R1207">
        <v>1</v>
      </c>
      <c r="S1207">
        <v>1</v>
      </c>
      <c r="T1207">
        <v>26</v>
      </c>
      <c r="V1207" t="s">
        <v>415</v>
      </c>
      <c r="W1207" t="s">
        <v>3901</v>
      </c>
      <c r="X1207" t="s">
        <v>615</v>
      </c>
      <c r="Y1207">
        <v>39</v>
      </c>
      <c r="Z1207">
        <v>39</v>
      </c>
      <c r="AA1207">
        <v>2</v>
      </c>
      <c r="AB1207">
        <v>2</v>
      </c>
      <c r="AC1207">
        <v>18</v>
      </c>
    </row>
    <row r="1208" spans="1:29" x14ac:dyDescent="0.3">
      <c r="A1208">
        <v>1589</v>
      </c>
      <c r="B1208" t="s">
        <v>547</v>
      </c>
      <c r="C1208" t="s">
        <v>2250</v>
      </c>
      <c r="J1208" t="s">
        <v>495</v>
      </c>
      <c r="K1208">
        <v>0</v>
      </c>
      <c r="N1208" t="b">
        <v>1</v>
      </c>
      <c r="O1208" t="b">
        <v>0</v>
      </c>
      <c r="P1208" t="b">
        <v>1</v>
      </c>
      <c r="Q1208">
        <v>12</v>
      </c>
      <c r="R1208">
        <v>1</v>
      </c>
      <c r="S1208">
        <v>1</v>
      </c>
      <c r="T1208">
        <v>2</v>
      </c>
      <c r="V1208" t="s">
        <v>415</v>
      </c>
      <c r="W1208" t="s">
        <v>3901</v>
      </c>
      <c r="X1208" t="s">
        <v>669</v>
      </c>
      <c r="Y1208">
        <v>20</v>
      </c>
      <c r="Z1208">
        <v>20</v>
      </c>
      <c r="AA1208">
        <v>3</v>
      </c>
      <c r="AB1208">
        <v>3</v>
      </c>
      <c r="AC1208">
        <v>18</v>
      </c>
    </row>
    <row r="1209" spans="1:29" x14ac:dyDescent="0.3">
      <c r="A1209">
        <v>1590</v>
      </c>
      <c r="B1209" t="s">
        <v>547</v>
      </c>
      <c r="C1209" t="s">
        <v>2251</v>
      </c>
      <c r="J1209" t="s">
        <v>495</v>
      </c>
      <c r="K1209">
        <v>0</v>
      </c>
      <c r="N1209" t="b">
        <v>1</v>
      </c>
      <c r="O1209" t="b">
        <v>0</v>
      </c>
      <c r="P1209" t="b">
        <v>1</v>
      </c>
      <c r="Q1209">
        <v>12</v>
      </c>
      <c r="R1209">
        <v>1</v>
      </c>
      <c r="S1209">
        <v>1</v>
      </c>
      <c r="T1209">
        <v>2</v>
      </c>
      <c r="V1209" t="s">
        <v>415</v>
      </c>
      <c r="W1209" t="s">
        <v>3901</v>
      </c>
      <c r="X1209" t="s">
        <v>936</v>
      </c>
      <c r="Y1209">
        <v>20</v>
      </c>
      <c r="Z1209">
        <v>20</v>
      </c>
      <c r="AA1209">
        <v>4</v>
      </c>
      <c r="AB1209">
        <v>4</v>
      </c>
      <c r="AC1209">
        <v>18</v>
      </c>
    </row>
    <row r="1210" spans="1:29" x14ac:dyDescent="0.3">
      <c r="A1210">
        <v>1591</v>
      </c>
      <c r="B1210" t="s">
        <v>547</v>
      </c>
      <c r="C1210" t="s">
        <v>2252</v>
      </c>
      <c r="J1210" t="s">
        <v>495</v>
      </c>
      <c r="K1210">
        <v>0</v>
      </c>
      <c r="N1210" t="b">
        <v>1</v>
      </c>
      <c r="O1210" t="b">
        <v>0</v>
      </c>
      <c r="P1210" t="b">
        <v>1</v>
      </c>
      <c r="Q1210">
        <v>12</v>
      </c>
      <c r="R1210">
        <v>1</v>
      </c>
      <c r="S1210">
        <v>1</v>
      </c>
      <c r="T1210">
        <v>2</v>
      </c>
      <c r="V1210" t="s">
        <v>415</v>
      </c>
      <c r="W1210" t="s">
        <v>3901</v>
      </c>
      <c r="X1210" t="s">
        <v>938</v>
      </c>
      <c r="Y1210">
        <v>20</v>
      </c>
      <c r="Z1210">
        <v>20</v>
      </c>
      <c r="AA1210">
        <v>5</v>
      </c>
      <c r="AB1210">
        <v>5</v>
      </c>
      <c r="AC1210">
        <v>18</v>
      </c>
    </row>
    <row r="1211" spans="1:29" x14ac:dyDescent="0.3">
      <c r="A1211">
        <v>1592</v>
      </c>
      <c r="B1211" t="s">
        <v>547</v>
      </c>
      <c r="C1211" t="s">
        <v>2253</v>
      </c>
      <c r="J1211" t="s">
        <v>495</v>
      </c>
      <c r="K1211">
        <v>0</v>
      </c>
      <c r="N1211" t="b">
        <v>1</v>
      </c>
      <c r="O1211" t="b">
        <v>0</v>
      </c>
      <c r="P1211" t="b">
        <v>1</v>
      </c>
      <c r="Q1211">
        <v>12</v>
      </c>
      <c r="R1211">
        <v>1</v>
      </c>
      <c r="S1211">
        <v>1</v>
      </c>
      <c r="T1211">
        <v>2</v>
      </c>
      <c r="V1211" t="s">
        <v>415</v>
      </c>
      <c r="W1211" t="s">
        <v>3901</v>
      </c>
      <c r="X1211" t="s">
        <v>940</v>
      </c>
      <c r="Y1211">
        <v>20</v>
      </c>
      <c r="Z1211">
        <v>20</v>
      </c>
      <c r="AA1211">
        <v>6</v>
      </c>
      <c r="AB1211">
        <v>6</v>
      </c>
      <c r="AC1211">
        <v>18</v>
      </c>
    </row>
    <row r="1212" spans="1:29" x14ac:dyDescent="0.3">
      <c r="A1212">
        <v>1593</v>
      </c>
      <c r="B1212" t="s">
        <v>547</v>
      </c>
      <c r="C1212" t="s">
        <v>2254</v>
      </c>
      <c r="J1212" t="s">
        <v>495</v>
      </c>
      <c r="K1212">
        <v>0</v>
      </c>
      <c r="N1212" t="b">
        <v>1</v>
      </c>
      <c r="O1212" t="b">
        <v>0</v>
      </c>
      <c r="P1212" t="b">
        <v>1</v>
      </c>
      <c r="Q1212">
        <v>12</v>
      </c>
      <c r="R1212">
        <v>1</v>
      </c>
      <c r="S1212">
        <v>1</v>
      </c>
      <c r="T1212">
        <v>2</v>
      </c>
      <c r="V1212" t="s">
        <v>415</v>
      </c>
      <c r="W1212" t="s">
        <v>3901</v>
      </c>
      <c r="X1212" t="s">
        <v>942</v>
      </c>
      <c r="Y1212">
        <v>20</v>
      </c>
      <c r="Z1212">
        <v>20</v>
      </c>
      <c r="AA1212">
        <v>7</v>
      </c>
      <c r="AB1212">
        <v>7</v>
      </c>
      <c r="AC1212">
        <v>18</v>
      </c>
    </row>
    <row r="1213" spans="1:29" x14ac:dyDescent="0.3">
      <c r="A1213">
        <v>1594</v>
      </c>
      <c r="B1213" t="s">
        <v>547</v>
      </c>
      <c r="C1213" t="s">
        <v>2255</v>
      </c>
      <c r="J1213" t="s">
        <v>495</v>
      </c>
      <c r="K1213">
        <v>0</v>
      </c>
      <c r="N1213" t="b">
        <v>1</v>
      </c>
      <c r="O1213" t="b">
        <v>0</v>
      </c>
      <c r="P1213" t="b">
        <v>1</v>
      </c>
      <c r="Q1213">
        <v>12</v>
      </c>
      <c r="R1213">
        <v>1</v>
      </c>
      <c r="S1213">
        <v>1</v>
      </c>
      <c r="T1213">
        <v>2</v>
      </c>
      <c r="V1213" t="s">
        <v>415</v>
      </c>
      <c r="W1213" t="s">
        <v>3901</v>
      </c>
      <c r="X1213" t="s">
        <v>944</v>
      </c>
      <c r="Y1213">
        <v>20</v>
      </c>
      <c r="Z1213">
        <v>20</v>
      </c>
      <c r="AA1213">
        <v>8</v>
      </c>
      <c r="AB1213">
        <v>8</v>
      </c>
      <c r="AC1213">
        <v>18</v>
      </c>
    </row>
    <row r="1214" spans="1:29" x14ac:dyDescent="0.3">
      <c r="A1214">
        <v>1595</v>
      </c>
      <c r="B1214" t="s">
        <v>547</v>
      </c>
      <c r="C1214" t="s">
        <v>2256</v>
      </c>
      <c r="J1214" t="s">
        <v>495</v>
      </c>
      <c r="K1214">
        <v>0</v>
      </c>
      <c r="N1214" t="b">
        <v>1</v>
      </c>
      <c r="O1214" t="b">
        <v>0</v>
      </c>
      <c r="P1214" t="b">
        <v>1</v>
      </c>
      <c r="Q1214">
        <v>12</v>
      </c>
      <c r="R1214">
        <v>1</v>
      </c>
      <c r="S1214">
        <v>1</v>
      </c>
      <c r="T1214">
        <v>2</v>
      </c>
      <c r="V1214" t="s">
        <v>415</v>
      </c>
      <c r="W1214" t="s">
        <v>3901</v>
      </c>
      <c r="X1214" t="s">
        <v>946</v>
      </c>
      <c r="Y1214">
        <v>20</v>
      </c>
      <c r="Z1214">
        <v>20</v>
      </c>
      <c r="AA1214">
        <v>9</v>
      </c>
      <c r="AB1214">
        <v>9</v>
      </c>
      <c r="AC1214">
        <v>18</v>
      </c>
    </row>
    <row r="1215" spans="1:29" x14ac:dyDescent="0.3">
      <c r="A1215">
        <v>1596</v>
      </c>
      <c r="B1215" t="s">
        <v>547</v>
      </c>
      <c r="C1215" t="s">
        <v>2257</v>
      </c>
      <c r="J1215" t="s">
        <v>495</v>
      </c>
      <c r="K1215">
        <v>0</v>
      </c>
      <c r="N1215" t="b">
        <v>1</v>
      </c>
      <c r="O1215" t="b">
        <v>0</v>
      </c>
      <c r="P1215" t="b">
        <v>1</v>
      </c>
      <c r="Q1215">
        <v>12</v>
      </c>
      <c r="R1215">
        <v>1</v>
      </c>
      <c r="S1215">
        <v>1</v>
      </c>
      <c r="T1215">
        <v>2</v>
      </c>
      <c r="V1215" t="s">
        <v>415</v>
      </c>
      <c r="W1215" t="s">
        <v>3901</v>
      </c>
      <c r="X1215" t="s">
        <v>671</v>
      </c>
      <c r="Y1215">
        <v>21</v>
      </c>
      <c r="Z1215">
        <v>21</v>
      </c>
      <c r="AA1215">
        <v>3</v>
      </c>
      <c r="AB1215">
        <v>3</v>
      </c>
      <c r="AC1215">
        <v>18</v>
      </c>
    </row>
    <row r="1216" spans="1:29" x14ac:dyDescent="0.3">
      <c r="A1216">
        <v>1597</v>
      </c>
      <c r="B1216" t="s">
        <v>547</v>
      </c>
      <c r="C1216" t="s">
        <v>2258</v>
      </c>
      <c r="J1216" t="s">
        <v>495</v>
      </c>
      <c r="K1216">
        <v>0</v>
      </c>
      <c r="N1216" t="b">
        <v>1</v>
      </c>
      <c r="O1216" t="b">
        <v>0</v>
      </c>
      <c r="P1216" t="b">
        <v>1</v>
      </c>
      <c r="Q1216">
        <v>12</v>
      </c>
      <c r="R1216">
        <v>1</v>
      </c>
      <c r="S1216">
        <v>1</v>
      </c>
      <c r="T1216">
        <v>2</v>
      </c>
      <c r="V1216" t="s">
        <v>415</v>
      </c>
      <c r="W1216" t="s">
        <v>3901</v>
      </c>
      <c r="X1216" t="s">
        <v>948</v>
      </c>
      <c r="Y1216">
        <v>21</v>
      </c>
      <c r="Z1216">
        <v>21</v>
      </c>
      <c r="AA1216">
        <v>4</v>
      </c>
      <c r="AB1216">
        <v>4</v>
      </c>
      <c r="AC1216">
        <v>18</v>
      </c>
    </row>
    <row r="1217" spans="1:29" x14ac:dyDescent="0.3">
      <c r="A1217">
        <v>1598</v>
      </c>
      <c r="B1217" t="s">
        <v>547</v>
      </c>
      <c r="C1217" t="s">
        <v>2259</v>
      </c>
      <c r="J1217" t="s">
        <v>495</v>
      </c>
      <c r="K1217">
        <v>0</v>
      </c>
      <c r="N1217" t="b">
        <v>1</v>
      </c>
      <c r="O1217" t="b">
        <v>0</v>
      </c>
      <c r="P1217" t="b">
        <v>1</v>
      </c>
      <c r="Q1217">
        <v>12</v>
      </c>
      <c r="R1217">
        <v>1</v>
      </c>
      <c r="S1217">
        <v>1</v>
      </c>
      <c r="T1217">
        <v>2</v>
      </c>
      <c r="V1217" t="s">
        <v>415</v>
      </c>
      <c r="W1217" t="s">
        <v>3901</v>
      </c>
      <c r="X1217" t="s">
        <v>950</v>
      </c>
      <c r="Y1217">
        <v>21</v>
      </c>
      <c r="Z1217">
        <v>21</v>
      </c>
      <c r="AA1217">
        <v>5</v>
      </c>
      <c r="AB1217">
        <v>5</v>
      </c>
      <c r="AC1217">
        <v>18</v>
      </c>
    </row>
    <row r="1218" spans="1:29" x14ac:dyDescent="0.3">
      <c r="A1218">
        <v>1599</v>
      </c>
      <c r="B1218" t="s">
        <v>547</v>
      </c>
      <c r="C1218" t="s">
        <v>2260</v>
      </c>
      <c r="J1218" t="s">
        <v>495</v>
      </c>
      <c r="K1218">
        <v>0</v>
      </c>
      <c r="N1218" t="b">
        <v>1</v>
      </c>
      <c r="O1218" t="b">
        <v>0</v>
      </c>
      <c r="P1218" t="b">
        <v>1</v>
      </c>
      <c r="Q1218">
        <v>12</v>
      </c>
      <c r="R1218">
        <v>1</v>
      </c>
      <c r="S1218">
        <v>1</v>
      </c>
      <c r="T1218">
        <v>2</v>
      </c>
      <c r="V1218" t="s">
        <v>415</v>
      </c>
      <c r="W1218" t="s">
        <v>3901</v>
      </c>
      <c r="X1218" t="s">
        <v>952</v>
      </c>
      <c r="Y1218">
        <v>21</v>
      </c>
      <c r="Z1218">
        <v>21</v>
      </c>
      <c r="AA1218">
        <v>6</v>
      </c>
      <c r="AB1218">
        <v>6</v>
      </c>
      <c r="AC1218">
        <v>18</v>
      </c>
    </row>
    <row r="1219" spans="1:29" x14ac:dyDescent="0.3">
      <c r="A1219">
        <v>1600</v>
      </c>
      <c r="B1219" t="s">
        <v>547</v>
      </c>
      <c r="C1219" t="s">
        <v>2261</v>
      </c>
      <c r="J1219" t="s">
        <v>495</v>
      </c>
      <c r="K1219">
        <v>0</v>
      </c>
      <c r="N1219" t="b">
        <v>1</v>
      </c>
      <c r="O1219" t="b">
        <v>0</v>
      </c>
      <c r="P1219" t="b">
        <v>1</v>
      </c>
      <c r="Q1219">
        <v>12</v>
      </c>
      <c r="R1219">
        <v>1</v>
      </c>
      <c r="S1219">
        <v>1</v>
      </c>
      <c r="T1219">
        <v>2</v>
      </c>
      <c r="V1219" t="s">
        <v>415</v>
      </c>
      <c r="W1219" t="s">
        <v>3901</v>
      </c>
      <c r="X1219" t="s">
        <v>954</v>
      </c>
      <c r="Y1219">
        <v>21</v>
      </c>
      <c r="Z1219">
        <v>21</v>
      </c>
      <c r="AA1219">
        <v>7</v>
      </c>
      <c r="AB1219">
        <v>7</v>
      </c>
      <c r="AC1219">
        <v>18</v>
      </c>
    </row>
    <row r="1220" spans="1:29" x14ac:dyDescent="0.3">
      <c r="A1220">
        <v>1601</v>
      </c>
      <c r="B1220" t="s">
        <v>547</v>
      </c>
      <c r="C1220" t="s">
        <v>2262</v>
      </c>
      <c r="J1220" t="s">
        <v>495</v>
      </c>
      <c r="K1220">
        <v>0</v>
      </c>
      <c r="N1220" t="b">
        <v>1</v>
      </c>
      <c r="O1220" t="b">
        <v>0</v>
      </c>
      <c r="P1220" t="b">
        <v>1</v>
      </c>
      <c r="Q1220">
        <v>12</v>
      </c>
      <c r="R1220">
        <v>1</v>
      </c>
      <c r="S1220">
        <v>1</v>
      </c>
      <c r="T1220">
        <v>2</v>
      </c>
      <c r="V1220" t="s">
        <v>415</v>
      </c>
      <c r="W1220" t="s">
        <v>3901</v>
      </c>
      <c r="X1220" t="s">
        <v>956</v>
      </c>
      <c r="Y1220">
        <v>21</v>
      </c>
      <c r="Z1220">
        <v>21</v>
      </c>
      <c r="AA1220">
        <v>8</v>
      </c>
      <c r="AB1220">
        <v>8</v>
      </c>
      <c r="AC1220">
        <v>18</v>
      </c>
    </row>
    <row r="1221" spans="1:29" x14ac:dyDescent="0.3">
      <c r="A1221">
        <v>1602</v>
      </c>
      <c r="B1221" t="s">
        <v>547</v>
      </c>
      <c r="C1221" t="s">
        <v>2263</v>
      </c>
      <c r="J1221" t="s">
        <v>495</v>
      </c>
      <c r="K1221">
        <v>0</v>
      </c>
      <c r="N1221" t="b">
        <v>1</v>
      </c>
      <c r="O1221" t="b">
        <v>0</v>
      </c>
      <c r="P1221" t="b">
        <v>1</v>
      </c>
      <c r="Q1221">
        <v>12</v>
      </c>
      <c r="R1221">
        <v>1</v>
      </c>
      <c r="S1221">
        <v>1</v>
      </c>
      <c r="T1221">
        <v>2</v>
      </c>
      <c r="V1221" t="s">
        <v>415</v>
      </c>
      <c r="W1221" t="s">
        <v>3901</v>
      </c>
      <c r="X1221" t="s">
        <v>958</v>
      </c>
      <c r="Y1221">
        <v>21</v>
      </c>
      <c r="Z1221">
        <v>21</v>
      </c>
      <c r="AA1221">
        <v>9</v>
      </c>
      <c r="AB1221">
        <v>9</v>
      </c>
      <c r="AC1221">
        <v>18</v>
      </c>
    </row>
    <row r="1222" spans="1:29" x14ac:dyDescent="0.3">
      <c r="A1222">
        <v>1603</v>
      </c>
      <c r="B1222" t="s">
        <v>547</v>
      </c>
      <c r="C1222" t="s">
        <v>2264</v>
      </c>
      <c r="J1222" t="s">
        <v>495</v>
      </c>
      <c r="K1222">
        <v>0</v>
      </c>
      <c r="N1222" t="b">
        <v>1</v>
      </c>
      <c r="O1222" t="b">
        <v>0</v>
      </c>
      <c r="P1222" t="b">
        <v>1</v>
      </c>
      <c r="Q1222">
        <v>12</v>
      </c>
      <c r="R1222">
        <v>1</v>
      </c>
      <c r="S1222">
        <v>1</v>
      </c>
      <c r="T1222">
        <v>2</v>
      </c>
      <c r="V1222" t="s">
        <v>415</v>
      </c>
      <c r="W1222" t="s">
        <v>3901</v>
      </c>
      <c r="X1222" t="s">
        <v>673</v>
      </c>
      <c r="Y1222">
        <v>22</v>
      </c>
      <c r="Z1222">
        <v>22</v>
      </c>
      <c r="AA1222">
        <v>3</v>
      </c>
      <c r="AB1222">
        <v>3</v>
      </c>
      <c r="AC1222">
        <v>18</v>
      </c>
    </row>
    <row r="1223" spans="1:29" x14ac:dyDescent="0.3">
      <c r="A1223">
        <v>1604</v>
      </c>
      <c r="B1223" t="s">
        <v>547</v>
      </c>
      <c r="C1223" t="s">
        <v>2265</v>
      </c>
      <c r="J1223" t="s">
        <v>495</v>
      </c>
      <c r="K1223">
        <v>0</v>
      </c>
      <c r="N1223" t="b">
        <v>1</v>
      </c>
      <c r="O1223" t="b">
        <v>0</v>
      </c>
      <c r="P1223" t="b">
        <v>1</v>
      </c>
      <c r="Q1223">
        <v>12</v>
      </c>
      <c r="R1223">
        <v>1</v>
      </c>
      <c r="S1223">
        <v>1</v>
      </c>
      <c r="T1223">
        <v>2</v>
      </c>
      <c r="V1223" t="s">
        <v>415</v>
      </c>
      <c r="W1223" t="s">
        <v>3901</v>
      </c>
      <c r="X1223" t="s">
        <v>960</v>
      </c>
      <c r="Y1223">
        <v>22</v>
      </c>
      <c r="Z1223">
        <v>22</v>
      </c>
      <c r="AA1223">
        <v>4</v>
      </c>
      <c r="AB1223">
        <v>4</v>
      </c>
      <c r="AC1223">
        <v>18</v>
      </c>
    </row>
    <row r="1224" spans="1:29" x14ac:dyDescent="0.3">
      <c r="A1224">
        <v>1605</v>
      </c>
      <c r="B1224" t="s">
        <v>547</v>
      </c>
      <c r="C1224" t="s">
        <v>2266</v>
      </c>
      <c r="J1224" t="s">
        <v>495</v>
      </c>
      <c r="K1224">
        <v>0</v>
      </c>
      <c r="N1224" t="b">
        <v>1</v>
      </c>
      <c r="O1224" t="b">
        <v>0</v>
      </c>
      <c r="P1224" t="b">
        <v>1</v>
      </c>
      <c r="Q1224">
        <v>12</v>
      </c>
      <c r="R1224">
        <v>1</v>
      </c>
      <c r="S1224">
        <v>1</v>
      </c>
      <c r="T1224">
        <v>2</v>
      </c>
      <c r="V1224" t="s">
        <v>415</v>
      </c>
      <c r="W1224" t="s">
        <v>3901</v>
      </c>
      <c r="X1224" t="s">
        <v>962</v>
      </c>
      <c r="Y1224">
        <v>22</v>
      </c>
      <c r="Z1224">
        <v>22</v>
      </c>
      <c r="AA1224">
        <v>5</v>
      </c>
      <c r="AB1224">
        <v>5</v>
      </c>
      <c r="AC1224">
        <v>18</v>
      </c>
    </row>
    <row r="1225" spans="1:29" x14ac:dyDescent="0.3">
      <c r="A1225">
        <v>1606</v>
      </c>
      <c r="B1225" t="s">
        <v>547</v>
      </c>
      <c r="C1225" t="s">
        <v>2267</v>
      </c>
      <c r="J1225" t="s">
        <v>495</v>
      </c>
      <c r="K1225">
        <v>0</v>
      </c>
      <c r="N1225" t="b">
        <v>1</v>
      </c>
      <c r="O1225" t="b">
        <v>0</v>
      </c>
      <c r="P1225" t="b">
        <v>1</v>
      </c>
      <c r="Q1225">
        <v>12</v>
      </c>
      <c r="R1225">
        <v>1</v>
      </c>
      <c r="S1225">
        <v>1</v>
      </c>
      <c r="T1225">
        <v>2</v>
      </c>
      <c r="V1225" t="s">
        <v>415</v>
      </c>
      <c r="W1225" t="s">
        <v>3901</v>
      </c>
      <c r="X1225" t="s">
        <v>964</v>
      </c>
      <c r="Y1225">
        <v>22</v>
      </c>
      <c r="Z1225">
        <v>22</v>
      </c>
      <c r="AA1225">
        <v>6</v>
      </c>
      <c r="AB1225">
        <v>6</v>
      </c>
      <c r="AC1225">
        <v>18</v>
      </c>
    </row>
    <row r="1226" spans="1:29" x14ac:dyDescent="0.3">
      <c r="A1226">
        <v>1607</v>
      </c>
      <c r="B1226" t="s">
        <v>547</v>
      </c>
      <c r="C1226" t="s">
        <v>2268</v>
      </c>
      <c r="J1226" t="s">
        <v>495</v>
      </c>
      <c r="K1226">
        <v>0</v>
      </c>
      <c r="N1226" t="b">
        <v>1</v>
      </c>
      <c r="O1226" t="b">
        <v>0</v>
      </c>
      <c r="P1226" t="b">
        <v>1</v>
      </c>
      <c r="Q1226">
        <v>12</v>
      </c>
      <c r="R1226">
        <v>1</v>
      </c>
      <c r="S1226">
        <v>1</v>
      </c>
      <c r="T1226">
        <v>2</v>
      </c>
      <c r="V1226" t="s">
        <v>415</v>
      </c>
      <c r="W1226" t="s">
        <v>3901</v>
      </c>
      <c r="X1226" t="s">
        <v>966</v>
      </c>
      <c r="Y1226">
        <v>22</v>
      </c>
      <c r="Z1226">
        <v>22</v>
      </c>
      <c r="AA1226">
        <v>7</v>
      </c>
      <c r="AB1226">
        <v>7</v>
      </c>
      <c r="AC1226">
        <v>18</v>
      </c>
    </row>
    <row r="1227" spans="1:29" x14ac:dyDescent="0.3">
      <c r="A1227">
        <v>1608</v>
      </c>
      <c r="B1227" t="s">
        <v>547</v>
      </c>
      <c r="C1227" t="s">
        <v>2269</v>
      </c>
      <c r="J1227" t="s">
        <v>495</v>
      </c>
      <c r="K1227">
        <v>0</v>
      </c>
      <c r="N1227" t="b">
        <v>1</v>
      </c>
      <c r="O1227" t="b">
        <v>0</v>
      </c>
      <c r="P1227" t="b">
        <v>1</v>
      </c>
      <c r="Q1227">
        <v>12</v>
      </c>
      <c r="R1227">
        <v>1</v>
      </c>
      <c r="S1227">
        <v>1</v>
      </c>
      <c r="T1227">
        <v>2</v>
      </c>
      <c r="V1227" t="s">
        <v>415</v>
      </c>
      <c r="W1227" t="s">
        <v>3901</v>
      </c>
      <c r="X1227" t="s">
        <v>968</v>
      </c>
      <c r="Y1227">
        <v>22</v>
      </c>
      <c r="Z1227">
        <v>22</v>
      </c>
      <c r="AA1227">
        <v>8</v>
      </c>
      <c r="AB1227">
        <v>8</v>
      </c>
      <c r="AC1227">
        <v>18</v>
      </c>
    </row>
    <row r="1228" spans="1:29" x14ac:dyDescent="0.3">
      <c r="A1228">
        <v>1609</v>
      </c>
      <c r="B1228" t="s">
        <v>547</v>
      </c>
      <c r="C1228" t="s">
        <v>2270</v>
      </c>
      <c r="J1228" t="s">
        <v>495</v>
      </c>
      <c r="K1228">
        <v>0</v>
      </c>
      <c r="N1228" t="b">
        <v>1</v>
      </c>
      <c r="O1228" t="b">
        <v>0</v>
      </c>
      <c r="P1228" t="b">
        <v>1</v>
      </c>
      <c r="Q1228">
        <v>12</v>
      </c>
      <c r="R1228">
        <v>1</v>
      </c>
      <c r="S1228">
        <v>1</v>
      </c>
      <c r="T1228">
        <v>2</v>
      </c>
      <c r="V1228" t="s">
        <v>415</v>
      </c>
      <c r="W1228" t="s">
        <v>3901</v>
      </c>
      <c r="X1228" t="s">
        <v>970</v>
      </c>
      <c r="Y1228">
        <v>22</v>
      </c>
      <c r="Z1228">
        <v>22</v>
      </c>
      <c r="AA1228">
        <v>9</v>
      </c>
      <c r="AB1228">
        <v>9</v>
      </c>
      <c r="AC1228">
        <v>18</v>
      </c>
    </row>
    <row r="1229" spans="1:29" x14ac:dyDescent="0.3">
      <c r="A1229">
        <v>1610</v>
      </c>
      <c r="B1229" t="s">
        <v>547</v>
      </c>
      <c r="C1229" t="s">
        <v>2271</v>
      </c>
      <c r="J1229" t="s">
        <v>495</v>
      </c>
      <c r="K1229">
        <v>0</v>
      </c>
      <c r="N1229" t="b">
        <v>1</v>
      </c>
      <c r="O1229" t="b">
        <v>0</v>
      </c>
      <c r="P1229" t="b">
        <v>1</v>
      </c>
      <c r="Q1229">
        <v>12</v>
      </c>
      <c r="R1229">
        <v>1</v>
      </c>
      <c r="S1229">
        <v>1</v>
      </c>
      <c r="T1229">
        <v>2</v>
      </c>
      <c r="V1229" t="s">
        <v>415</v>
      </c>
      <c r="W1229" t="s">
        <v>3901</v>
      </c>
      <c r="X1229" t="s">
        <v>745</v>
      </c>
      <c r="Y1229">
        <v>3</v>
      </c>
      <c r="Z1229">
        <v>3</v>
      </c>
      <c r="AA1229">
        <v>9</v>
      </c>
      <c r="AB1229">
        <v>9</v>
      </c>
      <c r="AC1229">
        <v>18</v>
      </c>
    </row>
    <row r="1230" spans="1:29" x14ac:dyDescent="0.3">
      <c r="A1230">
        <v>1611</v>
      </c>
      <c r="B1230" t="s">
        <v>547</v>
      </c>
      <c r="C1230" t="s">
        <v>2272</v>
      </c>
      <c r="J1230" t="s">
        <v>495</v>
      </c>
      <c r="K1230">
        <v>0</v>
      </c>
      <c r="N1230" t="b">
        <v>1</v>
      </c>
      <c r="O1230" t="b">
        <v>0</v>
      </c>
      <c r="P1230" t="b">
        <v>1</v>
      </c>
      <c r="Q1230">
        <v>12</v>
      </c>
      <c r="R1230">
        <v>1</v>
      </c>
      <c r="S1230">
        <v>1</v>
      </c>
      <c r="T1230">
        <v>2</v>
      </c>
      <c r="V1230" t="s">
        <v>415</v>
      </c>
      <c r="W1230" t="s">
        <v>3901</v>
      </c>
      <c r="X1230" t="s">
        <v>756</v>
      </c>
      <c r="Y1230">
        <v>4</v>
      </c>
      <c r="Z1230">
        <v>4</v>
      </c>
      <c r="AA1230">
        <v>9</v>
      </c>
      <c r="AB1230">
        <v>9</v>
      </c>
      <c r="AC1230">
        <v>18</v>
      </c>
    </row>
    <row r="1231" spans="1:29" x14ac:dyDescent="0.3">
      <c r="A1231">
        <v>1612</v>
      </c>
      <c r="B1231" t="s">
        <v>547</v>
      </c>
      <c r="C1231" t="s">
        <v>2273</v>
      </c>
      <c r="J1231" t="s">
        <v>495</v>
      </c>
      <c r="K1231">
        <v>0</v>
      </c>
      <c r="N1231" t="b">
        <v>1</v>
      </c>
      <c r="O1231" t="b">
        <v>0</v>
      </c>
      <c r="P1231" t="b">
        <v>1</v>
      </c>
      <c r="Q1231">
        <v>12</v>
      </c>
      <c r="R1231">
        <v>1</v>
      </c>
      <c r="S1231">
        <v>1</v>
      </c>
      <c r="T1231">
        <v>2</v>
      </c>
      <c r="V1231" t="s">
        <v>415</v>
      </c>
      <c r="W1231" t="s">
        <v>3901</v>
      </c>
      <c r="X1231" t="s">
        <v>768</v>
      </c>
      <c r="Y1231">
        <v>5</v>
      </c>
      <c r="Z1231">
        <v>5</v>
      </c>
      <c r="AA1231">
        <v>9</v>
      </c>
      <c r="AB1231">
        <v>9</v>
      </c>
      <c r="AC1231">
        <v>18</v>
      </c>
    </row>
    <row r="1232" spans="1:29" x14ac:dyDescent="0.3">
      <c r="A1232">
        <v>1613</v>
      </c>
      <c r="B1232" t="s">
        <v>547</v>
      </c>
      <c r="C1232" t="s">
        <v>2274</v>
      </c>
      <c r="J1232" t="s">
        <v>495</v>
      </c>
      <c r="K1232">
        <v>0</v>
      </c>
      <c r="N1232" t="b">
        <v>1</v>
      </c>
      <c r="O1232" t="b">
        <v>0</v>
      </c>
      <c r="P1232" t="b">
        <v>1</v>
      </c>
      <c r="Q1232">
        <v>12</v>
      </c>
      <c r="R1232">
        <v>1</v>
      </c>
      <c r="S1232">
        <v>1</v>
      </c>
      <c r="T1232">
        <v>2</v>
      </c>
      <c r="V1232" t="s">
        <v>415</v>
      </c>
      <c r="W1232" t="s">
        <v>3901</v>
      </c>
      <c r="X1232" t="s">
        <v>780</v>
      </c>
      <c r="Y1232">
        <v>6</v>
      </c>
      <c r="Z1232">
        <v>6</v>
      </c>
      <c r="AA1232">
        <v>9</v>
      </c>
      <c r="AB1232">
        <v>9</v>
      </c>
      <c r="AC1232">
        <v>18</v>
      </c>
    </row>
    <row r="1233" spans="1:29" x14ac:dyDescent="0.3">
      <c r="A1233">
        <v>1614</v>
      </c>
      <c r="B1233" t="s">
        <v>547</v>
      </c>
      <c r="C1233" t="s">
        <v>2275</v>
      </c>
      <c r="J1233" t="s">
        <v>495</v>
      </c>
      <c r="K1233">
        <v>0</v>
      </c>
      <c r="N1233" t="b">
        <v>1</v>
      </c>
      <c r="O1233" t="b">
        <v>0</v>
      </c>
      <c r="P1233" t="b">
        <v>1</v>
      </c>
      <c r="Q1233">
        <v>12</v>
      </c>
      <c r="R1233">
        <v>1</v>
      </c>
      <c r="S1233">
        <v>1</v>
      </c>
      <c r="T1233">
        <v>2</v>
      </c>
      <c r="V1233" t="s">
        <v>415</v>
      </c>
      <c r="W1233" t="s">
        <v>3901</v>
      </c>
      <c r="X1233" t="s">
        <v>791</v>
      </c>
      <c r="Y1233">
        <v>7</v>
      </c>
      <c r="Z1233">
        <v>7</v>
      </c>
      <c r="AA1233">
        <v>9</v>
      </c>
      <c r="AB1233">
        <v>9</v>
      </c>
      <c r="AC1233">
        <v>18</v>
      </c>
    </row>
    <row r="1234" spans="1:29" x14ac:dyDescent="0.3">
      <c r="A1234">
        <v>1615</v>
      </c>
      <c r="B1234" t="s">
        <v>547</v>
      </c>
      <c r="C1234" t="s">
        <v>2276</v>
      </c>
      <c r="J1234" t="s">
        <v>495</v>
      </c>
      <c r="K1234">
        <v>0</v>
      </c>
      <c r="N1234" t="b">
        <v>1</v>
      </c>
      <c r="O1234" t="b">
        <v>0</v>
      </c>
      <c r="P1234" t="b">
        <v>1</v>
      </c>
      <c r="Q1234">
        <v>12</v>
      </c>
      <c r="R1234">
        <v>1</v>
      </c>
      <c r="S1234">
        <v>1</v>
      </c>
      <c r="T1234">
        <v>2</v>
      </c>
      <c r="V1234" t="s">
        <v>415</v>
      </c>
      <c r="W1234" t="s">
        <v>3901</v>
      </c>
      <c r="X1234" t="s">
        <v>803</v>
      </c>
      <c r="Y1234">
        <v>8</v>
      </c>
      <c r="Z1234">
        <v>8</v>
      </c>
      <c r="AA1234">
        <v>9</v>
      </c>
      <c r="AB1234">
        <v>9</v>
      </c>
      <c r="AC1234">
        <v>18</v>
      </c>
    </row>
    <row r="1235" spans="1:29" x14ac:dyDescent="0.3">
      <c r="A1235">
        <v>1616</v>
      </c>
      <c r="B1235" t="s">
        <v>543</v>
      </c>
      <c r="C1235" t="s">
        <v>2277</v>
      </c>
      <c r="D1235" t="s">
        <v>2278</v>
      </c>
      <c r="E1235" t="s">
        <v>2279</v>
      </c>
      <c r="V1235" t="s">
        <v>319</v>
      </c>
      <c r="W1235" t="s">
        <v>3902</v>
      </c>
      <c r="X1235" t="s">
        <v>3903</v>
      </c>
      <c r="Y1235">
        <v>1</v>
      </c>
      <c r="Z1235">
        <v>54</v>
      </c>
      <c r="AA1235">
        <v>1</v>
      </c>
      <c r="AB1235">
        <v>4</v>
      </c>
      <c r="AC1235">
        <v>26</v>
      </c>
    </row>
    <row r="1236" spans="1:29" x14ac:dyDescent="0.3">
      <c r="A1236">
        <v>1617</v>
      </c>
      <c r="B1236" t="s">
        <v>546</v>
      </c>
      <c r="C1236" t="s">
        <v>2280</v>
      </c>
      <c r="V1236" t="s">
        <v>319</v>
      </c>
      <c r="W1236" t="s">
        <v>3902</v>
      </c>
      <c r="X1236" t="s">
        <v>3904</v>
      </c>
      <c r="Y1236">
        <v>5</v>
      </c>
      <c r="Z1236">
        <v>54</v>
      </c>
      <c r="AA1236">
        <v>1</v>
      </c>
      <c r="AB1236">
        <v>4</v>
      </c>
      <c r="AC1236">
        <v>26</v>
      </c>
    </row>
    <row r="1237" spans="1:29" x14ac:dyDescent="0.3">
      <c r="A1237">
        <v>1618</v>
      </c>
      <c r="B1237" t="s">
        <v>545</v>
      </c>
      <c r="C1237" t="s">
        <v>2281</v>
      </c>
      <c r="V1237" t="s">
        <v>319</v>
      </c>
      <c r="W1237" t="s">
        <v>3902</v>
      </c>
      <c r="X1237" t="s">
        <v>2282</v>
      </c>
      <c r="Y1237">
        <v>1</v>
      </c>
      <c r="Z1237">
        <v>54</v>
      </c>
      <c r="AA1237">
        <v>1</v>
      </c>
      <c r="AB1237">
        <v>1</v>
      </c>
      <c r="AC1237">
        <v>26</v>
      </c>
    </row>
    <row r="1238" spans="1:29" x14ac:dyDescent="0.3">
      <c r="A1238">
        <v>1619</v>
      </c>
      <c r="B1238" t="s">
        <v>547</v>
      </c>
      <c r="C1238" t="s">
        <v>2283</v>
      </c>
      <c r="J1238" t="s">
        <v>491</v>
      </c>
      <c r="K1238">
        <v>0</v>
      </c>
      <c r="N1238" t="b">
        <v>1</v>
      </c>
      <c r="O1238" t="b">
        <v>0</v>
      </c>
      <c r="P1238" t="b">
        <v>1</v>
      </c>
      <c r="Q1238">
        <v>3</v>
      </c>
      <c r="R1238">
        <v>2</v>
      </c>
      <c r="S1238">
        <v>1</v>
      </c>
      <c r="T1238">
        <v>2</v>
      </c>
      <c r="V1238" t="s">
        <v>319</v>
      </c>
      <c r="W1238" t="s">
        <v>3902</v>
      </c>
      <c r="X1238" t="s">
        <v>2284</v>
      </c>
      <c r="Y1238">
        <v>5</v>
      </c>
      <c r="Z1238">
        <v>5</v>
      </c>
      <c r="AA1238">
        <v>1</v>
      </c>
      <c r="AB1238">
        <v>1</v>
      </c>
      <c r="AC1238">
        <v>26</v>
      </c>
    </row>
    <row r="1239" spans="1:29" x14ac:dyDescent="0.3">
      <c r="A1239">
        <v>1620</v>
      </c>
      <c r="B1239" t="s">
        <v>547</v>
      </c>
      <c r="C1239" t="s">
        <v>2285</v>
      </c>
      <c r="J1239" t="s">
        <v>491</v>
      </c>
      <c r="K1239">
        <v>0</v>
      </c>
      <c r="N1239" t="b">
        <v>1</v>
      </c>
      <c r="O1239" t="b">
        <v>0</v>
      </c>
      <c r="P1239" t="b">
        <v>1</v>
      </c>
      <c r="Q1239">
        <v>3</v>
      </c>
      <c r="R1239">
        <v>2</v>
      </c>
      <c r="S1239">
        <v>1</v>
      </c>
      <c r="T1239">
        <v>2</v>
      </c>
      <c r="V1239" t="s">
        <v>319</v>
      </c>
      <c r="W1239" t="s">
        <v>3902</v>
      </c>
      <c r="X1239" t="s">
        <v>2286</v>
      </c>
      <c r="Y1239">
        <v>6</v>
      </c>
      <c r="Z1239">
        <v>6</v>
      </c>
      <c r="AA1239">
        <v>1</v>
      </c>
      <c r="AB1239">
        <v>1</v>
      </c>
      <c r="AC1239">
        <v>26</v>
      </c>
    </row>
    <row r="1240" spans="1:29" x14ac:dyDescent="0.3">
      <c r="A1240">
        <v>1621</v>
      </c>
      <c r="B1240" t="s">
        <v>547</v>
      </c>
      <c r="C1240" t="s">
        <v>2287</v>
      </c>
      <c r="J1240" t="s">
        <v>491</v>
      </c>
      <c r="K1240">
        <v>0</v>
      </c>
      <c r="N1240" t="b">
        <v>1</v>
      </c>
      <c r="O1240" t="b">
        <v>0</v>
      </c>
      <c r="P1240" t="b">
        <v>1</v>
      </c>
      <c r="Q1240">
        <v>3</v>
      </c>
      <c r="R1240">
        <v>2</v>
      </c>
      <c r="S1240">
        <v>1</v>
      </c>
      <c r="T1240">
        <v>2</v>
      </c>
      <c r="V1240" t="s">
        <v>319</v>
      </c>
      <c r="W1240" t="s">
        <v>3902</v>
      </c>
      <c r="X1240" t="s">
        <v>2288</v>
      </c>
      <c r="Y1240">
        <v>7</v>
      </c>
      <c r="Z1240">
        <v>7</v>
      </c>
      <c r="AA1240">
        <v>1</v>
      </c>
      <c r="AB1240">
        <v>1</v>
      </c>
      <c r="AC1240">
        <v>26</v>
      </c>
    </row>
    <row r="1241" spans="1:29" x14ac:dyDescent="0.3">
      <c r="A1241">
        <v>1622</v>
      </c>
      <c r="B1241" t="s">
        <v>547</v>
      </c>
      <c r="C1241" t="s">
        <v>2289</v>
      </c>
      <c r="J1241" t="s">
        <v>491</v>
      </c>
      <c r="K1241">
        <v>0</v>
      </c>
      <c r="N1241" t="b">
        <v>1</v>
      </c>
      <c r="O1241" t="b">
        <v>0</v>
      </c>
      <c r="P1241" t="b">
        <v>1</v>
      </c>
      <c r="Q1241">
        <v>3</v>
      </c>
      <c r="R1241">
        <v>2</v>
      </c>
      <c r="S1241">
        <v>1</v>
      </c>
      <c r="T1241">
        <v>2</v>
      </c>
      <c r="V1241" t="s">
        <v>319</v>
      </c>
      <c r="W1241" t="s">
        <v>3902</v>
      </c>
      <c r="X1241" t="s">
        <v>2290</v>
      </c>
      <c r="Y1241">
        <v>8</v>
      </c>
      <c r="Z1241">
        <v>8</v>
      </c>
      <c r="AA1241">
        <v>1</v>
      </c>
      <c r="AB1241">
        <v>1</v>
      </c>
      <c r="AC1241">
        <v>26</v>
      </c>
    </row>
    <row r="1242" spans="1:29" x14ac:dyDescent="0.3">
      <c r="A1242">
        <v>1623</v>
      </c>
      <c r="B1242" t="s">
        <v>547</v>
      </c>
      <c r="C1242" t="s">
        <v>2291</v>
      </c>
      <c r="J1242" t="s">
        <v>491</v>
      </c>
      <c r="K1242">
        <v>0</v>
      </c>
      <c r="N1242" t="b">
        <v>1</v>
      </c>
      <c r="O1242" t="b">
        <v>0</v>
      </c>
      <c r="P1242" t="b">
        <v>1</v>
      </c>
      <c r="Q1242">
        <v>3</v>
      </c>
      <c r="R1242">
        <v>2</v>
      </c>
      <c r="S1242">
        <v>1</v>
      </c>
      <c r="T1242">
        <v>2</v>
      </c>
      <c r="V1242" t="s">
        <v>319</v>
      </c>
      <c r="W1242" t="s">
        <v>3902</v>
      </c>
      <c r="X1242" t="s">
        <v>2292</v>
      </c>
      <c r="Y1242">
        <v>9</v>
      </c>
      <c r="Z1242">
        <v>9</v>
      </c>
      <c r="AA1242">
        <v>1</v>
      </c>
      <c r="AB1242">
        <v>1</v>
      </c>
      <c r="AC1242">
        <v>26</v>
      </c>
    </row>
    <row r="1243" spans="1:29" x14ac:dyDescent="0.3">
      <c r="A1243">
        <v>1624</v>
      </c>
      <c r="B1243" t="s">
        <v>547</v>
      </c>
      <c r="C1243" t="s">
        <v>2293</v>
      </c>
      <c r="J1243" t="s">
        <v>491</v>
      </c>
      <c r="K1243">
        <v>0</v>
      </c>
      <c r="N1243" t="b">
        <v>1</v>
      </c>
      <c r="O1243" t="b">
        <v>0</v>
      </c>
      <c r="P1243" t="b">
        <v>1</v>
      </c>
      <c r="Q1243">
        <v>3</v>
      </c>
      <c r="R1243">
        <v>2</v>
      </c>
      <c r="S1243">
        <v>1</v>
      </c>
      <c r="T1243">
        <v>2</v>
      </c>
      <c r="V1243" t="s">
        <v>319</v>
      </c>
      <c r="W1243" t="s">
        <v>3902</v>
      </c>
      <c r="X1243" t="s">
        <v>2294</v>
      </c>
      <c r="Y1243">
        <v>10</v>
      </c>
      <c r="Z1243">
        <v>10</v>
      </c>
      <c r="AA1243">
        <v>1</v>
      </c>
      <c r="AB1243">
        <v>1</v>
      </c>
      <c r="AC1243">
        <v>26</v>
      </c>
    </row>
    <row r="1244" spans="1:29" x14ac:dyDescent="0.3">
      <c r="A1244">
        <v>1625</v>
      </c>
      <c r="B1244" t="s">
        <v>547</v>
      </c>
      <c r="C1244" t="s">
        <v>2295</v>
      </c>
      <c r="J1244" t="s">
        <v>491</v>
      </c>
      <c r="K1244">
        <v>0</v>
      </c>
      <c r="N1244" t="b">
        <v>1</v>
      </c>
      <c r="O1244" t="b">
        <v>0</v>
      </c>
      <c r="P1244" t="b">
        <v>1</v>
      </c>
      <c r="Q1244">
        <v>3</v>
      </c>
      <c r="R1244">
        <v>2</v>
      </c>
      <c r="S1244">
        <v>1</v>
      </c>
      <c r="T1244">
        <v>2</v>
      </c>
      <c r="V1244" t="s">
        <v>319</v>
      </c>
      <c r="W1244" t="s">
        <v>3902</v>
      </c>
      <c r="X1244" t="s">
        <v>2296</v>
      </c>
      <c r="Y1244">
        <v>11</v>
      </c>
      <c r="Z1244">
        <v>11</v>
      </c>
      <c r="AA1244">
        <v>1</v>
      </c>
      <c r="AB1244">
        <v>1</v>
      </c>
      <c r="AC1244">
        <v>26</v>
      </c>
    </row>
    <row r="1245" spans="1:29" x14ac:dyDescent="0.3">
      <c r="A1245">
        <v>1626</v>
      </c>
      <c r="B1245" t="s">
        <v>547</v>
      </c>
      <c r="C1245" t="s">
        <v>2297</v>
      </c>
      <c r="J1245" t="s">
        <v>491</v>
      </c>
      <c r="K1245">
        <v>0</v>
      </c>
      <c r="N1245" t="b">
        <v>1</v>
      </c>
      <c r="O1245" t="b">
        <v>0</v>
      </c>
      <c r="P1245" t="b">
        <v>1</v>
      </c>
      <c r="Q1245">
        <v>3</v>
      </c>
      <c r="R1245">
        <v>2</v>
      </c>
      <c r="S1245">
        <v>1</v>
      </c>
      <c r="T1245">
        <v>2</v>
      </c>
      <c r="V1245" t="s">
        <v>319</v>
      </c>
      <c r="W1245" t="s">
        <v>3902</v>
      </c>
      <c r="X1245" t="s">
        <v>2298</v>
      </c>
      <c r="Y1245">
        <v>12</v>
      </c>
      <c r="Z1245">
        <v>12</v>
      </c>
      <c r="AA1245">
        <v>1</v>
      </c>
      <c r="AB1245">
        <v>1</v>
      </c>
      <c r="AC1245">
        <v>26</v>
      </c>
    </row>
    <row r="1246" spans="1:29" x14ac:dyDescent="0.3">
      <c r="A1246">
        <v>1627</v>
      </c>
      <c r="B1246" t="s">
        <v>547</v>
      </c>
      <c r="C1246" t="s">
        <v>2299</v>
      </c>
      <c r="J1246" t="s">
        <v>491</v>
      </c>
      <c r="K1246">
        <v>0</v>
      </c>
      <c r="N1246" t="b">
        <v>1</v>
      </c>
      <c r="O1246" t="b">
        <v>0</v>
      </c>
      <c r="P1246" t="b">
        <v>1</v>
      </c>
      <c r="Q1246">
        <v>3</v>
      </c>
      <c r="R1246">
        <v>2</v>
      </c>
      <c r="S1246">
        <v>1</v>
      </c>
      <c r="T1246">
        <v>2</v>
      </c>
      <c r="V1246" t="s">
        <v>319</v>
      </c>
      <c r="W1246" t="s">
        <v>3902</v>
      </c>
      <c r="X1246" t="s">
        <v>2300</v>
      </c>
      <c r="Y1246">
        <v>13</v>
      </c>
      <c r="Z1246">
        <v>13</v>
      </c>
      <c r="AA1246">
        <v>1</v>
      </c>
      <c r="AB1246">
        <v>1</v>
      </c>
      <c r="AC1246">
        <v>26</v>
      </c>
    </row>
    <row r="1247" spans="1:29" x14ac:dyDescent="0.3">
      <c r="A1247">
        <v>1628</v>
      </c>
      <c r="B1247" t="s">
        <v>547</v>
      </c>
      <c r="C1247" t="s">
        <v>2301</v>
      </c>
      <c r="J1247" t="s">
        <v>491</v>
      </c>
      <c r="K1247">
        <v>0</v>
      </c>
      <c r="N1247" t="b">
        <v>1</v>
      </c>
      <c r="O1247" t="b">
        <v>0</v>
      </c>
      <c r="P1247" t="b">
        <v>1</v>
      </c>
      <c r="Q1247">
        <v>3</v>
      </c>
      <c r="R1247">
        <v>2</v>
      </c>
      <c r="S1247">
        <v>1</v>
      </c>
      <c r="T1247">
        <v>2</v>
      </c>
      <c r="V1247" t="s">
        <v>319</v>
      </c>
      <c r="W1247" t="s">
        <v>3902</v>
      </c>
      <c r="X1247" t="s">
        <v>1893</v>
      </c>
      <c r="Y1247">
        <v>14</v>
      </c>
      <c r="Z1247">
        <v>14</v>
      </c>
      <c r="AA1247">
        <v>1</v>
      </c>
      <c r="AB1247">
        <v>1</v>
      </c>
      <c r="AC1247">
        <v>26</v>
      </c>
    </row>
    <row r="1248" spans="1:29" x14ac:dyDescent="0.3">
      <c r="A1248">
        <v>1629</v>
      </c>
      <c r="B1248" t="s">
        <v>547</v>
      </c>
      <c r="C1248" t="s">
        <v>2302</v>
      </c>
      <c r="J1248" t="s">
        <v>491</v>
      </c>
      <c r="K1248">
        <v>0</v>
      </c>
      <c r="N1248" t="b">
        <v>1</v>
      </c>
      <c r="O1248" t="b">
        <v>0</v>
      </c>
      <c r="P1248" t="b">
        <v>1</v>
      </c>
      <c r="Q1248">
        <v>3</v>
      </c>
      <c r="R1248">
        <v>2</v>
      </c>
      <c r="S1248">
        <v>1</v>
      </c>
      <c r="T1248">
        <v>2</v>
      </c>
      <c r="V1248" t="s">
        <v>319</v>
      </c>
      <c r="W1248" t="s">
        <v>3902</v>
      </c>
      <c r="X1248" t="s">
        <v>1894</v>
      </c>
      <c r="Y1248">
        <v>15</v>
      </c>
      <c r="Z1248">
        <v>15</v>
      </c>
      <c r="AA1248">
        <v>1</v>
      </c>
      <c r="AB1248">
        <v>1</v>
      </c>
      <c r="AC1248">
        <v>26</v>
      </c>
    </row>
    <row r="1249" spans="1:29" x14ac:dyDescent="0.3">
      <c r="A1249">
        <v>1630</v>
      </c>
      <c r="B1249" t="s">
        <v>547</v>
      </c>
      <c r="C1249" t="s">
        <v>2303</v>
      </c>
      <c r="J1249" t="s">
        <v>491</v>
      </c>
      <c r="K1249">
        <v>0</v>
      </c>
      <c r="N1249" t="b">
        <v>1</v>
      </c>
      <c r="O1249" t="b">
        <v>0</v>
      </c>
      <c r="P1249" t="b">
        <v>1</v>
      </c>
      <c r="Q1249">
        <v>3</v>
      </c>
      <c r="R1249">
        <v>2</v>
      </c>
      <c r="S1249">
        <v>1</v>
      </c>
      <c r="T1249">
        <v>2</v>
      </c>
      <c r="V1249" t="s">
        <v>319</v>
      </c>
      <c r="W1249" t="s">
        <v>3902</v>
      </c>
      <c r="X1249" t="s">
        <v>1895</v>
      </c>
      <c r="Y1249">
        <v>16</v>
      </c>
      <c r="Z1249">
        <v>16</v>
      </c>
      <c r="AA1249">
        <v>1</v>
      </c>
      <c r="AB1249">
        <v>1</v>
      </c>
      <c r="AC1249">
        <v>26</v>
      </c>
    </row>
    <row r="1250" spans="1:29" x14ac:dyDescent="0.3">
      <c r="A1250">
        <v>1631</v>
      </c>
      <c r="B1250" t="s">
        <v>547</v>
      </c>
      <c r="C1250" t="s">
        <v>2304</v>
      </c>
      <c r="J1250" t="s">
        <v>491</v>
      </c>
      <c r="K1250">
        <v>0</v>
      </c>
      <c r="N1250" t="b">
        <v>1</v>
      </c>
      <c r="O1250" t="b">
        <v>0</v>
      </c>
      <c r="P1250" t="b">
        <v>1</v>
      </c>
      <c r="Q1250">
        <v>3</v>
      </c>
      <c r="R1250">
        <v>2</v>
      </c>
      <c r="S1250">
        <v>1</v>
      </c>
      <c r="T1250">
        <v>2</v>
      </c>
      <c r="V1250" t="s">
        <v>319</v>
      </c>
      <c r="W1250" t="s">
        <v>3902</v>
      </c>
      <c r="X1250" t="s">
        <v>1896</v>
      </c>
      <c r="Y1250">
        <v>17</v>
      </c>
      <c r="Z1250">
        <v>17</v>
      </c>
      <c r="AA1250">
        <v>1</v>
      </c>
      <c r="AB1250">
        <v>1</v>
      </c>
      <c r="AC1250">
        <v>26</v>
      </c>
    </row>
    <row r="1251" spans="1:29" x14ac:dyDescent="0.3">
      <c r="A1251">
        <v>1632</v>
      </c>
      <c r="B1251" t="s">
        <v>547</v>
      </c>
      <c r="C1251" t="s">
        <v>2305</v>
      </c>
      <c r="J1251" t="s">
        <v>491</v>
      </c>
      <c r="K1251">
        <v>0</v>
      </c>
      <c r="N1251" t="b">
        <v>1</v>
      </c>
      <c r="O1251" t="b">
        <v>0</v>
      </c>
      <c r="P1251" t="b">
        <v>1</v>
      </c>
      <c r="Q1251">
        <v>3</v>
      </c>
      <c r="R1251">
        <v>2</v>
      </c>
      <c r="S1251">
        <v>1</v>
      </c>
      <c r="T1251">
        <v>2</v>
      </c>
      <c r="V1251" t="s">
        <v>319</v>
      </c>
      <c r="W1251" t="s">
        <v>3902</v>
      </c>
      <c r="X1251" t="s">
        <v>1897</v>
      </c>
      <c r="Y1251">
        <v>18</v>
      </c>
      <c r="Z1251">
        <v>18</v>
      </c>
      <c r="AA1251">
        <v>1</v>
      </c>
      <c r="AB1251">
        <v>1</v>
      </c>
      <c r="AC1251">
        <v>26</v>
      </c>
    </row>
    <row r="1252" spans="1:29" x14ac:dyDescent="0.3">
      <c r="A1252">
        <v>1633</v>
      </c>
      <c r="B1252" t="s">
        <v>547</v>
      </c>
      <c r="C1252" t="s">
        <v>2306</v>
      </c>
      <c r="J1252" t="s">
        <v>491</v>
      </c>
      <c r="K1252">
        <v>0</v>
      </c>
      <c r="N1252" t="b">
        <v>1</v>
      </c>
      <c r="O1252" t="b">
        <v>0</v>
      </c>
      <c r="P1252" t="b">
        <v>1</v>
      </c>
      <c r="Q1252">
        <v>3</v>
      </c>
      <c r="R1252">
        <v>2</v>
      </c>
      <c r="S1252">
        <v>1</v>
      </c>
      <c r="T1252">
        <v>2</v>
      </c>
      <c r="V1252" t="s">
        <v>319</v>
      </c>
      <c r="W1252" t="s">
        <v>3902</v>
      </c>
      <c r="X1252" t="s">
        <v>1898</v>
      </c>
      <c r="Y1252">
        <v>19</v>
      </c>
      <c r="Z1252">
        <v>19</v>
      </c>
      <c r="AA1252">
        <v>1</v>
      </c>
      <c r="AB1252">
        <v>1</v>
      </c>
      <c r="AC1252">
        <v>26</v>
      </c>
    </row>
    <row r="1253" spans="1:29" x14ac:dyDescent="0.3">
      <c r="A1253">
        <v>1634</v>
      </c>
      <c r="B1253" t="s">
        <v>547</v>
      </c>
      <c r="C1253" t="s">
        <v>2307</v>
      </c>
      <c r="J1253" t="s">
        <v>491</v>
      </c>
      <c r="K1253">
        <v>0</v>
      </c>
      <c r="N1253" t="b">
        <v>1</v>
      </c>
      <c r="O1253" t="b">
        <v>0</v>
      </c>
      <c r="P1253" t="b">
        <v>1</v>
      </c>
      <c r="Q1253">
        <v>3</v>
      </c>
      <c r="R1253">
        <v>2</v>
      </c>
      <c r="S1253">
        <v>1</v>
      </c>
      <c r="T1253">
        <v>2</v>
      </c>
      <c r="V1253" t="s">
        <v>319</v>
      </c>
      <c r="W1253" t="s">
        <v>3902</v>
      </c>
      <c r="X1253" t="s">
        <v>1899</v>
      </c>
      <c r="Y1253">
        <v>20</v>
      </c>
      <c r="Z1253">
        <v>20</v>
      </c>
      <c r="AA1253">
        <v>1</v>
      </c>
      <c r="AB1253">
        <v>1</v>
      </c>
      <c r="AC1253">
        <v>26</v>
      </c>
    </row>
    <row r="1254" spans="1:29" x14ac:dyDescent="0.3">
      <c r="A1254">
        <v>1635</v>
      </c>
      <c r="B1254" t="s">
        <v>547</v>
      </c>
      <c r="C1254" t="s">
        <v>2308</v>
      </c>
      <c r="J1254" t="s">
        <v>491</v>
      </c>
      <c r="K1254">
        <v>0</v>
      </c>
      <c r="N1254" t="b">
        <v>1</v>
      </c>
      <c r="O1254" t="b">
        <v>0</v>
      </c>
      <c r="P1254" t="b">
        <v>1</v>
      </c>
      <c r="Q1254">
        <v>3</v>
      </c>
      <c r="R1254">
        <v>2</v>
      </c>
      <c r="S1254">
        <v>1</v>
      </c>
      <c r="T1254">
        <v>2</v>
      </c>
      <c r="V1254" t="s">
        <v>319</v>
      </c>
      <c r="W1254" t="s">
        <v>3902</v>
      </c>
      <c r="X1254" t="s">
        <v>1900</v>
      </c>
      <c r="Y1254">
        <v>21</v>
      </c>
      <c r="Z1254">
        <v>21</v>
      </c>
      <c r="AA1254">
        <v>1</v>
      </c>
      <c r="AB1254">
        <v>1</v>
      </c>
      <c r="AC1254">
        <v>26</v>
      </c>
    </row>
    <row r="1255" spans="1:29" x14ac:dyDescent="0.3">
      <c r="A1255">
        <v>1636</v>
      </c>
      <c r="B1255" t="s">
        <v>547</v>
      </c>
      <c r="C1255" t="s">
        <v>2309</v>
      </c>
      <c r="J1255" t="s">
        <v>491</v>
      </c>
      <c r="K1255">
        <v>0</v>
      </c>
      <c r="N1255" t="b">
        <v>1</v>
      </c>
      <c r="O1255" t="b">
        <v>0</v>
      </c>
      <c r="P1255" t="b">
        <v>1</v>
      </c>
      <c r="Q1255">
        <v>3</v>
      </c>
      <c r="R1255">
        <v>2</v>
      </c>
      <c r="S1255">
        <v>1</v>
      </c>
      <c r="T1255">
        <v>2</v>
      </c>
      <c r="V1255" t="s">
        <v>319</v>
      </c>
      <c r="W1255" t="s">
        <v>3902</v>
      </c>
      <c r="X1255" t="s">
        <v>1901</v>
      </c>
      <c r="Y1255">
        <v>22</v>
      </c>
      <c r="Z1255">
        <v>22</v>
      </c>
      <c r="AA1255">
        <v>1</v>
      </c>
      <c r="AB1255">
        <v>1</v>
      </c>
      <c r="AC1255">
        <v>26</v>
      </c>
    </row>
    <row r="1256" spans="1:29" x14ac:dyDescent="0.3">
      <c r="A1256">
        <v>1637</v>
      </c>
      <c r="B1256" t="s">
        <v>547</v>
      </c>
      <c r="C1256" t="s">
        <v>2310</v>
      </c>
      <c r="J1256" t="s">
        <v>491</v>
      </c>
      <c r="K1256">
        <v>0</v>
      </c>
      <c r="N1256" t="b">
        <v>1</v>
      </c>
      <c r="O1256" t="b">
        <v>0</v>
      </c>
      <c r="P1256" t="b">
        <v>1</v>
      </c>
      <c r="Q1256">
        <v>3</v>
      </c>
      <c r="R1256">
        <v>2</v>
      </c>
      <c r="S1256">
        <v>1</v>
      </c>
      <c r="T1256">
        <v>2</v>
      </c>
      <c r="V1256" t="s">
        <v>319</v>
      </c>
      <c r="W1256" t="s">
        <v>3902</v>
      </c>
      <c r="X1256" t="s">
        <v>1902</v>
      </c>
      <c r="Y1256">
        <v>23</v>
      </c>
      <c r="Z1256">
        <v>23</v>
      </c>
      <c r="AA1256">
        <v>1</v>
      </c>
      <c r="AB1256">
        <v>1</v>
      </c>
      <c r="AC1256">
        <v>26</v>
      </c>
    </row>
    <row r="1257" spans="1:29" x14ac:dyDescent="0.3">
      <c r="A1257">
        <v>1638</v>
      </c>
      <c r="B1257" t="s">
        <v>547</v>
      </c>
      <c r="C1257" t="s">
        <v>2311</v>
      </c>
      <c r="J1257" t="s">
        <v>491</v>
      </c>
      <c r="K1257">
        <v>0</v>
      </c>
      <c r="N1257" t="b">
        <v>1</v>
      </c>
      <c r="O1257" t="b">
        <v>0</v>
      </c>
      <c r="P1257" t="b">
        <v>1</v>
      </c>
      <c r="Q1257">
        <v>3</v>
      </c>
      <c r="R1257">
        <v>2</v>
      </c>
      <c r="S1257">
        <v>1</v>
      </c>
      <c r="T1257">
        <v>2</v>
      </c>
      <c r="V1257" t="s">
        <v>319</v>
      </c>
      <c r="W1257" t="s">
        <v>3902</v>
      </c>
      <c r="X1257" t="s">
        <v>2312</v>
      </c>
      <c r="Y1257">
        <v>24</v>
      </c>
      <c r="Z1257">
        <v>24</v>
      </c>
      <c r="AA1257">
        <v>1</v>
      </c>
      <c r="AB1257">
        <v>1</v>
      </c>
      <c r="AC1257">
        <v>26</v>
      </c>
    </row>
    <row r="1258" spans="1:29" x14ac:dyDescent="0.3">
      <c r="A1258">
        <v>1639</v>
      </c>
      <c r="B1258" t="s">
        <v>547</v>
      </c>
      <c r="C1258" t="s">
        <v>2313</v>
      </c>
      <c r="J1258" t="s">
        <v>491</v>
      </c>
      <c r="K1258">
        <v>0</v>
      </c>
      <c r="N1258" t="b">
        <v>1</v>
      </c>
      <c r="O1258" t="b">
        <v>0</v>
      </c>
      <c r="P1258" t="b">
        <v>1</v>
      </c>
      <c r="Q1258">
        <v>3</v>
      </c>
      <c r="R1258">
        <v>2</v>
      </c>
      <c r="S1258">
        <v>1</v>
      </c>
      <c r="T1258">
        <v>2</v>
      </c>
      <c r="V1258" t="s">
        <v>319</v>
      </c>
      <c r="W1258" t="s">
        <v>3902</v>
      </c>
      <c r="X1258" t="s">
        <v>2314</v>
      </c>
      <c r="Y1258">
        <v>25</v>
      </c>
      <c r="Z1258">
        <v>25</v>
      </c>
      <c r="AA1258">
        <v>1</v>
      </c>
      <c r="AB1258">
        <v>1</v>
      </c>
      <c r="AC1258">
        <v>26</v>
      </c>
    </row>
    <row r="1259" spans="1:29" x14ac:dyDescent="0.3">
      <c r="A1259">
        <v>1640</v>
      </c>
      <c r="B1259" t="s">
        <v>547</v>
      </c>
      <c r="C1259" t="s">
        <v>2315</v>
      </c>
      <c r="J1259" t="s">
        <v>491</v>
      </c>
      <c r="K1259">
        <v>0</v>
      </c>
      <c r="N1259" t="b">
        <v>1</v>
      </c>
      <c r="O1259" t="b">
        <v>0</v>
      </c>
      <c r="P1259" t="b">
        <v>1</v>
      </c>
      <c r="Q1259">
        <v>3</v>
      </c>
      <c r="R1259">
        <v>2</v>
      </c>
      <c r="S1259">
        <v>1</v>
      </c>
      <c r="T1259">
        <v>2</v>
      </c>
      <c r="V1259" t="s">
        <v>319</v>
      </c>
      <c r="W1259" t="s">
        <v>3902</v>
      </c>
      <c r="X1259" t="s">
        <v>2316</v>
      </c>
      <c r="Y1259">
        <v>26</v>
      </c>
      <c r="Z1259">
        <v>26</v>
      </c>
      <c r="AA1259">
        <v>1</v>
      </c>
      <c r="AB1259">
        <v>1</v>
      </c>
      <c r="AC1259">
        <v>26</v>
      </c>
    </row>
    <row r="1260" spans="1:29" x14ac:dyDescent="0.3">
      <c r="A1260">
        <v>1641</v>
      </c>
      <c r="B1260" t="s">
        <v>547</v>
      </c>
      <c r="C1260" t="s">
        <v>2317</v>
      </c>
      <c r="J1260" t="s">
        <v>491</v>
      </c>
      <c r="K1260">
        <v>0</v>
      </c>
      <c r="N1260" t="b">
        <v>1</v>
      </c>
      <c r="O1260" t="b">
        <v>0</v>
      </c>
      <c r="P1260" t="b">
        <v>1</v>
      </c>
      <c r="Q1260">
        <v>3</v>
      </c>
      <c r="R1260">
        <v>2</v>
      </c>
      <c r="S1260">
        <v>1</v>
      </c>
      <c r="T1260">
        <v>2</v>
      </c>
      <c r="V1260" t="s">
        <v>319</v>
      </c>
      <c r="W1260" t="s">
        <v>3902</v>
      </c>
      <c r="X1260" t="s">
        <v>2217</v>
      </c>
      <c r="Y1260">
        <v>27</v>
      </c>
      <c r="Z1260">
        <v>27</v>
      </c>
      <c r="AA1260">
        <v>1</v>
      </c>
      <c r="AB1260">
        <v>1</v>
      </c>
      <c r="AC1260">
        <v>26</v>
      </c>
    </row>
    <row r="1261" spans="1:29" x14ac:dyDescent="0.3">
      <c r="A1261">
        <v>1642</v>
      </c>
      <c r="B1261" t="s">
        <v>547</v>
      </c>
      <c r="C1261" t="s">
        <v>2318</v>
      </c>
      <c r="J1261" t="s">
        <v>491</v>
      </c>
      <c r="K1261">
        <v>0</v>
      </c>
      <c r="N1261" t="b">
        <v>1</v>
      </c>
      <c r="O1261" t="b">
        <v>0</v>
      </c>
      <c r="P1261" t="b">
        <v>1</v>
      </c>
      <c r="Q1261">
        <v>3</v>
      </c>
      <c r="R1261">
        <v>2</v>
      </c>
      <c r="S1261">
        <v>1</v>
      </c>
      <c r="T1261">
        <v>2</v>
      </c>
      <c r="V1261" t="s">
        <v>319</v>
      </c>
      <c r="W1261" t="s">
        <v>3902</v>
      </c>
      <c r="X1261" t="s">
        <v>2219</v>
      </c>
      <c r="Y1261">
        <v>28</v>
      </c>
      <c r="Z1261">
        <v>28</v>
      </c>
      <c r="AA1261">
        <v>1</v>
      </c>
      <c r="AB1261">
        <v>1</v>
      </c>
      <c r="AC1261">
        <v>26</v>
      </c>
    </row>
    <row r="1262" spans="1:29" x14ac:dyDescent="0.3">
      <c r="A1262">
        <v>1643</v>
      </c>
      <c r="B1262" t="s">
        <v>547</v>
      </c>
      <c r="C1262" t="s">
        <v>2319</v>
      </c>
      <c r="J1262" t="s">
        <v>491</v>
      </c>
      <c r="K1262">
        <v>0</v>
      </c>
      <c r="N1262" t="b">
        <v>1</v>
      </c>
      <c r="O1262" t="b">
        <v>0</v>
      </c>
      <c r="P1262" t="b">
        <v>1</v>
      </c>
      <c r="Q1262">
        <v>3</v>
      </c>
      <c r="R1262">
        <v>2</v>
      </c>
      <c r="S1262">
        <v>1</v>
      </c>
      <c r="T1262">
        <v>2</v>
      </c>
      <c r="V1262" t="s">
        <v>319</v>
      </c>
      <c r="W1262" t="s">
        <v>3902</v>
      </c>
      <c r="X1262" t="s">
        <v>2221</v>
      </c>
      <c r="Y1262">
        <v>29</v>
      </c>
      <c r="Z1262">
        <v>29</v>
      </c>
      <c r="AA1262">
        <v>1</v>
      </c>
      <c r="AB1262">
        <v>1</v>
      </c>
      <c r="AC1262">
        <v>26</v>
      </c>
    </row>
    <row r="1263" spans="1:29" x14ac:dyDescent="0.3">
      <c r="A1263">
        <v>1644</v>
      </c>
      <c r="B1263" t="s">
        <v>547</v>
      </c>
      <c r="C1263" t="s">
        <v>2320</v>
      </c>
      <c r="J1263" t="s">
        <v>491</v>
      </c>
      <c r="K1263">
        <v>0</v>
      </c>
      <c r="N1263" t="b">
        <v>1</v>
      </c>
      <c r="O1263" t="b">
        <v>0</v>
      </c>
      <c r="P1263" t="b">
        <v>1</v>
      </c>
      <c r="Q1263">
        <v>3</v>
      </c>
      <c r="R1263">
        <v>2</v>
      </c>
      <c r="S1263">
        <v>1</v>
      </c>
      <c r="T1263">
        <v>2</v>
      </c>
      <c r="V1263" t="s">
        <v>319</v>
      </c>
      <c r="W1263" t="s">
        <v>3902</v>
      </c>
      <c r="X1263" t="s">
        <v>2223</v>
      </c>
      <c r="Y1263">
        <v>30</v>
      </c>
      <c r="Z1263">
        <v>30</v>
      </c>
      <c r="AA1263">
        <v>1</v>
      </c>
      <c r="AB1263">
        <v>1</v>
      </c>
      <c r="AC1263">
        <v>26</v>
      </c>
    </row>
    <row r="1264" spans="1:29" x14ac:dyDescent="0.3">
      <c r="A1264">
        <v>1645</v>
      </c>
      <c r="B1264" t="s">
        <v>547</v>
      </c>
      <c r="C1264" t="s">
        <v>2321</v>
      </c>
      <c r="J1264" t="s">
        <v>491</v>
      </c>
      <c r="K1264">
        <v>0</v>
      </c>
      <c r="N1264" t="b">
        <v>1</v>
      </c>
      <c r="O1264" t="b">
        <v>0</v>
      </c>
      <c r="P1264" t="b">
        <v>1</v>
      </c>
      <c r="Q1264">
        <v>3</v>
      </c>
      <c r="R1264">
        <v>2</v>
      </c>
      <c r="S1264">
        <v>1</v>
      </c>
      <c r="T1264">
        <v>2</v>
      </c>
      <c r="V1264" t="s">
        <v>319</v>
      </c>
      <c r="W1264" t="s">
        <v>3902</v>
      </c>
      <c r="X1264" t="s">
        <v>2225</v>
      </c>
      <c r="Y1264">
        <v>31</v>
      </c>
      <c r="Z1264">
        <v>31</v>
      </c>
      <c r="AA1264">
        <v>1</v>
      </c>
      <c r="AB1264">
        <v>1</v>
      </c>
      <c r="AC1264">
        <v>26</v>
      </c>
    </row>
    <row r="1265" spans="1:29" x14ac:dyDescent="0.3">
      <c r="A1265">
        <v>1646</v>
      </c>
      <c r="B1265" t="s">
        <v>547</v>
      </c>
      <c r="C1265" t="s">
        <v>2322</v>
      </c>
      <c r="J1265" t="s">
        <v>491</v>
      </c>
      <c r="K1265">
        <v>0</v>
      </c>
      <c r="N1265" t="b">
        <v>1</v>
      </c>
      <c r="O1265" t="b">
        <v>0</v>
      </c>
      <c r="P1265" t="b">
        <v>1</v>
      </c>
      <c r="Q1265">
        <v>3</v>
      </c>
      <c r="R1265">
        <v>2</v>
      </c>
      <c r="S1265">
        <v>1</v>
      </c>
      <c r="T1265">
        <v>2</v>
      </c>
      <c r="V1265" t="s">
        <v>319</v>
      </c>
      <c r="W1265" t="s">
        <v>3902</v>
      </c>
      <c r="X1265" t="s">
        <v>2227</v>
      </c>
      <c r="Y1265">
        <v>32</v>
      </c>
      <c r="Z1265">
        <v>32</v>
      </c>
      <c r="AA1265">
        <v>1</v>
      </c>
      <c r="AB1265">
        <v>1</v>
      </c>
      <c r="AC1265">
        <v>26</v>
      </c>
    </row>
    <row r="1266" spans="1:29" x14ac:dyDescent="0.3">
      <c r="A1266">
        <v>1647</v>
      </c>
      <c r="B1266" t="s">
        <v>547</v>
      </c>
      <c r="C1266" t="s">
        <v>2323</v>
      </c>
      <c r="J1266" t="s">
        <v>491</v>
      </c>
      <c r="K1266">
        <v>0</v>
      </c>
      <c r="N1266" t="b">
        <v>1</v>
      </c>
      <c r="O1266" t="b">
        <v>0</v>
      </c>
      <c r="P1266" t="b">
        <v>1</v>
      </c>
      <c r="Q1266">
        <v>3</v>
      </c>
      <c r="R1266">
        <v>2</v>
      </c>
      <c r="S1266">
        <v>1</v>
      </c>
      <c r="T1266">
        <v>2</v>
      </c>
      <c r="V1266" t="s">
        <v>319</v>
      </c>
      <c r="W1266" t="s">
        <v>3902</v>
      </c>
      <c r="X1266" t="s">
        <v>2229</v>
      </c>
      <c r="Y1266">
        <v>33</v>
      </c>
      <c r="Z1266">
        <v>33</v>
      </c>
      <c r="AA1266">
        <v>1</v>
      </c>
      <c r="AB1266">
        <v>1</v>
      </c>
      <c r="AC1266">
        <v>26</v>
      </c>
    </row>
    <row r="1267" spans="1:29" x14ac:dyDescent="0.3">
      <c r="A1267">
        <v>1648</v>
      </c>
      <c r="B1267" t="s">
        <v>547</v>
      </c>
      <c r="C1267" t="s">
        <v>2324</v>
      </c>
      <c r="J1267" t="s">
        <v>491</v>
      </c>
      <c r="K1267">
        <v>0</v>
      </c>
      <c r="N1267" t="b">
        <v>1</v>
      </c>
      <c r="O1267" t="b">
        <v>0</v>
      </c>
      <c r="P1267" t="b">
        <v>1</v>
      </c>
      <c r="Q1267">
        <v>3</v>
      </c>
      <c r="R1267">
        <v>2</v>
      </c>
      <c r="S1267">
        <v>1</v>
      </c>
      <c r="T1267">
        <v>2</v>
      </c>
      <c r="V1267" t="s">
        <v>319</v>
      </c>
      <c r="W1267" t="s">
        <v>3902</v>
      </c>
      <c r="X1267" t="s">
        <v>2231</v>
      </c>
      <c r="Y1267">
        <v>34</v>
      </c>
      <c r="Z1267">
        <v>34</v>
      </c>
      <c r="AA1267">
        <v>1</v>
      </c>
      <c r="AB1267">
        <v>1</v>
      </c>
      <c r="AC1267">
        <v>26</v>
      </c>
    </row>
    <row r="1268" spans="1:29" x14ac:dyDescent="0.3">
      <c r="A1268">
        <v>1649</v>
      </c>
      <c r="B1268" t="s">
        <v>547</v>
      </c>
      <c r="C1268" t="s">
        <v>2325</v>
      </c>
      <c r="J1268" t="s">
        <v>491</v>
      </c>
      <c r="K1268">
        <v>0</v>
      </c>
      <c r="N1268" t="b">
        <v>1</v>
      </c>
      <c r="O1268" t="b">
        <v>0</v>
      </c>
      <c r="P1268" t="b">
        <v>1</v>
      </c>
      <c r="Q1268">
        <v>3</v>
      </c>
      <c r="R1268">
        <v>2</v>
      </c>
      <c r="S1268">
        <v>1</v>
      </c>
      <c r="T1268">
        <v>2</v>
      </c>
      <c r="V1268" t="s">
        <v>319</v>
      </c>
      <c r="W1268" t="s">
        <v>3902</v>
      </c>
      <c r="X1268" t="s">
        <v>2233</v>
      </c>
      <c r="Y1268">
        <v>35</v>
      </c>
      <c r="Z1268">
        <v>35</v>
      </c>
      <c r="AA1268">
        <v>1</v>
      </c>
      <c r="AB1268">
        <v>1</v>
      </c>
      <c r="AC1268">
        <v>26</v>
      </c>
    </row>
    <row r="1269" spans="1:29" x14ac:dyDescent="0.3">
      <c r="A1269">
        <v>1650</v>
      </c>
      <c r="B1269" t="s">
        <v>547</v>
      </c>
      <c r="C1269" t="s">
        <v>2326</v>
      </c>
      <c r="J1269" t="s">
        <v>491</v>
      </c>
      <c r="K1269">
        <v>0</v>
      </c>
      <c r="N1269" t="b">
        <v>1</v>
      </c>
      <c r="O1269" t="b">
        <v>0</v>
      </c>
      <c r="P1269" t="b">
        <v>1</v>
      </c>
      <c r="Q1269">
        <v>3</v>
      </c>
      <c r="R1269">
        <v>2</v>
      </c>
      <c r="S1269">
        <v>1</v>
      </c>
      <c r="T1269">
        <v>2</v>
      </c>
      <c r="V1269" t="s">
        <v>319</v>
      </c>
      <c r="W1269" t="s">
        <v>3902</v>
      </c>
      <c r="X1269" t="s">
        <v>2235</v>
      </c>
      <c r="Y1269">
        <v>36</v>
      </c>
      <c r="Z1269">
        <v>36</v>
      </c>
      <c r="AA1269">
        <v>1</v>
      </c>
      <c r="AB1269">
        <v>1</v>
      </c>
      <c r="AC1269">
        <v>26</v>
      </c>
    </row>
    <row r="1270" spans="1:29" x14ac:dyDescent="0.3">
      <c r="A1270">
        <v>1651</v>
      </c>
      <c r="B1270" t="s">
        <v>547</v>
      </c>
      <c r="C1270" t="s">
        <v>2327</v>
      </c>
      <c r="J1270" t="s">
        <v>491</v>
      </c>
      <c r="K1270">
        <v>0</v>
      </c>
      <c r="N1270" t="b">
        <v>1</v>
      </c>
      <c r="O1270" t="b">
        <v>0</v>
      </c>
      <c r="P1270" t="b">
        <v>1</v>
      </c>
      <c r="Q1270">
        <v>3</v>
      </c>
      <c r="R1270">
        <v>2</v>
      </c>
      <c r="S1270">
        <v>1</v>
      </c>
      <c r="T1270">
        <v>2</v>
      </c>
      <c r="V1270" t="s">
        <v>319</v>
      </c>
      <c r="W1270" t="s">
        <v>3902</v>
      </c>
      <c r="X1270" t="s">
        <v>2236</v>
      </c>
      <c r="Y1270">
        <v>37</v>
      </c>
      <c r="Z1270">
        <v>37</v>
      </c>
      <c r="AA1270">
        <v>1</v>
      </c>
      <c r="AB1270">
        <v>1</v>
      </c>
      <c r="AC1270">
        <v>26</v>
      </c>
    </row>
    <row r="1271" spans="1:29" x14ac:dyDescent="0.3">
      <c r="A1271">
        <v>1652</v>
      </c>
      <c r="B1271" t="s">
        <v>547</v>
      </c>
      <c r="C1271" t="s">
        <v>2328</v>
      </c>
      <c r="J1271" t="s">
        <v>491</v>
      </c>
      <c r="K1271">
        <v>0</v>
      </c>
      <c r="N1271" t="b">
        <v>1</v>
      </c>
      <c r="O1271" t="b">
        <v>0</v>
      </c>
      <c r="P1271" t="b">
        <v>1</v>
      </c>
      <c r="Q1271">
        <v>3</v>
      </c>
      <c r="R1271">
        <v>2</v>
      </c>
      <c r="S1271">
        <v>1</v>
      </c>
      <c r="T1271">
        <v>2</v>
      </c>
      <c r="V1271" t="s">
        <v>319</v>
      </c>
      <c r="W1271" t="s">
        <v>3902</v>
      </c>
      <c r="X1271" t="s">
        <v>2329</v>
      </c>
      <c r="Y1271">
        <v>38</v>
      </c>
      <c r="Z1271">
        <v>38</v>
      </c>
      <c r="AA1271">
        <v>1</v>
      </c>
      <c r="AB1271">
        <v>1</v>
      </c>
      <c r="AC1271">
        <v>26</v>
      </c>
    </row>
    <row r="1272" spans="1:29" x14ac:dyDescent="0.3">
      <c r="A1272">
        <v>1653</v>
      </c>
      <c r="B1272" t="s">
        <v>547</v>
      </c>
      <c r="C1272" t="s">
        <v>2330</v>
      </c>
      <c r="J1272" t="s">
        <v>491</v>
      </c>
      <c r="K1272">
        <v>0</v>
      </c>
      <c r="N1272" t="b">
        <v>1</v>
      </c>
      <c r="O1272" t="b">
        <v>0</v>
      </c>
      <c r="P1272" t="b">
        <v>1</v>
      </c>
      <c r="Q1272">
        <v>3</v>
      </c>
      <c r="R1272">
        <v>2</v>
      </c>
      <c r="S1272">
        <v>1</v>
      </c>
      <c r="T1272">
        <v>2</v>
      </c>
      <c r="V1272" t="s">
        <v>319</v>
      </c>
      <c r="W1272" t="s">
        <v>3902</v>
      </c>
      <c r="X1272" t="s">
        <v>2331</v>
      </c>
      <c r="Y1272">
        <v>39</v>
      </c>
      <c r="Z1272">
        <v>39</v>
      </c>
      <c r="AA1272">
        <v>1</v>
      </c>
      <c r="AB1272">
        <v>1</v>
      </c>
      <c r="AC1272">
        <v>26</v>
      </c>
    </row>
    <row r="1273" spans="1:29" x14ac:dyDescent="0.3">
      <c r="A1273">
        <v>1654</v>
      </c>
      <c r="B1273" t="s">
        <v>547</v>
      </c>
      <c r="C1273" t="s">
        <v>2332</v>
      </c>
      <c r="J1273" t="s">
        <v>491</v>
      </c>
      <c r="K1273">
        <v>0</v>
      </c>
      <c r="N1273" t="b">
        <v>1</v>
      </c>
      <c r="O1273" t="b">
        <v>0</v>
      </c>
      <c r="P1273" t="b">
        <v>1</v>
      </c>
      <c r="Q1273">
        <v>3</v>
      </c>
      <c r="R1273">
        <v>2</v>
      </c>
      <c r="S1273">
        <v>1</v>
      </c>
      <c r="T1273">
        <v>2</v>
      </c>
      <c r="V1273" t="s">
        <v>319</v>
      </c>
      <c r="W1273" t="s">
        <v>3902</v>
      </c>
      <c r="X1273" t="s">
        <v>2333</v>
      </c>
      <c r="Y1273">
        <v>40</v>
      </c>
      <c r="Z1273">
        <v>40</v>
      </c>
      <c r="AA1273">
        <v>1</v>
      </c>
      <c r="AB1273">
        <v>1</v>
      </c>
      <c r="AC1273">
        <v>26</v>
      </c>
    </row>
    <row r="1274" spans="1:29" x14ac:dyDescent="0.3">
      <c r="A1274">
        <v>1655</v>
      </c>
      <c r="B1274" t="s">
        <v>547</v>
      </c>
      <c r="C1274" t="s">
        <v>2334</v>
      </c>
      <c r="J1274" t="s">
        <v>491</v>
      </c>
      <c r="K1274">
        <v>0</v>
      </c>
      <c r="N1274" t="b">
        <v>1</v>
      </c>
      <c r="O1274" t="b">
        <v>0</v>
      </c>
      <c r="P1274" t="b">
        <v>1</v>
      </c>
      <c r="Q1274">
        <v>3</v>
      </c>
      <c r="R1274">
        <v>2</v>
      </c>
      <c r="S1274">
        <v>1</v>
      </c>
      <c r="T1274">
        <v>2</v>
      </c>
      <c r="V1274" t="s">
        <v>319</v>
      </c>
      <c r="W1274" t="s">
        <v>3902</v>
      </c>
      <c r="X1274" t="s">
        <v>2335</v>
      </c>
      <c r="Y1274">
        <v>41</v>
      </c>
      <c r="Z1274">
        <v>41</v>
      </c>
      <c r="AA1274">
        <v>1</v>
      </c>
      <c r="AB1274">
        <v>1</v>
      </c>
      <c r="AC1274">
        <v>26</v>
      </c>
    </row>
    <row r="1275" spans="1:29" x14ac:dyDescent="0.3">
      <c r="A1275">
        <v>1656</v>
      </c>
      <c r="B1275" t="s">
        <v>547</v>
      </c>
      <c r="C1275" t="s">
        <v>2336</v>
      </c>
      <c r="J1275" t="s">
        <v>491</v>
      </c>
      <c r="K1275">
        <v>0</v>
      </c>
      <c r="N1275" t="b">
        <v>1</v>
      </c>
      <c r="O1275" t="b">
        <v>0</v>
      </c>
      <c r="P1275" t="b">
        <v>1</v>
      </c>
      <c r="Q1275">
        <v>3</v>
      </c>
      <c r="R1275">
        <v>2</v>
      </c>
      <c r="S1275">
        <v>1</v>
      </c>
      <c r="T1275">
        <v>2</v>
      </c>
      <c r="V1275" t="s">
        <v>319</v>
      </c>
      <c r="W1275" t="s">
        <v>3902</v>
      </c>
      <c r="X1275" t="s">
        <v>2337</v>
      </c>
      <c r="Y1275">
        <v>42</v>
      </c>
      <c r="Z1275">
        <v>42</v>
      </c>
      <c r="AA1275">
        <v>1</v>
      </c>
      <c r="AB1275">
        <v>1</v>
      </c>
      <c r="AC1275">
        <v>26</v>
      </c>
    </row>
    <row r="1276" spans="1:29" x14ac:dyDescent="0.3">
      <c r="A1276">
        <v>1657</v>
      </c>
      <c r="B1276" t="s">
        <v>547</v>
      </c>
      <c r="C1276" t="s">
        <v>2338</v>
      </c>
      <c r="J1276" t="s">
        <v>491</v>
      </c>
      <c r="K1276">
        <v>0</v>
      </c>
      <c r="N1276" t="b">
        <v>1</v>
      </c>
      <c r="O1276" t="b">
        <v>0</v>
      </c>
      <c r="P1276" t="b">
        <v>1</v>
      </c>
      <c r="Q1276">
        <v>3</v>
      </c>
      <c r="R1276">
        <v>2</v>
      </c>
      <c r="S1276">
        <v>1</v>
      </c>
      <c r="T1276">
        <v>2</v>
      </c>
      <c r="V1276" t="s">
        <v>319</v>
      </c>
      <c r="W1276" t="s">
        <v>3902</v>
      </c>
      <c r="X1276" t="s">
        <v>2339</v>
      </c>
      <c r="Y1276">
        <v>43</v>
      </c>
      <c r="Z1276">
        <v>43</v>
      </c>
      <c r="AA1276">
        <v>1</v>
      </c>
      <c r="AB1276">
        <v>1</v>
      </c>
      <c r="AC1276">
        <v>26</v>
      </c>
    </row>
    <row r="1277" spans="1:29" x14ac:dyDescent="0.3">
      <c r="A1277">
        <v>1658</v>
      </c>
      <c r="B1277" t="s">
        <v>547</v>
      </c>
      <c r="C1277" t="s">
        <v>2340</v>
      </c>
      <c r="J1277" t="s">
        <v>491</v>
      </c>
      <c r="K1277">
        <v>0</v>
      </c>
      <c r="N1277" t="b">
        <v>1</v>
      </c>
      <c r="O1277" t="b">
        <v>0</v>
      </c>
      <c r="P1277" t="b">
        <v>1</v>
      </c>
      <c r="Q1277">
        <v>3</v>
      </c>
      <c r="R1277">
        <v>2</v>
      </c>
      <c r="S1277">
        <v>1</v>
      </c>
      <c r="T1277">
        <v>2</v>
      </c>
      <c r="V1277" t="s">
        <v>319</v>
      </c>
      <c r="W1277" t="s">
        <v>3902</v>
      </c>
      <c r="X1277" t="s">
        <v>2341</v>
      </c>
      <c r="Y1277">
        <v>44</v>
      </c>
      <c r="Z1277">
        <v>44</v>
      </c>
      <c r="AA1277">
        <v>1</v>
      </c>
      <c r="AB1277">
        <v>1</v>
      </c>
      <c r="AC1277">
        <v>26</v>
      </c>
    </row>
    <row r="1278" spans="1:29" x14ac:dyDescent="0.3">
      <c r="A1278">
        <v>1659</v>
      </c>
      <c r="B1278" t="s">
        <v>547</v>
      </c>
      <c r="C1278" t="s">
        <v>2342</v>
      </c>
      <c r="J1278" t="s">
        <v>491</v>
      </c>
      <c r="K1278">
        <v>0</v>
      </c>
      <c r="N1278" t="b">
        <v>1</v>
      </c>
      <c r="O1278" t="b">
        <v>0</v>
      </c>
      <c r="P1278" t="b">
        <v>1</v>
      </c>
      <c r="Q1278">
        <v>3</v>
      </c>
      <c r="R1278">
        <v>2</v>
      </c>
      <c r="S1278">
        <v>1</v>
      </c>
      <c r="T1278">
        <v>2</v>
      </c>
      <c r="V1278" t="s">
        <v>319</v>
      </c>
      <c r="W1278" t="s">
        <v>3902</v>
      </c>
      <c r="X1278" t="s">
        <v>2343</v>
      </c>
      <c r="Y1278">
        <v>45</v>
      </c>
      <c r="Z1278">
        <v>45</v>
      </c>
      <c r="AA1278">
        <v>1</v>
      </c>
      <c r="AB1278">
        <v>1</v>
      </c>
      <c r="AC1278">
        <v>26</v>
      </c>
    </row>
    <row r="1279" spans="1:29" x14ac:dyDescent="0.3">
      <c r="A1279">
        <v>1660</v>
      </c>
      <c r="B1279" t="s">
        <v>547</v>
      </c>
      <c r="C1279" t="s">
        <v>2344</v>
      </c>
      <c r="J1279" t="s">
        <v>491</v>
      </c>
      <c r="K1279">
        <v>0</v>
      </c>
      <c r="N1279" t="b">
        <v>1</v>
      </c>
      <c r="O1279" t="b">
        <v>0</v>
      </c>
      <c r="P1279" t="b">
        <v>1</v>
      </c>
      <c r="Q1279">
        <v>3</v>
      </c>
      <c r="R1279">
        <v>2</v>
      </c>
      <c r="S1279">
        <v>1</v>
      </c>
      <c r="T1279">
        <v>2</v>
      </c>
      <c r="V1279" t="s">
        <v>319</v>
      </c>
      <c r="W1279" t="s">
        <v>3902</v>
      </c>
      <c r="X1279" t="s">
        <v>2345</v>
      </c>
      <c r="Y1279">
        <v>46</v>
      </c>
      <c r="Z1279">
        <v>46</v>
      </c>
      <c r="AA1279">
        <v>1</v>
      </c>
      <c r="AB1279">
        <v>1</v>
      </c>
      <c r="AC1279">
        <v>26</v>
      </c>
    </row>
    <row r="1280" spans="1:29" x14ac:dyDescent="0.3">
      <c r="A1280">
        <v>1661</v>
      </c>
      <c r="B1280" t="s">
        <v>547</v>
      </c>
      <c r="C1280" t="s">
        <v>2346</v>
      </c>
      <c r="J1280" t="s">
        <v>491</v>
      </c>
      <c r="K1280">
        <v>0</v>
      </c>
      <c r="N1280" t="b">
        <v>1</v>
      </c>
      <c r="O1280" t="b">
        <v>0</v>
      </c>
      <c r="P1280" t="b">
        <v>1</v>
      </c>
      <c r="Q1280">
        <v>3</v>
      </c>
      <c r="R1280">
        <v>2</v>
      </c>
      <c r="S1280">
        <v>1</v>
      </c>
      <c r="T1280">
        <v>2</v>
      </c>
      <c r="V1280" t="s">
        <v>319</v>
      </c>
      <c r="W1280" t="s">
        <v>3902</v>
      </c>
      <c r="X1280" t="s">
        <v>2347</v>
      </c>
      <c r="Y1280">
        <v>47</v>
      </c>
      <c r="Z1280">
        <v>47</v>
      </c>
      <c r="AA1280">
        <v>1</v>
      </c>
      <c r="AB1280">
        <v>1</v>
      </c>
      <c r="AC1280">
        <v>26</v>
      </c>
    </row>
    <row r="1281" spans="1:29" x14ac:dyDescent="0.3">
      <c r="A1281">
        <v>1662</v>
      </c>
      <c r="B1281" t="s">
        <v>547</v>
      </c>
      <c r="C1281" t="s">
        <v>2348</v>
      </c>
      <c r="J1281" t="s">
        <v>491</v>
      </c>
      <c r="K1281">
        <v>0</v>
      </c>
      <c r="N1281" t="b">
        <v>1</v>
      </c>
      <c r="O1281" t="b">
        <v>0</v>
      </c>
      <c r="P1281" t="b">
        <v>1</v>
      </c>
      <c r="Q1281">
        <v>3</v>
      </c>
      <c r="R1281">
        <v>2</v>
      </c>
      <c r="S1281">
        <v>1</v>
      </c>
      <c r="T1281">
        <v>2</v>
      </c>
      <c r="V1281" t="s">
        <v>319</v>
      </c>
      <c r="W1281" t="s">
        <v>3902</v>
      </c>
      <c r="X1281" t="s">
        <v>2349</v>
      </c>
      <c r="Y1281">
        <v>48</v>
      </c>
      <c r="Z1281">
        <v>48</v>
      </c>
      <c r="AA1281">
        <v>1</v>
      </c>
      <c r="AB1281">
        <v>1</v>
      </c>
      <c r="AC1281">
        <v>26</v>
      </c>
    </row>
    <row r="1282" spans="1:29" x14ac:dyDescent="0.3">
      <c r="A1282">
        <v>1663</v>
      </c>
      <c r="B1282" t="s">
        <v>547</v>
      </c>
      <c r="C1282" t="s">
        <v>2350</v>
      </c>
      <c r="J1282" t="s">
        <v>491</v>
      </c>
      <c r="K1282">
        <v>0</v>
      </c>
      <c r="N1282" t="b">
        <v>1</v>
      </c>
      <c r="O1282" t="b">
        <v>0</v>
      </c>
      <c r="P1282" t="b">
        <v>1</v>
      </c>
      <c r="Q1282">
        <v>3</v>
      </c>
      <c r="R1282">
        <v>2</v>
      </c>
      <c r="S1282">
        <v>1</v>
      </c>
      <c r="T1282">
        <v>2</v>
      </c>
      <c r="V1282" t="s">
        <v>319</v>
      </c>
      <c r="W1282" t="s">
        <v>3902</v>
      </c>
      <c r="X1282" t="s">
        <v>2351</v>
      </c>
      <c r="Y1282">
        <v>49</v>
      </c>
      <c r="Z1282">
        <v>49</v>
      </c>
      <c r="AA1282">
        <v>1</v>
      </c>
      <c r="AB1282">
        <v>1</v>
      </c>
      <c r="AC1282">
        <v>26</v>
      </c>
    </row>
    <row r="1283" spans="1:29" x14ac:dyDescent="0.3">
      <c r="A1283">
        <v>1664</v>
      </c>
      <c r="B1283" t="s">
        <v>547</v>
      </c>
      <c r="C1283" t="s">
        <v>2352</v>
      </c>
      <c r="J1283" t="s">
        <v>491</v>
      </c>
      <c r="K1283">
        <v>0</v>
      </c>
      <c r="N1283" t="b">
        <v>1</v>
      </c>
      <c r="O1283" t="b">
        <v>0</v>
      </c>
      <c r="P1283" t="b">
        <v>1</v>
      </c>
      <c r="Q1283">
        <v>3</v>
      </c>
      <c r="R1283">
        <v>2</v>
      </c>
      <c r="S1283">
        <v>1</v>
      </c>
      <c r="T1283">
        <v>2</v>
      </c>
      <c r="V1283" t="s">
        <v>319</v>
      </c>
      <c r="W1283" t="s">
        <v>3902</v>
      </c>
      <c r="X1283" t="s">
        <v>2353</v>
      </c>
      <c r="Y1283">
        <v>50</v>
      </c>
      <c r="Z1283">
        <v>50</v>
      </c>
      <c r="AA1283">
        <v>1</v>
      </c>
      <c r="AB1283">
        <v>1</v>
      </c>
      <c r="AC1283">
        <v>26</v>
      </c>
    </row>
    <row r="1284" spans="1:29" x14ac:dyDescent="0.3">
      <c r="A1284">
        <v>1665</v>
      </c>
      <c r="B1284" t="s">
        <v>547</v>
      </c>
      <c r="C1284" t="s">
        <v>2354</v>
      </c>
      <c r="J1284" t="s">
        <v>491</v>
      </c>
      <c r="K1284">
        <v>0</v>
      </c>
      <c r="N1284" t="b">
        <v>1</v>
      </c>
      <c r="O1284" t="b">
        <v>0</v>
      </c>
      <c r="P1284" t="b">
        <v>1</v>
      </c>
      <c r="Q1284">
        <v>3</v>
      </c>
      <c r="R1284">
        <v>2</v>
      </c>
      <c r="S1284">
        <v>1</v>
      </c>
      <c r="T1284">
        <v>2</v>
      </c>
      <c r="V1284" t="s">
        <v>319</v>
      </c>
      <c r="W1284" t="s">
        <v>3902</v>
      </c>
      <c r="X1284" t="s">
        <v>2355</v>
      </c>
      <c r="Y1284">
        <v>51</v>
      </c>
      <c r="Z1284">
        <v>51</v>
      </c>
      <c r="AA1284">
        <v>1</v>
      </c>
      <c r="AB1284">
        <v>1</v>
      </c>
      <c r="AC1284">
        <v>26</v>
      </c>
    </row>
    <row r="1285" spans="1:29" x14ac:dyDescent="0.3">
      <c r="A1285">
        <v>1666</v>
      </c>
      <c r="B1285" t="s">
        <v>547</v>
      </c>
      <c r="C1285" t="s">
        <v>2356</v>
      </c>
      <c r="J1285" t="s">
        <v>491</v>
      </c>
      <c r="K1285">
        <v>0</v>
      </c>
      <c r="N1285" t="b">
        <v>1</v>
      </c>
      <c r="O1285" t="b">
        <v>0</v>
      </c>
      <c r="P1285" t="b">
        <v>1</v>
      </c>
      <c r="Q1285">
        <v>3</v>
      </c>
      <c r="R1285">
        <v>2</v>
      </c>
      <c r="S1285">
        <v>1</v>
      </c>
      <c r="T1285">
        <v>2</v>
      </c>
      <c r="V1285" t="s">
        <v>319</v>
      </c>
      <c r="W1285" t="s">
        <v>3902</v>
      </c>
      <c r="X1285" t="s">
        <v>2357</v>
      </c>
      <c r="Y1285">
        <v>52</v>
      </c>
      <c r="Z1285">
        <v>52</v>
      </c>
      <c r="AA1285">
        <v>1</v>
      </c>
      <c r="AB1285">
        <v>1</v>
      </c>
      <c r="AC1285">
        <v>26</v>
      </c>
    </row>
    <row r="1286" spans="1:29" x14ac:dyDescent="0.3">
      <c r="A1286">
        <v>1667</v>
      </c>
      <c r="B1286" t="s">
        <v>547</v>
      </c>
      <c r="C1286" t="s">
        <v>2358</v>
      </c>
      <c r="J1286" t="s">
        <v>491</v>
      </c>
      <c r="K1286">
        <v>0</v>
      </c>
      <c r="N1286" t="b">
        <v>1</v>
      </c>
      <c r="O1286" t="b">
        <v>0</v>
      </c>
      <c r="P1286" t="b">
        <v>1</v>
      </c>
      <c r="Q1286">
        <v>3</v>
      </c>
      <c r="R1286">
        <v>2</v>
      </c>
      <c r="S1286">
        <v>1</v>
      </c>
      <c r="T1286">
        <v>2</v>
      </c>
      <c r="V1286" t="s">
        <v>319</v>
      </c>
      <c r="W1286" t="s">
        <v>3902</v>
      </c>
      <c r="X1286" t="s">
        <v>2359</v>
      </c>
      <c r="Y1286">
        <v>53</v>
      </c>
      <c r="Z1286">
        <v>53</v>
      </c>
      <c r="AA1286">
        <v>1</v>
      </c>
      <c r="AB1286">
        <v>1</v>
      </c>
      <c r="AC1286">
        <v>26</v>
      </c>
    </row>
    <row r="1287" spans="1:29" x14ac:dyDescent="0.3">
      <c r="A1287">
        <v>1668</v>
      </c>
      <c r="B1287" t="s">
        <v>547</v>
      </c>
      <c r="C1287" t="s">
        <v>2360</v>
      </c>
      <c r="J1287" t="s">
        <v>491</v>
      </c>
      <c r="K1287">
        <v>0</v>
      </c>
      <c r="N1287" t="b">
        <v>1</v>
      </c>
      <c r="O1287" t="b">
        <v>0</v>
      </c>
      <c r="P1287" t="b">
        <v>1</v>
      </c>
      <c r="Q1287">
        <v>3</v>
      </c>
      <c r="R1287">
        <v>2</v>
      </c>
      <c r="S1287">
        <v>1</v>
      </c>
      <c r="T1287">
        <v>2</v>
      </c>
      <c r="V1287" t="s">
        <v>319</v>
      </c>
      <c r="W1287" t="s">
        <v>3902</v>
      </c>
      <c r="X1287" t="s">
        <v>2361</v>
      </c>
      <c r="Y1287">
        <v>54</v>
      </c>
      <c r="Z1287">
        <v>54</v>
      </c>
      <c r="AA1287">
        <v>1</v>
      </c>
      <c r="AB1287">
        <v>1</v>
      </c>
      <c r="AC1287">
        <v>26</v>
      </c>
    </row>
    <row r="1288" spans="1:29" x14ac:dyDescent="0.3">
      <c r="A1288">
        <v>1669</v>
      </c>
      <c r="B1288" t="s">
        <v>543</v>
      </c>
      <c r="C1288" t="s">
        <v>2362</v>
      </c>
      <c r="D1288" t="s">
        <v>2363</v>
      </c>
      <c r="E1288" t="s">
        <v>323</v>
      </c>
      <c r="V1288" t="s">
        <v>323</v>
      </c>
      <c r="W1288" t="s">
        <v>3905</v>
      </c>
      <c r="X1288" t="s">
        <v>2924</v>
      </c>
      <c r="Y1288">
        <v>1</v>
      </c>
      <c r="Z1288">
        <v>12</v>
      </c>
      <c r="AA1288">
        <v>1</v>
      </c>
      <c r="AB1288">
        <v>11</v>
      </c>
      <c r="AC1288">
        <v>24</v>
      </c>
    </row>
    <row r="1289" spans="1:29" x14ac:dyDescent="0.3">
      <c r="A1289">
        <v>1670</v>
      </c>
      <c r="B1289" t="s">
        <v>546</v>
      </c>
      <c r="C1289" t="s">
        <v>2364</v>
      </c>
      <c r="V1289" t="s">
        <v>323</v>
      </c>
      <c r="W1289" t="s">
        <v>3905</v>
      </c>
      <c r="X1289" t="s">
        <v>2925</v>
      </c>
      <c r="Y1289">
        <v>4</v>
      </c>
      <c r="Z1289">
        <v>12</v>
      </c>
      <c r="AA1289">
        <v>1</v>
      </c>
      <c r="AB1289">
        <v>11</v>
      </c>
      <c r="AC1289">
        <v>24</v>
      </c>
    </row>
    <row r="1290" spans="1:29" x14ac:dyDescent="0.3">
      <c r="A1290">
        <v>1671</v>
      </c>
      <c r="B1290" t="s">
        <v>545</v>
      </c>
      <c r="C1290" t="s">
        <v>2365</v>
      </c>
      <c r="V1290" t="s">
        <v>323</v>
      </c>
      <c r="W1290" t="s">
        <v>3905</v>
      </c>
      <c r="X1290" t="s">
        <v>2366</v>
      </c>
      <c r="Y1290">
        <v>1</v>
      </c>
      <c r="Z1290">
        <v>12</v>
      </c>
      <c r="AA1290">
        <v>1</v>
      </c>
      <c r="AB1290">
        <v>9</v>
      </c>
      <c r="AC1290">
        <v>24</v>
      </c>
    </row>
    <row r="1291" spans="1:29" x14ac:dyDescent="0.3">
      <c r="A1291">
        <v>1672</v>
      </c>
      <c r="B1291" t="s">
        <v>547</v>
      </c>
      <c r="C1291" t="s">
        <v>2367</v>
      </c>
      <c r="J1291" t="s">
        <v>491</v>
      </c>
      <c r="K1291">
        <v>0</v>
      </c>
      <c r="N1291" t="b">
        <v>1</v>
      </c>
      <c r="O1291" t="b">
        <v>0</v>
      </c>
      <c r="P1291" t="b">
        <v>1</v>
      </c>
      <c r="Q1291">
        <v>11</v>
      </c>
      <c r="R1291">
        <v>0</v>
      </c>
      <c r="S1291">
        <v>1</v>
      </c>
      <c r="T1291">
        <v>7</v>
      </c>
      <c r="V1291" t="s">
        <v>323</v>
      </c>
      <c r="W1291" t="s">
        <v>3905</v>
      </c>
      <c r="X1291" t="s">
        <v>2290</v>
      </c>
      <c r="Y1291">
        <v>8</v>
      </c>
      <c r="Z1291">
        <v>8</v>
      </c>
      <c r="AA1291">
        <v>1</v>
      </c>
      <c r="AB1291">
        <v>1</v>
      </c>
      <c r="AC1291">
        <v>24</v>
      </c>
    </row>
    <row r="1292" spans="1:29" x14ac:dyDescent="0.3">
      <c r="A1292">
        <v>1673</v>
      </c>
      <c r="B1292" t="s">
        <v>547</v>
      </c>
      <c r="C1292" t="s">
        <v>2368</v>
      </c>
      <c r="J1292" t="s">
        <v>509</v>
      </c>
      <c r="K1292">
        <v>0</v>
      </c>
      <c r="N1292" t="b">
        <v>0</v>
      </c>
      <c r="O1292" t="b">
        <v>1</v>
      </c>
      <c r="P1292" t="b">
        <v>0</v>
      </c>
      <c r="Q1292">
        <v>11</v>
      </c>
      <c r="R1292">
        <v>1</v>
      </c>
      <c r="S1292">
        <v>1</v>
      </c>
      <c r="T1292">
        <v>3</v>
      </c>
      <c r="V1292" t="s">
        <v>323</v>
      </c>
      <c r="W1292" t="s">
        <v>3905</v>
      </c>
      <c r="X1292" t="s">
        <v>571</v>
      </c>
      <c r="Y1292">
        <v>4</v>
      </c>
      <c r="Z1292">
        <v>4</v>
      </c>
      <c r="AA1292">
        <v>2</v>
      </c>
      <c r="AB1292">
        <v>2</v>
      </c>
      <c r="AC1292">
        <v>24</v>
      </c>
    </row>
    <row r="1293" spans="1:29" x14ac:dyDescent="0.3">
      <c r="A1293">
        <v>1674</v>
      </c>
      <c r="B1293" t="s">
        <v>547</v>
      </c>
      <c r="C1293" t="s">
        <v>2369</v>
      </c>
      <c r="J1293" t="s">
        <v>509</v>
      </c>
      <c r="K1293">
        <v>0</v>
      </c>
      <c r="N1293" t="b">
        <v>0</v>
      </c>
      <c r="O1293" t="b">
        <v>1</v>
      </c>
      <c r="P1293" t="b">
        <v>0</v>
      </c>
      <c r="Q1293">
        <v>11</v>
      </c>
      <c r="R1293">
        <v>1</v>
      </c>
      <c r="S1293">
        <v>1</v>
      </c>
      <c r="T1293">
        <v>3</v>
      </c>
      <c r="V1293" t="s">
        <v>323</v>
      </c>
      <c r="W1293" t="s">
        <v>3905</v>
      </c>
      <c r="X1293" t="s">
        <v>573</v>
      </c>
      <c r="Y1293">
        <v>5</v>
      </c>
      <c r="Z1293">
        <v>5</v>
      </c>
      <c r="AA1293">
        <v>2</v>
      </c>
      <c r="AB1293">
        <v>2</v>
      </c>
      <c r="AC1293">
        <v>24</v>
      </c>
    </row>
    <row r="1294" spans="1:29" x14ac:dyDescent="0.3">
      <c r="A1294">
        <v>1675</v>
      </c>
      <c r="B1294" t="s">
        <v>547</v>
      </c>
      <c r="C1294" t="s">
        <v>2370</v>
      </c>
      <c r="J1294" t="s">
        <v>509</v>
      </c>
      <c r="K1294">
        <v>0</v>
      </c>
      <c r="N1294" t="b">
        <v>1</v>
      </c>
      <c r="O1294" t="b">
        <v>0</v>
      </c>
      <c r="P1294" t="b">
        <v>1</v>
      </c>
      <c r="Q1294">
        <v>11</v>
      </c>
      <c r="R1294">
        <v>1</v>
      </c>
      <c r="S1294">
        <v>1</v>
      </c>
      <c r="T1294">
        <v>3</v>
      </c>
      <c r="V1294" t="s">
        <v>323</v>
      </c>
      <c r="W1294" t="s">
        <v>3905</v>
      </c>
      <c r="X1294" t="s">
        <v>638</v>
      </c>
      <c r="Y1294">
        <v>4</v>
      </c>
      <c r="Z1294">
        <v>4</v>
      </c>
      <c r="AA1294">
        <v>3</v>
      </c>
      <c r="AB1294">
        <v>3</v>
      </c>
      <c r="AC1294">
        <v>24</v>
      </c>
    </row>
    <row r="1295" spans="1:29" x14ac:dyDescent="0.3">
      <c r="A1295">
        <v>1676</v>
      </c>
      <c r="B1295" t="s">
        <v>547</v>
      </c>
      <c r="C1295" t="s">
        <v>2371</v>
      </c>
      <c r="J1295" t="s">
        <v>509</v>
      </c>
      <c r="K1295">
        <v>0</v>
      </c>
      <c r="N1295" t="b">
        <v>1</v>
      </c>
      <c r="O1295" t="b">
        <v>0</v>
      </c>
      <c r="P1295" t="b">
        <v>1</v>
      </c>
      <c r="Q1295">
        <v>11</v>
      </c>
      <c r="R1295">
        <v>1</v>
      </c>
      <c r="S1295">
        <v>1</v>
      </c>
      <c r="T1295">
        <v>3</v>
      </c>
      <c r="V1295" t="s">
        <v>323</v>
      </c>
      <c r="W1295" t="s">
        <v>3905</v>
      </c>
      <c r="X1295" t="s">
        <v>454</v>
      </c>
      <c r="Y1295">
        <v>4</v>
      </c>
      <c r="Z1295">
        <v>4</v>
      </c>
      <c r="AA1295">
        <v>4</v>
      </c>
      <c r="AB1295">
        <v>4</v>
      </c>
      <c r="AC1295">
        <v>24</v>
      </c>
    </row>
    <row r="1296" spans="1:29" x14ac:dyDescent="0.3">
      <c r="A1296">
        <v>1677</v>
      </c>
      <c r="B1296" t="s">
        <v>547</v>
      </c>
      <c r="C1296" t="s">
        <v>2372</v>
      </c>
      <c r="J1296" t="s">
        <v>509</v>
      </c>
      <c r="K1296">
        <v>0</v>
      </c>
      <c r="N1296" t="b">
        <v>1</v>
      </c>
      <c r="O1296" t="b">
        <v>0</v>
      </c>
      <c r="P1296" t="b">
        <v>1</v>
      </c>
      <c r="Q1296">
        <v>11</v>
      </c>
      <c r="R1296">
        <v>1</v>
      </c>
      <c r="S1296">
        <v>1</v>
      </c>
      <c r="T1296">
        <v>3</v>
      </c>
      <c r="V1296" t="s">
        <v>323</v>
      </c>
      <c r="W1296" t="s">
        <v>3905</v>
      </c>
      <c r="X1296" t="s">
        <v>748</v>
      </c>
      <c r="Y1296">
        <v>4</v>
      </c>
      <c r="Z1296">
        <v>4</v>
      </c>
      <c r="AA1296">
        <v>5</v>
      </c>
      <c r="AB1296">
        <v>5</v>
      </c>
      <c r="AC1296">
        <v>24</v>
      </c>
    </row>
    <row r="1297" spans="1:29" x14ac:dyDescent="0.3">
      <c r="A1297">
        <v>1678</v>
      </c>
      <c r="B1297" t="s">
        <v>547</v>
      </c>
      <c r="C1297" t="s">
        <v>2373</v>
      </c>
      <c r="J1297" t="s">
        <v>509</v>
      </c>
      <c r="K1297">
        <v>0</v>
      </c>
      <c r="N1297" t="b">
        <v>1</v>
      </c>
      <c r="O1297" t="b">
        <v>0</v>
      </c>
      <c r="P1297" t="b">
        <v>1</v>
      </c>
      <c r="Q1297">
        <v>11</v>
      </c>
      <c r="R1297">
        <v>1</v>
      </c>
      <c r="S1297">
        <v>1</v>
      </c>
      <c r="T1297">
        <v>3</v>
      </c>
      <c r="V1297" t="s">
        <v>323</v>
      </c>
      <c r="W1297" t="s">
        <v>3905</v>
      </c>
      <c r="X1297" t="s">
        <v>750</v>
      </c>
      <c r="Y1297">
        <v>4</v>
      </c>
      <c r="Z1297">
        <v>4</v>
      </c>
      <c r="AA1297">
        <v>6</v>
      </c>
      <c r="AB1297">
        <v>6</v>
      </c>
      <c r="AC1297">
        <v>24</v>
      </c>
    </row>
    <row r="1298" spans="1:29" x14ac:dyDescent="0.3">
      <c r="A1298">
        <v>1679</v>
      </c>
      <c r="B1298" t="s">
        <v>547</v>
      </c>
      <c r="C1298" t="s">
        <v>2374</v>
      </c>
      <c r="J1298" t="s">
        <v>509</v>
      </c>
      <c r="K1298">
        <v>0</v>
      </c>
      <c r="N1298" t="b">
        <v>1</v>
      </c>
      <c r="O1298" t="b">
        <v>0</v>
      </c>
      <c r="P1298" t="b">
        <v>1</v>
      </c>
      <c r="Q1298">
        <v>11</v>
      </c>
      <c r="R1298">
        <v>1</v>
      </c>
      <c r="S1298">
        <v>1</v>
      </c>
      <c r="T1298">
        <v>3</v>
      </c>
      <c r="V1298" t="s">
        <v>323</v>
      </c>
      <c r="W1298" t="s">
        <v>3905</v>
      </c>
      <c r="X1298" t="s">
        <v>752</v>
      </c>
      <c r="Y1298">
        <v>4</v>
      </c>
      <c r="Z1298">
        <v>4</v>
      </c>
      <c r="AA1298">
        <v>7</v>
      </c>
      <c r="AB1298">
        <v>7</v>
      </c>
      <c r="AC1298">
        <v>24</v>
      </c>
    </row>
    <row r="1299" spans="1:29" x14ac:dyDescent="0.3">
      <c r="A1299">
        <v>1680</v>
      </c>
      <c r="B1299" t="s">
        <v>547</v>
      </c>
      <c r="C1299" t="s">
        <v>2375</v>
      </c>
      <c r="J1299" t="s">
        <v>509</v>
      </c>
      <c r="K1299">
        <v>0</v>
      </c>
      <c r="N1299" t="b">
        <v>1</v>
      </c>
      <c r="O1299" t="b">
        <v>0</v>
      </c>
      <c r="P1299" t="b">
        <v>1</v>
      </c>
      <c r="Q1299">
        <v>11</v>
      </c>
      <c r="R1299">
        <v>1</v>
      </c>
      <c r="S1299">
        <v>1</v>
      </c>
      <c r="T1299">
        <v>3</v>
      </c>
      <c r="V1299" t="s">
        <v>323</v>
      </c>
      <c r="W1299" t="s">
        <v>3905</v>
      </c>
      <c r="X1299" t="s">
        <v>754</v>
      </c>
      <c r="Y1299">
        <v>4</v>
      </c>
      <c r="Z1299">
        <v>4</v>
      </c>
      <c r="AA1299">
        <v>8</v>
      </c>
      <c r="AB1299">
        <v>8</v>
      </c>
      <c r="AC1299">
        <v>24</v>
      </c>
    </row>
    <row r="1300" spans="1:29" x14ac:dyDescent="0.3">
      <c r="A1300">
        <v>1681</v>
      </c>
      <c r="B1300" t="s">
        <v>547</v>
      </c>
      <c r="C1300" t="s">
        <v>2376</v>
      </c>
      <c r="J1300" t="s">
        <v>509</v>
      </c>
      <c r="K1300">
        <v>0</v>
      </c>
      <c r="N1300" t="b">
        <v>1</v>
      </c>
      <c r="O1300" t="b">
        <v>0</v>
      </c>
      <c r="P1300" t="b">
        <v>1</v>
      </c>
      <c r="Q1300">
        <v>11</v>
      </c>
      <c r="R1300">
        <v>1</v>
      </c>
      <c r="S1300">
        <v>1</v>
      </c>
      <c r="T1300">
        <v>3</v>
      </c>
      <c r="V1300" t="s">
        <v>323</v>
      </c>
      <c r="W1300" t="s">
        <v>3905</v>
      </c>
      <c r="X1300" t="s">
        <v>756</v>
      </c>
      <c r="Y1300">
        <v>4</v>
      </c>
      <c r="Z1300">
        <v>4</v>
      </c>
      <c r="AA1300">
        <v>9</v>
      </c>
      <c r="AB1300">
        <v>9</v>
      </c>
      <c r="AC1300">
        <v>24</v>
      </c>
    </row>
    <row r="1301" spans="1:29" x14ac:dyDescent="0.3">
      <c r="A1301">
        <v>1682</v>
      </c>
      <c r="B1301" t="s">
        <v>547</v>
      </c>
      <c r="C1301" t="s">
        <v>2377</v>
      </c>
      <c r="J1301" t="s">
        <v>509</v>
      </c>
      <c r="K1301">
        <v>0</v>
      </c>
      <c r="N1301" t="b">
        <v>1</v>
      </c>
      <c r="O1301" t="b">
        <v>0</v>
      </c>
      <c r="P1301" t="b">
        <v>1</v>
      </c>
      <c r="Q1301">
        <v>11</v>
      </c>
      <c r="R1301">
        <v>1</v>
      </c>
      <c r="S1301">
        <v>1</v>
      </c>
      <c r="T1301">
        <v>3</v>
      </c>
      <c r="V1301" t="s">
        <v>323</v>
      </c>
      <c r="W1301" t="s">
        <v>3905</v>
      </c>
      <c r="X1301" t="s">
        <v>640</v>
      </c>
      <c r="Y1301">
        <v>5</v>
      </c>
      <c r="Z1301">
        <v>5</v>
      </c>
      <c r="AA1301">
        <v>3</v>
      </c>
      <c r="AB1301">
        <v>3</v>
      </c>
      <c r="AC1301">
        <v>24</v>
      </c>
    </row>
    <row r="1302" spans="1:29" x14ac:dyDescent="0.3">
      <c r="A1302">
        <v>1683</v>
      </c>
      <c r="B1302" t="s">
        <v>547</v>
      </c>
      <c r="C1302" t="s">
        <v>2378</v>
      </c>
      <c r="J1302" t="s">
        <v>509</v>
      </c>
      <c r="K1302">
        <v>0</v>
      </c>
      <c r="N1302" t="b">
        <v>1</v>
      </c>
      <c r="O1302" t="b">
        <v>0</v>
      </c>
      <c r="P1302" t="b">
        <v>1</v>
      </c>
      <c r="Q1302">
        <v>11</v>
      </c>
      <c r="R1302">
        <v>1</v>
      </c>
      <c r="S1302">
        <v>1</v>
      </c>
      <c r="T1302">
        <v>3</v>
      </c>
      <c r="V1302" t="s">
        <v>323</v>
      </c>
      <c r="W1302" t="s">
        <v>3905</v>
      </c>
      <c r="X1302" t="s">
        <v>758</v>
      </c>
      <c r="Y1302">
        <v>5</v>
      </c>
      <c r="Z1302">
        <v>5</v>
      </c>
      <c r="AA1302">
        <v>4</v>
      </c>
      <c r="AB1302">
        <v>4</v>
      </c>
      <c r="AC1302">
        <v>24</v>
      </c>
    </row>
    <row r="1303" spans="1:29" x14ac:dyDescent="0.3">
      <c r="A1303">
        <v>1684</v>
      </c>
      <c r="B1303" t="s">
        <v>547</v>
      </c>
      <c r="C1303" t="s">
        <v>2379</v>
      </c>
      <c r="J1303" t="s">
        <v>509</v>
      </c>
      <c r="K1303">
        <v>0</v>
      </c>
      <c r="N1303" t="b">
        <v>1</v>
      </c>
      <c r="O1303" t="b">
        <v>0</v>
      </c>
      <c r="P1303" t="b">
        <v>1</v>
      </c>
      <c r="Q1303">
        <v>11</v>
      </c>
      <c r="R1303">
        <v>1</v>
      </c>
      <c r="S1303">
        <v>1</v>
      </c>
      <c r="T1303">
        <v>3</v>
      </c>
      <c r="V1303" t="s">
        <v>323</v>
      </c>
      <c r="W1303" t="s">
        <v>3905</v>
      </c>
      <c r="X1303" t="s">
        <v>760</v>
      </c>
      <c r="Y1303">
        <v>5</v>
      </c>
      <c r="Z1303">
        <v>5</v>
      </c>
      <c r="AA1303">
        <v>5</v>
      </c>
      <c r="AB1303">
        <v>5</v>
      </c>
      <c r="AC1303">
        <v>24</v>
      </c>
    </row>
    <row r="1304" spans="1:29" x14ac:dyDescent="0.3">
      <c r="A1304">
        <v>1685</v>
      </c>
      <c r="B1304" t="s">
        <v>547</v>
      </c>
      <c r="C1304" t="s">
        <v>2380</v>
      </c>
      <c r="J1304" t="s">
        <v>509</v>
      </c>
      <c r="K1304">
        <v>0</v>
      </c>
      <c r="N1304" t="b">
        <v>1</v>
      </c>
      <c r="O1304" t="b">
        <v>0</v>
      </c>
      <c r="P1304" t="b">
        <v>1</v>
      </c>
      <c r="Q1304">
        <v>11</v>
      </c>
      <c r="R1304">
        <v>1</v>
      </c>
      <c r="S1304">
        <v>1</v>
      </c>
      <c r="T1304">
        <v>3</v>
      </c>
      <c r="V1304" t="s">
        <v>323</v>
      </c>
      <c r="W1304" t="s">
        <v>3905</v>
      </c>
      <c r="X1304" t="s">
        <v>762</v>
      </c>
      <c r="Y1304">
        <v>5</v>
      </c>
      <c r="Z1304">
        <v>5</v>
      </c>
      <c r="AA1304">
        <v>6</v>
      </c>
      <c r="AB1304">
        <v>6</v>
      </c>
      <c r="AC1304">
        <v>24</v>
      </c>
    </row>
    <row r="1305" spans="1:29" x14ac:dyDescent="0.3">
      <c r="A1305">
        <v>1686</v>
      </c>
      <c r="B1305" t="s">
        <v>547</v>
      </c>
      <c r="C1305" t="s">
        <v>2381</v>
      </c>
      <c r="J1305" t="s">
        <v>509</v>
      </c>
      <c r="K1305">
        <v>0</v>
      </c>
      <c r="N1305" t="b">
        <v>1</v>
      </c>
      <c r="O1305" t="b">
        <v>0</v>
      </c>
      <c r="P1305" t="b">
        <v>1</v>
      </c>
      <c r="Q1305">
        <v>11</v>
      </c>
      <c r="R1305">
        <v>1</v>
      </c>
      <c r="S1305">
        <v>1</v>
      </c>
      <c r="T1305">
        <v>3</v>
      </c>
      <c r="V1305" t="s">
        <v>323</v>
      </c>
      <c r="W1305" t="s">
        <v>3905</v>
      </c>
      <c r="X1305" t="s">
        <v>764</v>
      </c>
      <c r="Y1305">
        <v>5</v>
      </c>
      <c r="Z1305">
        <v>5</v>
      </c>
      <c r="AA1305">
        <v>7</v>
      </c>
      <c r="AB1305">
        <v>7</v>
      </c>
      <c r="AC1305">
        <v>24</v>
      </c>
    </row>
    <row r="1306" spans="1:29" x14ac:dyDescent="0.3">
      <c r="A1306">
        <v>1687</v>
      </c>
      <c r="B1306" t="s">
        <v>547</v>
      </c>
      <c r="C1306" t="s">
        <v>2382</v>
      </c>
      <c r="J1306" t="s">
        <v>509</v>
      </c>
      <c r="K1306">
        <v>0</v>
      </c>
      <c r="N1306" t="b">
        <v>1</v>
      </c>
      <c r="O1306" t="b">
        <v>0</v>
      </c>
      <c r="P1306" t="b">
        <v>1</v>
      </c>
      <c r="Q1306">
        <v>11</v>
      </c>
      <c r="R1306">
        <v>1</v>
      </c>
      <c r="S1306">
        <v>1</v>
      </c>
      <c r="T1306">
        <v>3</v>
      </c>
      <c r="V1306" t="s">
        <v>323</v>
      </c>
      <c r="W1306" t="s">
        <v>3905</v>
      </c>
      <c r="X1306" t="s">
        <v>766</v>
      </c>
      <c r="Y1306">
        <v>5</v>
      </c>
      <c r="Z1306">
        <v>5</v>
      </c>
      <c r="AA1306">
        <v>8</v>
      </c>
      <c r="AB1306">
        <v>8</v>
      </c>
      <c r="AC1306">
        <v>24</v>
      </c>
    </row>
    <row r="1307" spans="1:29" x14ac:dyDescent="0.3">
      <c r="A1307">
        <v>1688</v>
      </c>
      <c r="B1307" t="s">
        <v>547</v>
      </c>
      <c r="C1307" t="s">
        <v>2383</v>
      </c>
      <c r="J1307" t="s">
        <v>509</v>
      </c>
      <c r="K1307">
        <v>0</v>
      </c>
      <c r="N1307" t="b">
        <v>1</v>
      </c>
      <c r="O1307" t="b">
        <v>0</v>
      </c>
      <c r="P1307" t="b">
        <v>1</v>
      </c>
      <c r="Q1307">
        <v>11</v>
      </c>
      <c r="R1307">
        <v>1</v>
      </c>
      <c r="S1307">
        <v>1</v>
      </c>
      <c r="T1307">
        <v>3</v>
      </c>
      <c r="V1307" t="s">
        <v>323</v>
      </c>
      <c r="W1307" t="s">
        <v>3905</v>
      </c>
      <c r="X1307" t="s">
        <v>768</v>
      </c>
      <c r="Y1307">
        <v>5</v>
      </c>
      <c r="Z1307">
        <v>5</v>
      </c>
      <c r="AA1307">
        <v>9</v>
      </c>
      <c r="AB1307">
        <v>9</v>
      </c>
      <c r="AC1307">
        <v>24</v>
      </c>
    </row>
    <row r="1308" spans="1:29" x14ac:dyDescent="0.3">
      <c r="A1308">
        <v>1689</v>
      </c>
      <c r="B1308" t="s">
        <v>543</v>
      </c>
      <c r="C1308" t="s">
        <v>2384</v>
      </c>
      <c r="D1308" t="s">
        <v>2385</v>
      </c>
      <c r="E1308" t="s">
        <v>318</v>
      </c>
      <c r="V1308" t="s">
        <v>318</v>
      </c>
      <c r="W1308" t="s">
        <v>3906</v>
      </c>
      <c r="X1308" t="s">
        <v>2386</v>
      </c>
      <c r="Y1308">
        <v>1</v>
      </c>
      <c r="Z1308">
        <v>52</v>
      </c>
      <c r="AA1308">
        <v>1</v>
      </c>
      <c r="AB1308">
        <v>9</v>
      </c>
      <c r="AC1308">
        <v>20</v>
      </c>
    </row>
    <row r="1309" spans="1:29" x14ac:dyDescent="0.3">
      <c r="A1309">
        <v>1690</v>
      </c>
      <c r="B1309" t="s">
        <v>546</v>
      </c>
      <c r="C1309" t="s">
        <v>2387</v>
      </c>
      <c r="V1309" t="s">
        <v>318</v>
      </c>
      <c r="W1309" t="s">
        <v>3906</v>
      </c>
      <c r="X1309" t="s">
        <v>2388</v>
      </c>
      <c r="Y1309">
        <v>4</v>
      </c>
      <c r="Z1309">
        <v>52</v>
      </c>
      <c r="AA1309">
        <v>1</v>
      </c>
      <c r="AB1309">
        <v>9</v>
      </c>
      <c r="AC1309">
        <v>20</v>
      </c>
    </row>
    <row r="1310" spans="1:29" x14ac:dyDescent="0.3">
      <c r="A1310">
        <v>1691</v>
      </c>
      <c r="B1310" t="s">
        <v>545</v>
      </c>
      <c r="C1310" t="s">
        <v>2389</v>
      </c>
      <c r="V1310" t="s">
        <v>318</v>
      </c>
      <c r="W1310" t="s">
        <v>3906</v>
      </c>
      <c r="X1310" t="s">
        <v>2390</v>
      </c>
      <c r="Y1310">
        <v>1</v>
      </c>
      <c r="Z1310">
        <v>52</v>
      </c>
      <c r="AA1310">
        <v>1</v>
      </c>
      <c r="AB1310">
        <v>7</v>
      </c>
      <c r="AC1310">
        <v>20</v>
      </c>
    </row>
    <row r="1311" spans="1:29" x14ac:dyDescent="0.3">
      <c r="A1311">
        <v>1692</v>
      </c>
      <c r="B1311" t="s">
        <v>547</v>
      </c>
      <c r="C1311" t="s">
        <v>2391</v>
      </c>
      <c r="J1311" t="s">
        <v>495</v>
      </c>
      <c r="K1311">
        <v>0</v>
      </c>
      <c r="N1311" t="b">
        <v>1</v>
      </c>
      <c r="O1311" t="b">
        <v>0</v>
      </c>
      <c r="P1311" t="b">
        <v>1</v>
      </c>
      <c r="Q1311">
        <v>9</v>
      </c>
      <c r="R1311">
        <v>1</v>
      </c>
      <c r="S1311">
        <v>1</v>
      </c>
      <c r="T1311">
        <v>3</v>
      </c>
      <c r="V1311" t="s">
        <v>318</v>
      </c>
      <c r="W1311" t="s">
        <v>3906</v>
      </c>
      <c r="X1311" t="s">
        <v>571</v>
      </c>
      <c r="Y1311">
        <v>4</v>
      </c>
      <c r="Z1311">
        <v>4</v>
      </c>
      <c r="AA1311">
        <v>2</v>
      </c>
      <c r="AB1311">
        <v>2</v>
      </c>
      <c r="AC1311">
        <v>20</v>
      </c>
    </row>
    <row r="1312" spans="1:29" x14ac:dyDescent="0.3">
      <c r="A1312">
        <v>1693</v>
      </c>
      <c r="B1312" t="s">
        <v>547</v>
      </c>
      <c r="C1312" t="s">
        <v>2392</v>
      </c>
      <c r="J1312" t="s">
        <v>495</v>
      </c>
      <c r="K1312">
        <v>0</v>
      </c>
      <c r="N1312" t="b">
        <v>1</v>
      </c>
      <c r="O1312" t="b">
        <v>0</v>
      </c>
      <c r="P1312" t="b">
        <v>1</v>
      </c>
      <c r="Q1312">
        <v>9</v>
      </c>
      <c r="R1312">
        <v>1</v>
      </c>
      <c r="S1312">
        <v>1</v>
      </c>
      <c r="T1312">
        <v>3</v>
      </c>
      <c r="V1312" t="s">
        <v>318</v>
      </c>
      <c r="W1312" t="s">
        <v>3906</v>
      </c>
      <c r="X1312" t="s">
        <v>573</v>
      </c>
      <c r="Y1312">
        <v>5</v>
      </c>
      <c r="Z1312">
        <v>5</v>
      </c>
      <c r="AA1312">
        <v>2</v>
      </c>
      <c r="AB1312">
        <v>2</v>
      </c>
      <c r="AC1312">
        <v>20</v>
      </c>
    </row>
    <row r="1313" spans="1:29" x14ac:dyDescent="0.3">
      <c r="A1313">
        <v>1694</v>
      </c>
      <c r="B1313" t="s">
        <v>547</v>
      </c>
      <c r="C1313" t="s">
        <v>2393</v>
      </c>
      <c r="J1313" t="s">
        <v>495</v>
      </c>
      <c r="K1313">
        <v>0</v>
      </c>
      <c r="N1313" t="b">
        <v>1</v>
      </c>
      <c r="O1313" t="b">
        <v>0</v>
      </c>
      <c r="P1313" t="b">
        <v>1</v>
      </c>
      <c r="Q1313">
        <v>9</v>
      </c>
      <c r="R1313">
        <v>1</v>
      </c>
      <c r="S1313">
        <v>1</v>
      </c>
      <c r="T1313">
        <v>3</v>
      </c>
      <c r="V1313" t="s">
        <v>318</v>
      </c>
      <c r="W1313" t="s">
        <v>3906</v>
      </c>
      <c r="X1313" t="s">
        <v>575</v>
      </c>
      <c r="Y1313">
        <v>6</v>
      </c>
      <c r="Z1313">
        <v>6</v>
      </c>
      <c r="AA1313">
        <v>2</v>
      </c>
      <c r="AB1313">
        <v>2</v>
      </c>
      <c r="AC1313">
        <v>20</v>
      </c>
    </row>
    <row r="1314" spans="1:29" x14ac:dyDescent="0.3">
      <c r="A1314">
        <v>1695</v>
      </c>
      <c r="B1314" t="s">
        <v>547</v>
      </c>
      <c r="C1314" t="s">
        <v>2394</v>
      </c>
      <c r="J1314" t="s">
        <v>495</v>
      </c>
      <c r="K1314">
        <v>0</v>
      </c>
      <c r="N1314" t="b">
        <v>1</v>
      </c>
      <c r="O1314" t="b">
        <v>0</v>
      </c>
      <c r="P1314" t="b">
        <v>1</v>
      </c>
      <c r="Q1314">
        <v>9</v>
      </c>
      <c r="R1314">
        <v>1</v>
      </c>
      <c r="S1314">
        <v>1</v>
      </c>
      <c r="T1314">
        <v>3</v>
      </c>
      <c r="V1314" t="s">
        <v>318</v>
      </c>
      <c r="W1314" t="s">
        <v>3906</v>
      </c>
      <c r="X1314" t="s">
        <v>577</v>
      </c>
      <c r="Y1314">
        <v>7</v>
      </c>
      <c r="Z1314">
        <v>7</v>
      </c>
      <c r="AA1314">
        <v>2</v>
      </c>
      <c r="AB1314">
        <v>2</v>
      </c>
      <c r="AC1314">
        <v>20</v>
      </c>
    </row>
    <row r="1315" spans="1:29" x14ac:dyDescent="0.3">
      <c r="A1315">
        <v>1696</v>
      </c>
      <c r="B1315" t="s">
        <v>547</v>
      </c>
      <c r="C1315" t="s">
        <v>2395</v>
      </c>
      <c r="J1315" t="s">
        <v>495</v>
      </c>
      <c r="K1315">
        <v>0</v>
      </c>
      <c r="N1315" t="b">
        <v>1</v>
      </c>
      <c r="O1315" t="b">
        <v>0</v>
      </c>
      <c r="P1315" t="b">
        <v>1</v>
      </c>
      <c r="Q1315">
        <v>9</v>
      </c>
      <c r="R1315">
        <v>1</v>
      </c>
      <c r="S1315">
        <v>1</v>
      </c>
      <c r="T1315">
        <v>3</v>
      </c>
      <c r="V1315" t="s">
        <v>318</v>
      </c>
      <c r="W1315" t="s">
        <v>3906</v>
      </c>
      <c r="X1315" t="s">
        <v>550</v>
      </c>
      <c r="Y1315">
        <v>8</v>
      </c>
      <c r="Z1315">
        <v>8</v>
      </c>
      <c r="AA1315">
        <v>2</v>
      </c>
      <c r="AB1315">
        <v>2</v>
      </c>
      <c r="AC1315">
        <v>20</v>
      </c>
    </row>
    <row r="1316" spans="1:29" x14ac:dyDescent="0.3">
      <c r="A1316">
        <v>1697</v>
      </c>
      <c r="B1316" t="s">
        <v>547</v>
      </c>
      <c r="C1316" t="s">
        <v>2396</v>
      </c>
      <c r="J1316" t="s">
        <v>495</v>
      </c>
      <c r="K1316">
        <v>0</v>
      </c>
      <c r="N1316" t="b">
        <v>1</v>
      </c>
      <c r="O1316" t="b">
        <v>0</v>
      </c>
      <c r="P1316" t="b">
        <v>1</v>
      </c>
      <c r="Q1316">
        <v>9</v>
      </c>
      <c r="R1316">
        <v>1</v>
      </c>
      <c r="S1316">
        <v>1</v>
      </c>
      <c r="T1316">
        <v>3</v>
      </c>
      <c r="V1316" t="s">
        <v>318</v>
      </c>
      <c r="W1316" t="s">
        <v>3906</v>
      </c>
      <c r="X1316" t="s">
        <v>593</v>
      </c>
      <c r="Y1316">
        <v>9</v>
      </c>
      <c r="Z1316">
        <v>9</v>
      </c>
      <c r="AA1316">
        <v>2</v>
      </c>
      <c r="AB1316">
        <v>2</v>
      </c>
      <c r="AC1316">
        <v>20</v>
      </c>
    </row>
    <row r="1317" spans="1:29" x14ac:dyDescent="0.3">
      <c r="A1317">
        <v>1698</v>
      </c>
      <c r="B1317" t="s">
        <v>547</v>
      </c>
      <c r="C1317" t="s">
        <v>2397</v>
      </c>
      <c r="J1317" t="s">
        <v>495</v>
      </c>
      <c r="K1317">
        <v>0</v>
      </c>
      <c r="N1317" t="b">
        <v>1</v>
      </c>
      <c r="O1317" t="b">
        <v>0</v>
      </c>
      <c r="P1317" t="b">
        <v>1</v>
      </c>
      <c r="Q1317">
        <v>9</v>
      </c>
      <c r="R1317">
        <v>1</v>
      </c>
      <c r="S1317">
        <v>1</v>
      </c>
      <c r="T1317">
        <v>3</v>
      </c>
      <c r="V1317" t="s">
        <v>318</v>
      </c>
      <c r="W1317" t="s">
        <v>3906</v>
      </c>
      <c r="X1317" t="s">
        <v>582</v>
      </c>
      <c r="Y1317">
        <v>10</v>
      </c>
      <c r="Z1317">
        <v>10</v>
      </c>
      <c r="AA1317">
        <v>2</v>
      </c>
      <c r="AB1317">
        <v>2</v>
      </c>
      <c r="AC1317">
        <v>20</v>
      </c>
    </row>
    <row r="1318" spans="1:29" x14ac:dyDescent="0.3">
      <c r="A1318">
        <v>1699</v>
      </c>
      <c r="B1318" t="s">
        <v>547</v>
      </c>
      <c r="C1318" t="s">
        <v>2398</v>
      </c>
      <c r="J1318" t="s">
        <v>495</v>
      </c>
      <c r="K1318">
        <v>0</v>
      </c>
      <c r="N1318" t="b">
        <v>1</v>
      </c>
      <c r="O1318" t="b">
        <v>0</v>
      </c>
      <c r="P1318" t="b">
        <v>1</v>
      </c>
      <c r="Q1318">
        <v>9</v>
      </c>
      <c r="R1318">
        <v>1</v>
      </c>
      <c r="S1318">
        <v>1</v>
      </c>
      <c r="T1318">
        <v>3</v>
      </c>
      <c r="V1318" t="s">
        <v>318</v>
      </c>
      <c r="W1318" t="s">
        <v>3906</v>
      </c>
      <c r="X1318" t="s">
        <v>585</v>
      </c>
      <c r="Y1318">
        <v>11</v>
      </c>
      <c r="Z1318">
        <v>11</v>
      </c>
      <c r="AA1318">
        <v>2</v>
      </c>
      <c r="AB1318">
        <v>2</v>
      </c>
      <c r="AC1318">
        <v>20</v>
      </c>
    </row>
    <row r="1319" spans="1:29" x14ac:dyDescent="0.3">
      <c r="A1319">
        <v>1700</v>
      </c>
      <c r="B1319" t="s">
        <v>547</v>
      </c>
      <c r="C1319" t="s">
        <v>2399</v>
      </c>
      <c r="J1319" t="s">
        <v>495</v>
      </c>
      <c r="K1319">
        <v>0</v>
      </c>
      <c r="N1319" t="b">
        <v>1</v>
      </c>
      <c r="O1319" t="b">
        <v>0</v>
      </c>
      <c r="P1319" t="b">
        <v>1</v>
      </c>
      <c r="Q1319">
        <v>9</v>
      </c>
      <c r="R1319">
        <v>1</v>
      </c>
      <c r="S1319">
        <v>1</v>
      </c>
      <c r="T1319">
        <v>3</v>
      </c>
      <c r="V1319" t="s">
        <v>318</v>
      </c>
      <c r="W1319" t="s">
        <v>3906</v>
      </c>
      <c r="X1319" t="s">
        <v>551</v>
      </c>
      <c r="Y1319">
        <v>12</v>
      </c>
      <c r="Z1319">
        <v>12</v>
      </c>
      <c r="AA1319">
        <v>2</v>
      </c>
      <c r="AB1319">
        <v>2</v>
      </c>
      <c r="AC1319">
        <v>20</v>
      </c>
    </row>
    <row r="1320" spans="1:29" x14ac:dyDescent="0.3">
      <c r="A1320">
        <v>1701</v>
      </c>
      <c r="B1320" t="s">
        <v>547</v>
      </c>
      <c r="C1320" t="s">
        <v>2400</v>
      </c>
      <c r="J1320" t="s">
        <v>495</v>
      </c>
      <c r="K1320">
        <v>0</v>
      </c>
      <c r="N1320" t="b">
        <v>1</v>
      </c>
      <c r="O1320" t="b">
        <v>0</v>
      </c>
      <c r="P1320" t="b">
        <v>1</v>
      </c>
      <c r="Q1320">
        <v>9</v>
      </c>
      <c r="R1320">
        <v>1</v>
      </c>
      <c r="S1320">
        <v>1</v>
      </c>
      <c r="T1320">
        <v>3</v>
      </c>
      <c r="V1320" t="s">
        <v>318</v>
      </c>
      <c r="W1320" t="s">
        <v>3906</v>
      </c>
      <c r="X1320" t="s">
        <v>557</v>
      </c>
      <c r="Y1320">
        <v>14</v>
      </c>
      <c r="Z1320">
        <v>14</v>
      </c>
      <c r="AA1320">
        <v>2</v>
      </c>
      <c r="AB1320">
        <v>2</v>
      </c>
      <c r="AC1320">
        <v>20</v>
      </c>
    </row>
    <row r="1321" spans="1:29" x14ac:dyDescent="0.3">
      <c r="A1321">
        <v>1702</v>
      </c>
      <c r="B1321" t="s">
        <v>547</v>
      </c>
      <c r="C1321" t="s">
        <v>2401</v>
      </c>
      <c r="J1321" t="s">
        <v>495</v>
      </c>
      <c r="K1321">
        <v>0</v>
      </c>
      <c r="N1321" t="b">
        <v>1</v>
      </c>
      <c r="O1321" t="b">
        <v>0</v>
      </c>
      <c r="P1321" t="b">
        <v>1</v>
      </c>
      <c r="Q1321">
        <v>9</v>
      </c>
      <c r="R1321">
        <v>1</v>
      </c>
      <c r="S1321">
        <v>1</v>
      </c>
      <c r="T1321">
        <v>3</v>
      </c>
      <c r="V1321" t="s">
        <v>318</v>
      </c>
      <c r="W1321" t="s">
        <v>3906</v>
      </c>
      <c r="X1321" t="s">
        <v>559</v>
      </c>
      <c r="Y1321">
        <v>15</v>
      </c>
      <c r="Z1321">
        <v>15</v>
      </c>
      <c r="AA1321">
        <v>2</v>
      </c>
      <c r="AB1321">
        <v>2</v>
      </c>
      <c r="AC1321">
        <v>20</v>
      </c>
    </row>
    <row r="1322" spans="1:29" x14ac:dyDescent="0.3">
      <c r="A1322">
        <v>1703</v>
      </c>
      <c r="B1322" t="s">
        <v>547</v>
      </c>
      <c r="C1322" t="s">
        <v>2402</v>
      </c>
      <c r="J1322" t="s">
        <v>495</v>
      </c>
      <c r="K1322">
        <v>0</v>
      </c>
      <c r="N1322" t="b">
        <v>1</v>
      </c>
      <c r="O1322" t="b">
        <v>0</v>
      </c>
      <c r="P1322" t="b">
        <v>1</v>
      </c>
      <c r="Q1322">
        <v>9</v>
      </c>
      <c r="R1322">
        <v>1</v>
      </c>
      <c r="S1322">
        <v>1</v>
      </c>
      <c r="T1322">
        <v>3</v>
      </c>
      <c r="V1322" t="s">
        <v>318</v>
      </c>
      <c r="W1322" t="s">
        <v>3906</v>
      </c>
      <c r="X1322" t="s">
        <v>561</v>
      </c>
      <c r="Y1322">
        <v>16</v>
      </c>
      <c r="Z1322">
        <v>16</v>
      </c>
      <c r="AA1322">
        <v>2</v>
      </c>
      <c r="AB1322">
        <v>2</v>
      </c>
      <c r="AC1322">
        <v>20</v>
      </c>
    </row>
    <row r="1323" spans="1:29" x14ac:dyDescent="0.3">
      <c r="A1323">
        <v>1704</v>
      </c>
      <c r="B1323" t="s">
        <v>547</v>
      </c>
      <c r="C1323" t="s">
        <v>2403</v>
      </c>
      <c r="J1323" t="s">
        <v>495</v>
      </c>
      <c r="K1323">
        <v>0</v>
      </c>
      <c r="N1323" t="b">
        <v>1</v>
      </c>
      <c r="O1323" t="b">
        <v>0</v>
      </c>
      <c r="P1323" t="b">
        <v>1</v>
      </c>
      <c r="Q1323">
        <v>9</v>
      </c>
      <c r="R1323">
        <v>1</v>
      </c>
      <c r="S1323">
        <v>1</v>
      </c>
      <c r="T1323">
        <v>3</v>
      </c>
      <c r="V1323" t="s">
        <v>318</v>
      </c>
      <c r="W1323" t="s">
        <v>3906</v>
      </c>
      <c r="X1323" t="s">
        <v>594</v>
      </c>
      <c r="Y1323">
        <v>17</v>
      </c>
      <c r="Z1323">
        <v>17</v>
      </c>
      <c r="AA1323">
        <v>2</v>
      </c>
      <c r="AB1323">
        <v>2</v>
      </c>
      <c r="AC1323">
        <v>20</v>
      </c>
    </row>
    <row r="1324" spans="1:29" x14ac:dyDescent="0.3">
      <c r="A1324">
        <v>1705</v>
      </c>
      <c r="B1324" t="s">
        <v>547</v>
      </c>
      <c r="C1324" t="s">
        <v>2404</v>
      </c>
      <c r="J1324" t="s">
        <v>495</v>
      </c>
      <c r="K1324">
        <v>0</v>
      </c>
      <c r="N1324" t="b">
        <v>1</v>
      </c>
      <c r="O1324" t="b">
        <v>0</v>
      </c>
      <c r="P1324" t="b">
        <v>1</v>
      </c>
      <c r="Q1324">
        <v>9</v>
      </c>
      <c r="R1324">
        <v>1</v>
      </c>
      <c r="S1324">
        <v>1</v>
      </c>
      <c r="T1324">
        <v>3</v>
      </c>
      <c r="V1324" t="s">
        <v>318</v>
      </c>
      <c r="W1324" t="s">
        <v>3906</v>
      </c>
      <c r="X1324" t="s">
        <v>595</v>
      </c>
      <c r="Y1324">
        <v>18</v>
      </c>
      <c r="Z1324">
        <v>18</v>
      </c>
      <c r="AA1324">
        <v>2</v>
      </c>
      <c r="AB1324">
        <v>2</v>
      </c>
      <c r="AC1324">
        <v>20</v>
      </c>
    </row>
    <row r="1325" spans="1:29" x14ac:dyDescent="0.3">
      <c r="A1325">
        <v>1706</v>
      </c>
      <c r="B1325" t="s">
        <v>547</v>
      </c>
      <c r="C1325" t="s">
        <v>2405</v>
      </c>
      <c r="J1325" t="s">
        <v>495</v>
      </c>
      <c r="K1325">
        <v>0</v>
      </c>
      <c r="N1325" t="b">
        <v>1</v>
      </c>
      <c r="O1325" t="b">
        <v>0</v>
      </c>
      <c r="P1325" t="b">
        <v>1</v>
      </c>
      <c r="Q1325">
        <v>9</v>
      </c>
      <c r="R1325">
        <v>1</v>
      </c>
      <c r="S1325">
        <v>1</v>
      </c>
      <c r="T1325">
        <v>3</v>
      </c>
      <c r="V1325" t="s">
        <v>318</v>
      </c>
      <c r="W1325" t="s">
        <v>3906</v>
      </c>
      <c r="X1325" t="s">
        <v>549</v>
      </c>
      <c r="Y1325">
        <v>19</v>
      </c>
      <c r="Z1325">
        <v>19</v>
      </c>
      <c r="AA1325">
        <v>2</v>
      </c>
      <c r="AB1325">
        <v>2</v>
      </c>
      <c r="AC1325">
        <v>20</v>
      </c>
    </row>
    <row r="1326" spans="1:29" x14ac:dyDescent="0.3">
      <c r="A1326">
        <v>1707</v>
      </c>
      <c r="B1326" t="s">
        <v>547</v>
      </c>
      <c r="C1326" t="s">
        <v>2406</v>
      </c>
      <c r="J1326" t="s">
        <v>495</v>
      </c>
      <c r="K1326">
        <v>0</v>
      </c>
      <c r="N1326" t="b">
        <v>1</v>
      </c>
      <c r="O1326" t="b">
        <v>0</v>
      </c>
      <c r="P1326" t="b">
        <v>1</v>
      </c>
      <c r="Q1326">
        <v>9</v>
      </c>
      <c r="R1326">
        <v>1</v>
      </c>
      <c r="S1326">
        <v>1</v>
      </c>
      <c r="T1326">
        <v>3</v>
      </c>
      <c r="V1326" t="s">
        <v>318</v>
      </c>
      <c r="W1326" t="s">
        <v>3906</v>
      </c>
      <c r="X1326" t="s">
        <v>596</v>
      </c>
      <c r="Y1326">
        <v>20</v>
      </c>
      <c r="Z1326">
        <v>20</v>
      </c>
      <c r="AA1326">
        <v>2</v>
      </c>
      <c r="AB1326">
        <v>2</v>
      </c>
      <c r="AC1326">
        <v>20</v>
      </c>
    </row>
    <row r="1327" spans="1:29" x14ac:dyDescent="0.3">
      <c r="A1327">
        <v>1708</v>
      </c>
      <c r="B1327" t="s">
        <v>547</v>
      </c>
      <c r="C1327" t="s">
        <v>2407</v>
      </c>
      <c r="J1327" t="s">
        <v>495</v>
      </c>
      <c r="K1327">
        <v>0</v>
      </c>
      <c r="N1327" t="b">
        <v>1</v>
      </c>
      <c r="O1327" t="b">
        <v>0</v>
      </c>
      <c r="P1327" t="b">
        <v>1</v>
      </c>
      <c r="Q1327">
        <v>9</v>
      </c>
      <c r="R1327">
        <v>1</v>
      </c>
      <c r="S1327">
        <v>1</v>
      </c>
      <c r="T1327">
        <v>3</v>
      </c>
      <c r="V1327" t="s">
        <v>318</v>
      </c>
      <c r="W1327" t="s">
        <v>3906</v>
      </c>
      <c r="X1327" t="s">
        <v>597</v>
      </c>
      <c r="Y1327">
        <v>21</v>
      </c>
      <c r="Z1327">
        <v>21</v>
      </c>
      <c r="AA1327">
        <v>2</v>
      </c>
      <c r="AB1327">
        <v>2</v>
      </c>
      <c r="AC1327">
        <v>20</v>
      </c>
    </row>
    <row r="1328" spans="1:29" x14ac:dyDescent="0.3">
      <c r="A1328">
        <v>1709</v>
      </c>
      <c r="B1328" t="s">
        <v>547</v>
      </c>
      <c r="C1328" t="s">
        <v>2408</v>
      </c>
      <c r="J1328" t="s">
        <v>495</v>
      </c>
      <c r="K1328">
        <v>0</v>
      </c>
      <c r="N1328" t="b">
        <v>1</v>
      </c>
      <c r="O1328" t="b">
        <v>0</v>
      </c>
      <c r="P1328" t="b">
        <v>1</v>
      </c>
      <c r="Q1328">
        <v>9</v>
      </c>
      <c r="R1328">
        <v>1</v>
      </c>
      <c r="S1328">
        <v>1</v>
      </c>
      <c r="T1328">
        <v>3</v>
      </c>
      <c r="V1328" t="s">
        <v>318</v>
      </c>
      <c r="W1328" t="s">
        <v>3906</v>
      </c>
      <c r="X1328" t="s">
        <v>598</v>
      </c>
      <c r="Y1328">
        <v>22</v>
      </c>
      <c r="Z1328">
        <v>22</v>
      </c>
      <c r="AA1328">
        <v>2</v>
      </c>
      <c r="AB1328">
        <v>2</v>
      </c>
      <c r="AC1328">
        <v>20</v>
      </c>
    </row>
    <row r="1329" spans="1:29" x14ac:dyDescent="0.3">
      <c r="A1329">
        <v>1710</v>
      </c>
      <c r="B1329" t="s">
        <v>547</v>
      </c>
      <c r="C1329" t="s">
        <v>2409</v>
      </c>
      <c r="J1329" t="s">
        <v>495</v>
      </c>
      <c r="K1329">
        <v>0</v>
      </c>
      <c r="N1329" t="b">
        <v>1</v>
      </c>
      <c r="O1329" t="b">
        <v>0</v>
      </c>
      <c r="P1329" t="b">
        <v>1</v>
      </c>
      <c r="Q1329">
        <v>9</v>
      </c>
      <c r="R1329">
        <v>1</v>
      </c>
      <c r="S1329">
        <v>1</v>
      </c>
      <c r="T1329">
        <v>3</v>
      </c>
      <c r="V1329" t="s">
        <v>318</v>
      </c>
      <c r="W1329" t="s">
        <v>3906</v>
      </c>
      <c r="X1329" t="s">
        <v>599</v>
      </c>
      <c r="Y1329">
        <v>23</v>
      </c>
      <c r="Z1329">
        <v>23</v>
      </c>
      <c r="AA1329">
        <v>2</v>
      </c>
      <c r="AB1329">
        <v>2</v>
      </c>
      <c r="AC1329">
        <v>20</v>
      </c>
    </row>
    <row r="1330" spans="1:29" x14ac:dyDescent="0.3">
      <c r="A1330">
        <v>1711</v>
      </c>
      <c r="B1330" t="s">
        <v>547</v>
      </c>
      <c r="C1330" t="s">
        <v>2410</v>
      </c>
      <c r="J1330" t="s">
        <v>495</v>
      </c>
      <c r="K1330">
        <v>0</v>
      </c>
      <c r="N1330" t="b">
        <v>1</v>
      </c>
      <c r="O1330" t="b">
        <v>0</v>
      </c>
      <c r="P1330" t="b">
        <v>1</v>
      </c>
      <c r="Q1330">
        <v>9</v>
      </c>
      <c r="R1330">
        <v>1</v>
      </c>
      <c r="S1330">
        <v>1</v>
      </c>
      <c r="T1330">
        <v>3</v>
      </c>
      <c r="V1330" t="s">
        <v>318</v>
      </c>
      <c r="W1330" t="s">
        <v>3906</v>
      </c>
      <c r="X1330" t="s">
        <v>600</v>
      </c>
      <c r="Y1330">
        <v>24</v>
      </c>
      <c r="Z1330">
        <v>24</v>
      </c>
      <c r="AA1330">
        <v>2</v>
      </c>
      <c r="AB1330">
        <v>2</v>
      </c>
      <c r="AC1330">
        <v>20</v>
      </c>
    </row>
    <row r="1331" spans="1:29" x14ac:dyDescent="0.3">
      <c r="A1331">
        <v>1712</v>
      </c>
      <c r="B1331" t="s">
        <v>547</v>
      </c>
      <c r="C1331" t="s">
        <v>2411</v>
      </c>
      <c r="J1331" t="s">
        <v>495</v>
      </c>
      <c r="K1331">
        <v>0</v>
      </c>
      <c r="N1331" t="b">
        <v>1</v>
      </c>
      <c r="O1331" t="b">
        <v>0</v>
      </c>
      <c r="P1331" t="b">
        <v>1</v>
      </c>
      <c r="Q1331">
        <v>9</v>
      </c>
      <c r="R1331">
        <v>1</v>
      </c>
      <c r="S1331">
        <v>1</v>
      </c>
      <c r="T1331">
        <v>3</v>
      </c>
      <c r="V1331" t="s">
        <v>318</v>
      </c>
      <c r="W1331" t="s">
        <v>3906</v>
      </c>
      <c r="X1331" t="s">
        <v>601</v>
      </c>
      <c r="Y1331">
        <v>25</v>
      </c>
      <c r="Z1331">
        <v>25</v>
      </c>
      <c r="AA1331">
        <v>2</v>
      </c>
      <c r="AB1331">
        <v>2</v>
      </c>
      <c r="AC1331">
        <v>20</v>
      </c>
    </row>
    <row r="1332" spans="1:29" x14ac:dyDescent="0.3">
      <c r="A1332">
        <v>1713</v>
      </c>
      <c r="B1332" t="s">
        <v>547</v>
      </c>
      <c r="C1332" t="s">
        <v>2412</v>
      </c>
      <c r="J1332" t="s">
        <v>495</v>
      </c>
      <c r="K1332">
        <v>0</v>
      </c>
      <c r="N1332" t="b">
        <v>1</v>
      </c>
      <c r="O1332" t="b">
        <v>0</v>
      </c>
      <c r="P1332" t="b">
        <v>1</v>
      </c>
      <c r="Q1332">
        <v>9</v>
      </c>
      <c r="R1332">
        <v>1</v>
      </c>
      <c r="S1332">
        <v>1</v>
      </c>
      <c r="T1332">
        <v>3</v>
      </c>
      <c r="V1332" t="s">
        <v>318</v>
      </c>
      <c r="W1332" t="s">
        <v>3906</v>
      </c>
      <c r="X1332" t="s">
        <v>603</v>
      </c>
      <c r="Y1332">
        <v>27</v>
      </c>
      <c r="Z1332">
        <v>27</v>
      </c>
      <c r="AA1332">
        <v>2</v>
      </c>
      <c r="AB1332">
        <v>2</v>
      </c>
      <c r="AC1332">
        <v>20</v>
      </c>
    </row>
    <row r="1333" spans="1:29" x14ac:dyDescent="0.3">
      <c r="A1333">
        <v>1714</v>
      </c>
      <c r="B1333" t="s">
        <v>547</v>
      </c>
      <c r="C1333" t="s">
        <v>2413</v>
      </c>
      <c r="J1333" t="s">
        <v>495</v>
      </c>
      <c r="K1333">
        <v>0</v>
      </c>
      <c r="N1333" t="b">
        <v>1</v>
      </c>
      <c r="O1333" t="b">
        <v>0</v>
      </c>
      <c r="P1333" t="b">
        <v>1</v>
      </c>
      <c r="Q1333">
        <v>9</v>
      </c>
      <c r="R1333">
        <v>1</v>
      </c>
      <c r="S1333">
        <v>1</v>
      </c>
      <c r="T1333">
        <v>3</v>
      </c>
      <c r="V1333" t="s">
        <v>318</v>
      </c>
      <c r="W1333" t="s">
        <v>3906</v>
      </c>
      <c r="X1333" t="s">
        <v>604</v>
      </c>
      <c r="Y1333">
        <v>28</v>
      </c>
      <c r="Z1333">
        <v>28</v>
      </c>
      <c r="AA1333">
        <v>2</v>
      </c>
      <c r="AB1333">
        <v>2</v>
      </c>
      <c r="AC1333">
        <v>20</v>
      </c>
    </row>
    <row r="1334" spans="1:29" x14ac:dyDescent="0.3">
      <c r="A1334">
        <v>1715</v>
      </c>
      <c r="B1334" t="s">
        <v>547</v>
      </c>
      <c r="C1334" t="s">
        <v>2414</v>
      </c>
      <c r="J1334" t="s">
        <v>495</v>
      </c>
      <c r="K1334">
        <v>0</v>
      </c>
      <c r="N1334" t="b">
        <v>1</v>
      </c>
      <c r="O1334" t="b">
        <v>0</v>
      </c>
      <c r="P1334" t="b">
        <v>1</v>
      </c>
      <c r="Q1334">
        <v>9</v>
      </c>
      <c r="R1334">
        <v>1</v>
      </c>
      <c r="S1334">
        <v>1</v>
      </c>
      <c r="T1334">
        <v>3</v>
      </c>
      <c r="V1334" t="s">
        <v>318</v>
      </c>
      <c r="W1334" t="s">
        <v>3906</v>
      </c>
      <c r="X1334" t="s">
        <v>605</v>
      </c>
      <c r="Y1334">
        <v>29</v>
      </c>
      <c r="Z1334">
        <v>29</v>
      </c>
      <c r="AA1334">
        <v>2</v>
      </c>
      <c r="AB1334">
        <v>2</v>
      </c>
      <c r="AC1334">
        <v>20</v>
      </c>
    </row>
    <row r="1335" spans="1:29" x14ac:dyDescent="0.3">
      <c r="A1335">
        <v>1716</v>
      </c>
      <c r="B1335" t="s">
        <v>547</v>
      </c>
      <c r="C1335" t="s">
        <v>2415</v>
      </c>
      <c r="J1335" t="s">
        <v>495</v>
      </c>
      <c r="K1335">
        <v>0</v>
      </c>
      <c r="N1335" t="b">
        <v>1</v>
      </c>
      <c r="O1335" t="b">
        <v>0</v>
      </c>
      <c r="P1335" t="b">
        <v>1</v>
      </c>
      <c r="Q1335">
        <v>9</v>
      </c>
      <c r="R1335">
        <v>1</v>
      </c>
      <c r="S1335">
        <v>1</v>
      </c>
      <c r="T1335">
        <v>3</v>
      </c>
      <c r="V1335" t="s">
        <v>318</v>
      </c>
      <c r="W1335" t="s">
        <v>3906</v>
      </c>
      <c r="X1335" t="s">
        <v>606</v>
      </c>
      <c r="Y1335">
        <v>30</v>
      </c>
      <c r="Z1335">
        <v>30</v>
      </c>
      <c r="AA1335">
        <v>2</v>
      </c>
      <c r="AB1335">
        <v>2</v>
      </c>
      <c r="AC1335">
        <v>20</v>
      </c>
    </row>
    <row r="1336" spans="1:29" x14ac:dyDescent="0.3">
      <c r="A1336">
        <v>1717</v>
      </c>
      <c r="B1336" t="s">
        <v>547</v>
      </c>
      <c r="C1336" t="s">
        <v>2416</v>
      </c>
      <c r="J1336" t="s">
        <v>495</v>
      </c>
      <c r="K1336">
        <v>0</v>
      </c>
      <c r="N1336" t="b">
        <v>1</v>
      </c>
      <c r="O1336" t="b">
        <v>0</v>
      </c>
      <c r="P1336" t="b">
        <v>1</v>
      </c>
      <c r="Q1336">
        <v>9</v>
      </c>
      <c r="R1336">
        <v>1</v>
      </c>
      <c r="S1336">
        <v>1</v>
      </c>
      <c r="T1336">
        <v>3</v>
      </c>
      <c r="V1336" t="s">
        <v>318</v>
      </c>
      <c r="W1336" t="s">
        <v>3906</v>
      </c>
      <c r="X1336" t="s">
        <v>607</v>
      </c>
      <c r="Y1336">
        <v>31</v>
      </c>
      <c r="Z1336">
        <v>31</v>
      </c>
      <c r="AA1336">
        <v>2</v>
      </c>
      <c r="AB1336">
        <v>2</v>
      </c>
      <c r="AC1336">
        <v>20</v>
      </c>
    </row>
    <row r="1337" spans="1:29" x14ac:dyDescent="0.3">
      <c r="A1337">
        <v>1718</v>
      </c>
      <c r="B1337" t="s">
        <v>547</v>
      </c>
      <c r="C1337" t="s">
        <v>2417</v>
      </c>
      <c r="J1337" t="s">
        <v>495</v>
      </c>
      <c r="K1337">
        <v>0</v>
      </c>
      <c r="N1337" t="b">
        <v>1</v>
      </c>
      <c r="O1337" t="b">
        <v>0</v>
      </c>
      <c r="P1337" t="b">
        <v>1</v>
      </c>
      <c r="Q1337">
        <v>9</v>
      </c>
      <c r="R1337">
        <v>1</v>
      </c>
      <c r="S1337">
        <v>1</v>
      </c>
      <c r="T1337">
        <v>3</v>
      </c>
      <c r="V1337" t="s">
        <v>318</v>
      </c>
      <c r="W1337" t="s">
        <v>3906</v>
      </c>
      <c r="X1337" t="s">
        <v>608</v>
      </c>
      <c r="Y1337">
        <v>32</v>
      </c>
      <c r="Z1337">
        <v>32</v>
      </c>
      <c r="AA1337">
        <v>2</v>
      </c>
      <c r="AB1337">
        <v>2</v>
      </c>
      <c r="AC1337">
        <v>20</v>
      </c>
    </row>
    <row r="1338" spans="1:29" x14ac:dyDescent="0.3">
      <c r="A1338">
        <v>1719</v>
      </c>
      <c r="B1338" t="s">
        <v>547</v>
      </c>
      <c r="C1338" t="s">
        <v>2418</v>
      </c>
      <c r="J1338" t="s">
        <v>495</v>
      </c>
      <c r="K1338">
        <v>0</v>
      </c>
      <c r="N1338" t="b">
        <v>1</v>
      </c>
      <c r="O1338" t="b">
        <v>0</v>
      </c>
      <c r="P1338" t="b">
        <v>1</v>
      </c>
      <c r="Q1338">
        <v>9</v>
      </c>
      <c r="R1338">
        <v>1</v>
      </c>
      <c r="S1338">
        <v>1</v>
      </c>
      <c r="T1338">
        <v>3</v>
      </c>
      <c r="V1338" t="s">
        <v>318</v>
      </c>
      <c r="W1338" t="s">
        <v>3906</v>
      </c>
      <c r="X1338" t="s">
        <v>609</v>
      </c>
      <c r="Y1338">
        <v>33</v>
      </c>
      <c r="Z1338">
        <v>33</v>
      </c>
      <c r="AA1338">
        <v>2</v>
      </c>
      <c r="AB1338">
        <v>2</v>
      </c>
      <c r="AC1338">
        <v>20</v>
      </c>
    </row>
    <row r="1339" spans="1:29" x14ac:dyDescent="0.3">
      <c r="A1339">
        <v>1720</v>
      </c>
      <c r="B1339" t="s">
        <v>547</v>
      </c>
      <c r="C1339" t="s">
        <v>2419</v>
      </c>
      <c r="J1339" t="s">
        <v>495</v>
      </c>
      <c r="K1339">
        <v>0</v>
      </c>
      <c r="N1339" t="b">
        <v>1</v>
      </c>
      <c r="O1339" t="b">
        <v>0</v>
      </c>
      <c r="P1339" t="b">
        <v>1</v>
      </c>
      <c r="Q1339">
        <v>9</v>
      </c>
      <c r="R1339">
        <v>1</v>
      </c>
      <c r="S1339">
        <v>1</v>
      </c>
      <c r="T1339">
        <v>3</v>
      </c>
      <c r="V1339" t="s">
        <v>318</v>
      </c>
      <c r="W1339" t="s">
        <v>3906</v>
      </c>
      <c r="X1339" t="s">
        <v>610</v>
      </c>
      <c r="Y1339">
        <v>34</v>
      </c>
      <c r="Z1339">
        <v>34</v>
      </c>
      <c r="AA1339">
        <v>2</v>
      </c>
      <c r="AB1339">
        <v>2</v>
      </c>
      <c r="AC1339">
        <v>20</v>
      </c>
    </row>
    <row r="1340" spans="1:29" x14ac:dyDescent="0.3">
      <c r="A1340">
        <v>1721</v>
      </c>
      <c r="B1340" t="s">
        <v>547</v>
      </c>
      <c r="C1340" t="s">
        <v>2420</v>
      </c>
      <c r="J1340" t="s">
        <v>495</v>
      </c>
      <c r="K1340">
        <v>0</v>
      </c>
      <c r="N1340" t="b">
        <v>1</v>
      </c>
      <c r="O1340" t="b">
        <v>0</v>
      </c>
      <c r="P1340" t="b">
        <v>1</v>
      </c>
      <c r="Q1340">
        <v>9</v>
      </c>
      <c r="R1340">
        <v>1</v>
      </c>
      <c r="S1340">
        <v>1</v>
      </c>
      <c r="T1340">
        <v>3</v>
      </c>
      <c r="V1340" t="s">
        <v>318</v>
      </c>
      <c r="W1340" t="s">
        <v>3906</v>
      </c>
      <c r="X1340" t="s">
        <v>611</v>
      </c>
      <c r="Y1340">
        <v>35</v>
      </c>
      <c r="Z1340">
        <v>35</v>
      </c>
      <c r="AA1340">
        <v>2</v>
      </c>
      <c r="AB1340">
        <v>2</v>
      </c>
      <c r="AC1340">
        <v>20</v>
      </c>
    </row>
    <row r="1341" spans="1:29" x14ac:dyDescent="0.3">
      <c r="A1341">
        <v>1722</v>
      </c>
      <c r="B1341" t="s">
        <v>547</v>
      </c>
      <c r="C1341" t="s">
        <v>2421</v>
      </c>
      <c r="J1341" t="s">
        <v>495</v>
      </c>
      <c r="K1341">
        <v>0</v>
      </c>
      <c r="N1341" t="b">
        <v>0</v>
      </c>
      <c r="O1341" t="b">
        <v>1</v>
      </c>
      <c r="P1341" t="b">
        <v>0</v>
      </c>
      <c r="Q1341">
        <v>9</v>
      </c>
      <c r="R1341">
        <v>1</v>
      </c>
      <c r="S1341">
        <v>1</v>
      </c>
      <c r="T1341">
        <v>3</v>
      </c>
      <c r="V1341" t="s">
        <v>318</v>
      </c>
      <c r="W1341" t="s">
        <v>3906</v>
      </c>
      <c r="X1341" t="s">
        <v>612</v>
      </c>
      <c r="Y1341">
        <v>36</v>
      </c>
      <c r="Z1341">
        <v>36</v>
      </c>
      <c r="AA1341">
        <v>2</v>
      </c>
      <c r="AB1341">
        <v>2</v>
      </c>
      <c r="AC1341">
        <v>20</v>
      </c>
    </row>
    <row r="1342" spans="1:29" x14ac:dyDescent="0.3">
      <c r="A1342">
        <v>1723</v>
      </c>
      <c r="B1342" t="s">
        <v>547</v>
      </c>
      <c r="C1342" t="s">
        <v>2422</v>
      </c>
      <c r="J1342" t="s">
        <v>495</v>
      </c>
      <c r="K1342">
        <v>0</v>
      </c>
      <c r="N1342" t="b">
        <v>1</v>
      </c>
      <c r="O1342" t="b">
        <v>0</v>
      </c>
      <c r="P1342" t="b">
        <v>1</v>
      </c>
      <c r="Q1342">
        <v>9</v>
      </c>
      <c r="R1342">
        <v>1</v>
      </c>
      <c r="S1342">
        <v>1</v>
      </c>
      <c r="T1342">
        <v>3</v>
      </c>
      <c r="V1342" t="s">
        <v>318</v>
      </c>
      <c r="W1342" t="s">
        <v>3906</v>
      </c>
      <c r="X1342" t="s">
        <v>613</v>
      </c>
      <c r="Y1342">
        <v>37</v>
      </c>
      <c r="Z1342">
        <v>37</v>
      </c>
      <c r="AA1342">
        <v>2</v>
      </c>
      <c r="AB1342">
        <v>2</v>
      </c>
      <c r="AC1342">
        <v>20</v>
      </c>
    </row>
    <row r="1343" spans="1:29" x14ac:dyDescent="0.3">
      <c r="A1343">
        <v>1724</v>
      </c>
      <c r="B1343" t="s">
        <v>547</v>
      </c>
      <c r="C1343" t="s">
        <v>2423</v>
      </c>
      <c r="J1343" t="s">
        <v>495</v>
      </c>
      <c r="K1343">
        <v>0</v>
      </c>
      <c r="N1343" t="b">
        <v>1</v>
      </c>
      <c r="O1343" t="b">
        <v>0</v>
      </c>
      <c r="P1343" t="b">
        <v>1</v>
      </c>
      <c r="Q1343">
        <v>9</v>
      </c>
      <c r="R1343">
        <v>1</v>
      </c>
      <c r="S1343">
        <v>1</v>
      </c>
      <c r="T1343">
        <v>3</v>
      </c>
      <c r="V1343" t="s">
        <v>318</v>
      </c>
      <c r="W1343" t="s">
        <v>3906</v>
      </c>
      <c r="X1343" t="s">
        <v>615</v>
      </c>
      <c r="Y1343">
        <v>39</v>
      </c>
      <c r="Z1343">
        <v>39</v>
      </c>
      <c r="AA1343">
        <v>2</v>
      </c>
      <c r="AB1343">
        <v>2</v>
      </c>
      <c r="AC1343">
        <v>20</v>
      </c>
    </row>
    <row r="1344" spans="1:29" x14ac:dyDescent="0.3">
      <c r="A1344">
        <v>1725</v>
      </c>
      <c r="B1344" t="s">
        <v>547</v>
      </c>
      <c r="C1344" t="s">
        <v>2424</v>
      </c>
      <c r="J1344" t="s">
        <v>495</v>
      </c>
      <c r="K1344">
        <v>0</v>
      </c>
      <c r="N1344" t="b">
        <v>1</v>
      </c>
      <c r="O1344" t="b">
        <v>0</v>
      </c>
      <c r="P1344" t="b">
        <v>1</v>
      </c>
      <c r="Q1344">
        <v>9</v>
      </c>
      <c r="R1344">
        <v>1</v>
      </c>
      <c r="S1344">
        <v>1</v>
      </c>
      <c r="T1344">
        <v>3</v>
      </c>
      <c r="V1344" t="s">
        <v>318</v>
      </c>
      <c r="W1344" t="s">
        <v>3906</v>
      </c>
      <c r="X1344" t="s">
        <v>616</v>
      </c>
      <c r="Y1344">
        <v>40</v>
      </c>
      <c r="Z1344">
        <v>40</v>
      </c>
      <c r="AA1344">
        <v>2</v>
      </c>
      <c r="AB1344">
        <v>2</v>
      </c>
      <c r="AC1344">
        <v>20</v>
      </c>
    </row>
    <row r="1345" spans="1:29" x14ac:dyDescent="0.3">
      <c r="A1345">
        <v>1726</v>
      </c>
      <c r="B1345" t="s">
        <v>547</v>
      </c>
      <c r="C1345" t="s">
        <v>2425</v>
      </c>
      <c r="J1345" t="s">
        <v>495</v>
      </c>
      <c r="K1345">
        <v>0</v>
      </c>
      <c r="N1345" t="b">
        <v>1</v>
      </c>
      <c r="O1345" t="b">
        <v>0</v>
      </c>
      <c r="P1345" t="b">
        <v>1</v>
      </c>
      <c r="Q1345">
        <v>9</v>
      </c>
      <c r="R1345">
        <v>1</v>
      </c>
      <c r="S1345">
        <v>1</v>
      </c>
      <c r="T1345">
        <v>3</v>
      </c>
      <c r="V1345" t="s">
        <v>318</v>
      </c>
      <c r="W1345" t="s">
        <v>3906</v>
      </c>
      <c r="X1345" t="s">
        <v>617</v>
      </c>
      <c r="Y1345">
        <v>41</v>
      </c>
      <c r="Z1345">
        <v>41</v>
      </c>
      <c r="AA1345">
        <v>2</v>
      </c>
      <c r="AB1345">
        <v>2</v>
      </c>
      <c r="AC1345">
        <v>20</v>
      </c>
    </row>
    <row r="1346" spans="1:29" x14ac:dyDescent="0.3">
      <c r="A1346">
        <v>1727</v>
      </c>
      <c r="B1346" t="s">
        <v>547</v>
      </c>
      <c r="C1346" t="s">
        <v>2426</v>
      </c>
      <c r="J1346" t="s">
        <v>495</v>
      </c>
      <c r="K1346">
        <v>0</v>
      </c>
      <c r="N1346" t="b">
        <v>0</v>
      </c>
      <c r="O1346" t="b">
        <v>1</v>
      </c>
      <c r="P1346" t="b">
        <v>0</v>
      </c>
      <c r="Q1346">
        <v>9</v>
      </c>
      <c r="R1346">
        <v>1</v>
      </c>
      <c r="S1346">
        <v>1</v>
      </c>
      <c r="T1346">
        <v>3</v>
      </c>
      <c r="V1346" t="s">
        <v>318</v>
      </c>
      <c r="W1346" t="s">
        <v>3906</v>
      </c>
      <c r="X1346" t="s">
        <v>618</v>
      </c>
      <c r="Y1346">
        <v>42</v>
      </c>
      <c r="Z1346">
        <v>42</v>
      </c>
      <c r="AA1346">
        <v>2</v>
      </c>
      <c r="AB1346">
        <v>2</v>
      </c>
      <c r="AC1346">
        <v>20</v>
      </c>
    </row>
    <row r="1347" spans="1:29" x14ac:dyDescent="0.3">
      <c r="A1347">
        <v>1728</v>
      </c>
      <c r="B1347" t="s">
        <v>547</v>
      </c>
      <c r="C1347" t="s">
        <v>2427</v>
      </c>
      <c r="J1347" t="s">
        <v>495</v>
      </c>
      <c r="K1347">
        <v>0</v>
      </c>
      <c r="N1347" t="b">
        <v>1</v>
      </c>
      <c r="O1347" t="b">
        <v>0</v>
      </c>
      <c r="P1347" t="b">
        <v>1</v>
      </c>
      <c r="Q1347">
        <v>9</v>
      </c>
      <c r="R1347">
        <v>1</v>
      </c>
      <c r="S1347">
        <v>1</v>
      </c>
      <c r="T1347">
        <v>43</v>
      </c>
      <c r="V1347" t="s">
        <v>318</v>
      </c>
      <c r="W1347" t="s">
        <v>3906</v>
      </c>
      <c r="X1347" t="s">
        <v>620</v>
      </c>
      <c r="Y1347">
        <v>44</v>
      </c>
      <c r="Z1347">
        <v>44</v>
      </c>
      <c r="AA1347">
        <v>2</v>
      </c>
      <c r="AB1347">
        <v>2</v>
      </c>
      <c r="AC1347">
        <v>20</v>
      </c>
    </row>
    <row r="1348" spans="1:29" x14ac:dyDescent="0.3">
      <c r="A1348">
        <v>1729</v>
      </c>
      <c r="B1348" t="s">
        <v>547</v>
      </c>
      <c r="C1348" t="s">
        <v>2428</v>
      </c>
      <c r="J1348" t="s">
        <v>495</v>
      </c>
      <c r="K1348">
        <v>0</v>
      </c>
      <c r="N1348" t="b">
        <v>1</v>
      </c>
      <c r="O1348" t="b">
        <v>0</v>
      </c>
      <c r="P1348" t="b">
        <v>1</v>
      </c>
      <c r="Q1348">
        <v>9</v>
      </c>
      <c r="R1348">
        <v>1</v>
      </c>
      <c r="S1348">
        <v>1</v>
      </c>
      <c r="T1348">
        <v>43</v>
      </c>
      <c r="V1348" t="s">
        <v>318</v>
      </c>
      <c r="W1348" t="s">
        <v>3906</v>
      </c>
      <c r="X1348" t="s">
        <v>717</v>
      </c>
      <c r="Y1348">
        <v>44</v>
      </c>
      <c r="Z1348">
        <v>44</v>
      </c>
      <c r="AA1348">
        <v>3</v>
      </c>
      <c r="AB1348">
        <v>3</v>
      </c>
      <c r="AC1348">
        <v>20</v>
      </c>
    </row>
    <row r="1349" spans="1:29" x14ac:dyDescent="0.3">
      <c r="A1349">
        <v>1731</v>
      </c>
      <c r="B1349" t="s">
        <v>547</v>
      </c>
      <c r="C1349" t="s">
        <v>2429</v>
      </c>
      <c r="J1349" t="s">
        <v>495</v>
      </c>
      <c r="K1349">
        <v>0</v>
      </c>
      <c r="N1349" t="b">
        <v>1</v>
      </c>
      <c r="O1349" t="b">
        <v>0</v>
      </c>
      <c r="P1349" t="b">
        <v>1</v>
      </c>
      <c r="Q1349">
        <v>9</v>
      </c>
      <c r="R1349">
        <v>1</v>
      </c>
      <c r="S1349">
        <v>1</v>
      </c>
      <c r="T1349">
        <v>43</v>
      </c>
      <c r="V1349" t="s">
        <v>318</v>
      </c>
      <c r="W1349" t="s">
        <v>3906</v>
      </c>
      <c r="X1349" t="s">
        <v>1225</v>
      </c>
      <c r="Y1349">
        <v>44</v>
      </c>
      <c r="Z1349">
        <v>44</v>
      </c>
      <c r="AA1349">
        <v>5</v>
      </c>
      <c r="AB1349">
        <v>5</v>
      </c>
      <c r="AC1349">
        <v>20</v>
      </c>
    </row>
    <row r="1350" spans="1:29" x14ac:dyDescent="0.3">
      <c r="A1350">
        <v>1732</v>
      </c>
      <c r="B1350" t="s">
        <v>547</v>
      </c>
      <c r="C1350" t="s">
        <v>2430</v>
      </c>
      <c r="J1350" t="s">
        <v>495</v>
      </c>
      <c r="K1350">
        <v>0</v>
      </c>
      <c r="N1350" t="b">
        <v>1</v>
      </c>
      <c r="O1350" t="b">
        <v>0</v>
      </c>
      <c r="P1350" t="b">
        <v>1</v>
      </c>
      <c r="Q1350">
        <v>9</v>
      </c>
      <c r="R1350">
        <v>1</v>
      </c>
      <c r="S1350">
        <v>1</v>
      </c>
      <c r="T1350">
        <v>43</v>
      </c>
      <c r="V1350" t="s">
        <v>318</v>
      </c>
      <c r="W1350" t="s">
        <v>3906</v>
      </c>
      <c r="X1350" t="s">
        <v>1227</v>
      </c>
      <c r="Y1350">
        <v>44</v>
      </c>
      <c r="Z1350">
        <v>44</v>
      </c>
      <c r="AA1350">
        <v>6</v>
      </c>
      <c r="AB1350">
        <v>6</v>
      </c>
      <c r="AC1350">
        <v>20</v>
      </c>
    </row>
    <row r="1351" spans="1:29" x14ac:dyDescent="0.3">
      <c r="A1351">
        <v>1733</v>
      </c>
      <c r="B1351" t="s">
        <v>547</v>
      </c>
      <c r="C1351" t="s">
        <v>2431</v>
      </c>
      <c r="J1351" t="s">
        <v>495</v>
      </c>
      <c r="K1351">
        <v>0</v>
      </c>
      <c r="N1351" t="b">
        <v>1</v>
      </c>
      <c r="O1351" t="b">
        <v>0</v>
      </c>
      <c r="P1351" t="b">
        <v>1</v>
      </c>
      <c r="Q1351">
        <v>9</v>
      </c>
      <c r="R1351">
        <v>1</v>
      </c>
      <c r="S1351">
        <v>1</v>
      </c>
      <c r="T1351">
        <v>43</v>
      </c>
      <c r="V1351" t="s">
        <v>318</v>
      </c>
      <c r="W1351" t="s">
        <v>3906</v>
      </c>
      <c r="X1351" t="s">
        <v>1229</v>
      </c>
      <c r="Y1351">
        <v>44</v>
      </c>
      <c r="Z1351">
        <v>44</v>
      </c>
      <c r="AA1351">
        <v>7</v>
      </c>
      <c r="AB1351">
        <v>7</v>
      </c>
      <c r="AC1351">
        <v>20</v>
      </c>
    </row>
    <row r="1352" spans="1:29" x14ac:dyDescent="0.3">
      <c r="A1352">
        <v>1734</v>
      </c>
      <c r="B1352" t="s">
        <v>547</v>
      </c>
      <c r="C1352" t="s">
        <v>2432</v>
      </c>
      <c r="J1352" t="s">
        <v>495</v>
      </c>
      <c r="K1352">
        <v>0</v>
      </c>
      <c r="N1352" t="b">
        <v>1</v>
      </c>
      <c r="O1352" t="b">
        <v>0</v>
      </c>
      <c r="P1352" t="b">
        <v>1</v>
      </c>
      <c r="Q1352">
        <v>9</v>
      </c>
      <c r="R1352">
        <v>1</v>
      </c>
      <c r="S1352">
        <v>1</v>
      </c>
      <c r="T1352">
        <v>43</v>
      </c>
      <c r="V1352" t="s">
        <v>318</v>
      </c>
      <c r="W1352" t="s">
        <v>3906</v>
      </c>
      <c r="X1352" t="s">
        <v>621</v>
      </c>
      <c r="Y1352">
        <v>45</v>
      </c>
      <c r="Z1352">
        <v>45</v>
      </c>
      <c r="AA1352">
        <v>2</v>
      </c>
      <c r="AB1352">
        <v>2</v>
      </c>
      <c r="AC1352">
        <v>20</v>
      </c>
    </row>
    <row r="1353" spans="1:29" x14ac:dyDescent="0.3">
      <c r="A1353">
        <v>1735</v>
      </c>
      <c r="B1353" t="s">
        <v>547</v>
      </c>
      <c r="C1353" t="s">
        <v>2433</v>
      </c>
      <c r="J1353" t="s">
        <v>495</v>
      </c>
      <c r="K1353">
        <v>0</v>
      </c>
      <c r="N1353" t="b">
        <v>1</v>
      </c>
      <c r="O1353" t="b">
        <v>0</v>
      </c>
      <c r="P1353" t="b">
        <v>1</v>
      </c>
      <c r="Q1353">
        <v>9</v>
      </c>
      <c r="R1353">
        <v>1</v>
      </c>
      <c r="S1353">
        <v>1</v>
      </c>
      <c r="T1353">
        <v>43</v>
      </c>
      <c r="V1353" t="s">
        <v>318</v>
      </c>
      <c r="W1353" t="s">
        <v>3906</v>
      </c>
      <c r="X1353" t="s">
        <v>719</v>
      </c>
      <c r="Y1353">
        <v>45</v>
      </c>
      <c r="Z1353">
        <v>45</v>
      </c>
      <c r="AA1353">
        <v>3</v>
      </c>
      <c r="AB1353">
        <v>3</v>
      </c>
      <c r="AC1353">
        <v>20</v>
      </c>
    </row>
    <row r="1354" spans="1:29" x14ac:dyDescent="0.3">
      <c r="A1354">
        <v>1737</v>
      </c>
      <c r="B1354" t="s">
        <v>547</v>
      </c>
      <c r="C1354" t="s">
        <v>2434</v>
      </c>
      <c r="J1354" t="s">
        <v>495</v>
      </c>
      <c r="K1354">
        <v>0</v>
      </c>
      <c r="N1354" t="b">
        <v>1</v>
      </c>
      <c r="O1354" t="b">
        <v>0</v>
      </c>
      <c r="P1354" t="b">
        <v>1</v>
      </c>
      <c r="Q1354">
        <v>9</v>
      </c>
      <c r="R1354">
        <v>1</v>
      </c>
      <c r="S1354">
        <v>1</v>
      </c>
      <c r="T1354">
        <v>43</v>
      </c>
      <c r="V1354" t="s">
        <v>318</v>
      </c>
      <c r="W1354" t="s">
        <v>3906</v>
      </c>
      <c r="X1354" t="s">
        <v>1237</v>
      </c>
      <c r="Y1354">
        <v>45</v>
      </c>
      <c r="Z1354">
        <v>45</v>
      </c>
      <c r="AA1354">
        <v>5</v>
      </c>
      <c r="AB1354">
        <v>5</v>
      </c>
      <c r="AC1354">
        <v>20</v>
      </c>
    </row>
    <row r="1355" spans="1:29" x14ac:dyDescent="0.3">
      <c r="A1355">
        <v>1738</v>
      </c>
      <c r="B1355" t="s">
        <v>547</v>
      </c>
      <c r="C1355" t="s">
        <v>2435</v>
      </c>
      <c r="J1355" t="s">
        <v>495</v>
      </c>
      <c r="K1355">
        <v>0</v>
      </c>
      <c r="N1355" t="b">
        <v>1</v>
      </c>
      <c r="O1355" t="b">
        <v>0</v>
      </c>
      <c r="P1355" t="b">
        <v>1</v>
      </c>
      <c r="Q1355">
        <v>9</v>
      </c>
      <c r="R1355">
        <v>1</v>
      </c>
      <c r="S1355">
        <v>1</v>
      </c>
      <c r="T1355">
        <v>43</v>
      </c>
      <c r="V1355" t="s">
        <v>318</v>
      </c>
      <c r="W1355" t="s">
        <v>3906</v>
      </c>
      <c r="X1355" t="s">
        <v>1239</v>
      </c>
      <c r="Y1355">
        <v>45</v>
      </c>
      <c r="Z1355">
        <v>45</v>
      </c>
      <c r="AA1355">
        <v>6</v>
      </c>
      <c r="AB1355">
        <v>6</v>
      </c>
      <c r="AC1355">
        <v>20</v>
      </c>
    </row>
    <row r="1356" spans="1:29" x14ac:dyDescent="0.3">
      <c r="A1356">
        <v>1739</v>
      </c>
      <c r="B1356" t="s">
        <v>547</v>
      </c>
      <c r="C1356" t="s">
        <v>2436</v>
      </c>
      <c r="J1356" t="s">
        <v>495</v>
      </c>
      <c r="K1356">
        <v>0</v>
      </c>
      <c r="N1356" t="b">
        <v>1</v>
      </c>
      <c r="O1356" t="b">
        <v>0</v>
      </c>
      <c r="P1356" t="b">
        <v>1</v>
      </c>
      <c r="Q1356">
        <v>9</v>
      </c>
      <c r="R1356">
        <v>1</v>
      </c>
      <c r="S1356">
        <v>1</v>
      </c>
      <c r="T1356">
        <v>43</v>
      </c>
      <c r="V1356" t="s">
        <v>318</v>
      </c>
      <c r="W1356" t="s">
        <v>3906</v>
      </c>
      <c r="X1356" t="s">
        <v>1241</v>
      </c>
      <c r="Y1356">
        <v>45</v>
      </c>
      <c r="Z1356">
        <v>45</v>
      </c>
      <c r="AA1356">
        <v>7</v>
      </c>
      <c r="AB1356">
        <v>7</v>
      </c>
      <c r="AC1356">
        <v>20</v>
      </c>
    </row>
    <row r="1357" spans="1:29" x14ac:dyDescent="0.3">
      <c r="A1357">
        <v>1740</v>
      </c>
      <c r="B1357" t="s">
        <v>547</v>
      </c>
      <c r="C1357" t="s">
        <v>2437</v>
      </c>
      <c r="J1357" t="s">
        <v>495</v>
      </c>
      <c r="K1357">
        <v>0</v>
      </c>
      <c r="N1357" t="b">
        <v>1</v>
      </c>
      <c r="O1357" t="b">
        <v>0</v>
      </c>
      <c r="P1357" t="b">
        <v>1</v>
      </c>
      <c r="Q1357">
        <v>9</v>
      </c>
      <c r="R1357">
        <v>1</v>
      </c>
      <c r="S1357">
        <v>1</v>
      </c>
      <c r="T1357">
        <v>43</v>
      </c>
      <c r="V1357" t="s">
        <v>318</v>
      </c>
      <c r="W1357" t="s">
        <v>3906</v>
      </c>
      <c r="X1357" t="s">
        <v>622</v>
      </c>
      <c r="Y1357">
        <v>46</v>
      </c>
      <c r="Z1357">
        <v>46</v>
      </c>
      <c r="AA1357">
        <v>2</v>
      </c>
      <c r="AB1357">
        <v>2</v>
      </c>
      <c r="AC1357">
        <v>20</v>
      </c>
    </row>
    <row r="1358" spans="1:29" x14ac:dyDescent="0.3">
      <c r="A1358">
        <v>1741</v>
      </c>
      <c r="B1358" t="s">
        <v>547</v>
      </c>
      <c r="C1358" t="s">
        <v>2438</v>
      </c>
      <c r="J1358" t="s">
        <v>495</v>
      </c>
      <c r="K1358">
        <v>0</v>
      </c>
      <c r="N1358" t="b">
        <v>1</v>
      </c>
      <c r="O1358" t="b">
        <v>0</v>
      </c>
      <c r="P1358" t="b">
        <v>1</v>
      </c>
      <c r="Q1358">
        <v>9</v>
      </c>
      <c r="R1358">
        <v>1</v>
      </c>
      <c r="S1358">
        <v>1</v>
      </c>
      <c r="T1358">
        <v>43</v>
      </c>
      <c r="V1358" t="s">
        <v>318</v>
      </c>
      <c r="W1358" t="s">
        <v>3906</v>
      </c>
      <c r="X1358" t="s">
        <v>721</v>
      </c>
      <c r="Y1358">
        <v>46</v>
      </c>
      <c r="Z1358">
        <v>46</v>
      </c>
      <c r="AA1358">
        <v>3</v>
      </c>
      <c r="AB1358">
        <v>3</v>
      </c>
      <c r="AC1358">
        <v>20</v>
      </c>
    </row>
    <row r="1359" spans="1:29" x14ac:dyDescent="0.3">
      <c r="A1359">
        <v>1743</v>
      </c>
      <c r="B1359" t="s">
        <v>547</v>
      </c>
      <c r="C1359" t="s">
        <v>2439</v>
      </c>
      <c r="J1359" t="s">
        <v>495</v>
      </c>
      <c r="K1359">
        <v>0</v>
      </c>
      <c r="N1359" t="b">
        <v>1</v>
      </c>
      <c r="O1359" t="b">
        <v>0</v>
      </c>
      <c r="P1359" t="b">
        <v>1</v>
      </c>
      <c r="Q1359">
        <v>9</v>
      </c>
      <c r="R1359">
        <v>1</v>
      </c>
      <c r="S1359">
        <v>1</v>
      </c>
      <c r="T1359">
        <v>43</v>
      </c>
      <c r="V1359" t="s">
        <v>318</v>
      </c>
      <c r="W1359" t="s">
        <v>3906</v>
      </c>
      <c r="X1359" t="s">
        <v>1249</v>
      </c>
      <c r="Y1359">
        <v>46</v>
      </c>
      <c r="Z1359">
        <v>46</v>
      </c>
      <c r="AA1359">
        <v>5</v>
      </c>
      <c r="AB1359">
        <v>5</v>
      </c>
      <c r="AC1359">
        <v>20</v>
      </c>
    </row>
    <row r="1360" spans="1:29" x14ac:dyDescent="0.3">
      <c r="A1360">
        <v>1744</v>
      </c>
      <c r="B1360" t="s">
        <v>547</v>
      </c>
      <c r="C1360" t="s">
        <v>2440</v>
      </c>
      <c r="J1360" t="s">
        <v>495</v>
      </c>
      <c r="K1360">
        <v>0</v>
      </c>
      <c r="N1360" t="b">
        <v>1</v>
      </c>
      <c r="O1360" t="b">
        <v>0</v>
      </c>
      <c r="P1360" t="b">
        <v>1</v>
      </c>
      <c r="Q1360">
        <v>9</v>
      </c>
      <c r="R1360">
        <v>1</v>
      </c>
      <c r="S1360">
        <v>1</v>
      </c>
      <c r="T1360">
        <v>43</v>
      </c>
      <c r="V1360" t="s">
        <v>318</v>
      </c>
      <c r="W1360" t="s">
        <v>3906</v>
      </c>
      <c r="X1360" t="s">
        <v>1251</v>
      </c>
      <c r="Y1360">
        <v>46</v>
      </c>
      <c r="Z1360">
        <v>46</v>
      </c>
      <c r="AA1360">
        <v>6</v>
      </c>
      <c r="AB1360">
        <v>6</v>
      </c>
      <c r="AC1360">
        <v>20</v>
      </c>
    </row>
    <row r="1361" spans="1:29" x14ac:dyDescent="0.3">
      <c r="A1361">
        <v>1745</v>
      </c>
      <c r="B1361" t="s">
        <v>547</v>
      </c>
      <c r="C1361" t="s">
        <v>2441</v>
      </c>
      <c r="J1361" t="s">
        <v>495</v>
      </c>
      <c r="K1361">
        <v>0</v>
      </c>
      <c r="N1361" t="b">
        <v>1</v>
      </c>
      <c r="O1361" t="b">
        <v>0</v>
      </c>
      <c r="P1361" t="b">
        <v>1</v>
      </c>
      <c r="Q1361">
        <v>9</v>
      </c>
      <c r="R1361">
        <v>1</v>
      </c>
      <c r="S1361">
        <v>1</v>
      </c>
      <c r="T1361">
        <v>43</v>
      </c>
      <c r="V1361" t="s">
        <v>318</v>
      </c>
      <c r="W1361" t="s">
        <v>3906</v>
      </c>
      <c r="X1361" t="s">
        <v>1253</v>
      </c>
      <c r="Y1361">
        <v>46</v>
      </c>
      <c r="Z1361">
        <v>46</v>
      </c>
      <c r="AA1361">
        <v>7</v>
      </c>
      <c r="AB1361">
        <v>7</v>
      </c>
      <c r="AC1361">
        <v>20</v>
      </c>
    </row>
    <row r="1362" spans="1:29" x14ac:dyDescent="0.3">
      <c r="A1362">
        <v>1746</v>
      </c>
      <c r="B1362" t="s">
        <v>547</v>
      </c>
      <c r="C1362" t="s">
        <v>2442</v>
      </c>
      <c r="J1362" t="s">
        <v>495</v>
      </c>
      <c r="K1362">
        <v>0</v>
      </c>
      <c r="N1362" t="b">
        <v>1</v>
      </c>
      <c r="O1362" t="b">
        <v>0</v>
      </c>
      <c r="P1362" t="b">
        <v>1</v>
      </c>
      <c r="Q1362">
        <v>9</v>
      </c>
      <c r="R1362">
        <v>1</v>
      </c>
      <c r="S1362">
        <v>1</v>
      </c>
      <c r="T1362">
        <v>43</v>
      </c>
      <c r="V1362" t="s">
        <v>318</v>
      </c>
      <c r="W1362" t="s">
        <v>3906</v>
      </c>
      <c r="X1362" t="s">
        <v>623</v>
      </c>
      <c r="Y1362">
        <v>47</v>
      </c>
      <c r="Z1362">
        <v>47</v>
      </c>
      <c r="AA1362">
        <v>2</v>
      </c>
      <c r="AB1362">
        <v>2</v>
      </c>
      <c r="AC1362">
        <v>20</v>
      </c>
    </row>
    <row r="1363" spans="1:29" x14ac:dyDescent="0.3">
      <c r="A1363">
        <v>1747</v>
      </c>
      <c r="B1363" t="s">
        <v>547</v>
      </c>
      <c r="C1363" t="s">
        <v>2443</v>
      </c>
      <c r="J1363" t="s">
        <v>495</v>
      </c>
      <c r="K1363">
        <v>0</v>
      </c>
      <c r="N1363" t="b">
        <v>1</v>
      </c>
      <c r="O1363" t="b">
        <v>0</v>
      </c>
      <c r="P1363" t="b">
        <v>1</v>
      </c>
      <c r="Q1363">
        <v>9</v>
      </c>
      <c r="R1363">
        <v>1</v>
      </c>
      <c r="S1363">
        <v>1</v>
      </c>
      <c r="T1363">
        <v>43</v>
      </c>
      <c r="V1363" t="s">
        <v>318</v>
      </c>
      <c r="W1363" t="s">
        <v>3906</v>
      </c>
      <c r="X1363" t="s">
        <v>723</v>
      </c>
      <c r="Y1363">
        <v>47</v>
      </c>
      <c r="Z1363">
        <v>47</v>
      </c>
      <c r="AA1363">
        <v>3</v>
      </c>
      <c r="AB1363">
        <v>3</v>
      </c>
      <c r="AC1363">
        <v>20</v>
      </c>
    </row>
    <row r="1364" spans="1:29" x14ac:dyDescent="0.3">
      <c r="A1364">
        <v>1749</v>
      </c>
      <c r="B1364" t="s">
        <v>547</v>
      </c>
      <c r="C1364" t="s">
        <v>2444</v>
      </c>
      <c r="J1364" t="s">
        <v>495</v>
      </c>
      <c r="K1364">
        <v>0</v>
      </c>
      <c r="N1364" t="b">
        <v>1</v>
      </c>
      <c r="O1364" t="b">
        <v>0</v>
      </c>
      <c r="P1364" t="b">
        <v>1</v>
      </c>
      <c r="Q1364">
        <v>9</v>
      </c>
      <c r="R1364">
        <v>1</v>
      </c>
      <c r="S1364">
        <v>1</v>
      </c>
      <c r="T1364">
        <v>43</v>
      </c>
      <c r="V1364" t="s">
        <v>318</v>
      </c>
      <c r="W1364" t="s">
        <v>3906</v>
      </c>
      <c r="X1364" t="s">
        <v>1261</v>
      </c>
      <c r="Y1364">
        <v>47</v>
      </c>
      <c r="Z1364">
        <v>47</v>
      </c>
      <c r="AA1364">
        <v>5</v>
      </c>
      <c r="AB1364">
        <v>5</v>
      </c>
      <c r="AC1364">
        <v>20</v>
      </c>
    </row>
    <row r="1365" spans="1:29" x14ac:dyDescent="0.3">
      <c r="A1365">
        <v>1750</v>
      </c>
      <c r="B1365" t="s">
        <v>547</v>
      </c>
      <c r="C1365" t="s">
        <v>2445</v>
      </c>
      <c r="J1365" t="s">
        <v>495</v>
      </c>
      <c r="K1365">
        <v>0</v>
      </c>
      <c r="N1365" t="b">
        <v>1</v>
      </c>
      <c r="O1365" t="b">
        <v>0</v>
      </c>
      <c r="P1365" t="b">
        <v>1</v>
      </c>
      <c r="Q1365">
        <v>9</v>
      </c>
      <c r="R1365">
        <v>1</v>
      </c>
      <c r="S1365">
        <v>1</v>
      </c>
      <c r="T1365">
        <v>43</v>
      </c>
      <c r="V1365" t="s">
        <v>318</v>
      </c>
      <c r="W1365" t="s">
        <v>3906</v>
      </c>
      <c r="X1365" t="s">
        <v>1263</v>
      </c>
      <c r="Y1365">
        <v>47</v>
      </c>
      <c r="Z1365">
        <v>47</v>
      </c>
      <c r="AA1365">
        <v>6</v>
      </c>
      <c r="AB1365">
        <v>6</v>
      </c>
      <c r="AC1365">
        <v>20</v>
      </c>
    </row>
    <row r="1366" spans="1:29" x14ac:dyDescent="0.3">
      <c r="A1366">
        <v>1751</v>
      </c>
      <c r="B1366" t="s">
        <v>547</v>
      </c>
      <c r="C1366" t="s">
        <v>2446</v>
      </c>
      <c r="J1366" t="s">
        <v>495</v>
      </c>
      <c r="K1366">
        <v>0</v>
      </c>
      <c r="N1366" t="b">
        <v>1</v>
      </c>
      <c r="O1366" t="b">
        <v>0</v>
      </c>
      <c r="P1366" t="b">
        <v>1</v>
      </c>
      <c r="Q1366">
        <v>9</v>
      </c>
      <c r="R1366">
        <v>1</v>
      </c>
      <c r="S1366">
        <v>1</v>
      </c>
      <c r="T1366">
        <v>43</v>
      </c>
      <c r="V1366" t="s">
        <v>318</v>
      </c>
      <c r="W1366" t="s">
        <v>3906</v>
      </c>
      <c r="X1366" t="s">
        <v>1265</v>
      </c>
      <c r="Y1366">
        <v>47</v>
      </c>
      <c r="Z1366">
        <v>47</v>
      </c>
      <c r="AA1366">
        <v>7</v>
      </c>
      <c r="AB1366">
        <v>7</v>
      </c>
      <c r="AC1366">
        <v>20</v>
      </c>
    </row>
    <row r="1367" spans="1:29" x14ac:dyDescent="0.3">
      <c r="A1367">
        <v>1752</v>
      </c>
      <c r="B1367" t="s">
        <v>547</v>
      </c>
      <c r="C1367" t="s">
        <v>2447</v>
      </c>
      <c r="J1367" t="s">
        <v>495</v>
      </c>
      <c r="K1367">
        <v>0</v>
      </c>
      <c r="N1367" t="b">
        <v>1</v>
      </c>
      <c r="O1367" t="b">
        <v>0</v>
      </c>
      <c r="P1367" t="b">
        <v>1</v>
      </c>
      <c r="Q1367">
        <v>9</v>
      </c>
      <c r="R1367">
        <v>1</v>
      </c>
      <c r="S1367">
        <v>1</v>
      </c>
      <c r="T1367">
        <v>43</v>
      </c>
      <c r="V1367" t="s">
        <v>318</v>
      </c>
      <c r="W1367" t="s">
        <v>3906</v>
      </c>
      <c r="X1367" t="s">
        <v>624</v>
      </c>
      <c r="Y1367">
        <v>48</v>
      </c>
      <c r="Z1367">
        <v>48</v>
      </c>
      <c r="AA1367">
        <v>2</v>
      </c>
      <c r="AB1367">
        <v>2</v>
      </c>
      <c r="AC1367">
        <v>20</v>
      </c>
    </row>
    <row r="1368" spans="1:29" x14ac:dyDescent="0.3">
      <c r="A1368">
        <v>1753</v>
      </c>
      <c r="B1368" t="s">
        <v>547</v>
      </c>
      <c r="C1368" t="s">
        <v>2448</v>
      </c>
      <c r="J1368" t="s">
        <v>495</v>
      </c>
      <c r="K1368">
        <v>0</v>
      </c>
      <c r="N1368" t="b">
        <v>1</v>
      </c>
      <c r="O1368" t="b">
        <v>0</v>
      </c>
      <c r="P1368" t="b">
        <v>1</v>
      </c>
      <c r="Q1368">
        <v>9</v>
      </c>
      <c r="R1368">
        <v>1</v>
      </c>
      <c r="S1368">
        <v>1</v>
      </c>
      <c r="T1368">
        <v>43</v>
      </c>
      <c r="V1368" t="s">
        <v>318</v>
      </c>
      <c r="W1368" t="s">
        <v>3906</v>
      </c>
      <c r="X1368" t="s">
        <v>725</v>
      </c>
      <c r="Y1368">
        <v>48</v>
      </c>
      <c r="Z1368">
        <v>48</v>
      </c>
      <c r="AA1368">
        <v>3</v>
      </c>
      <c r="AB1368">
        <v>3</v>
      </c>
      <c r="AC1368">
        <v>20</v>
      </c>
    </row>
    <row r="1369" spans="1:29" x14ac:dyDescent="0.3">
      <c r="A1369">
        <v>1755</v>
      </c>
      <c r="B1369" t="s">
        <v>547</v>
      </c>
      <c r="C1369" t="s">
        <v>2449</v>
      </c>
      <c r="J1369" t="s">
        <v>495</v>
      </c>
      <c r="K1369">
        <v>0</v>
      </c>
      <c r="N1369" t="b">
        <v>1</v>
      </c>
      <c r="O1369" t="b">
        <v>0</v>
      </c>
      <c r="P1369" t="b">
        <v>1</v>
      </c>
      <c r="Q1369">
        <v>9</v>
      </c>
      <c r="R1369">
        <v>1</v>
      </c>
      <c r="S1369">
        <v>1</v>
      </c>
      <c r="T1369">
        <v>43</v>
      </c>
      <c r="V1369" t="s">
        <v>318</v>
      </c>
      <c r="W1369" t="s">
        <v>3906</v>
      </c>
      <c r="X1369" t="s">
        <v>1273</v>
      </c>
      <c r="Y1369">
        <v>48</v>
      </c>
      <c r="Z1369">
        <v>48</v>
      </c>
      <c r="AA1369">
        <v>5</v>
      </c>
      <c r="AB1369">
        <v>5</v>
      </c>
      <c r="AC1369">
        <v>20</v>
      </c>
    </row>
    <row r="1370" spans="1:29" x14ac:dyDescent="0.3">
      <c r="A1370">
        <v>1756</v>
      </c>
      <c r="B1370" t="s">
        <v>547</v>
      </c>
      <c r="C1370" t="s">
        <v>2450</v>
      </c>
      <c r="J1370" t="s">
        <v>495</v>
      </c>
      <c r="K1370">
        <v>0</v>
      </c>
      <c r="N1370" t="b">
        <v>1</v>
      </c>
      <c r="O1370" t="b">
        <v>0</v>
      </c>
      <c r="P1370" t="b">
        <v>1</v>
      </c>
      <c r="Q1370">
        <v>9</v>
      </c>
      <c r="R1370">
        <v>1</v>
      </c>
      <c r="S1370">
        <v>1</v>
      </c>
      <c r="T1370">
        <v>43</v>
      </c>
      <c r="V1370" t="s">
        <v>318</v>
      </c>
      <c r="W1370" t="s">
        <v>3906</v>
      </c>
      <c r="X1370" t="s">
        <v>1275</v>
      </c>
      <c r="Y1370">
        <v>48</v>
      </c>
      <c r="Z1370">
        <v>48</v>
      </c>
      <c r="AA1370">
        <v>6</v>
      </c>
      <c r="AB1370">
        <v>6</v>
      </c>
      <c r="AC1370">
        <v>20</v>
      </c>
    </row>
    <row r="1371" spans="1:29" x14ac:dyDescent="0.3">
      <c r="A1371">
        <v>1757</v>
      </c>
      <c r="B1371" t="s">
        <v>547</v>
      </c>
      <c r="C1371" t="s">
        <v>2451</v>
      </c>
      <c r="J1371" t="s">
        <v>495</v>
      </c>
      <c r="K1371">
        <v>0</v>
      </c>
      <c r="N1371" t="b">
        <v>1</v>
      </c>
      <c r="O1371" t="b">
        <v>0</v>
      </c>
      <c r="P1371" t="b">
        <v>1</v>
      </c>
      <c r="Q1371">
        <v>9</v>
      </c>
      <c r="R1371">
        <v>1</v>
      </c>
      <c r="S1371">
        <v>1</v>
      </c>
      <c r="T1371">
        <v>43</v>
      </c>
      <c r="V1371" t="s">
        <v>318</v>
      </c>
      <c r="W1371" t="s">
        <v>3906</v>
      </c>
      <c r="X1371" t="s">
        <v>1277</v>
      </c>
      <c r="Y1371">
        <v>48</v>
      </c>
      <c r="Z1371">
        <v>48</v>
      </c>
      <c r="AA1371">
        <v>7</v>
      </c>
      <c r="AB1371">
        <v>7</v>
      </c>
      <c r="AC1371">
        <v>20</v>
      </c>
    </row>
    <row r="1372" spans="1:29" x14ac:dyDescent="0.3">
      <c r="A1372">
        <v>1758</v>
      </c>
      <c r="B1372" t="s">
        <v>547</v>
      </c>
      <c r="C1372" t="s">
        <v>2452</v>
      </c>
      <c r="J1372" t="s">
        <v>495</v>
      </c>
      <c r="K1372">
        <v>0</v>
      </c>
      <c r="N1372" t="b">
        <v>1</v>
      </c>
      <c r="O1372" t="b">
        <v>0</v>
      </c>
      <c r="P1372" t="b">
        <v>1</v>
      </c>
      <c r="Q1372">
        <v>9</v>
      </c>
      <c r="R1372">
        <v>1</v>
      </c>
      <c r="S1372">
        <v>1</v>
      </c>
      <c r="T1372">
        <v>43</v>
      </c>
      <c r="V1372" t="s">
        <v>318</v>
      </c>
      <c r="W1372" t="s">
        <v>3906</v>
      </c>
      <c r="X1372" t="s">
        <v>625</v>
      </c>
      <c r="Y1372">
        <v>49</v>
      </c>
      <c r="Z1372">
        <v>49</v>
      </c>
      <c r="AA1372">
        <v>2</v>
      </c>
      <c r="AB1372">
        <v>2</v>
      </c>
      <c r="AC1372">
        <v>20</v>
      </c>
    </row>
    <row r="1373" spans="1:29" x14ac:dyDescent="0.3">
      <c r="A1373">
        <v>1759</v>
      </c>
      <c r="B1373" t="s">
        <v>547</v>
      </c>
      <c r="C1373" t="s">
        <v>2453</v>
      </c>
      <c r="J1373" t="s">
        <v>495</v>
      </c>
      <c r="K1373">
        <v>0</v>
      </c>
      <c r="N1373" t="b">
        <v>1</v>
      </c>
      <c r="O1373" t="b">
        <v>0</v>
      </c>
      <c r="P1373" t="b">
        <v>1</v>
      </c>
      <c r="Q1373">
        <v>9</v>
      </c>
      <c r="R1373">
        <v>1</v>
      </c>
      <c r="S1373">
        <v>1</v>
      </c>
      <c r="T1373">
        <v>43</v>
      </c>
      <c r="V1373" t="s">
        <v>318</v>
      </c>
      <c r="W1373" t="s">
        <v>3906</v>
      </c>
      <c r="X1373" t="s">
        <v>727</v>
      </c>
      <c r="Y1373">
        <v>49</v>
      </c>
      <c r="Z1373">
        <v>49</v>
      </c>
      <c r="AA1373">
        <v>3</v>
      </c>
      <c r="AB1373">
        <v>3</v>
      </c>
      <c r="AC1373">
        <v>20</v>
      </c>
    </row>
    <row r="1374" spans="1:29" x14ac:dyDescent="0.3">
      <c r="A1374">
        <v>1760</v>
      </c>
      <c r="B1374" t="s">
        <v>547</v>
      </c>
      <c r="C1374" t="s">
        <v>2454</v>
      </c>
      <c r="J1374" t="s">
        <v>495</v>
      </c>
      <c r="K1374">
        <v>0</v>
      </c>
      <c r="N1374" t="b">
        <v>1</v>
      </c>
      <c r="O1374" t="b">
        <v>0</v>
      </c>
      <c r="P1374" t="b">
        <v>1</v>
      </c>
      <c r="Q1374">
        <v>9</v>
      </c>
      <c r="R1374">
        <v>1</v>
      </c>
      <c r="S1374">
        <v>1</v>
      </c>
      <c r="T1374">
        <v>43</v>
      </c>
      <c r="V1374" t="s">
        <v>318</v>
      </c>
      <c r="W1374" t="s">
        <v>3906</v>
      </c>
      <c r="X1374" t="s">
        <v>1283</v>
      </c>
      <c r="Y1374">
        <v>49</v>
      </c>
      <c r="Z1374">
        <v>49</v>
      </c>
      <c r="AA1374">
        <v>4</v>
      </c>
      <c r="AB1374">
        <v>4</v>
      </c>
      <c r="AC1374">
        <v>20</v>
      </c>
    </row>
    <row r="1375" spans="1:29" x14ac:dyDescent="0.3">
      <c r="A1375">
        <v>1761</v>
      </c>
      <c r="B1375" t="s">
        <v>547</v>
      </c>
      <c r="C1375" t="s">
        <v>2455</v>
      </c>
      <c r="J1375" t="s">
        <v>495</v>
      </c>
      <c r="K1375">
        <v>0</v>
      </c>
      <c r="N1375" t="b">
        <v>1</v>
      </c>
      <c r="O1375" t="b">
        <v>0</v>
      </c>
      <c r="P1375" t="b">
        <v>1</v>
      </c>
      <c r="Q1375">
        <v>9</v>
      </c>
      <c r="R1375">
        <v>1</v>
      </c>
      <c r="S1375">
        <v>1</v>
      </c>
      <c r="T1375">
        <v>43</v>
      </c>
      <c r="V1375" t="s">
        <v>318</v>
      </c>
      <c r="W1375" t="s">
        <v>3906</v>
      </c>
      <c r="X1375" t="s">
        <v>1285</v>
      </c>
      <c r="Y1375">
        <v>49</v>
      </c>
      <c r="Z1375">
        <v>49</v>
      </c>
      <c r="AA1375">
        <v>5</v>
      </c>
      <c r="AB1375">
        <v>5</v>
      </c>
      <c r="AC1375">
        <v>20</v>
      </c>
    </row>
    <row r="1376" spans="1:29" x14ac:dyDescent="0.3">
      <c r="A1376">
        <v>1762</v>
      </c>
      <c r="B1376" t="s">
        <v>547</v>
      </c>
      <c r="C1376" t="s">
        <v>2456</v>
      </c>
      <c r="J1376" t="s">
        <v>495</v>
      </c>
      <c r="K1376">
        <v>0</v>
      </c>
      <c r="N1376" t="b">
        <v>1</v>
      </c>
      <c r="O1376" t="b">
        <v>0</v>
      </c>
      <c r="P1376" t="b">
        <v>1</v>
      </c>
      <c r="Q1376">
        <v>9</v>
      </c>
      <c r="R1376">
        <v>1</v>
      </c>
      <c r="S1376">
        <v>1</v>
      </c>
      <c r="T1376">
        <v>43</v>
      </c>
      <c r="V1376" t="s">
        <v>318</v>
      </c>
      <c r="W1376" t="s">
        <v>3906</v>
      </c>
      <c r="X1376" t="s">
        <v>1287</v>
      </c>
      <c r="Y1376">
        <v>49</v>
      </c>
      <c r="Z1376">
        <v>49</v>
      </c>
      <c r="AA1376">
        <v>6</v>
      </c>
      <c r="AB1376">
        <v>6</v>
      </c>
      <c r="AC1376">
        <v>20</v>
      </c>
    </row>
    <row r="1377" spans="1:29" x14ac:dyDescent="0.3">
      <c r="A1377">
        <v>1763</v>
      </c>
      <c r="B1377" t="s">
        <v>547</v>
      </c>
      <c r="C1377" t="s">
        <v>2457</v>
      </c>
      <c r="J1377" t="s">
        <v>495</v>
      </c>
      <c r="K1377">
        <v>0</v>
      </c>
      <c r="N1377" t="b">
        <v>1</v>
      </c>
      <c r="O1377" t="b">
        <v>0</v>
      </c>
      <c r="P1377" t="b">
        <v>1</v>
      </c>
      <c r="Q1377">
        <v>9</v>
      </c>
      <c r="R1377">
        <v>1</v>
      </c>
      <c r="S1377">
        <v>1</v>
      </c>
      <c r="T1377">
        <v>43</v>
      </c>
      <c r="V1377" t="s">
        <v>318</v>
      </c>
      <c r="W1377" t="s">
        <v>3906</v>
      </c>
      <c r="X1377" t="s">
        <v>1289</v>
      </c>
      <c r="Y1377">
        <v>49</v>
      </c>
      <c r="Z1377">
        <v>49</v>
      </c>
      <c r="AA1377">
        <v>7</v>
      </c>
      <c r="AB1377">
        <v>7</v>
      </c>
      <c r="AC1377">
        <v>20</v>
      </c>
    </row>
    <row r="1378" spans="1:29" x14ac:dyDescent="0.3">
      <c r="A1378">
        <v>1764</v>
      </c>
      <c r="B1378" t="s">
        <v>547</v>
      </c>
      <c r="C1378" t="s">
        <v>2458</v>
      </c>
      <c r="J1378" t="s">
        <v>495</v>
      </c>
      <c r="K1378">
        <v>0</v>
      </c>
      <c r="N1378" t="b">
        <v>1</v>
      </c>
      <c r="O1378" t="b">
        <v>0</v>
      </c>
      <c r="P1378" t="b">
        <v>1</v>
      </c>
      <c r="Q1378">
        <v>9</v>
      </c>
      <c r="R1378">
        <v>1</v>
      </c>
      <c r="S1378">
        <v>1</v>
      </c>
      <c r="T1378">
        <v>43</v>
      </c>
      <c r="V1378" t="s">
        <v>318</v>
      </c>
      <c r="W1378" t="s">
        <v>3906</v>
      </c>
      <c r="X1378" t="s">
        <v>626</v>
      </c>
      <c r="Y1378">
        <v>50</v>
      </c>
      <c r="Z1378">
        <v>50</v>
      </c>
      <c r="AA1378">
        <v>2</v>
      </c>
      <c r="AB1378">
        <v>2</v>
      </c>
      <c r="AC1378">
        <v>20</v>
      </c>
    </row>
    <row r="1379" spans="1:29" x14ac:dyDescent="0.3">
      <c r="A1379">
        <v>1765</v>
      </c>
      <c r="B1379" t="s">
        <v>547</v>
      </c>
      <c r="C1379" t="s">
        <v>2459</v>
      </c>
      <c r="J1379" t="s">
        <v>495</v>
      </c>
      <c r="K1379">
        <v>0</v>
      </c>
      <c r="N1379" t="b">
        <v>1</v>
      </c>
      <c r="O1379" t="b">
        <v>0</v>
      </c>
      <c r="P1379" t="b">
        <v>1</v>
      </c>
      <c r="Q1379">
        <v>9</v>
      </c>
      <c r="R1379">
        <v>1</v>
      </c>
      <c r="S1379">
        <v>1</v>
      </c>
      <c r="T1379">
        <v>43</v>
      </c>
      <c r="V1379" t="s">
        <v>318</v>
      </c>
      <c r="W1379" t="s">
        <v>3906</v>
      </c>
      <c r="X1379" t="s">
        <v>729</v>
      </c>
      <c r="Y1379">
        <v>50</v>
      </c>
      <c r="Z1379">
        <v>50</v>
      </c>
      <c r="AA1379">
        <v>3</v>
      </c>
      <c r="AB1379">
        <v>3</v>
      </c>
      <c r="AC1379">
        <v>20</v>
      </c>
    </row>
    <row r="1380" spans="1:29" x14ac:dyDescent="0.3">
      <c r="A1380">
        <v>1767</v>
      </c>
      <c r="B1380" t="s">
        <v>547</v>
      </c>
      <c r="C1380" t="s">
        <v>2460</v>
      </c>
      <c r="J1380" t="s">
        <v>495</v>
      </c>
      <c r="K1380">
        <v>0</v>
      </c>
      <c r="N1380" t="b">
        <v>1</v>
      </c>
      <c r="O1380" t="b">
        <v>0</v>
      </c>
      <c r="P1380" t="b">
        <v>1</v>
      </c>
      <c r="Q1380">
        <v>9</v>
      </c>
      <c r="R1380">
        <v>1</v>
      </c>
      <c r="S1380">
        <v>1</v>
      </c>
      <c r="T1380">
        <v>43</v>
      </c>
      <c r="V1380" t="s">
        <v>318</v>
      </c>
      <c r="W1380" t="s">
        <v>3906</v>
      </c>
      <c r="X1380" t="s">
        <v>1297</v>
      </c>
      <c r="Y1380">
        <v>50</v>
      </c>
      <c r="Z1380">
        <v>50</v>
      </c>
      <c r="AA1380">
        <v>5</v>
      </c>
      <c r="AB1380">
        <v>5</v>
      </c>
      <c r="AC1380">
        <v>20</v>
      </c>
    </row>
    <row r="1381" spans="1:29" x14ac:dyDescent="0.3">
      <c r="A1381">
        <v>1768</v>
      </c>
      <c r="B1381" t="s">
        <v>547</v>
      </c>
      <c r="C1381" t="s">
        <v>2461</v>
      </c>
      <c r="J1381" t="s">
        <v>495</v>
      </c>
      <c r="K1381">
        <v>0</v>
      </c>
      <c r="N1381" t="b">
        <v>1</v>
      </c>
      <c r="O1381" t="b">
        <v>0</v>
      </c>
      <c r="P1381" t="b">
        <v>1</v>
      </c>
      <c r="Q1381">
        <v>9</v>
      </c>
      <c r="R1381">
        <v>1</v>
      </c>
      <c r="S1381">
        <v>1</v>
      </c>
      <c r="T1381">
        <v>43</v>
      </c>
      <c r="V1381" t="s">
        <v>318</v>
      </c>
      <c r="W1381" t="s">
        <v>3906</v>
      </c>
      <c r="X1381" t="s">
        <v>1299</v>
      </c>
      <c r="Y1381">
        <v>50</v>
      </c>
      <c r="Z1381">
        <v>50</v>
      </c>
      <c r="AA1381">
        <v>6</v>
      </c>
      <c r="AB1381">
        <v>6</v>
      </c>
      <c r="AC1381">
        <v>20</v>
      </c>
    </row>
    <row r="1382" spans="1:29" x14ac:dyDescent="0.3">
      <c r="A1382">
        <v>1769</v>
      </c>
      <c r="B1382" t="s">
        <v>547</v>
      </c>
      <c r="C1382" t="s">
        <v>2462</v>
      </c>
      <c r="J1382" t="s">
        <v>495</v>
      </c>
      <c r="K1382">
        <v>0</v>
      </c>
      <c r="N1382" t="b">
        <v>1</v>
      </c>
      <c r="O1382" t="b">
        <v>0</v>
      </c>
      <c r="P1382" t="b">
        <v>1</v>
      </c>
      <c r="Q1382">
        <v>9</v>
      </c>
      <c r="R1382">
        <v>1</v>
      </c>
      <c r="S1382">
        <v>1</v>
      </c>
      <c r="T1382">
        <v>43</v>
      </c>
      <c r="V1382" t="s">
        <v>318</v>
      </c>
      <c r="W1382" t="s">
        <v>3906</v>
      </c>
      <c r="X1382" t="s">
        <v>1301</v>
      </c>
      <c r="Y1382">
        <v>50</v>
      </c>
      <c r="Z1382">
        <v>50</v>
      </c>
      <c r="AA1382">
        <v>7</v>
      </c>
      <c r="AB1382">
        <v>7</v>
      </c>
      <c r="AC1382">
        <v>20</v>
      </c>
    </row>
    <row r="1383" spans="1:29" x14ac:dyDescent="0.3">
      <c r="A1383">
        <v>1770</v>
      </c>
      <c r="B1383" t="s">
        <v>547</v>
      </c>
      <c r="C1383" t="s">
        <v>2463</v>
      </c>
      <c r="J1383" t="s">
        <v>495</v>
      </c>
      <c r="K1383">
        <v>0</v>
      </c>
      <c r="N1383" t="b">
        <v>1</v>
      </c>
      <c r="O1383" t="b">
        <v>0</v>
      </c>
      <c r="P1383" t="b">
        <v>1</v>
      </c>
      <c r="Q1383">
        <v>9</v>
      </c>
      <c r="R1383">
        <v>1</v>
      </c>
      <c r="S1383">
        <v>1</v>
      </c>
      <c r="T1383">
        <v>43</v>
      </c>
      <c r="V1383" t="s">
        <v>318</v>
      </c>
      <c r="W1383" t="s">
        <v>3906</v>
      </c>
      <c r="X1383" t="s">
        <v>627</v>
      </c>
      <c r="Y1383">
        <v>51</v>
      </c>
      <c r="Z1383">
        <v>51</v>
      </c>
      <c r="AA1383">
        <v>2</v>
      </c>
      <c r="AB1383">
        <v>2</v>
      </c>
      <c r="AC1383">
        <v>20</v>
      </c>
    </row>
    <row r="1384" spans="1:29" x14ac:dyDescent="0.3">
      <c r="A1384">
        <v>1771</v>
      </c>
      <c r="B1384" t="s">
        <v>547</v>
      </c>
      <c r="C1384" t="s">
        <v>2464</v>
      </c>
      <c r="J1384" t="s">
        <v>495</v>
      </c>
      <c r="K1384">
        <v>0</v>
      </c>
      <c r="N1384" t="b">
        <v>1</v>
      </c>
      <c r="O1384" t="b">
        <v>0</v>
      </c>
      <c r="P1384" t="b">
        <v>1</v>
      </c>
      <c r="Q1384">
        <v>9</v>
      </c>
      <c r="R1384">
        <v>1</v>
      </c>
      <c r="S1384">
        <v>1</v>
      </c>
      <c r="T1384">
        <v>43</v>
      </c>
      <c r="V1384" t="s">
        <v>318</v>
      </c>
      <c r="W1384" t="s">
        <v>3906</v>
      </c>
      <c r="X1384" t="s">
        <v>731</v>
      </c>
      <c r="Y1384">
        <v>51</v>
      </c>
      <c r="Z1384">
        <v>51</v>
      </c>
      <c r="AA1384">
        <v>3</v>
      </c>
      <c r="AB1384">
        <v>3</v>
      </c>
      <c r="AC1384">
        <v>20</v>
      </c>
    </row>
    <row r="1385" spans="1:29" x14ac:dyDescent="0.3">
      <c r="A1385">
        <v>1772</v>
      </c>
      <c r="B1385" t="s">
        <v>547</v>
      </c>
      <c r="C1385" t="s">
        <v>2465</v>
      </c>
      <c r="J1385" t="s">
        <v>495</v>
      </c>
      <c r="K1385">
        <v>0</v>
      </c>
      <c r="N1385" t="b">
        <v>1</v>
      </c>
      <c r="O1385" t="b">
        <v>0</v>
      </c>
      <c r="P1385" t="b">
        <v>1</v>
      </c>
      <c r="Q1385">
        <v>9</v>
      </c>
      <c r="R1385">
        <v>1</v>
      </c>
      <c r="S1385">
        <v>1</v>
      </c>
      <c r="T1385">
        <v>43</v>
      </c>
      <c r="V1385" t="s">
        <v>318</v>
      </c>
      <c r="W1385" t="s">
        <v>3906</v>
      </c>
      <c r="X1385" t="s">
        <v>1307</v>
      </c>
      <c r="Y1385">
        <v>51</v>
      </c>
      <c r="Z1385">
        <v>51</v>
      </c>
      <c r="AA1385">
        <v>4</v>
      </c>
      <c r="AB1385">
        <v>4</v>
      </c>
      <c r="AC1385">
        <v>20</v>
      </c>
    </row>
    <row r="1386" spans="1:29" x14ac:dyDescent="0.3">
      <c r="A1386">
        <v>1773</v>
      </c>
      <c r="B1386" t="s">
        <v>547</v>
      </c>
      <c r="C1386" t="s">
        <v>2466</v>
      </c>
      <c r="J1386" t="s">
        <v>495</v>
      </c>
      <c r="K1386">
        <v>0</v>
      </c>
      <c r="N1386" t="b">
        <v>1</v>
      </c>
      <c r="O1386" t="b">
        <v>0</v>
      </c>
      <c r="P1386" t="b">
        <v>1</v>
      </c>
      <c r="Q1386">
        <v>9</v>
      </c>
      <c r="R1386">
        <v>1</v>
      </c>
      <c r="S1386">
        <v>1</v>
      </c>
      <c r="T1386">
        <v>43</v>
      </c>
      <c r="V1386" t="s">
        <v>318</v>
      </c>
      <c r="W1386" t="s">
        <v>3906</v>
      </c>
      <c r="X1386" t="s">
        <v>1309</v>
      </c>
      <c r="Y1386">
        <v>51</v>
      </c>
      <c r="Z1386">
        <v>51</v>
      </c>
      <c r="AA1386">
        <v>5</v>
      </c>
      <c r="AB1386">
        <v>5</v>
      </c>
      <c r="AC1386">
        <v>20</v>
      </c>
    </row>
    <row r="1387" spans="1:29" x14ac:dyDescent="0.3">
      <c r="A1387">
        <v>1774</v>
      </c>
      <c r="B1387" t="s">
        <v>547</v>
      </c>
      <c r="C1387" t="s">
        <v>2467</v>
      </c>
      <c r="J1387" t="s">
        <v>495</v>
      </c>
      <c r="K1387">
        <v>0</v>
      </c>
      <c r="N1387" t="b">
        <v>1</v>
      </c>
      <c r="O1387" t="b">
        <v>0</v>
      </c>
      <c r="P1387" t="b">
        <v>1</v>
      </c>
      <c r="Q1387">
        <v>9</v>
      </c>
      <c r="R1387">
        <v>1</v>
      </c>
      <c r="S1387">
        <v>1</v>
      </c>
      <c r="T1387">
        <v>43</v>
      </c>
      <c r="V1387" t="s">
        <v>318</v>
      </c>
      <c r="W1387" t="s">
        <v>3906</v>
      </c>
      <c r="X1387" t="s">
        <v>1311</v>
      </c>
      <c r="Y1387">
        <v>51</v>
      </c>
      <c r="Z1387">
        <v>51</v>
      </c>
      <c r="AA1387">
        <v>6</v>
      </c>
      <c r="AB1387">
        <v>6</v>
      </c>
      <c r="AC1387">
        <v>20</v>
      </c>
    </row>
    <row r="1388" spans="1:29" x14ac:dyDescent="0.3">
      <c r="A1388">
        <v>1775</v>
      </c>
      <c r="B1388" t="s">
        <v>547</v>
      </c>
      <c r="C1388" t="s">
        <v>2468</v>
      </c>
      <c r="J1388" t="s">
        <v>495</v>
      </c>
      <c r="K1388">
        <v>0</v>
      </c>
      <c r="N1388" t="b">
        <v>1</v>
      </c>
      <c r="O1388" t="b">
        <v>0</v>
      </c>
      <c r="P1388" t="b">
        <v>1</v>
      </c>
      <c r="Q1388">
        <v>9</v>
      </c>
      <c r="R1388">
        <v>1</v>
      </c>
      <c r="S1388">
        <v>1</v>
      </c>
      <c r="T1388">
        <v>43</v>
      </c>
      <c r="V1388" t="s">
        <v>318</v>
      </c>
      <c r="W1388" t="s">
        <v>3906</v>
      </c>
      <c r="X1388" t="s">
        <v>1313</v>
      </c>
      <c r="Y1388">
        <v>51</v>
      </c>
      <c r="Z1388">
        <v>51</v>
      </c>
      <c r="AA1388">
        <v>7</v>
      </c>
      <c r="AB1388">
        <v>7</v>
      </c>
      <c r="AC1388">
        <v>20</v>
      </c>
    </row>
    <row r="1389" spans="1:29" x14ac:dyDescent="0.3">
      <c r="A1389">
        <v>1776</v>
      </c>
      <c r="B1389" t="s">
        <v>547</v>
      </c>
      <c r="C1389" t="s">
        <v>2469</v>
      </c>
      <c r="J1389" t="s">
        <v>529</v>
      </c>
      <c r="K1389">
        <v>0</v>
      </c>
      <c r="N1389" t="b">
        <v>0</v>
      </c>
      <c r="O1389" t="b">
        <v>1</v>
      </c>
      <c r="P1389" t="b">
        <v>0</v>
      </c>
      <c r="Q1389">
        <v>9</v>
      </c>
      <c r="R1389">
        <v>1</v>
      </c>
      <c r="S1389">
        <v>1</v>
      </c>
      <c r="T1389">
        <v>2</v>
      </c>
      <c r="V1389" t="s">
        <v>318</v>
      </c>
      <c r="W1389" t="s">
        <v>3906</v>
      </c>
      <c r="X1389" t="s">
        <v>628</v>
      </c>
      <c r="Y1389">
        <v>52</v>
      </c>
      <c r="Z1389">
        <v>52</v>
      </c>
      <c r="AA1389">
        <v>2</v>
      </c>
      <c r="AB1389">
        <v>2</v>
      </c>
      <c r="AC1389">
        <v>20</v>
      </c>
    </row>
    <row r="1390" spans="1:29" x14ac:dyDescent="0.3">
      <c r="A1390">
        <v>1777</v>
      </c>
      <c r="B1390" t="s">
        <v>543</v>
      </c>
      <c r="C1390" t="s">
        <v>2470</v>
      </c>
      <c r="D1390" t="s">
        <v>2471</v>
      </c>
      <c r="E1390" t="s">
        <v>322</v>
      </c>
      <c r="V1390" t="s">
        <v>322</v>
      </c>
      <c r="W1390" t="s">
        <v>3907</v>
      </c>
      <c r="X1390" t="s">
        <v>1434</v>
      </c>
      <c r="Y1390">
        <v>1</v>
      </c>
      <c r="Z1390">
        <v>53</v>
      </c>
      <c r="AA1390">
        <v>1</v>
      </c>
      <c r="AB1390">
        <v>10</v>
      </c>
      <c r="AC1390">
        <v>19</v>
      </c>
    </row>
    <row r="1391" spans="1:29" x14ac:dyDescent="0.3">
      <c r="A1391">
        <v>1778</v>
      </c>
      <c r="B1391" t="s">
        <v>546</v>
      </c>
      <c r="C1391" t="s">
        <v>2472</v>
      </c>
      <c r="V1391" t="s">
        <v>322</v>
      </c>
      <c r="W1391" t="s">
        <v>3907</v>
      </c>
      <c r="X1391" t="s">
        <v>2926</v>
      </c>
      <c r="Y1391">
        <v>3</v>
      </c>
      <c r="Z1391">
        <v>53</v>
      </c>
      <c r="AA1391">
        <v>1</v>
      </c>
      <c r="AB1391">
        <v>10</v>
      </c>
      <c r="AC1391">
        <v>19</v>
      </c>
    </row>
    <row r="1392" spans="1:29" x14ac:dyDescent="0.3">
      <c r="A1392">
        <v>1779</v>
      </c>
      <c r="B1392" t="s">
        <v>545</v>
      </c>
      <c r="C1392" t="s">
        <v>2473</v>
      </c>
      <c r="V1392" t="s">
        <v>322</v>
      </c>
      <c r="W1392" t="s">
        <v>3907</v>
      </c>
      <c r="X1392" t="s">
        <v>2474</v>
      </c>
      <c r="Y1392">
        <v>1</v>
      </c>
      <c r="Z1392">
        <v>53</v>
      </c>
      <c r="AA1392">
        <v>1</v>
      </c>
      <c r="AB1392">
        <v>7</v>
      </c>
      <c r="AC1392">
        <v>19</v>
      </c>
    </row>
    <row r="1393" spans="1:29" x14ac:dyDescent="0.3">
      <c r="A1393">
        <v>1780</v>
      </c>
      <c r="B1393" t="s">
        <v>547</v>
      </c>
      <c r="C1393" t="s">
        <v>2475</v>
      </c>
      <c r="I1393" t="s">
        <v>2728</v>
      </c>
      <c r="J1393" t="s">
        <v>495</v>
      </c>
      <c r="K1393">
        <v>0</v>
      </c>
      <c r="N1393" t="b">
        <v>0</v>
      </c>
      <c r="O1393" t="b">
        <v>1</v>
      </c>
      <c r="P1393" t="b">
        <v>0</v>
      </c>
      <c r="Q1393">
        <v>10</v>
      </c>
      <c r="R1393">
        <v>1</v>
      </c>
      <c r="S1393">
        <v>1</v>
      </c>
      <c r="T1393">
        <v>0</v>
      </c>
      <c r="V1393" t="s">
        <v>322</v>
      </c>
      <c r="W1393" t="s">
        <v>3907</v>
      </c>
      <c r="X1393" t="s">
        <v>569</v>
      </c>
      <c r="Y1393">
        <v>3</v>
      </c>
      <c r="Z1393">
        <v>3</v>
      </c>
      <c r="AA1393">
        <v>2</v>
      </c>
      <c r="AB1393">
        <v>2</v>
      </c>
      <c r="AC1393">
        <v>19</v>
      </c>
    </row>
    <row r="1394" spans="1:29" x14ac:dyDescent="0.3">
      <c r="A1394">
        <v>1781</v>
      </c>
      <c r="B1394" t="s">
        <v>547</v>
      </c>
      <c r="C1394" t="s">
        <v>2476</v>
      </c>
      <c r="I1394" t="s">
        <v>2728</v>
      </c>
      <c r="J1394" t="s">
        <v>495</v>
      </c>
      <c r="K1394">
        <v>0</v>
      </c>
      <c r="N1394" t="b">
        <v>0</v>
      </c>
      <c r="O1394" t="b">
        <v>1</v>
      </c>
      <c r="P1394" t="b">
        <v>0</v>
      </c>
      <c r="Q1394">
        <v>10</v>
      </c>
      <c r="R1394">
        <v>1</v>
      </c>
      <c r="S1394">
        <v>1</v>
      </c>
      <c r="T1394">
        <v>0</v>
      </c>
      <c r="V1394" t="s">
        <v>322</v>
      </c>
      <c r="W1394" t="s">
        <v>3907</v>
      </c>
      <c r="X1394" t="s">
        <v>571</v>
      </c>
      <c r="Y1394">
        <v>4</v>
      </c>
      <c r="Z1394">
        <v>4</v>
      </c>
      <c r="AA1394">
        <v>2</v>
      </c>
      <c r="AB1394">
        <v>2</v>
      </c>
      <c r="AC1394">
        <v>19</v>
      </c>
    </row>
    <row r="1395" spans="1:29" x14ac:dyDescent="0.3">
      <c r="A1395">
        <v>1782</v>
      </c>
      <c r="B1395" t="s">
        <v>547</v>
      </c>
      <c r="C1395" t="s">
        <v>2477</v>
      </c>
      <c r="I1395" t="s">
        <v>2728</v>
      </c>
      <c r="J1395" t="s">
        <v>495</v>
      </c>
      <c r="K1395">
        <v>0</v>
      </c>
      <c r="N1395" t="b">
        <v>0</v>
      </c>
      <c r="O1395" t="b">
        <v>1</v>
      </c>
      <c r="P1395" t="b">
        <v>0</v>
      </c>
      <c r="Q1395">
        <v>10</v>
      </c>
      <c r="R1395">
        <v>1</v>
      </c>
      <c r="S1395">
        <v>1</v>
      </c>
      <c r="T1395">
        <v>0</v>
      </c>
      <c r="V1395" t="s">
        <v>322</v>
      </c>
      <c r="W1395" t="s">
        <v>3907</v>
      </c>
      <c r="X1395" t="s">
        <v>573</v>
      </c>
      <c r="Y1395">
        <v>5</v>
      </c>
      <c r="Z1395">
        <v>5</v>
      </c>
      <c r="AA1395">
        <v>2</v>
      </c>
      <c r="AB1395">
        <v>2</v>
      </c>
      <c r="AC1395">
        <v>19</v>
      </c>
    </row>
    <row r="1396" spans="1:29" x14ac:dyDescent="0.3">
      <c r="A1396">
        <v>1783</v>
      </c>
      <c r="B1396" t="s">
        <v>547</v>
      </c>
      <c r="C1396" t="s">
        <v>2478</v>
      </c>
      <c r="I1396" t="s">
        <v>2728</v>
      </c>
      <c r="J1396" t="s">
        <v>495</v>
      </c>
      <c r="K1396">
        <v>0</v>
      </c>
      <c r="N1396" t="b">
        <v>0</v>
      </c>
      <c r="O1396" t="b">
        <v>1</v>
      </c>
      <c r="P1396" t="b">
        <v>0</v>
      </c>
      <c r="Q1396">
        <v>10</v>
      </c>
      <c r="R1396">
        <v>1</v>
      </c>
      <c r="S1396">
        <v>1</v>
      </c>
      <c r="T1396">
        <v>0</v>
      </c>
      <c r="V1396" t="s">
        <v>322</v>
      </c>
      <c r="W1396" t="s">
        <v>3907</v>
      </c>
      <c r="X1396" t="s">
        <v>575</v>
      </c>
      <c r="Y1396">
        <v>6</v>
      </c>
      <c r="Z1396">
        <v>6</v>
      </c>
      <c r="AA1396">
        <v>2</v>
      </c>
      <c r="AB1396">
        <v>2</v>
      </c>
      <c r="AC1396">
        <v>19</v>
      </c>
    </row>
    <row r="1397" spans="1:29" x14ac:dyDescent="0.3">
      <c r="A1397">
        <v>1784</v>
      </c>
      <c r="B1397" t="s">
        <v>547</v>
      </c>
      <c r="C1397" t="s">
        <v>2479</v>
      </c>
      <c r="I1397" t="s">
        <v>2728</v>
      </c>
      <c r="J1397" t="s">
        <v>495</v>
      </c>
      <c r="K1397">
        <v>0</v>
      </c>
      <c r="N1397" t="b">
        <v>0</v>
      </c>
      <c r="O1397" t="b">
        <v>1</v>
      </c>
      <c r="P1397" t="b">
        <v>0</v>
      </c>
      <c r="Q1397">
        <v>10</v>
      </c>
      <c r="R1397">
        <v>1</v>
      </c>
      <c r="S1397">
        <v>1</v>
      </c>
      <c r="T1397">
        <v>0</v>
      </c>
      <c r="V1397" t="s">
        <v>322</v>
      </c>
      <c r="W1397" t="s">
        <v>3907</v>
      </c>
      <c r="X1397" t="s">
        <v>577</v>
      </c>
      <c r="Y1397">
        <v>7</v>
      </c>
      <c r="Z1397">
        <v>7</v>
      </c>
      <c r="AA1397">
        <v>2</v>
      </c>
      <c r="AB1397">
        <v>2</v>
      </c>
      <c r="AC1397">
        <v>19</v>
      </c>
    </row>
    <row r="1398" spans="1:29" x14ac:dyDescent="0.3">
      <c r="A1398">
        <v>1785</v>
      </c>
      <c r="B1398" t="s">
        <v>547</v>
      </c>
      <c r="C1398" t="s">
        <v>2480</v>
      </c>
      <c r="I1398" t="s">
        <v>2728</v>
      </c>
      <c r="J1398" t="s">
        <v>495</v>
      </c>
      <c r="K1398">
        <v>0</v>
      </c>
      <c r="N1398" t="b">
        <v>0</v>
      </c>
      <c r="O1398" t="b">
        <v>1</v>
      </c>
      <c r="P1398" t="b">
        <v>0</v>
      </c>
      <c r="Q1398">
        <v>10</v>
      </c>
      <c r="R1398">
        <v>1</v>
      </c>
      <c r="S1398">
        <v>1</v>
      </c>
      <c r="T1398">
        <v>0</v>
      </c>
      <c r="V1398" t="s">
        <v>322</v>
      </c>
      <c r="W1398" t="s">
        <v>3907</v>
      </c>
      <c r="X1398" t="s">
        <v>550</v>
      </c>
      <c r="Y1398">
        <v>8</v>
      </c>
      <c r="Z1398">
        <v>8</v>
      </c>
      <c r="AA1398">
        <v>2</v>
      </c>
      <c r="AB1398">
        <v>2</v>
      </c>
      <c r="AC1398">
        <v>19</v>
      </c>
    </row>
    <row r="1399" spans="1:29" x14ac:dyDescent="0.3">
      <c r="A1399">
        <v>1786</v>
      </c>
      <c r="B1399" t="s">
        <v>547</v>
      </c>
      <c r="C1399" t="s">
        <v>2481</v>
      </c>
      <c r="I1399" t="s">
        <v>2729</v>
      </c>
      <c r="J1399" t="s">
        <v>495</v>
      </c>
      <c r="K1399">
        <v>0</v>
      </c>
      <c r="N1399" t="b">
        <v>0</v>
      </c>
      <c r="O1399" t="b">
        <v>1</v>
      </c>
      <c r="P1399" t="b">
        <v>0</v>
      </c>
      <c r="Q1399">
        <v>10</v>
      </c>
      <c r="R1399">
        <v>1</v>
      </c>
      <c r="S1399">
        <v>1</v>
      </c>
      <c r="T1399">
        <v>0</v>
      </c>
      <c r="V1399" t="s">
        <v>322</v>
      </c>
      <c r="W1399" t="s">
        <v>3907</v>
      </c>
      <c r="X1399" t="s">
        <v>640</v>
      </c>
      <c r="Y1399">
        <v>5</v>
      </c>
      <c r="Z1399">
        <v>5</v>
      </c>
      <c r="AA1399">
        <v>3</v>
      </c>
      <c r="AB1399">
        <v>3</v>
      </c>
      <c r="AC1399">
        <v>19</v>
      </c>
    </row>
    <row r="1400" spans="1:29" x14ac:dyDescent="0.3">
      <c r="A1400">
        <v>1787</v>
      </c>
      <c r="B1400" t="s">
        <v>547</v>
      </c>
      <c r="C1400" t="s">
        <v>2482</v>
      </c>
      <c r="I1400" t="s">
        <v>2730</v>
      </c>
      <c r="J1400" t="s">
        <v>495</v>
      </c>
      <c r="K1400">
        <v>0</v>
      </c>
      <c r="N1400" t="b">
        <v>0</v>
      </c>
      <c r="O1400" t="b">
        <v>1</v>
      </c>
      <c r="P1400" t="b">
        <v>0</v>
      </c>
      <c r="Q1400">
        <v>10</v>
      </c>
      <c r="R1400">
        <v>1</v>
      </c>
      <c r="S1400">
        <v>1</v>
      </c>
      <c r="T1400">
        <v>0</v>
      </c>
      <c r="V1400" t="s">
        <v>322</v>
      </c>
      <c r="W1400" t="s">
        <v>3907</v>
      </c>
      <c r="X1400" t="s">
        <v>758</v>
      </c>
      <c r="Y1400">
        <v>5</v>
      </c>
      <c r="Z1400">
        <v>5</v>
      </c>
      <c r="AA1400">
        <v>4</v>
      </c>
      <c r="AB1400">
        <v>4</v>
      </c>
      <c r="AC1400">
        <v>19</v>
      </c>
    </row>
    <row r="1401" spans="1:29" x14ac:dyDescent="0.3">
      <c r="A1401">
        <v>1788</v>
      </c>
      <c r="B1401" t="s">
        <v>547</v>
      </c>
      <c r="C1401" t="s">
        <v>2483</v>
      </c>
      <c r="I1401" t="s">
        <v>2731</v>
      </c>
      <c r="J1401" t="s">
        <v>495</v>
      </c>
      <c r="K1401">
        <v>0</v>
      </c>
      <c r="N1401" t="b">
        <v>0</v>
      </c>
      <c r="O1401" t="b">
        <v>1</v>
      </c>
      <c r="P1401" t="b">
        <v>0</v>
      </c>
      <c r="Q1401">
        <v>10</v>
      </c>
      <c r="R1401">
        <v>1</v>
      </c>
      <c r="S1401">
        <v>1</v>
      </c>
      <c r="T1401">
        <v>0</v>
      </c>
      <c r="V1401" t="s">
        <v>322</v>
      </c>
      <c r="W1401" t="s">
        <v>3907</v>
      </c>
      <c r="X1401" t="s">
        <v>760</v>
      </c>
      <c r="Y1401">
        <v>5</v>
      </c>
      <c r="Z1401">
        <v>5</v>
      </c>
      <c r="AA1401">
        <v>5</v>
      </c>
      <c r="AB1401">
        <v>5</v>
      </c>
      <c r="AC1401">
        <v>19</v>
      </c>
    </row>
    <row r="1402" spans="1:29" x14ac:dyDescent="0.3">
      <c r="A1402">
        <v>1789</v>
      </c>
      <c r="B1402" t="s">
        <v>547</v>
      </c>
      <c r="C1402" t="s">
        <v>2484</v>
      </c>
      <c r="J1402" t="s">
        <v>495</v>
      </c>
      <c r="K1402">
        <v>0</v>
      </c>
      <c r="N1402" t="b">
        <v>0</v>
      </c>
      <c r="O1402" t="b">
        <v>1</v>
      </c>
      <c r="P1402" t="b">
        <v>0</v>
      </c>
      <c r="Q1402">
        <v>10</v>
      </c>
      <c r="R1402">
        <v>1</v>
      </c>
      <c r="S1402">
        <v>1</v>
      </c>
      <c r="T1402">
        <v>2</v>
      </c>
      <c r="V1402" t="s">
        <v>322</v>
      </c>
      <c r="W1402" t="s">
        <v>3907</v>
      </c>
      <c r="X1402" t="s">
        <v>762</v>
      </c>
      <c r="Y1402">
        <v>5</v>
      </c>
      <c r="Z1402">
        <v>5</v>
      </c>
      <c r="AA1402">
        <v>6</v>
      </c>
      <c r="AB1402">
        <v>6</v>
      </c>
      <c r="AC1402">
        <v>19</v>
      </c>
    </row>
    <row r="1403" spans="1:29" x14ac:dyDescent="0.3">
      <c r="A1403">
        <v>1790</v>
      </c>
      <c r="B1403" t="s">
        <v>547</v>
      </c>
      <c r="C1403" t="s">
        <v>2485</v>
      </c>
      <c r="I1403" t="s">
        <v>2729</v>
      </c>
      <c r="J1403" t="s">
        <v>495</v>
      </c>
      <c r="K1403">
        <v>0</v>
      </c>
      <c r="N1403" t="b">
        <v>0</v>
      </c>
      <c r="O1403" t="b">
        <v>1</v>
      </c>
      <c r="P1403" t="b">
        <v>0</v>
      </c>
      <c r="Q1403">
        <v>10</v>
      </c>
      <c r="R1403">
        <v>1</v>
      </c>
      <c r="S1403">
        <v>1</v>
      </c>
      <c r="T1403">
        <v>0</v>
      </c>
      <c r="V1403" t="s">
        <v>322</v>
      </c>
      <c r="W1403" t="s">
        <v>3907</v>
      </c>
      <c r="X1403" t="s">
        <v>645</v>
      </c>
      <c r="Y1403">
        <v>8</v>
      </c>
      <c r="Z1403">
        <v>8</v>
      </c>
      <c r="AA1403">
        <v>3</v>
      </c>
      <c r="AB1403">
        <v>3</v>
      </c>
      <c r="AC1403">
        <v>19</v>
      </c>
    </row>
    <row r="1404" spans="1:29" x14ac:dyDescent="0.3">
      <c r="A1404">
        <v>1791</v>
      </c>
      <c r="B1404" t="s">
        <v>547</v>
      </c>
      <c r="C1404" t="s">
        <v>2486</v>
      </c>
      <c r="I1404" t="s">
        <v>2730</v>
      </c>
      <c r="J1404" t="s">
        <v>495</v>
      </c>
      <c r="K1404">
        <v>0</v>
      </c>
      <c r="N1404" t="b">
        <v>0</v>
      </c>
      <c r="O1404" t="b">
        <v>1</v>
      </c>
      <c r="P1404" t="b">
        <v>0</v>
      </c>
      <c r="Q1404">
        <v>10</v>
      </c>
      <c r="R1404">
        <v>1</v>
      </c>
      <c r="S1404">
        <v>1</v>
      </c>
      <c r="T1404">
        <v>0</v>
      </c>
      <c r="V1404" t="s">
        <v>322</v>
      </c>
      <c r="W1404" t="s">
        <v>3907</v>
      </c>
      <c r="X1404" t="s">
        <v>793</v>
      </c>
      <c r="Y1404">
        <v>8</v>
      </c>
      <c r="Z1404">
        <v>8</v>
      </c>
      <c r="AA1404">
        <v>4</v>
      </c>
      <c r="AB1404">
        <v>4</v>
      </c>
      <c r="AC1404">
        <v>19</v>
      </c>
    </row>
    <row r="1405" spans="1:29" x14ac:dyDescent="0.3">
      <c r="A1405">
        <v>1792</v>
      </c>
      <c r="B1405" t="s">
        <v>547</v>
      </c>
      <c r="C1405" t="s">
        <v>2487</v>
      </c>
      <c r="I1405" t="s">
        <v>2731</v>
      </c>
      <c r="J1405" t="s">
        <v>495</v>
      </c>
      <c r="K1405">
        <v>0</v>
      </c>
      <c r="N1405" t="b">
        <v>0</v>
      </c>
      <c r="O1405" t="b">
        <v>1</v>
      </c>
      <c r="P1405" t="b">
        <v>0</v>
      </c>
      <c r="Q1405">
        <v>10</v>
      </c>
      <c r="R1405">
        <v>1</v>
      </c>
      <c r="S1405">
        <v>1</v>
      </c>
      <c r="T1405">
        <v>0</v>
      </c>
      <c r="V1405" t="s">
        <v>322</v>
      </c>
      <c r="W1405" t="s">
        <v>3907</v>
      </c>
      <c r="X1405" t="s">
        <v>795</v>
      </c>
      <c r="Y1405">
        <v>8</v>
      </c>
      <c r="Z1405">
        <v>8</v>
      </c>
      <c r="AA1405">
        <v>5</v>
      </c>
      <c r="AB1405">
        <v>5</v>
      </c>
      <c r="AC1405">
        <v>19</v>
      </c>
    </row>
    <row r="1406" spans="1:29" x14ac:dyDescent="0.3">
      <c r="A1406">
        <v>1793</v>
      </c>
      <c r="B1406" t="s">
        <v>547</v>
      </c>
      <c r="C1406" t="s">
        <v>2488</v>
      </c>
      <c r="J1406" t="s">
        <v>495</v>
      </c>
      <c r="K1406">
        <v>0</v>
      </c>
      <c r="N1406" t="b">
        <v>0</v>
      </c>
      <c r="O1406" t="b">
        <v>1</v>
      </c>
      <c r="P1406" t="b">
        <v>0</v>
      </c>
      <c r="Q1406">
        <v>10</v>
      </c>
      <c r="R1406">
        <v>1</v>
      </c>
      <c r="S1406">
        <v>1</v>
      </c>
      <c r="T1406">
        <v>2</v>
      </c>
      <c r="V1406" t="s">
        <v>322</v>
      </c>
      <c r="W1406" t="s">
        <v>3907</v>
      </c>
      <c r="X1406" t="s">
        <v>797</v>
      </c>
      <c r="Y1406">
        <v>8</v>
      </c>
      <c r="Z1406">
        <v>8</v>
      </c>
      <c r="AA1406">
        <v>6</v>
      </c>
      <c r="AB1406">
        <v>6</v>
      </c>
      <c r="AC1406">
        <v>19</v>
      </c>
    </row>
    <row r="1407" spans="1:29" x14ac:dyDescent="0.3">
      <c r="A1407">
        <v>1794</v>
      </c>
      <c r="B1407" t="s">
        <v>547</v>
      </c>
      <c r="C1407" t="s">
        <v>2489</v>
      </c>
      <c r="I1407" t="s">
        <v>2729</v>
      </c>
      <c r="J1407" t="s">
        <v>495</v>
      </c>
      <c r="K1407">
        <v>0</v>
      </c>
      <c r="N1407" t="b">
        <v>1</v>
      </c>
      <c r="O1407" t="b">
        <v>0</v>
      </c>
      <c r="P1407" t="b">
        <v>1</v>
      </c>
      <c r="Q1407">
        <v>10</v>
      </c>
      <c r="R1407">
        <v>1</v>
      </c>
      <c r="S1407">
        <v>1</v>
      </c>
      <c r="T1407">
        <v>0</v>
      </c>
      <c r="V1407" t="s">
        <v>322</v>
      </c>
      <c r="W1407" t="s">
        <v>3907</v>
      </c>
      <c r="X1407" t="s">
        <v>636</v>
      </c>
      <c r="Y1407">
        <v>3</v>
      </c>
      <c r="Z1407">
        <v>3</v>
      </c>
      <c r="AA1407">
        <v>3</v>
      </c>
      <c r="AB1407">
        <v>3</v>
      </c>
      <c r="AC1407">
        <v>19</v>
      </c>
    </row>
    <row r="1408" spans="1:29" x14ac:dyDescent="0.3">
      <c r="A1408">
        <v>1795</v>
      </c>
      <c r="B1408" t="s">
        <v>547</v>
      </c>
      <c r="C1408" t="s">
        <v>2490</v>
      </c>
      <c r="I1408" t="s">
        <v>2730</v>
      </c>
      <c r="J1408" t="s">
        <v>495</v>
      </c>
      <c r="K1408">
        <v>0</v>
      </c>
      <c r="N1408" t="b">
        <v>1</v>
      </c>
      <c r="O1408" t="b">
        <v>0</v>
      </c>
      <c r="P1408" t="b">
        <v>1</v>
      </c>
      <c r="Q1408">
        <v>10</v>
      </c>
      <c r="R1408">
        <v>1</v>
      </c>
      <c r="S1408">
        <v>1</v>
      </c>
      <c r="T1408">
        <v>0</v>
      </c>
      <c r="V1408" t="s">
        <v>322</v>
      </c>
      <c r="W1408" t="s">
        <v>3907</v>
      </c>
      <c r="X1408" t="s">
        <v>735</v>
      </c>
      <c r="Y1408">
        <v>3</v>
      </c>
      <c r="Z1408">
        <v>3</v>
      </c>
      <c r="AA1408">
        <v>4</v>
      </c>
      <c r="AB1408">
        <v>4</v>
      </c>
      <c r="AC1408">
        <v>19</v>
      </c>
    </row>
    <row r="1409" spans="1:29" x14ac:dyDescent="0.3">
      <c r="A1409">
        <v>1796</v>
      </c>
      <c r="B1409" t="s">
        <v>547</v>
      </c>
      <c r="C1409" t="s">
        <v>2491</v>
      </c>
      <c r="I1409" t="s">
        <v>2731</v>
      </c>
      <c r="J1409" t="s">
        <v>495</v>
      </c>
      <c r="K1409">
        <v>0</v>
      </c>
      <c r="N1409" t="b">
        <v>1</v>
      </c>
      <c r="O1409" t="b">
        <v>0</v>
      </c>
      <c r="P1409" t="b">
        <v>1</v>
      </c>
      <c r="Q1409">
        <v>10</v>
      </c>
      <c r="R1409">
        <v>1</v>
      </c>
      <c r="S1409">
        <v>1</v>
      </c>
      <c r="T1409">
        <v>0</v>
      </c>
      <c r="V1409" t="s">
        <v>322</v>
      </c>
      <c r="W1409" t="s">
        <v>3907</v>
      </c>
      <c r="X1409" t="s">
        <v>737</v>
      </c>
      <c r="Y1409">
        <v>3</v>
      </c>
      <c r="Z1409">
        <v>3</v>
      </c>
      <c r="AA1409">
        <v>5</v>
      </c>
      <c r="AB1409">
        <v>5</v>
      </c>
      <c r="AC1409">
        <v>19</v>
      </c>
    </row>
    <row r="1410" spans="1:29" x14ac:dyDescent="0.3">
      <c r="A1410">
        <v>1797</v>
      </c>
      <c r="B1410" t="s">
        <v>547</v>
      </c>
      <c r="C1410" t="s">
        <v>2492</v>
      </c>
      <c r="J1410" t="s">
        <v>495</v>
      </c>
      <c r="K1410">
        <v>0</v>
      </c>
      <c r="N1410" t="b">
        <v>1</v>
      </c>
      <c r="O1410" t="b">
        <v>0</v>
      </c>
      <c r="P1410" t="b">
        <v>1</v>
      </c>
      <c r="Q1410">
        <v>10</v>
      </c>
      <c r="R1410">
        <v>1</v>
      </c>
      <c r="S1410">
        <v>1</v>
      </c>
      <c r="T1410">
        <v>2</v>
      </c>
      <c r="V1410" t="s">
        <v>322</v>
      </c>
      <c r="W1410" t="s">
        <v>3907</v>
      </c>
      <c r="X1410" t="s">
        <v>739</v>
      </c>
      <c r="Y1410">
        <v>3</v>
      </c>
      <c r="Z1410">
        <v>3</v>
      </c>
      <c r="AA1410">
        <v>6</v>
      </c>
      <c r="AB1410">
        <v>6</v>
      </c>
      <c r="AC1410">
        <v>19</v>
      </c>
    </row>
    <row r="1411" spans="1:29" x14ac:dyDescent="0.3">
      <c r="A1411">
        <v>1798</v>
      </c>
      <c r="B1411" t="s">
        <v>547</v>
      </c>
      <c r="C1411" t="s">
        <v>2493</v>
      </c>
      <c r="I1411" t="s">
        <v>2729</v>
      </c>
      <c r="J1411" t="s">
        <v>495</v>
      </c>
      <c r="K1411">
        <v>0</v>
      </c>
      <c r="N1411" t="b">
        <v>1</v>
      </c>
      <c r="O1411" t="b">
        <v>0</v>
      </c>
      <c r="P1411" t="b">
        <v>1</v>
      </c>
      <c r="Q1411">
        <v>10</v>
      </c>
      <c r="R1411">
        <v>1</v>
      </c>
      <c r="S1411">
        <v>1</v>
      </c>
      <c r="T1411">
        <v>0</v>
      </c>
      <c r="V1411" t="s">
        <v>322</v>
      </c>
      <c r="W1411" t="s">
        <v>3907</v>
      </c>
      <c r="X1411" t="s">
        <v>638</v>
      </c>
      <c r="Y1411">
        <v>4</v>
      </c>
      <c r="Z1411">
        <v>4</v>
      </c>
      <c r="AA1411">
        <v>3</v>
      </c>
      <c r="AB1411">
        <v>3</v>
      </c>
      <c r="AC1411">
        <v>19</v>
      </c>
    </row>
    <row r="1412" spans="1:29" x14ac:dyDescent="0.3">
      <c r="A1412">
        <v>1799</v>
      </c>
      <c r="B1412" t="s">
        <v>547</v>
      </c>
      <c r="C1412" t="s">
        <v>2494</v>
      </c>
      <c r="I1412" t="s">
        <v>2730</v>
      </c>
      <c r="J1412" t="s">
        <v>495</v>
      </c>
      <c r="K1412">
        <v>0</v>
      </c>
      <c r="N1412" t="b">
        <v>1</v>
      </c>
      <c r="O1412" t="b">
        <v>0</v>
      </c>
      <c r="P1412" t="b">
        <v>1</v>
      </c>
      <c r="Q1412">
        <v>10</v>
      </c>
      <c r="R1412">
        <v>1</v>
      </c>
      <c r="S1412">
        <v>1</v>
      </c>
      <c r="T1412">
        <v>0</v>
      </c>
      <c r="V1412" t="s">
        <v>322</v>
      </c>
      <c r="W1412" t="s">
        <v>3907</v>
      </c>
      <c r="X1412" t="s">
        <v>454</v>
      </c>
      <c r="Y1412">
        <v>4</v>
      </c>
      <c r="Z1412">
        <v>4</v>
      </c>
      <c r="AA1412">
        <v>4</v>
      </c>
      <c r="AB1412">
        <v>4</v>
      </c>
      <c r="AC1412">
        <v>19</v>
      </c>
    </row>
    <row r="1413" spans="1:29" x14ac:dyDescent="0.3">
      <c r="A1413">
        <v>1800</v>
      </c>
      <c r="B1413" t="s">
        <v>547</v>
      </c>
      <c r="C1413" t="s">
        <v>2495</v>
      </c>
      <c r="I1413" t="s">
        <v>2731</v>
      </c>
      <c r="J1413" t="s">
        <v>495</v>
      </c>
      <c r="K1413">
        <v>0</v>
      </c>
      <c r="N1413" t="b">
        <v>1</v>
      </c>
      <c r="O1413" t="b">
        <v>0</v>
      </c>
      <c r="P1413" t="b">
        <v>1</v>
      </c>
      <c r="Q1413">
        <v>10</v>
      </c>
      <c r="R1413">
        <v>1</v>
      </c>
      <c r="S1413">
        <v>1</v>
      </c>
      <c r="T1413">
        <v>0</v>
      </c>
      <c r="V1413" t="s">
        <v>322</v>
      </c>
      <c r="W1413" t="s">
        <v>3907</v>
      </c>
      <c r="X1413" t="s">
        <v>748</v>
      </c>
      <c r="Y1413">
        <v>4</v>
      </c>
      <c r="Z1413">
        <v>4</v>
      </c>
      <c r="AA1413">
        <v>5</v>
      </c>
      <c r="AB1413">
        <v>5</v>
      </c>
      <c r="AC1413">
        <v>19</v>
      </c>
    </row>
    <row r="1414" spans="1:29" x14ac:dyDescent="0.3">
      <c r="A1414">
        <v>1801</v>
      </c>
      <c r="B1414" t="s">
        <v>547</v>
      </c>
      <c r="C1414" t="s">
        <v>2496</v>
      </c>
      <c r="J1414" t="s">
        <v>495</v>
      </c>
      <c r="K1414">
        <v>0</v>
      </c>
      <c r="N1414" t="b">
        <v>1</v>
      </c>
      <c r="O1414" t="b">
        <v>0</v>
      </c>
      <c r="P1414" t="b">
        <v>1</v>
      </c>
      <c r="Q1414">
        <v>10</v>
      </c>
      <c r="R1414">
        <v>1</v>
      </c>
      <c r="S1414">
        <v>1</v>
      </c>
      <c r="T1414">
        <v>2</v>
      </c>
      <c r="V1414" t="s">
        <v>322</v>
      </c>
      <c r="W1414" t="s">
        <v>3907</v>
      </c>
      <c r="X1414" t="s">
        <v>750</v>
      </c>
      <c r="Y1414">
        <v>4</v>
      </c>
      <c r="Z1414">
        <v>4</v>
      </c>
      <c r="AA1414">
        <v>6</v>
      </c>
      <c r="AB1414">
        <v>6</v>
      </c>
      <c r="AC1414">
        <v>19</v>
      </c>
    </row>
    <row r="1415" spans="1:29" x14ac:dyDescent="0.3">
      <c r="A1415">
        <v>1802</v>
      </c>
      <c r="B1415" t="s">
        <v>547</v>
      </c>
      <c r="C1415" t="s">
        <v>2497</v>
      </c>
      <c r="I1415" t="s">
        <v>2729</v>
      </c>
      <c r="J1415" t="s">
        <v>495</v>
      </c>
      <c r="K1415">
        <v>0</v>
      </c>
      <c r="N1415" t="b">
        <v>1</v>
      </c>
      <c r="O1415" t="b">
        <v>0</v>
      </c>
      <c r="P1415" t="b">
        <v>1</v>
      </c>
      <c r="Q1415">
        <v>10</v>
      </c>
      <c r="R1415">
        <v>1</v>
      </c>
      <c r="S1415">
        <v>1</v>
      </c>
      <c r="T1415">
        <v>0</v>
      </c>
      <c r="V1415" t="s">
        <v>322</v>
      </c>
      <c r="W1415" t="s">
        <v>3907</v>
      </c>
      <c r="X1415" t="s">
        <v>455</v>
      </c>
      <c r="Y1415">
        <v>6</v>
      </c>
      <c r="Z1415">
        <v>6</v>
      </c>
      <c r="AA1415">
        <v>3</v>
      </c>
      <c r="AB1415">
        <v>3</v>
      </c>
      <c r="AC1415">
        <v>19</v>
      </c>
    </row>
    <row r="1416" spans="1:29" x14ac:dyDescent="0.3">
      <c r="A1416">
        <v>1803</v>
      </c>
      <c r="B1416" t="s">
        <v>547</v>
      </c>
      <c r="C1416" t="s">
        <v>2498</v>
      </c>
      <c r="I1416" t="s">
        <v>2730</v>
      </c>
      <c r="J1416" t="s">
        <v>495</v>
      </c>
      <c r="K1416">
        <v>0</v>
      </c>
      <c r="N1416" t="b">
        <v>1</v>
      </c>
      <c r="O1416" t="b">
        <v>0</v>
      </c>
      <c r="P1416" t="b">
        <v>1</v>
      </c>
      <c r="Q1416">
        <v>10</v>
      </c>
      <c r="R1416">
        <v>1</v>
      </c>
      <c r="S1416">
        <v>1</v>
      </c>
      <c r="T1416">
        <v>0</v>
      </c>
      <c r="V1416" t="s">
        <v>322</v>
      </c>
      <c r="W1416" t="s">
        <v>3907</v>
      </c>
      <c r="X1416" t="s">
        <v>770</v>
      </c>
      <c r="Y1416">
        <v>6</v>
      </c>
      <c r="Z1416">
        <v>6</v>
      </c>
      <c r="AA1416">
        <v>4</v>
      </c>
      <c r="AB1416">
        <v>4</v>
      </c>
      <c r="AC1416">
        <v>19</v>
      </c>
    </row>
    <row r="1417" spans="1:29" x14ac:dyDescent="0.3">
      <c r="A1417">
        <v>1804</v>
      </c>
      <c r="B1417" t="s">
        <v>547</v>
      </c>
      <c r="C1417" t="s">
        <v>2499</v>
      </c>
      <c r="I1417" t="s">
        <v>2731</v>
      </c>
      <c r="J1417" t="s">
        <v>495</v>
      </c>
      <c r="K1417">
        <v>0</v>
      </c>
      <c r="N1417" t="b">
        <v>1</v>
      </c>
      <c r="O1417" t="b">
        <v>0</v>
      </c>
      <c r="P1417" t="b">
        <v>1</v>
      </c>
      <c r="Q1417">
        <v>10</v>
      </c>
      <c r="R1417">
        <v>1</v>
      </c>
      <c r="S1417">
        <v>1</v>
      </c>
      <c r="T1417">
        <v>0</v>
      </c>
      <c r="V1417" t="s">
        <v>322</v>
      </c>
      <c r="W1417" t="s">
        <v>3907</v>
      </c>
      <c r="X1417" t="s">
        <v>772</v>
      </c>
      <c r="Y1417">
        <v>6</v>
      </c>
      <c r="Z1417">
        <v>6</v>
      </c>
      <c r="AA1417">
        <v>5</v>
      </c>
      <c r="AB1417">
        <v>5</v>
      </c>
      <c r="AC1417">
        <v>19</v>
      </c>
    </row>
    <row r="1418" spans="1:29" x14ac:dyDescent="0.3">
      <c r="A1418">
        <v>1805</v>
      </c>
      <c r="B1418" t="s">
        <v>547</v>
      </c>
      <c r="C1418" t="s">
        <v>2500</v>
      </c>
      <c r="J1418" t="s">
        <v>495</v>
      </c>
      <c r="K1418">
        <v>0</v>
      </c>
      <c r="N1418" t="b">
        <v>1</v>
      </c>
      <c r="O1418" t="b">
        <v>0</v>
      </c>
      <c r="P1418" t="b">
        <v>1</v>
      </c>
      <c r="Q1418">
        <v>10</v>
      </c>
      <c r="R1418">
        <v>1</v>
      </c>
      <c r="S1418">
        <v>1</v>
      </c>
      <c r="T1418">
        <v>2</v>
      </c>
      <c r="V1418" t="s">
        <v>322</v>
      </c>
      <c r="W1418" t="s">
        <v>3907</v>
      </c>
      <c r="X1418" t="s">
        <v>774</v>
      </c>
      <c r="Y1418">
        <v>6</v>
      </c>
      <c r="Z1418">
        <v>6</v>
      </c>
      <c r="AA1418">
        <v>6</v>
      </c>
      <c r="AB1418">
        <v>6</v>
      </c>
      <c r="AC1418">
        <v>19</v>
      </c>
    </row>
    <row r="1419" spans="1:29" x14ac:dyDescent="0.3">
      <c r="A1419">
        <v>1806</v>
      </c>
      <c r="B1419" t="s">
        <v>547</v>
      </c>
      <c r="C1419" t="s">
        <v>2501</v>
      </c>
      <c r="I1419" t="s">
        <v>2729</v>
      </c>
      <c r="J1419" t="s">
        <v>495</v>
      </c>
      <c r="K1419">
        <v>0</v>
      </c>
      <c r="N1419" t="b">
        <v>1</v>
      </c>
      <c r="O1419" t="b">
        <v>0</v>
      </c>
      <c r="P1419" t="b">
        <v>1</v>
      </c>
      <c r="Q1419">
        <v>10</v>
      </c>
      <c r="R1419">
        <v>1</v>
      </c>
      <c r="S1419">
        <v>1</v>
      </c>
      <c r="T1419">
        <v>0</v>
      </c>
      <c r="V1419" t="s">
        <v>322</v>
      </c>
      <c r="W1419" t="s">
        <v>3907</v>
      </c>
      <c r="X1419" t="s">
        <v>643</v>
      </c>
      <c r="Y1419">
        <v>7</v>
      </c>
      <c r="Z1419">
        <v>7</v>
      </c>
      <c r="AA1419">
        <v>3</v>
      </c>
      <c r="AB1419">
        <v>3</v>
      </c>
      <c r="AC1419">
        <v>19</v>
      </c>
    </row>
    <row r="1420" spans="1:29" x14ac:dyDescent="0.3">
      <c r="A1420">
        <v>1807</v>
      </c>
      <c r="B1420" t="s">
        <v>547</v>
      </c>
      <c r="C1420" t="s">
        <v>2502</v>
      </c>
      <c r="I1420" t="s">
        <v>2730</v>
      </c>
      <c r="J1420" t="s">
        <v>495</v>
      </c>
      <c r="K1420">
        <v>0</v>
      </c>
      <c r="N1420" t="b">
        <v>1</v>
      </c>
      <c r="O1420" t="b">
        <v>0</v>
      </c>
      <c r="P1420" t="b">
        <v>1</v>
      </c>
      <c r="Q1420">
        <v>10</v>
      </c>
      <c r="R1420">
        <v>1</v>
      </c>
      <c r="S1420">
        <v>1</v>
      </c>
      <c r="T1420">
        <v>0</v>
      </c>
      <c r="V1420" t="s">
        <v>322</v>
      </c>
      <c r="W1420" t="s">
        <v>3907</v>
      </c>
      <c r="X1420" t="s">
        <v>450</v>
      </c>
      <c r="Y1420">
        <v>7</v>
      </c>
      <c r="Z1420">
        <v>7</v>
      </c>
      <c r="AA1420">
        <v>4</v>
      </c>
      <c r="AB1420">
        <v>4</v>
      </c>
      <c r="AC1420">
        <v>19</v>
      </c>
    </row>
    <row r="1421" spans="1:29" x14ac:dyDescent="0.3">
      <c r="A1421">
        <v>1808</v>
      </c>
      <c r="B1421" t="s">
        <v>547</v>
      </c>
      <c r="C1421" t="s">
        <v>2503</v>
      </c>
      <c r="I1421" t="s">
        <v>2731</v>
      </c>
      <c r="J1421" t="s">
        <v>495</v>
      </c>
      <c r="K1421">
        <v>0</v>
      </c>
      <c r="N1421" t="b">
        <v>1</v>
      </c>
      <c r="O1421" t="b">
        <v>0</v>
      </c>
      <c r="P1421" t="b">
        <v>1</v>
      </c>
      <c r="Q1421">
        <v>10</v>
      </c>
      <c r="R1421">
        <v>1</v>
      </c>
      <c r="S1421">
        <v>1</v>
      </c>
      <c r="T1421">
        <v>0</v>
      </c>
      <c r="V1421" t="s">
        <v>322</v>
      </c>
      <c r="W1421" t="s">
        <v>3907</v>
      </c>
      <c r="X1421" t="s">
        <v>783</v>
      </c>
      <c r="Y1421">
        <v>7</v>
      </c>
      <c r="Z1421">
        <v>7</v>
      </c>
      <c r="AA1421">
        <v>5</v>
      </c>
      <c r="AB1421">
        <v>5</v>
      </c>
      <c r="AC1421">
        <v>19</v>
      </c>
    </row>
    <row r="1422" spans="1:29" x14ac:dyDescent="0.3">
      <c r="A1422">
        <v>1809</v>
      </c>
      <c r="B1422" t="s">
        <v>547</v>
      </c>
      <c r="C1422" t="s">
        <v>2504</v>
      </c>
      <c r="J1422" t="s">
        <v>495</v>
      </c>
      <c r="K1422">
        <v>0</v>
      </c>
      <c r="N1422" t="b">
        <v>1</v>
      </c>
      <c r="O1422" t="b">
        <v>0</v>
      </c>
      <c r="P1422" t="b">
        <v>1</v>
      </c>
      <c r="Q1422">
        <v>10</v>
      </c>
      <c r="R1422">
        <v>1</v>
      </c>
      <c r="S1422">
        <v>1</v>
      </c>
      <c r="T1422">
        <v>2</v>
      </c>
      <c r="V1422" t="s">
        <v>322</v>
      </c>
      <c r="W1422" t="s">
        <v>3907</v>
      </c>
      <c r="X1422" t="s">
        <v>785</v>
      </c>
      <c r="Y1422">
        <v>7</v>
      </c>
      <c r="Z1422">
        <v>7</v>
      </c>
      <c r="AA1422">
        <v>6</v>
      </c>
      <c r="AB1422">
        <v>6</v>
      </c>
      <c r="AC1422">
        <v>19</v>
      </c>
    </row>
    <row r="1423" spans="1:29" x14ac:dyDescent="0.3">
      <c r="A1423">
        <v>1810</v>
      </c>
      <c r="B1423" t="s">
        <v>547</v>
      </c>
      <c r="C1423" t="s">
        <v>2505</v>
      </c>
      <c r="I1423" t="s">
        <v>2732</v>
      </c>
      <c r="J1423" t="s">
        <v>491</v>
      </c>
      <c r="K1423">
        <v>0</v>
      </c>
      <c r="N1423" t="b">
        <v>1</v>
      </c>
      <c r="O1423" t="b">
        <v>0</v>
      </c>
      <c r="P1423" t="b">
        <v>1</v>
      </c>
      <c r="Q1423">
        <v>10</v>
      </c>
      <c r="R1423">
        <v>1</v>
      </c>
      <c r="S1423">
        <v>1</v>
      </c>
      <c r="T1423">
        <v>0</v>
      </c>
      <c r="V1423" t="s">
        <v>322</v>
      </c>
      <c r="W1423" t="s">
        <v>3907</v>
      </c>
      <c r="X1423" t="s">
        <v>741</v>
      </c>
      <c r="Y1423">
        <v>3</v>
      </c>
      <c r="Z1423">
        <v>3</v>
      </c>
      <c r="AA1423">
        <v>7</v>
      </c>
      <c r="AB1423">
        <v>7</v>
      </c>
      <c r="AC1423">
        <v>19</v>
      </c>
    </row>
    <row r="1424" spans="1:29" x14ac:dyDescent="0.3">
      <c r="A1424">
        <v>1811</v>
      </c>
      <c r="B1424" t="s">
        <v>547</v>
      </c>
      <c r="C1424" t="s">
        <v>2506</v>
      </c>
      <c r="I1424" t="s">
        <v>2732</v>
      </c>
      <c r="J1424" t="s">
        <v>491</v>
      </c>
      <c r="K1424">
        <v>0</v>
      </c>
      <c r="N1424" t="b">
        <v>1</v>
      </c>
      <c r="O1424" t="b">
        <v>0</v>
      </c>
      <c r="P1424" t="b">
        <v>1</v>
      </c>
      <c r="Q1424">
        <v>10</v>
      </c>
      <c r="R1424">
        <v>1</v>
      </c>
      <c r="S1424">
        <v>1</v>
      </c>
      <c r="T1424">
        <v>0</v>
      </c>
      <c r="V1424" t="s">
        <v>322</v>
      </c>
      <c r="W1424" t="s">
        <v>3907</v>
      </c>
      <c r="X1424" t="s">
        <v>752</v>
      </c>
      <c r="Y1424">
        <v>4</v>
      </c>
      <c r="Z1424">
        <v>4</v>
      </c>
      <c r="AA1424">
        <v>7</v>
      </c>
      <c r="AB1424">
        <v>7</v>
      </c>
      <c r="AC1424">
        <v>19</v>
      </c>
    </row>
    <row r="1425" spans="1:29" x14ac:dyDescent="0.3">
      <c r="A1425">
        <v>1812</v>
      </c>
      <c r="B1425" t="s">
        <v>547</v>
      </c>
      <c r="C1425" t="s">
        <v>2507</v>
      </c>
      <c r="I1425" t="s">
        <v>2732</v>
      </c>
      <c r="J1425" t="s">
        <v>491</v>
      </c>
      <c r="K1425">
        <v>0</v>
      </c>
      <c r="N1425" t="b">
        <v>1</v>
      </c>
      <c r="O1425" t="b">
        <v>0</v>
      </c>
      <c r="P1425" t="b">
        <v>1</v>
      </c>
      <c r="Q1425">
        <v>10</v>
      </c>
      <c r="R1425">
        <v>1</v>
      </c>
      <c r="S1425">
        <v>1</v>
      </c>
      <c r="T1425">
        <v>0</v>
      </c>
      <c r="V1425" t="s">
        <v>322</v>
      </c>
      <c r="W1425" t="s">
        <v>3907</v>
      </c>
      <c r="X1425" t="s">
        <v>764</v>
      </c>
      <c r="Y1425">
        <v>5</v>
      </c>
      <c r="Z1425">
        <v>5</v>
      </c>
      <c r="AA1425">
        <v>7</v>
      </c>
      <c r="AB1425">
        <v>7</v>
      </c>
      <c r="AC1425">
        <v>19</v>
      </c>
    </row>
    <row r="1426" spans="1:29" x14ac:dyDescent="0.3">
      <c r="A1426">
        <v>1813</v>
      </c>
      <c r="B1426" t="s">
        <v>547</v>
      </c>
      <c r="C1426" t="s">
        <v>2508</v>
      </c>
      <c r="I1426" t="s">
        <v>2732</v>
      </c>
      <c r="J1426" t="s">
        <v>491</v>
      </c>
      <c r="K1426">
        <v>0</v>
      </c>
      <c r="N1426" t="b">
        <v>1</v>
      </c>
      <c r="O1426" t="b">
        <v>0</v>
      </c>
      <c r="P1426" t="b">
        <v>1</v>
      </c>
      <c r="Q1426">
        <v>10</v>
      </c>
      <c r="R1426">
        <v>1</v>
      </c>
      <c r="S1426">
        <v>1</v>
      </c>
      <c r="T1426">
        <v>0</v>
      </c>
      <c r="V1426" t="s">
        <v>322</v>
      </c>
      <c r="W1426" t="s">
        <v>3907</v>
      </c>
      <c r="X1426" t="s">
        <v>776</v>
      </c>
      <c r="Y1426">
        <v>6</v>
      </c>
      <c r="Z1426">
        <v>6</v>
      </c>
      <c r="AA1426">
        <v>7</v>
      </c>
      <c r="AB1426">
        <v>7</v>
      </c>
      <c r="AC1426">
        <v>19</v>
      </c>
    </row>
    <row r="1427" spans="1:29" x14ac:dyDescent="0.3">
      <c r="A1427">
        <v>1814</v>
      </c>
      <c r="B1427" t="s">
        <v>547</v>
      </c>
      <c r="C1427" t="s">
        <v>2509</v>
      </c>
      <c r="I1427" t="s">
        <v>2732</v>
      </c>
      <c r="J1427" t="s">
        <v>491</v>
      </c>
      <c r="K1427">
        <v>0</v>
      </c>
      <c r="N1427" t="b">
        <v>1</v>
      </c>
      <c r="O1427" t="b">
        <v>0</v>
      </c>
      <c r="P1427" t="b">
        <v>1</v>
      </c>
      <c r="Q1427">
        <v>10</v>
      </c>
      <c r="R1427">
        <v>1</v>
      </c>
      <c r="S1427">
        <v>1</v>
      </c>
      <c r="T1427">
        <v>0</v>
      </c>
      <c r="V1427" t="s">
        <v>322</v>
      </c>
      <c r="W1427" t="s">
        <v>3907</v>
      </c>
      <c r="X1427" t="s">
        <v>787</v>
      </c>
      <c r="Y1427">
        <v>7</v>
      </c>
      <c r="Z1427">
        <v>7</v>
      </c>
      <c r="AA1427">
        <v>7</v>
      </c>
      <c r="AB1427">
        <v>7</v>
      </c>
      <c r="AC1427">
        <v>19</v>
      </c>
    </row>
    <row r="1428" spans="1:29" x14ac:dyDescent="0.3">
      <c r="A1428">
        <v>1815</v>
      </c>
      <c r="B1428" t="s">
        <v>547</v>
      </c>
      <c r="C1428" t="s">
        <v>2510</v>
      </c>
      <c r="I1428" t="s">
        <v>2732</v>
      </c>
      <c r="J1428" t="s">
        <v>491</v>
      </c>
      <c r="K1428">
        <v>0</v>
      </c>
      <c r="N1428" t="b">
        <v>1</v>
      </c>
      <c r="O1428" t="b">
        <v>0</v>
      </c>
      <c r="P1428" t="b">
        <v>1</v>
      </c>
      <c r="Q1428">
        <v>10</v>
      </c>
      <c r="R1428">
        <v>1</v>
      </c>
      <c r="S1428">
        <v>1</v>
      </c>
      <c r="T1428">
        <v>0</v>
      </c>
      <c r="V1428" t="s">
        <v>322</v>
      </c>
      <c r="W1428" t="s">
        <v>3907</v>
      </c>
      <c r="X1428" t="s">
        <v>799</v>
      </c>
      <c r="Y1428">
        <v>8</v>
      </c>
      <c r="Z1428">
        <v>8</v>
      </c>
      <c r="AA1428">
        <v>7</v>
      </c>
      <c r="AB1428">
        <v>7</v>
      </c>
      <c r="AC1428">
        <v>19</v>
      </c>
    </row>
    <row r="1429" spans="1:29" x14ac:dyDescent="0.3">
      <c r="A1429">
        <v>1816</v>
      </c>
      <c r="B1429" t="s">
        <v>547</v>
      </c>
      <c r="C1429" t="s">
        <v>2511</v>
      </c>
      <c r="J1429" t="s">
        <v>495</v>
      </c>
      <c r="K1429">
        <v>0</v>
      </c>
      <c r="N1429" t="b">
        <v>0</v>
      </c>
      <c r="O1429" t="b">
        <v>1</v>
      </c>
      <c r="P1429" t="b">
        <v>0</v>
      </c>
      <c r="Q1429">
        <v>10</v>
      </c>
      <c r="R1429">
        <v>1</v>
      </c>
      <c r="S1429">
        <v>1</v>
      </c>
      <c r="T1429">
        <v>2</v>
      </c>
      <c r="V1429" t="s">
        <v>322</v>
      </c>
      <c r="W1429" t="s">
        <v>3907</v>
      </c>
      <c r="X1429" t="s">
        <v>582</v>
      </c>
      <c r="Y1429">
        <v>10</v>
      </c>
      <c r="Z1429">
        <v>10</v>
      </c>
      <c r="AA1429">
        <v>2</v>
      </c>
      <c r="AB1429">
        <v>2</v>
      </c>
      <c r="AC1429">
        <v>19</v>
      </c>
    </row>
    <row r="1430" spans="1:29" x14ac:dyDescent="0.3">
      <c r="A1430">
        <v>1817</v>
      </c>
      <c r="B1430" t="s">
        <v>547</v>
      </c>
      <c r="C1430" t="s">
        <v>2512</v>
      </c>
      <c r="J1430" t="s">
        <v>495</v>
      </c>
      <c r="K1430">
        <v>0</v>
      </c>
      <c r="N1430" t="b">
        <v>0</v>
      </c>
      <c r="O1430" t="b">
        <v>1</v>
      </c>
      <c r="P1430" t="b">
        <v>0</v>
      </c>
      <c r="Q1430">
        <v>10</v>
      </c>
      <c r="R1430">
        <v>1</v>
      </c>
      <c r="S1430">
        <v>1</v>
      </c>
      <c r="T1430">
        <v>2</v>
      </c>
      <c r="V1430" t="s">
        <v>322</v>
      </c>
      <c r="W1430" t="s">
        <v>3907</v>
      </c>
      <c r="X1430" t="s">
        <v>585</v>
      </c>
      <c r="Y1430">
        <v>11</v>
      </c>
      <c r="Z1430">
        <v>11</v>
      </c>
      <c r="AA1430">
        <v>2</v>
      </c>
      <c r="AB1430">
        <v>2</v>
      </c>
      <c r="AC1430">
        <v>19</v>
      </c>
    </row>
    <row r="1431" spans="1:29" x14ac:dyDescent="0.3">
      <c r="A1431">
        <v>1818</v>
      </c>
      <c r="B1431" t="s">
        <v>547</v>
      </c>
      <c r="C1431" t="s">
        <v>2513</v>
      </c>
      <c r="J1431" t="s">
        <v>495</v>
      </c>
      <c r="K1431">
        <v>0</v>
      </c>
      <c r="N1431" t="b">
        <v>0</v>
      </c>
      <c r="O1431" t="b">
        <v>1</v>
      </c>
      <c r="P1431" t="b">
        <v>0</v>
      </c>
      <c r="Q1431">
        <v>10</v>
      </c>
      <c r="R1431">
        <v>1</v>
      </c>
      <c r="S1431">
        <v>1</v>
      </c>
      <c r="T1431">
        <v>2</v>
      </c>
      <c r="V1431" t="s">
        <v>322</v>
      </c>
      <c r="W1431" t="s">
        <v>3907</v>
      </c>
      <c r="X1431" t="s">
        <v>551</v>
      </c>
      <c r="Y1431">
        <v>12</v>
      </c>
      <c r="Z1431">
        <v>12</v>
      </c>
      <c r="AA1431">
        <v>2</v>
      </c>
      <c r="AB1431">
        <v>2</v>
      </c>
      <c r="AC1431">
        <v>19</v>
      </c>
    </row>
    <row r="1432" spans="1:29" x14ac:dyDescent="0.3">
      <c r="A1432">
        <v>1819</v>
      </c>
      <c r="B1432" t="s">
        <v>547</v>
      </c>
      <c r="C1432" t="s">
        <v>2514</v>
      </c>
      <c r="J1432" t="s">
        <v>495</v>
      </c>
      <c r="K1432">
        <v>0</v>
      </c>
      <c r="N1432" t="b">
        <v>0</v>
      </c>
      <c r="O1432" t="b">
        <v>1</v>
      </c>
      <c r="P1432" t="b">
        <v>0</v>
      </c>
      <c r="Q1432">
        <v>10</v>
      </c>
      <c r="R1432">
        <v>1</v>
      </c>
      <c r="S1432">
        <v>1</v>
      </c>
      <c r="T1432">
        <v>2</v>
      </c>
      <c r="V1432" t="s">
        <v>322</v>
      </c>
      <c r="W1432" t="s">
        <v>3907</v>
      </c>
      <c r="X1432" t="s">
        <v>555</v>
      </c>
      <c r="Y1432">
        <v>13</v>
      </c>
      <c r="Z1432">
        <v>13</v>
      </c>
      <c r="AA1432">
        <v>2</v>
      </c>
      <c r="AB1432">
        <v>2</v>
      </c>
      <c r="AC1432">
        <v>19</v>
      </c>
    </row>
    <row r="1433" spans="1:29" x14ac:dyDescent="0.3">
      <c r="A1433">
        <v>1820</v>
      </c>
      <c r="B1433" t="s">
        <v>547</v>
      </c>
      <c r="C1433" t="s">
        <v>2515</v>
      </c>
      <c r="J1433" t="s">
        <v>495</v>
      </c>
      <c r="K1433">
        <v>0</v>
      </c>
      <c r="N1433" t="b">
        <v>0</v>
      </c>
      <c r="O1433" t="b">
        <v>1</v>
      </c>
      <c r="P1433" t="b">
        <v>0</v>
      </c>
      <c r="Q1433">
        <v>10</v>
      </c>
      <c r="R1433">
        <v>1</v>
      </c>
      <c r="S1433">
        <v>1</v>
      </c>
      <c r="T1433">
        <v>2</v>
      </c>
      <c r="V1433" t="s">
        <v>322</v>
      </c>
      <c r="W1433" t="s">
        <v>3907</v>
      </c>
      <c r="X1433" t="s">
        <v>557</v>
      </c>
      <c r="Y1433">
        <v>14</v>
      </c>
      <c r="Z1433">
        <v>14</v>
      </c>
      <c r="AA1433">
        <v>2</v>
      </c>
      <c r="AB1433">
        <v>2</v>
      </c>
      <c r="AC1433">
        <v>19</v>
      </c>
    </row>
    <row r="1434" spans="1:29" x14ac:dyDescent="0.3">
      <c r="A1434">
        <v>1821</v>
      </c>
      <c r="B1434" t="s">
        <v>547</v>
      </c>
      <c r="C1434" t="s">
        <v>2516</v>
      </c>
      <c r="J1434" t="s">
        <v>495</v>
      </c>
      <c r="K1434">
        <v>0</v>
      </c>
      <c r="N1434" t="b">
        <v>0</v>
      </c>
      <c r="O1434" t="b">
        <v>1</v>
      </c>
      <c r="P1434" t="b">
        <v>0</v>
      </c>
      <c r="Q1434">
        <v>10</v>
      </c>
      <c r="R1434">
        <v>1</v>
      </c>
      <c r="S1434">
        <v>1</v>
      </c>
      <c r="T1434">
        <v>2</v>
      </c>
      <c r="V1434" t="s">
        <v>322</v>
      </c>
      <c r="W1434" t="s">
        <v>3907</v>
      </c>
      <c r="X1434" t="s">
        <v>657</v>
      </c>
      <c r="Y1434">
        <v>14</v>
      </c>
      <c r="Z1434">
        <v>14</v>
      </c>
      <c r="AA1434">
        <v>3</v>
      </c>
      <c r="AB1434">
        <v>3</v>
      </c>
      <c r="AC1434">
        <v>19</v>
      </c>
    </row>
    <row r="1435" spans="1:29" x14ac:dyDescent="0.3">
      <c r="A1435">
        <v>1822</v>
      </c>
      <c r="B1435" t="s">
        <v>547</v>
      </c>
      <c r="C1435" t="s">
        <v>2517</v>
      </c>
      <c r="J1435" t="s">
        <v>495</v>
      </c>
      <c r="K1435">
        <v>0</v>
      </c>
      <c r="N1435" t="b">
        <v>0</v>
      </c>
      <c r="O1435" t="b">
        <v>1</v>
      </c>
      <c r="P1435" t="b">
        <v>0</v>
      </c>
      <c r="Q1435">
        <v>10</v>
      </c>
      <c r="R1435">
        <v>1</v>
      </c>
      <c r="S1435">
        <v>1</v>
      </c>
      <c r="T1435">
        <v>2</v>
      </c>
      <c r="V1435" t="s">
        <v>322</v>
      </c>
      <c r="W1435" t="s">
        <v>3907</v>
      </c>
      <c r="X1435" t="s">
        <v>864</v>
      </c>
      <c r="Y1435">
        <v>14</v>
      </c>
      <c r="Z1435">
        <v>14</v>
      </c>
      <c r="AA1435">
        <v>4</v>
      </c>
      <c r="AB1435">
        <v>4</v>
      </c>
      <c r="AC1435">
        <v>19</v>
      </c>
    </row>
    <row r="1436" spans="1:29" x14ac:dyDescent="0.3">
      <c r="A1436">
        <v>1823</v>
      </c>
      <c r="B1436" t="s">
        <v>547</v>
      </c>
      <c r="C1436" t="s">
        <v>2518</v>
      </c>
      <c r="J1436" t="s">
        <v>495</v>
      </c>
      <c r="K1436">
        <v>0</v>
      </c>
      <c r="N1436" t="b">
        <v>0</v>
      </c>
      <c r="O1436" t="b">
        <v>1</v>
      </c>
      <c r="P1436" t="b">
        <v>0</v>
      </c>
      <c r="Q1436">
        <v>10</v>
      </c>
      <c r="R1436">
        <v>1</v>
      </c>
      <c r="S1436">
        <v>1</v>
      </c>
      <c r="T1436">
        <v>2</v>
      </c>
      <c r="V1436" t="s">
        <v>322</v>
      </c>
      <c r="W1436" t="s">
        <v>3907</v>
      </c>
      <c r="X1436" t="s">
        <v>866</v>
      </c>
      <c r="Y1436">
        <v>14</v>
      </c>
      <c r="Z1436">
        <v>14</v>
      </c>
      <c r="AA1436">
        <v>5</v>
      </c>
      <c r="AB1436">
        <v>5</v>
      </c>
      <c r="AC1436">
        <v>19</v>
      </c>
    </row>
    <row r="1437" spans="1:29" x14ac:dyDescent="0.3">
      <c r="A1437">
        <v>1824</v>
      </c>
      <c r="B1437" t="s">
        <v>547</v>
      </c>
      <c r="C1437" t="s">
        <v>2519</v>
      </c>
      <c r="J1437" t="s">
        <v>495</v>
      </c>
      <c r="K1437">
        <v>0</v>
      </c>
      <c r="N1437" t="b">
        <v>0</v>
      </c>
      <c r="O1437" t="b">
        <v>1</v>
      </c>
      <c r="P1437" t="b">
        <v>0</v>
      </c>
      <c r="Q1437">
        <v>10</v>
      </c>
      <c r="R1437">
        <v>1</v>
      </c>
      <c r="S1437">
        <v>1</v>
      </c>
      <c r="T1437">
        <v>2</v>
      </c>
      <c r="V1437" t="s">
        <v>322</v>
      </c>
      <c r="W1437" t="s">
        <v>3907</v>
      </c>
      <c r="X1437" t="s">
        <v>868</v>
      </c>
      <c r="Y1437">
        <v>14</v>
      </c>
      <c r="Z1437">
        <v>14</v>
      </c>
      <c r="AA1437">
        <v>6</v>
      </c>
      <c r="AB1437">
        <v>6</v>
      </c>
      <c r="AC1437">
        <v>19</v>
      </c>
    </row>
    <row r="1438" spans="1:29" x14ac:dyDescent="0.3">
      <c r="A1438">
        <v>1825</v>
      </c>
      <c r="B1438" t="s">
        <v>547</v>
      </c>
      <c r="C1438" t="s">
        <v>2520</v>
      </c>
      <c r="J1438" t="s">
        <v>495</v>
      </c>
      <c r="K1438">
        <v>0</v>
      </c>
      <c r="N1438" t="b">
        <v>1</v>
      </c>
      <c r="O1438" t="b">
        <v>0</v>
      </c>
      <c r="P1438" t="b">
        <v>1</v>
      </c>
      <c r="Q1438">
        <v>10</v>
      </c>
      <c r="R1438">
        <v>1</v>
      </c>
      <c r="S1438">
        <v>1</v>
      </c>
      <c r="T1438">
        <v>2</v>
      </c>
      <c r="V1438" t="s">
        <v>322</v>
      </c>
      <c r="W1438" t="s">
        <v>3907</v>
      </c>
      <c r="X1438" t="s">
        <v>649</v>
      </c>
      <c r="Y1438">
        <v>10</v>
      </c>
      <c r="Z1438">
        <v>10</v>
      </c>
      <c r="AA1438">
        <v>3</v>
      </c>
      <c r="AB1438">
        <v>3</v>
      </c>
      <c r="AC1438">
        <v>19</v>
      </c>
    </row>
    <row r="1439" spans="1:29" x14ac:dyDescent="0.3">
      <c r="A1439">
        <v>1826</v>
      </c>
      <c r="B1439" t="s">
        <v>547</v>
      </c>
      <c r="C1439" t="s">
        <v>2521</v>
      </c>
      <c r="J1439" t="s">
        <v>495</v>
      </c>
      <c r="K1439">
        <v>0</v>
      </c>
      <c r="N1439" t="b">
        <v>1</v>
      </c>
      <c r="O1439" t="b">
        <v>0</v>
      </c>
      <c r="P1439" t="b">
        <v>1</v>
      </c>
      <c r="Q1439">
        <v>10</v>
      </c>
      <c r="R1439">
        <v>1</v>
      </c>
      <c r="S1439">
        <v>1</v>
      </c>
      <c r="T1439">
        <v>2</v>
      </c>
      <c r="V1439" t="s">
        <v>322</v>
      </c>
      <c r="W1439" t="s">
        <v>3907</v>
      </c>
      <c r="X1439" t="s">
        <v>816</v>
      </c>
      <c r="Y1439">
        <v>10</v>
      </c>
      <c r="Z1439">
        <v>10</v>
      </c>
      <c r="AA1439">
        <v>4</v>
      </c>
      <c r="AB1439">
        <v>4</v>
      </c>
      <c r="AC1439">
        <v>19</v>
      </c>
    </row>
    <row r="1440" spans="1:29" x14ac:dyDescent="0.3">
      <c r="A1440">
        <v>1827</v>
      </c>
      <c r="B1440" t="s">
        <v>547</v>
      </c>
      <c r="C1440" t="s">
        <v>2522</v>
      </c>
      <c r="J1440" t="s">
        <v>495</v>
      </c>
      <c r="K1440">
        <v>0</v>
      </c>
      <c r="N1440" t="b">
        <v>1</v>
      </c>
      <c r="O1440" t="b">
        <v>0</v>
      </c>
      <c r="P1440" t="b">
        <v>1</v>
      </c>
      <c r="Q1440">
        <v>10</v>
      </c>
      <c r="R1440">
        <v>1</v>
      </c>
      <c r="S1440">
        <v>1</v>
      </c>
      <c r="T1440">
        <v>2</v>
      </c>
      <c r="V1440" t="s">
        <v>322</v>
      </c>
      <c r="W1440" t="s">
        <v>3907</v>
      </c>
      <c r="X1440" t="s">
        <v>818</v>
      </c>
      <c r="Y1440">
        <v>10</v>
      </c>
      <c r="Z1440">
        <v>10</v>
      </c>
      <c r="AA1440">
        <v>5</v>
      </c>
      <c r="AB1440">
        <v>5</v>
      </c>
      <c r="AC1440">
        <v>19</v>
      </c>
    </row>
    <row r="1441" spans="1:29" x14ac:dyDescent="0.3">
      <c r="A1441">
        <v>1828</v>
      </c>
      <c r="B1441" t="s">
        <v>547</v>
      </c>
      <c r="C1441" t="s">
        <v>2523</v>
      </c>
      <c r="J1441" t="s">
        <v>495</v>
      </c>
      <c r="K1441">
        <v>0</v>
      </c>
      <c r="N1441" t="b">
        <v>1</v>
      </c>
      <c r="O1441" t="b">
        <v>0</v>
      </c>
      <c r="P1441" t="b">
        <v>1</v>
      </c>
      <c r="Q1441">
        <v>10</v>
      </c>
      <c r="R1441">
        <v>1</v>
      </c>
      <c r="S1441">
        <v>1</v>
      </c>
      <c r="T1441">
        <v>2</v>
      </c>
      <c r="V1441" t="s">
        <v>322</v>
      </c>
      <c r="W1441" t="s">
        <v>3907</v>
      </c>
      <c r="X1441" t="s">
        <v>820</v>
      </c>
      <c r="Y1441">
        <v>10</v>
      </c>
      <c r="Z1441">
        <v>10</v>
      </c>
      <c r="AA1441">
        <v>6</v>
      </c>
      <c r="AB1441">
        <v>6</v>
      </c>
      <c r="AC1441">
        <v>19</v>
      </c>
    </row>
    <row r="1442" spans="1:29" x14ac:dyDescent="0.3">
      <c r="A1442">
        <v>1829</v>
      </c>
      <c r="B1442" t="s">
        <v>547</v>
      </c>
      <c r="C1442" t="s">
        <v>2524</v>
      </c>
      <c r="J1442" t="s">
        <v>495</v>
      </c>
      <c r="K1442">
        <v>0</v>
      </c>
      <c r="N1442" t="b">
        <v>1</v>
      </c>
      <c r="O1442" t="b">
        <v>0</v>
      </c>
      <c r="P1442" t="b">
        <v>1</v>
      </c>
      <c r="Q1442">
        <v>10</v>
      </c>
      <c r="R1442">
        <v>1</v>
      </c>
      <c r="S1442">
        <v>1</v>
      </c>
      <c r="T1442">
        <v>2</v>
      </c>
      <c r="V1442" t="s">
        <v>322</v>
      </c>
      <c r="W1442" t="s">
        <v>3907</v>
      </c>
      <c r="X1442" t="s">
        <v>651</v>
      </c>
      <c r="Y1442">
        <v>11</v>
      </c>
      <c r="Z1442">
        <v>11</v>
      </c>
      <c r="AA1442">
        <v>3</v>
      </c>
      <c r="AB1442">
        <v>3</v>
      </c>
      <c r="AC1442">
        <v>19</v>
      </c>
    </row>
    <row r="1443" spans="1:29" x14ac:dyDescent="0.3">
      <c r="A1443">
        <v>1830</v>
      </c>
      <c r="B1443" t="s">
        <v>547</v>
      </c>
      <c r="C1443" t="s">
        <v>2525</v>
      </c>
      <c r="J1443" t="s">
        <v>495</v>
      </c>
      <c r="K1443">
        <v>0</v>
      </c>
      <c r="N1443" t="b">
        <v>1</v>
      </c>
      <c r="O1443" t="b">
        <v>0</v>
      </c>
      <c r="P1443" t="b">
        <v>1</v>
      </c>
      <c r="Q1443">
        <v>10</v>
      </c>
      <c r="R1443">
        <v>1</v>
      </c>
      <c r="S1443">
        <v>1</v>
      </c>
      <c r="T1443">
        <v>2</v>
      </c>
      <c r="V1443" t="s">
        <v>322</v>
      </c>
      <c r="W1443" t="s">
        <v>3907</v>
      </c>
      <c r="X1443" t="s">
        <v>828</v>
      </c>
      <c r="Y1443">
        <v>11</v>
      </c>
      <c r="Z1443">
        <v>11</v>
      </c>
      <c r="AA1443">
        <v>4</v>
      </c>
      <c r="AB1443">
        <v>4</v>
      </c>
      <c r="AC1443">
        <v>19</v>
      </c>
    </row>
    <row r="1444" spans="1:29" x14ac:dyDescent="0.3">
      <c r="A1444">
        <v>1831</v>
      </c>
      <c r="B1444" t="s">
        <v>547</v>
      </c>
      <c r="C1444" t="s">
        <v>2526</v>
      </c>
      <c r="J1444" t="s">
        <v>495</v>
      </c>
      <c r="K1444">
        <v>0</v>
      </c>
      <c r="N1444" t="b">
        <v>1</v>
      </c>
      <c r="O1444" t="b">
        <v>0</v>
      </c>
      <c r="P1444" t="b">
        <v>1</v>
      </c>
      <c r="Q1444">
        <v>10</v>
      </c>
      <c r="R1444">
        <v>1</v>
      </c>
      <c r="S1444">
        <v>1</v>
      </c>
      <c r="T1444">
        <v>2</v>
      </c>
      <c r="V1444" t="s">
        <v>322</v>
      </c>
      <c r="W1444" t="s">
        <v>3907</v>
      </c>
      <c r="X1444" t="s">
        <v>830</v>
      </c>
      <c r="Y1444">
        <v>11</v>
      </c>
      <c r="Z1444">
        <v>11</v>
      </c>
      <c r="AA1444">
        <v>5</v>
      </c>
      <c r="AB1444">
        <v>5</v>
      </c>
      <c r="AC1444">
        <v>19</v>
      </c>
    </row>
    <row r="1445" spans="1:29" x14ac:dyDescent="0.3">
      <c r="A1445">
        <v>1832</v>
      </c>
      <c r="B1445" t="s">
        <v>547</v>
      </c>
      <c r="C1445" t="s">
        <v>2527</v>
      </c>
      <c r="J1445" t="s">
        <v>495</v>
      </c>
      <c r="K1445">
        <v>0</v>
      </c>
      <c r="N1445" t="b">
        <v>1</v>
      </c>
      <c r="O1445" t="b">
        <v>0</v>
      </c>
      <c r="P1445" t="b">
        <v>1</v>
      </c>
      <c r="Q1445">
        <v>10</v>
      </c>
      <c r="R1445">
        <v>1</v>
      </c>
      <c r="S1445">
        <v>1</v>
      </c>
      <c r="T1445">
        <v>2</v>
      </c>
      <c r="V1445" t="s">
        <v>322</v>
      </c>
      <c r="W1445" t="s">
        <v>3907</v>
      </c>
      <c r="X1445" t="s">
        <v>832</v>
      </c>
      <c r="Y1445">
        <v>11</v>
      </c>
      <c r="Z1445">
        <v>11</v>
      </c>
      <c r="AA1445">
        <v>6</v>
      </c>
      <c r="AB1445">
        <v>6</v>
      </c>
      <c r="AC1445">
        <v>19</v>
      </c>
    </row>
    <row r="1446" spans="1:29" x14ac:dyDescent="0.3">
      <c r="A1446">
        <v>1833</v>
      </c>
      <c r="B1446" t="s">
        <v>547</v>
      </c>
      <c r="C1446" t="s">
        <v>2528</v>
      </c>
      <c r="J1446" t="s">
        <v>495</v>
      </c>
      <c r="K1446">
        <v>0</v>
      </c>
      <c r="N1446" t="b">
        <v>1</v>
      </c>
      <c r="O1446" t="b">
        <v>0</v>
      </c>
      <c r="P1446" t="b">
        <v>1</v>
      </c>
      <c r="Q1446">
        <v>10</v>
      </c>
      <c r="R1446">
        <v>1</v>
      </c>
      <c r="S1446">
        <v>1</v>
      </c>
      <c r="T1446">
        <v>2</v>
      </c>
      <c r="V1446" t="s">
        <v>322</v>
      </c>
      <c r="W1446" t="s">
        <v>3907</v>
      </c>
      <c r="X1446" t="s">
        <v>653</v>
      </c>
      <c r="Y1446">
        <v>12</v>
      </c>
      <c r="Z1446">
        <v>12</v>
      </c>
      <c r="AA1446">
        <v>3</v>
      </c>
      <c r="AB1446">
        <v>3</v>
      </c>
      <c r="AC1446">
        <v>19</v>
      </c>
    </row>
    <row r="1447" spans="1:29" x14ac:dyDescent="0.3">
      <c r="A1447">
        <v>1834</v>
      </c>
      <c r="B1447" t="s">
        <v>547</v>
      </c>
      <c r="C1447" t="s">
        <v>2529</v>
      </c>
      <c r="J1447" t="s">
        <v>495</v>
      </c>
      <c r="K1447">
        <v>0</v>
      </c>
      <c r="N1447" t="b">
        <v>1</v>
      </c>
      <c r="O1447" t="b">
        <v>0</v>
      </c>
      <c r="P1447" t="b">
        <v>1</v>
      </c>
      <c r="Q1447">
        <v>10</v>
      </c>
      <c r="R1447">
        <v>1</v>
      </c>
      <c r="S1447">
        <v>1</v>
      </c>
      <c r="T1447">
        <v>2</v>
      </c>
      <c r="V1447" t="s">
        <v>322</v>
      </c>
      <c r="W1447" t="s">
        <v>3907</v>
      </c>
      <c r="X1447" t="s">
        <v>840</v>
      </c>
      <c r="Y1447">
        <v>12</v>
      </c>
      <c r="Z1447">
        <v>12</v>
      </c>
      <c r="AA1447">
        <v>4</v>
      </c>
      <c r="AB1447">
        <v>4</v>
      </c>
      <c r="AC1447">
        <v>19</v>
      </c>
    </row>
    <row r="1448" spans="1:29" x14ac:dyDescent="0.3">
      <c r="A1448">
        <v>1835</v>
      </c>
      <c r="B1448" t="s">
        <v>547</v>
      </c>
      <c r="C1448" t="s">
        <v>2530</v>
      </c>
      <c r="J1448" t="s">
        <v>495</v>
      </c>
      <c r="K1448">
        <v>0</v>
      </c>
      <c r="N1448" t="b">
        <v>1</v>
      </c>
      <c r="O1448" t="b">
        <v>0</v>
      </c>
      <c r="P1448" t="b">
        <v>1</v>
      </c>
      <c r="Q1448">
        <v>10</v>
      </c>
      <c r="R1448">
        <v>1</v>
      </c>
      <c r="S1448">
        <v>1</v>
      </c>
      <c r="T1448">
        <v>2</v>
      </c>
      <c r="V1448" t="s">
        <v>322</v>
      </c>
      <c r="W1448" t="s">
        <v>3907</v>
      </c>
      <c r="X1448" t="s">
        <v>842</v>
      </c>
      <c r="Y1448">
        <v>12</v>
      </c>
      <c r="Z1448">
        <v>12</v>
      </c>
      <c r="AA1448">
        <v>5</v>
      </c>
      <c r="AB1448">
        <v>5</v>
      </c>
      <c r="AC1448">
        <v>19</v>
      </c>
    </row>
    <row r="1449" spans="1:29" x14ac:dyDescent="0.3">
      <c r="A1449">
        <v>1836</v>
      </c>
      <c r="B1449" t="s">
        <v>547</v>
      </c>
      <c r="C1449" t="s">
        <v>2531</v>
      </c>
      <c r="J1449" t="s">
        <v>495</v>
      </c>
      <c r="K1449">
        <v>0</v>
      </c>
      <c r="N1449" t="b">
        <v>1</v>
      </c>
      <c r="O1449" t="b">
        <v>0</v>
      </c>
      <c r="P1449" t="b">
        <v>1</v>
      </c>
      <c r="Q1449">
        <v>10</v>
      </c>
      <c r="R1449">
        <v>1</v>
      </c>
      <c r="S1449">
        <v>1</v>
      </c>
      <c r="T1449">
        <v>2</v>
      </c>
      <c r="V1449" t="s">
        <v>322</v>
      </c>
      <c r="W1449" t="s">
        <v>3907</v>
      </c>
      <c r="X1449" t="s">
        <v>844</v>
      </c>
      <c r="Y1449">
        <v>12</v>
      </c>
      <c r="Z1449">
        <v>12</v>
      </c>
      <c r="AA1449">
        <v>6</v>
      </c>
      <c r="AB1449">
        <v>6</v>
      </c>
      <c r="AC1449">
        <v>19</v>
      </c>
    </row>
    <row r="1450" spans="1:29" x14ac:dyDescent="0.3">
      <c r="A1450">
        <v>1837</v>
      </c>
      <c r="B1450" t="s">
        <v>547</v>
      </c>
      <c r="C1450" t="s">
        <v>2532</v>
      </c>
      <c r="J1450" t="s">
        <v>495</v>
      </c>
      <c r="K1450">
        <v>0</v>
      </c>
      <c r="N1450" t="b">
        <v>1</v>
      </c>
      <c r="O1450" t="b">
        <v>0</v>
      </c>
      <c r="P1450" t="b">
        <v>1</v>
      </c>
      <c r="Q1450">
        <v>10</v>
      </c>
      <c r="R1450">
        <v>1</v>
      </c>
      <c r="S1450">
        <v>1</v>
      </c>
      <c r="T1450">
        <v>2</v>
      </c>
      <c r="V1450" t="s">
        <v>322</v>
      </c>
      <c r="W1450" t="s">
        <v>3907</v>
      </c>
      <c r="X1450" t="s">
        <v>655</v>
      </c>
      <c r="Y1450">
        <v>13</v>
      </c>
      <c r="Z1450">
        <v>13</v>
      </c>
      <c r="AA1450">
        <v>3</v>
      </c>
      <c r="AB1450">
        <v>3</v>
      </c>
      <c r="AC1450">
        <v>19</v>
      </c>
    </row>
    <row r="1451" spans="1:29" x14ac:dyDescent="0.3">
      <c r="A1451">
        <v>1838</v>
      </c>
      <c r="B1451" t="s">
        <v>547</v>
      </c>
      <c r="C1451" t="s">
        <v>2533</v>
      </c>
      <c r="J1451" t="s">
        <v>495</v>
      </c>
      <c r="K1451">
        <v>0</v>
      </c>
      <c r="N1451" t="b">
        <v>1</v>
      </c>
      <c r="O1451" t="b">
        <v>0</v>
      </c>
      <c r="P1451" t="b">
        <v>1</v>
      </c>
      <c r="Q1451">
        <v>10</v>
      </c>
      <c r="R1451">
        <v>1</v>
      </c>
      <c r="S1451">
        <v>1</v>
      </c>
      <c r="T1451">
        <v>2</v>
      </c>
      <c r="V1451" t="s">
        <v>322</v>
      </c>
      <c r="W1451" t="s">
        <v>3907</v>
      </c>
      <c r="X1451" t="s">
        <v>852</v>
      </c>
      <c r="Y1451">
        <v>13</v>
      </c>
      <c r="Z1451">
        <v>13</v>
      </c>
      <c r="AA1451">
        <v>4</v>
      </c>
      <c r="AB1451">
        <v>4</v>
      </c>
      <c r="AC1451">
        <v>19</v>
      </c>
    </row>
    <row r="1452" spans="1:29" x14ac:dyDescent="0.3">
      <c r="A1452">
        <v>1839</v>
      </c>
      <c r="B1452" t="s">
        <v>547</v>
      </c>
      <c r="C1452" t="s">
        <v>2534</v>
      </c>
      <c r="J1452" t="s">
        <v>495</v>
      </c>
      <c r="K1452">
        <v>0</v>
      </c>
      <c r="N1452" t="b">
        <v>1</v>
      </c>
      <c r="O1452" t="b">
        <v>0</v>
      </c>
      <c r="P1452" t="b">
        <v>1</v>
      </c>
      <c r="Q1452">
        <v>10</v>
      </c>
      <c r="R1452">
        <v>1</v>
      </c>
      <c r="S1452">
        <v>1</v>
      </c>
      <c r="T1452">
        <v>2</v>
      </c>
      <c r="V1452" t="s">
        <v>322</v>
      </c>
      <c r="W1452" t="s">
        <v>3907</v>
      </c>
      <c r="X1452" t="s">
        <v>854</v>
      </c>
      <c r="Y1452">
        <v>13</v>
      </c>
      <c r="Z1452">
        <v>13</v>
      </c>
      <c r="AA1452">
        <v>5</v>
      </c>
      <c r="AB1452">
        <v>5</v>
      </c>
      <c r="AC1452">
        <v>19</v>
      </c>
    </row>
    <row r="1453" spans="1:29" x14ac:dyDescent="0.3">
      <c r="A1453">
        <v>1840</v>
      </c>
      <c r="B1453" t="s">
        <v>547</v>
      </c>
      <c r="C1453" t="s">
        <v>2535</v>
      </c>
      <c r="J1453" t="s">
        <v>495</v>
      </c>
      <c r="K1453">
        <v>0</v>
      </c>
      <c r="N1453" t="b">
        <v>1</v>
      </c>
      <c r="O1453" t="b">
        <v>0</v>
      </c>
      <c r="P1453" t="b">
        <v>1</v>
      </c>
      <c r="Q1453">
        <v>10</v>
      </c>
      <c r="R1453">
        <v>1</v>
      </c>
      <c r="S1453">
        <v>1</v>
      </c>
      <c r="T1453">
        <v>2</v>
      </c>
      <c r="V1453" t="s">
        <v>322</v>
      </c>
      <c r="W1453" t="s">
        <v>3907</v>
      </c>
      <c r="X1453" t="s">
        <v>856</v>
      </c>
      <c r="Y1453">
        <v>13</v>
      </c>
      <c r="Z1453">
        <v>13</v>
      </c>
      <c r="AA1453">
        <v>6</v>
      </c>
      <c r="AB1453">
        <v>6</v>
      </c>
      <c r="AC1453">
        <v>19</v>
      </c>
    </row>
    <row r="1454" spans="1:29" x14ac:dyDescent="0.3">
      <c r="A1454">
        <v>1844</v>
      </c>
      <c r="B1454" t="s">
        <v>547</v>
      </c>
      <c r="C1454" t="s">
        <v>2536</v>
      </c>
      <c r="J1454" t="s">
        <v>491</v>
      </c>
      <c r="K1454">
        <v>0</v>
      </c>
      <c r="N1454" t="b">
        <v>1</v>
      </c>
      <c r="O1454" t="b">
        <v>0</v>
      </c>
      <c r="P1454" t="b">
        <v>1</v>
      </c>
      <c r="Q1454">
        <v>10</v>
      </c>
      <c r="R1454">
        <v>1</v>
      </c>
      <c r="S1454">
        <v>1</v>
      </c>
      <c r="T1454">
        <v>2</v>
      </c>
      <c r="V1454" t="s">
        <v>322</v>
      </c>
      <c r="W1454" t="s">
        <v>3907</v>
      </c>
      <c r="X1454" t="s">
        <v>822</v>
      </c>
      <c r="Y1454">
        <v>10</v>
      </c>
      <c r="Z1454">
        <v>10</v>
      </c>
      <c r="AA1454">
        <v>7</v>
      </c>
      <c r="AB1454">
        <v>7</v>
      </c>
      <c r="AC1454">
        <v>19</v>
      </c>
    </row>
    <row r="1455" spans="1:29" x14ac:dyDescent="0.3">
      <c r="A1455">
        <v>1845</v>
      </c>
      <c r="B1455" t="s">
        <v>547</v>
      </c>
      <c r="C1455" t="s">
        <v>2537</v>
      </c>
      <c r="J1455" t="s">
        <v>491</v>
      </c>
      <c r="K1455">
        <v>0</v>
      </c>
      <c r="N1455" t="b">
        <v>1</v>
      </c>
      <c r="O1455" t="b">
        <v>0</v>
      </c>
      <c r="P1455" t="b">
        <v>1</v>
      </c>
      <c r="Q1455">
        <v>10</v>
      </c>
      <c r="R1455">
        <v>1</v>
      </c>
      <c r="S1455">
        <v>1</v>
      </c>
      <c r="T1455">
        <v>2</v>
      </c>
      <c r="V1455" t="s">
        <v>322</v>
      </c>
      <c r="W1455" t="s">
        <v>3907</v>
      </c>
      <c r="X1455" t="s">
        <v>834</v>
      </c>
      <c r="Y1455">
        <v>11</v>
      </c>
      <c r="Z1455">
        <v>11</v>
      </c>
      <c r="AA1455">
        <v>7</v>
      </c>
      <c r="AB1455">
        <v>7</v>
      </c>
      <c r="AC1455">
        <v>19</v>
      </c>
    </row>
    <row r="1456" spans="1:29" x14ac:dyDescent="0.3">
      <c r="A1456">
        <v>1846</v>
      </c>
      <c r="B1456" t="s">
        <v>547</v>
      </c>
      <c r="C1456" t="s">
        <v>2538</v>
      </c>
      <c r="J1456" t="s">
        <v>491</v>
      </c>
      <c r="K1456">
        <v>0</v>
      </c>
      <c r="N1456" t="b">
        <v>1</v>
      </c>
      <c r="O1456" t="b">
        <v>0</v>
      </c>
      <c r="P1456" t="b">
        <v>1</v>
      </c>
      <c r="Q1456">
        <v>10</v>
      </c>
      <c r="R1456">
        <v>1</v>
      </c>
      <c r="S1456">
        <v>1</v>
      </c>
      <c r="T1456">
        <v>2</v>
      </c>
      <c r="V1456" t="s">
        <v>322</v>
      </c>
      <c r="W1456" t="s">
        <v>3907</v>
      </c>
      <c r="X1456" t="s">
        <v>846</v>
      </c>
      <c r="Y1456">
        <v>12</v>
      </c>
      <c r="Z1456">
        <v>12</v>
      </c>
      <c r="AA1456">
        <v>7</v>
      </c>
      <c r="AB1456">
        <v>7</v>
      </c>
      <c r="AC1456">
        <v>19</v>
      </c>
    </row>
    <row r="1457" spans="1:29" x14ac:dyDescent="0.3">
      <c r="A1457">
        <v>1847</v>
      </c>
      <c r="B1457" t="s">
        <v>547</v>
      </c>
      <c r="C1457" t="s">
        <v>2539</v>
      </c>
      <c r="J1457" t="s">
        <v>491</v>
      </c>
      <c r="K1457">
        <v>0</v>
      </c>
      <c r="N1457" t="b">
        <v>1</v>
      </c>
      <c r="O1457" t="b">
        <v>0</v>
      </c>
      <c r="P1457" t="b">
        <v>1</v>
      </c>
      <c r="Q1457">
        <v>10</v>
      </c>
      <c r="R1457">
        <v>1</v>
      </c>
      <c r="S1457">
        <v>1</v>
      </c>
      <c r="T1457">
        <v>2</v>
      </c>
      <c r="V1457" t="s">
        <v>322</v>
      </c>
      <c r="W1457" t="s">
        <v>3907</v>
      </c>
      <c r="X1457" t="s">
        <v>858</v>
      </c>
      <c r="Y1457">
        <v>13</v>
      </c>
      <c r="Z1457">
        <v>13</v>
      </c>
      <c r="AA1457">
        <v>7</v>
      </c>
      <c r="AB1457">
        <v>7</v>
      </c>
      <c r="AC1457">
        <v>19</v>
      </c>
    </row>
    <row r="1458" spans="1:29" x14ac:dyDescent="0.3">
      <c r="A1458">
        <v>1848</v>
      </c>
      <c r="B1458" t="s">
        <v>547</v>
      </c>
      <c r="C1458" t="s">
        <v>2540</v>
      </c>
      <c r="J1458" t="s">
        <v>491</v>
      </c>
      <c r="K1458">
        <v>0</v>
      </c>
      <c r="N1458" t="b">
        <v>1</v>
      </c>
      <c r="O1458" t="b">
        <v>0</v>
      </c>
      <c r="P1458" t="b">
        <v>1</v>
      </c>
      <c r="Q1458">
        <v>10</v>
      </c>
      <c r="R1458">
        <v>1</v>
      </c>
      <c r="S1458">
        <v>1</v>
      </c>
      <c r="T1458">
        <v>2</v>
      </c>
      <c r="V1458" t="s">
        <v>322</v>
      </c>
      <c r="W1458" t="s">
        <v>3907</v>
      </c>
      <c r="X1458" t="s">
        <v>870</v>
      </c>
      <c r="Y1458">
        <v>14</v>
      </c>
      <c r="Z1458">
        <v>14</v>
      </c>
      <c r="AA1458">
        <v>7</v>
      </c>
      <c r="AB1458">
        <v>7</v>
      </c>
      <c r="AC1458">
        <v>19</v>
      </c>
    </row>
    <row r="1459" spans="1:29" x14ac:dyDescent="0.3">
      <c r="A1459">
        <v>1863</v>
      </c>
      <c r="B1459" t="s">
        <v>547</v>
      </c>
      <c r="C1459" t="s">
        <v>2541</v>
      </c>
      <c r="J1459" t="s">
        <v>491</v>
      </c>
      <c r="K1459">
        <v>0</v>
      </c>
      <c r="N1459" t="b">
        <v>1</v>
      </c>
      <c r="O1459" t="b">
        <v>0</v>
      </c>
      <c r="P1459" t="b">
        <v>1</v>
      </c>
      <c r="Q1459">
        <v>10</v>
      </c>
      <c r="R1459">
        <v>1</v>
      </c>
      <c r="S1459">
        <v>1</v>
      </c>
      <c r="T1459">
        <v>2</v>
      </c>
      <c r="V1459" t="s">
        <v>322</v>
      </c>
      <c r="W1459" t="s">
        <v>3907</v>
      </c>
      <c r="X1459" t="s">
        <v>894</v>
      </c>
      <c r="Y1459">
        <v>16</v>
      </c>
      <c r="Z1459">
        <v>16</v>
      </c>
      <c r="AA1459">
        <v>7</v>
      </c>
      <c r="AB1459">
        <v>7</v>
      </c>
      <c r="AC1459">
        <v>19</v>
      </c>
    </row>
    <row r="1460" spans="1:29" x14ac:dyDescent="0.3">
      <c r="A1460">
        <v>1864</v>
      </c>
      <c r="B1460" t="s">
        <v>547</v>
      </c>
      <c r="C1460" t="s">
        <v>2542</v>
      </c>
      <c r="J1460" t="s">
        <v>491</v>
      </c>
      <c r="K1460">
        <v>0</v>
      </c>
      <c r="N1460" t="b">
        <v>1</v>
      </c>
      <c r="O1460" t="b">
        <v>0</v>
      </c>
      <c r="P1460" t="b">
        <v>1</v>
      </c>
      <c r="Q1460">
        <v>10</v>
      </c>
      <c r="R1460">
        <v>1</v>
      </c>
      <c r="S1460">
        <v>1</v>
      </c>
      <c r="T1460">
        <v>2</v>
      </c>
      <c r="V1460" t="s">
        <v>322</v>
      </c>
      <c r="W1460" t="s">
        <v>3907</v>
      </c>
      <c r="X1460" t="s">
        <v>906</v>
      </c>
      <c r="Y1460">
        <v>17</v>
      </c>
      <c r="Z1460">
        <v>17</v>
      </c>
      <c r="AA1460">
        <v>7</v>
      </c>
      <c r="AB1460">
        <v>7</v>
      </c>
      <c r="AC1460">
        <v>19</v>
      </c>
    </row>
    <row r="1461" spans="1:29" x14ac:dyDescent="0.3">
      <c r="A1461">
        <v>1865</v>
      </c>
      <c r="B1461" t="s">
        <v>547</v>
      </c>
      <c r="C1461" t="s">
        <v>2543</v>
      </c>
      <c r="J1461" t="s">
        <v>491</v>
      </c>
      <c r="K1461">
        <v>0</v>
      </c>
      <c r="N1461" t="b">
        <v>1</v>
      </c>
      <c r="O1461" t="b">
        <v>0</v>
      </c>
      <c r="P1461" t="b">
        <v>1</v>
      </c>
      <c r="Q1461">
        <v>10</v>
      </c>
      <c r="R1461">
        <v>1</v>
      </c>
      <c r="S1461">
        <v>1</v>
      </c>
      <c r="T1461">
        <v>2</v>
      </c>
      <c r="V1461" t="s">
        <v>322</v>
      </c>
      <c r="W1461" t="s">
        <v>3907</v>
      </c>
      <c r="X1461" t="s">
        <v>918</v>
      </c>
      <c r="Y1461">
        <v>18</v>
      </c>
      <c r="Z1461">
        <v>18</v>
      </c>
      <c r="AA1461">
        <v>7</v>
      </c>
      <c r="AB1461">
        <v>7</v>
      </c>
      <c r="AC1461">
        <v>19</v>
      </c>
    </row>
    <row r="1462" spans="1:29" x14ac:dyDescent="0.3">
      <c r="A1462">
        <v>1866</v>
      </c>
      <c r="B1462" t="s">
        <v>547</v>
      </c>
      <c r="C1462" t="s">
        <v>2544</v>
      </c>
      <c r="J1462" t="s">
        <v>491</v>
      </c>
      <c r="K1462">
        <v>0</v>
      </c>
      <c r="N1462" t="b">
        <v>1</v>
      </c>
      <c r="O1462" t="b">
        <v>0</v>
      </c>
      <c r="P1462" t="b">
        <v>1</v>
      </c>
      <c r="Q1462">
        <v>10</v>
      </c>
      <c r="R1462">
        <v>1</v>
      </c>
      <c r="S1462">
        <v>1</v>
      </c>
      <c r="T1462">
        <v>2</v>
      </c>
      <c r="V1462" t="s">
        <v>322</v>
      </c>
      <c r="W1462" t="s">
        <v>3907</v>
      </c>
      <c r="X1462" t="s">
        <v>930</v>
      </c>
      <c r="Y1462">
        <v>19</v>
      </c>
      <c r="Z1462">
        <v>19</v>
      </c>
      <c r="AA1462">
        <v>7</v>
      </c>
      <c r="AB1462">
        <v>7</v>
      </c>
      <c r="AC1462">
        <v>19</v>
      </c>
    </row>
    <row r="1463" spans="1:29" x14ac:dyDescent="0.3">
      <c r="A1463">
        <v>1867</v>
      </c>
      <c r="B1463" t="s">
        <v>547</v>
      </c>
      <c r="C1463" t="s">
        <v>2545</v>
      </c>
      <c r="J1463" t="s">
        <v>491</v>
      </c>
      <c r="K1463">
        <v>0</v>
      </c>
      <c r="N1463" t="b">
        <v>1</v>
      </c>
      <c r="O1463" t="b">
        <v>0</v>
      </c>
      <c r="P1463" t="b">
        <v>1</v>
      </c>
      <c r="Q1463">
        <v>10</v>
      </c>
      <c r="R1463">
        <v>1</v>
      </c>
      <c r="S1463">
        <v>1</v>
      </c>
      <c r="T1463">
        <v>2</v>
      </c>
      <c r="V1463" t="s">
        <v>322</v>
      </c>
      <c r="W1463" t="s">
        <v>3907</v>
      </c>
      <c r="X1463" t="s">
        <v>942</v>
      </c>
      <c r="Y1463">
        <v>20</v>
      </c>
      <c r="Z1463">
        <v>20</v>
      </c>
      <c r="AA1463">
        <v>7</v>
      </c>
      <c r="AB1463">
        <v>7</v>
      </c>
      <c r="AC1463">
        <v>19</v>
      </c>
    </row>
    <row r="1464" spans="1:29" x14ac:dyDescent="0.3">
      <c r="A1464">
        <v>1868</v>
      </c>
      <c r="B1464" t="s">
        <v>547</v>
      </c>
      <c r="C1464" t="s">
        <v>2546</v>
      </c>
      <c r="J1464" t="s">
        <v>491</v>
      </c>
      <c r="K1464">
        <v>0</v>
      </c>
      <c r="N1464" t="b">
        <v>1</v>
      </c>
      <c r="O1464" t="b">
        <v>0</v>
      </c>
      <c r="P1464" t="b">
        <v>1</v>
      </c>
      <c r="Q1464">
        <v>10</v>
      </c>
      <c r="R1464">
        <v>1</v>
      </c>
      <c r="S1464">
        <v>1</v>
      </c>
      <c r="T1464">
        <v>2</v>
      </c>
      <c r="V1464" t="s">
        <v>322</v>
      </c>
      <c r="W1464" t="s">
        <v>3907</v>
      </c>
      <c r="X1464" t="s">
        <v>954</v>
      </c>
      <c r="Y1464">
        <v>21</v>
      </c>
      <c r="Z1464">
        <v>21</v>
      </c>
      <c r="AA1464">
        <v>7</v>
      </c>
      <c r="AB1464">
        <v>7</v>
      </c>
      <c r="AC1464">
        <v>19</v>
      </c>
    </row>
    <row r="1465" spans="1:29" x14ac:dyDescent="0.3">
      <c r="A1465">
        <v>1869</v>
      </c>
      <c r="B1465" t="s">
        <v>547</v>
      </c>
      <c r="C1465" t="s">
        <v>2547</v>
      </c>
      <c r="J1465" t="s">
        <v>491</v>
      </c>
      <c r="K1465">
        <v>0</v>
      </c>
      <c r="N1465" t="b">
        <v>1</v>
      </c>
      <c r="O1465" t="b">
        <v>0</v>
      </c>
      <c r="P1465" t="b">
        <v>1</v>
      </c>
      <c r="Q1465">
        <v>10</v>
      </c>
      <c r="R1465">
        <v>1</v>
      </c>
      <c r="S1465">
        <v>1</v>
      </c>
      <c r="T1465">
        <v>2</v>
      </c>
      <c r="V1465" t="s">
        <v>322</v>
      </c>
      <c r="W1465" t="s">
        <v>3907</v>
      </c>
      <c r="X1465" t="s">
        <v>966</v>
      </c>
      <c r="Y1465">
        <v>22</v>
      </c>
      <c r="Z1465">
        <v>22</v>
      </c>
      <c r="AA1465">
        <v>7</v>
      </c>
      <c r="AB1465">
        <v>7</v>
      </c>
      <c r="AC1465">
        <v>19</v>
      </c>
    </row>
    <row r="1466" spans="1:29" x14ac:dyDescent="0.3">
      <c r="A1466">
        <v>1870</v>
      </c>
      <c r="B1466" t="s">
        <v>547</v>
      </c>
      <c r="C1466" t="s">
        <v>2548</v>
      </c>
      <c r="J1466" t="s">
        <v>491</v>
      </c>
      <c r="K1466">
        <v>0</v>
      </c>
      <c r="N1466" t="b">
        <v>1</v>
      </c>
      <c r="O1466" t="b">
        <v>0</v>
      </c>
      <c r="P1466" t="b">
        <v>1</v>
      </c>
      <c r="Q1466">
        <v>10</v>
      </c>
      <c r="R1466">
        <v>1</v>
      </c>
      <c r="S1466">
        <v>1</v>
      </c>
      <c r="T1466">
        <v>2</v>
      </c>
      <c r="V1466" t="s">
        <v>322</v>
      </c>
      <c r="W1466" t="s">
        <v>3907</v>
      </c>
      <c r="X1466" t="s">
        <v>978</v>
      </c>
      <c r="Y1466">
        <v>23</v>
      </c>
      <c r="Z1466">
        <v>23</v>
      </c>
      <c r="AA1466">
        <v>7</v>
      </c>
      <c r="AB1466">
        <v>7</v>
      </c>
      <c r="AC1466">
        <v>19</v>
      </c>
    </row>
    <row r="1467" spans="1:29" x14ac:dyDescent="0.3">
      <c r="A1467">
        <v>1871</v>
      </c>
      <c r="B1467" t="s">
        <v>547</v>
      </c>
      <c r="C1467" t="s">
        <v>2549</v>
      </c>
      <c r="J1467" t="s">
        <v>491</v>
      </c>
      <c r="K1467">
        <v>0</v>
      </c>
      <c r="N1467" t="b">
        <v>1</v>
      </c>
      <c r="O1467" t="b">
        <v>0</v>
      </c>
      <c r="P1467" t="b">
        <v>1</v>
      </c>
      <c r="Q1467">
        <v>10</v>
      </c>
      <c r="R1467">
        <v>1</v>
      </c>
      <c r="S1467">
        <v>1</v>
      </c>
      <c r="T1467">
        <v>2</v>
      </c>
      <c r="V1467" t="s">
        <v>322</v>
      </c>
      <c r="W1467" t="s">
        <v>3907</v>
      </c>
      <c r="X1467" t="s">
        <v>990</v>
      </c>
      <c r="Y1467">
        <v>24</v>
      </c>
      <c r="Z1467">
        <v>24</v>
      </c>
      <c r="AA1467">
        <v>7</v>
      </c>
      <c r="AB1467">
        <v>7</v>
      </c>
      <c r="AC1467">
        <v>19</v>
      </c>
    </row>
    <row r="1468" spans="1:29" x14ac:dyDescent="0.3">
      <c r="A1468">
        <v>1872</v>
      </c>
      <c r="B1468" t="s">
        <v>547</v>
      </c>
      <c r="C1468" t="s">
        <v>2550</v>
      </c>
      <c r="J1468" t="s">
        <v>491</v>
      </c>
      <c r="K1468">
        <v>0</v>
      </c>
      <c r="N1468" t="b">
        <v>1</v>
      </c>
      <c r="O1468" t="b">
        <v>0</v>
      </c>
      <c r="P1468" t="b">
        <v>1</v>
      </c>
      <c r="Q1468">
        <v>10</v>
      </c>
      <c r="R1468">
        <v>1</v>
      </c>
      <c r="S1468">
        <v>1</v>
      </c>
      <c r="T1468">
        <v>2</v>
      </c>
      <c r="V1468" t="s">
        <v>322</v>
      </c>
      <c r="W1468" t="s">
        <v>3907</v>
      </c>
      <c r="X1468" t="s">
        <v>1002</v>
      </c>
      <c r="Y1468">
        <v>25</v>
      </c>
      <c r="Z1468">
        <v>25</v>
      </c>
      <c r="AA1468">
        <v>7</v>
      </c>
      <c r="AB1468">
        <v>7</v>
      </c>
      <c r="AC1468">
        <v>19</v>
      </c>
    </row>
    <row r="1469" spans="1:29" x14ac:dyDescent="0.3">
      <c r="A1469">
        <v>1873</v>
      </c>
      <c r="B1469" t="s">
        <v>547</v>
      </c>
      <c r="C1469" t="s">
        <v>2551</v>
      </c>
      <c r="J1469" t="s">
        <v>491</v>
      </c>
      <c r="K1469">
        <v>0</v>
      </c>
      <c r="N1469" t="b">
        <v>1</v>
      </c>
      <c r="O1469" t="b">
        <v>0</v>
      </c>
      <c r="P1469" t="b">
        <v>1</v>
      </c>
      <c r="Q1469">
        <v>10</v>
      </c>
      <c r="R1469">
        <v>1</v>
      </c>
      <c r="S1469">
        <v>1</v>
      </c>
      <c r="T1469">
        <v>2</v>
      </c>
      <c r="V1469" t="s">
        <v>322</v>
      </c>
      <c r="W1469" t="s">
        <v>3907</v>
      </c>
      <c r="X1469" t="s">
        <v>1014</v>
      </c>
      <c r="Y1469">
        <v>26</v>
      </c>
      <c r="Z1469">
        <v>26</v>
      </c>
      <c r="AA1469">
        <v>7</v>
      </c>
      <c r="AB1469">
        <v>7</v>
      </c>
      <c r="AC1469">
        <v>19</v>
      </c>
    </row>
    <row r="1470" spans="1:29" x14ac:dyDescent="0.3">
      <c r="A1470">
        <v>1874</v>
      </c>
      <c r="B1470" t="s">
        <v>547</v>
      </c>
      <c r="C1470" t="s">
        <v>2552</v>
      </c>
      <c r="J1470" t="s">
        <v>491</v>
      </c>
      <c r="K1470">
        <v>0</v>
      </c>
      <c r="N1470" t="b">
        <v>1</v>
      </c>
      <c r="O1470" t="b">
        <v>0</v>
      </c>
      <c r="P1470" t="b">
        <v>1</v>
      </c>
      <c r="Q1470">
        <v>10</v>
      </c>
      <c r="R1470">
        <v>1</v>
      </c>
      <c r="S1470">
        <v>1</v>
      </c>
      <c r="T1470">
        <v>2</v>
      </c>
      <c r="V1470" t="s">
        <v>322</v>
      </c>
      <c r="W1470" t="s">
        <v>3907</v>
      </c>
      <c r="X1470" t="s">
        <v>1026</v>
      </c>
      <c r="Y1470">
        <v>27</v>
      </c>
      <c r="Z1470">
        <v>27</v>
      </c>
      <c r="AA1470">
        <v>7</v>
      </c>
      <c r="AB1470">
        <v>7</v>
      </c>
      <c r="AC1470">
        <v>19</v>
      </c>
    </row>
    <row r="1471" spans="1:29" x14ac:dyDescent="0.3">
      <c r="A1471">
        <v>1875</v>
      </c>
      <c r="B1471" t="s">
        <v>547</v>
      </c>
      <c r="C1471" t="s">
        <v>2553</v>
      </c>
      <c r="J1471" t="s">
        <v>491</v>
      </c>
      <c r="K1471">
        <v>0</v>
      </c>
      <c r="N1471" t="b">
        <v>1</v>
      </c>
      <c r="O1471" t="b">
        <v>0</v>
      </c>
      <c r="P1471" t="b">
        <v>1</v>
      </c>
      <c r="Q1471">
        <v>10</v>
      </c>
      <c r="R1471">
        <v>1</v>
      </c>
      <c r="S1471">
        <v>1</v>
      </c>
      <c r="T1471">
        <v>2</v>
      </c>
      <c r="V1471" t="s">
        <v>322</v>
      </c>
      <c r="W1471" t="s">
        <v>3907</v>
      </c>
      <c r="X1471" t="s">
        <v>1038</v>
      </c>
      <c r="Y1471">
        <v>28</v>
      </c>
      <c r="Z1471">
        <v>28</v>
      </c>
      <c r="AA1471">
        <v>7</v>
      </c>
      <c r="AB1471">
        <v>7</v>
      </c>
      <c r="AC1471">
        <v>19</v>
      </c>
    </row>
    <row r="1472" spans="1:29" x14ac:dyDescent="0.3">
      <c r="A1472">
        <v>1876</v>
      </c>
      <c r="B1472" t="s">
        <v>547</v>
      </c>
      <c r="C1472" t="s">
        <v>2554</v>
      </c>
      <c r="J1472" t="s">
        <v>491</v>
      </c>
      <c r="K1472">
        <v>0</v>
      </c>
      <c r="N1472" t="b">
        <v>1</v>
      </c>
      <c r="O1472" t="b">
        <v>0</v>
      </c>
      <c r="P1472" t="b">
        <v>1</v>
      </c>
      <c r="Q1472">
        <v>10</v>
      </c>
      <c r="R1472">
        <v>1</v>
      </c>
      <c r="S1472">
        <v>1</v>
      </c>
      <c r="T1472">
        <v>2</v>
      </c>
      <c r="V1472" t="s">
        <v>322</v>
      </c>
      <c r="W1472" t="s">
        <v>3907</v>
      </c>
      <c r="X1472" t="s">
        <v>1050</v>
      </c>
      <c r="Y1472">
        <v>29</v>
      </c>
      <c r="Z1472">
        <v>29</v>
      </c>
      <c r="AA1472">
        <v>7</v>
      </c>
      <c r="AB1472">
        <v>7</v>
      </c>
      <c r="AC1472">
        <v>19</v>
      </c>
    </row>
    <row r="1473" spans="1:29" x14ac:dyDescent="0.3">
      <c r="A1473">
        <v>1877</v>
      </c>
      <c r="B1473" t="s">
        <v>547</v>
      </c>
      <c r="C1473" t="s">
        <v>2555</v>
      </c>
      <c r="J1473" t="s">
        <v>491</v>
      </c>
      <c r="K1473">
        <v>0</v>
      </c>
      <c r="N1473" t="b">
        <v>1</v>
      </c>
      <c r="O1473" t="b">
        <v>0</v>
      </c>
      <c r="P1473" t="b">
        <v>1</v>
      </c>
      <c r="Q1473">
        <v>10</v>
      </c>
      <c r="R1473">
        <v>1</v>
      </c>
      <c r="S1473">
        <v>1</v>
      </c>
      <c r="T1473">
        <v>2</v>
      </c>
      <c r="V1473" t="s">
        <v>322</v>
      </c>
      <c r="W1473" t="s">
        <v>3907</v>
      </c>
      <c r="X1473" t="s">
        <v>1074</v>
      </c>
      <c r="Y1473">
        <v>31</v>
      </c>
      <c r="Z1473">
        <v>31</v>
      </c>
      <c r="AA1473">
        <v>7</v>
      </c>
      <c r="AB1473">
        <v>7</v>
      </c>
      <c r="AC1473">
        <v>19</v>
      </c>
    </row>
    <row r="1474" spans="1:29" x14ac:dyDescent="0.3">
      <c r="A1474">
        <v>1878</v>
      </c>
      <c r="B1474" t="s">
        <v>547</v>
      </c>
      <c r="C1474" t="s">
        <v>2556</v>
      </c>
      <c r="J1474" t="s">
        <v>491</v>
      </c>
      <c r="K1474">
        <v>0</v>
      </c>
      <c r="N1474" t="b">
        <v>1</v>
      </c>
      <c r="O1474" t="b">
        <v>0</v>
      </c>
      <c r="P1474" t="b">
        <v>1</v>
      </c>
      <c r="Q1474">
        <v>10</v>
      </c>
      <c r="R1474">
        <v>1</v>
      </c>
      <c r="S1474">
        <v>1</v>
      </c>
      <c r="T1474">
        <v>2</v>
      </c>
      <c r="V1474" t="s">
        <v>322</v>
      </c>
      <c r="W1474" t="s">
        <v>3907</v>
      </c>
      <c r="X1474" t="s">
        <v>1086</v>
      </c>
      <c r="Y1474">
        <v>32</v>
      </c>
      <c r="Z1474">
        <v>32</v>
      </c>
      <c r="AA1474">
        <v>7</v>
      </c>
      <c r="AB1474">
        <v>7</v>
      </c>
      <c r="AC1474">
        <v>19</v>
      </c>
    </row>
    <row r="1475" spans="1:29" x14ac:dyDescent="0.3">
      <c r="A1475">
        <v>1879</v>
      </c>
      <c r="B1475" t="s">
        <v>547</v>
      </c>
      <c r="C1475" t="s">
        <v>2557</v>
      </c>
      <c r="J1475" t="s">
        <v>491</v>
      </c>
      <c r="K1475">
        <v>0</v>
      </c>
      <c r="N1475" t="b">
        <v>1</v>
      </c>
      <c r="O1475" t="b">
        <v>0</v>
      </c>
      <c r="P1475" t="b">
        <v>1</v>
      </c>
      <c r="Q1475">
        <v>10</v>
      </c>
      <c r="R1475">
        <v>1</v>
      </c>
      <c r="S1475">
        <v>1</v>
      </c>
      <c r="T1475">
        <v>2</v>
      </c>
      <c r="V1475" t="s">
        <v>322</v>
      </c>
      <c r="W1475" t="s">
        <v>3907</v>
      </c>
      <c r="X1475" t="s">
        <v>1098</v>
      </c>
      <c r="Y1475">
        <v>33</v>
      </c>
      <c r="Z1475">
        <v>33</v>
      </c>
      <c r="AA1475">
        <v>7</v>
      </c>
      <c r="AB1475">
        <v>7</v>
      </c>
      <c r="AC1475">
        <v>19</v>
      </c>
    </row>
    <row r="1476" spans="1:29" x14ac:dyDescent="0.3">
      <c r="A1476">
        <v>1880</v>
      </c>
      <c r="B1476" t="s">
        <v>547</v>
      </c>
      <c r="C1476" t="s">
        <v>2558</v>
      </c>
      <c r="J1476" t="s">
        <v>491</v>
      </c>
      <c r="K1476">
        <v>0</v>
      </c>
      <c r="N1476" t="b">
        <v>1</v>
      </c>
      <c r="O1476" t="b">
        <v>0</v>
      </c>
      <c r="P1476" t="b">
        <v>1</v>
      </c>
      <c r="Q1476">
        <v>10</v>
      </c>
      <c r="R1476">
        <v>1</v>
      </c>
      <c r="S1476">
        <v>1</v>
      </c>
      <c r="T1476">
        <v>2</v>
      </c>
      <c r="V1476" t="s">
        <v>322</v>
      </c>
      <c r="W1476" t="s">
        <v>3907</v>
      </c>
      <c r="X1476" t="s">
        <v>1110</v>
      </c>
      <c r="Y1476">
        <v>34</v>
      </c>
      <c r="Z1476">
        <v>34</v>
      </c>
      <c r="AA1476">
        <v>7</v>
      </c>
      <c r="AB1476">
        <v>7</v>
      </c>
      <c r="AC1476">
        <v>19</v>
      </c>
    </row>
    <row r="1477" spans="1:29" x14ac:dyDescent="0.3">
      <c r="A1477">
        <v>1881</v>
      </c>
      <c r="B1477" t="s">
        <v>547</v>
      </c>
      <c r="C1477" t="s">
        <v>2559</v>
      </c>
      <c r="J1477" t="s">
        <v>491</v>
      </c>
      <c r="K1477">
        <v>0</v>
      </c>
      <c r="N1477" t="b">
        <v>1</v>
      </c>
      <c r="O1477" t="b">
        <v>0</v>
      </c>
      <c r="P1477" t="b">
        <v>1</v>
      </c>
      <c r="Q1477">
        <v>10</v>
      </c>
      <c r="R1477">
        <v>1</v>
      </c>
      <c r="S1477">
        <v>1</v>
      </c>
      <c r="T1477">
        <v>2</v>
      </c>
      <c r="V1477" t="s">
        <v>322</v>
      </c>
      <c r="W1477" t="s">
        <v>3907</v>
      </c>
      <c r="X1477" t="s">
        <v>1121</v>
      </c>
      <c r="Y1477">
        <v>35</v>
      </c>
      <c r="Z1477">
        <v>35</v>
      </c>
      <c r="AA1477">
        <v>7</v>
      </c>
      <c r="AB1477">
        <v>7</v>
      </c>
      <c r="AC1477">
        <v>19</v>
      </c>
    </row>
    <row r="1478" spans="1:29" x14ac:dyDescent="0.3">
      <c r="A1478">
        <v>1882</v>
      </c>
      <c r="B1478" t="s">
        <v>547</v>
      </c>
      <c r="C1478" t="s">
        <v>2560</v>
      </c>
      <c r="J1478" t="s">
        <v>495</v>
      </c>
      <c r="K1478">
        <v>0</v>
      </c>
      <c r="N1478" t="b">
        <v>0</v>
      </c>
      <c r="O1478" t="b">
        <v>1</v>
      </c>
      <c r="P1478" t="b">
        <v>0</v>
      </c>
      <c r="Q1478">
        <v>10</v>
      </c>
      <c r="R1478">
        <v>1</v>
      </c>
      <c r="S1478">
        <v>1</v>
      </c>
      <c r="T1478">
        <v>2</v>
      </c>
      <c r="V1478" t="s">
        <v>322</v>
      </c>
      <c r="W1478" t="s">
        <v>3907</v>
      </c>
      <c r="X1478" t="s">
        <v>561</v>
      </c>
      <c r="Y1478">
        <v>16</v>
      </c>
      <c r="Z1478">
        <v>16</v>
      </c>
      <c r="AA1478">
        <v>2</v>
      </c>
      <c r="AB1478">
        <v>2</v>
      </c>
      <c r="AC1478">
        <v>19</v>
      </c>
    </row>
    <row r="1479" spans="1:29" x14ac:dyDescent="0.3">
      <c r="A1479">
        <v>1883</v>
      </c>
      <c r="B1479" t="s">
        <v>547</v>
      </c>
      <c r="C1479" t="s">
        <v>2561</v>
      </c>
      <c r="J1479" t="s">
        <v>495</v>
      </c>
      <c r="K1479">
        <v>0</v>
      </c>
      <c r="N1479" t="b">
        <v>0</v>
      </c>
      <c r="O1479" t="b">
        <v>1</v>
      </c>
      <c r="P1479" t="b">
        <v>0</v>
      </c>
      <c r="Q1479">
        <v>10</v>
      </c>
      <c r="R1479">
        <v>1</v>
      </c>
      <c r="S1479">
        <v>1</v>
      </c>
      <c r="T1479">
        <v>2</v>
      </c>
      <c r="V1479" t="s">
        <v>322</v>
      </c>
      <c r="W1479" t="s">
        <v>3907</v>
      </c>
      <c r="X1479" t="s">
        <v>594</v>
      </c>
      <c r="Y1479">
        <v>17</v>
      </c>
      <c r="Z1479">
        <v>17</v>
      </c>
      <c r="AA1479">
        <v>2</v>
      </c>
      <c r="AB1479">
        <v>2</v>
      </c>
      <c r="AC1479">
        <v>19</v>
      </c>
    </row>
    <row r="1480" spans="1:29" x14ac:dyDescent="0.3">
      <c r="A1480">
        <v>1884</v>
      </c>
      <c r="B1480" t="s">
        <v>547</v>
      </c>
      <c r="C1480" t="s">
        <v>2562</v>
      </c>
      <c r="J1480" t="s">
        <v>495</v>
      </c>
      <c r="K1480">
        <v>0</v>
      </c>
      <c r="N1480" t="b">
        <v>0</v>
      </c>
      <c r="O1480" t="b">
        <v>1</v>
      </c>
      <c r="P1480" t="b">
        <v>0</v>
      </c>
      <c r="Q1480">
        <v>10</v>
      </c>
      <c r="R1480">
        <v>1</v>
      </c>
      <c r="S1480">
        <v>1</v>
      </c>
      <c r="T1480">
        <v>2</v>
      </c>
      <c r="V1480" t="s">
        <v>322</v>
      </c>
      <c r="W1480" t="s">
        <v>3907</v>
      </c>
      <c r="X1480" t="s">
        <v>595</v>
      </c>
      <c r="Y1480">
        <v>18</v>
      </c>
      <c r="Z1480">
        <v>18</v>
      </c>
      <c r="AA1480">
        <v>2</v>
      </c>
      <c r="AB1480">
        <v>2</v>
      </c>
      <c r="AC1480">
        <v>19</v>
      </c>
    </row>
    <row r="1481" spans="1:29" x14ac:dyDescent="0.3">
      <c r="A1481">
        <v>1885</v>
      </c>
      <c r="B1481" t="s">
        <v>547</v>
      </c>
      <c r="C1481" t="s">
        <v>2563</v>
      </c>
      <c r="J1481" t="s">
        <v>495</v>
      </c>
      <c r="K1481">
        <v>0</v>
      </c>
      <c r="N1481" t="b">
        <v>0</v>
      </c>
      <c r="O1481" t="b">
        <v>1</v>
      </c>
      <c r="P1481" t="b">
        <v>0</v>
      </c>
      <c r="Q1481">
        <v>10</v>
      </c>
      <c r="R1481">
        <v>1</v>
      </c>
      <c r="S1481">
        <v>1</v>
      </c>
      <c r="T1481">
        <v>2</v>
      </c>
      <c r="V1481" t="s">
        <v>322</v>
      </c>
      <c r="W1481" t="s">
        <v>3907</v>
      </c>
      <c r="X1481" t="s">
        <v>549</v>
      </c>
      <c r="Y1481">
        <v>19</v>
      </c>
      <c r="Z1481">
        <v>19</v>
      </c>
      <c r="AA1481">
        <v>2</v>
      </c>
      <c r="AB1481">
        <v>2</v>
      </c>
      <c r="AC1481">
        <v>19</v>
      </c>
    </row>
    <row r="1482" spans="1:29" x14ac:dyDescent="0.3">
      <c r="A1482">
        <v>1886</v>
      </c>
      <c r="B1482" t="s">
        <v>547</v>
      </c>
      <c r="C1482" t="s">
        <v>2564</v>
      </c>
      <c r="J1482" t="s">
        <v>495</v>
      </c>
      <c r="K1482">
        <v>0</v>
      </c>
      <c r="N1482" t="b">
        <v>0</v>
      </c>
      <c r="O1482" t="b">
        <v>1</v>
      </c>
      <c r="P1482" t="b">
        <v>0</v>
      </c>
      <c r="Q1482">
        <v>10</v>
      </c>
      <c r="R1482">
        <v>1</v>
      </c>
      <c r="S1482">
        <v>1</v>
      </c>
      <c r="T1482">
        <v>2</v>
      </c>
      <c r="V1482" t="s">
        <v>322</v>
      </c>
      <c r="W1482" t="s">
        <v>3907</v>
      </c>
      <c r="X1482" t="s">
        <v>596</v>
      </c>
      <c r="Y1482">
        <v>20</v>
      </c>
      <c r="Z1482">
        <v>20</v>
      </c>
      <c r="AA1482">
        <v>2</v>
      </c>
      <c r="AB1482">
        <v>2</v>
      </c>
      <c r="AC1482">
        <v>19</v>
      </c>
    </row>
    <row r="1483" spans="1:29" x14ac:dyDescent="0.3">
      <c r="A1483">
        <v>1887</v>
      </c>
      <c r="B1483" t="s">
        <v>547</v>
      </c>
      <c r="C1483" t="s">
        <v>2565</v>
      </c>
      <c r="J1483" t="s">
        <v>495</v>
      </c>
      <c r="K1483">
        <v>0</v>
      </c>
      <c r="N1483" t="b">
        <v>0</v>
      </c>
      <c r="O1483" t="b">
        <v>1</v>
      </c>
      <c r="P1483" t="b">
        <v>0</v>
      </c>
      <c r="Q1483">
        <v>10</v>
      </c>
      <c r="R1483">
        <v>1</v>
      </c>
      <c r="S1483">
        <v>1</v>
      </c>
      <c r="T1483">
        <v>2</v>
      </c>
      <c r="V1483" t="s">
        <v>322</v>
      </c>
      <c r="W1483" t="s">
        <v>3907</v>
      </c>
      <c r="X1483" t="s">
        <v>597</v>
      </c>
      <c r="Y1483">
        <v>21</v>
      </c>
      <c r="Z1483">
        <v>21</v>
      </c>
      <c r="AA1483">
        <v>2</v>
      </c>
      <c r="AB1483">
        <v>2</v>
      </c>
      <c r="AC1483">
        <v>19</v>
      </c>
    </row>
    <row r="1484" spans="1:29" x14ac:dyDescent="0.3">
      <c r="A1484">
        <v>1888</v>
      </c>
      <c r="B1484" t="s">
        <v>547</v>
      </c>
      <c r="C1484" t="s">
        <v>2566</v>
      </c>
      <c r="J1484" t="s">
        <v>495</v>
      </c>
      <c r="K1484">
        <v>0</v>
      </c>
      <c r="N1484" t="b">
        <v>0</v>
      </c>
      <c r="O1484" t="b">
        <v>1</v>
      </c>
      <c r="P1484" t="b">
        <v>0</v>
      </c>
      <c r="Q1484">
        <v>10</v>
      </c>
      <c r="R1484">
        <v>1</v>
      </c>
      <c r="S1484">
        <v>1</v>
      </c>
      <c r="T1484">
        <v>2</v>
      </c>
      <c r="V1484" t="s">
        <v>322</v>
      </c>
      <c r="W1484" t="s">
        <v>3907</v>
      </c>
      <c r="X1484" t="s">
        <v>598</v>
      </c>
      <c r="Y1484">
        <v>22</v>
      </c>
      <c r="Z1484">
        <v>22</v>
      </c>
      <c r="AA1484">
        <v>2</v>
      </c>
      <c r="AB1484">
        <v>2</v>
      </c>
      <c r="AC1484">
        <v>19</v>
      </c>
    </row>
    <row r="1485" spans="1:29" x14ac:dyDescent="0.3">
      <c r="A1485">
        <v>1889</v>
      </c>
      <c r="B1485" t="s">
        <v>547</v>
      </c>
      <c r="C1485" t="s">
        <v>2567</v>
      </c>
      <c r="J1485" t="s">
        <v>495</v>
      </c>
      <c r="K1485">
        <v>0</v>
      </c>
      <c r="N1485" t="b">
        <v>0</v>
      </c>
      <c r="O1485" t="b">
        <v>1</v>
      </c>
      <c r="P1485" t="b">
        <v>0</v>
      </c>
      <c r="Q1485">
        <v>10</v>
      </c>
      <c r="R1485">
        <v>1</v>
      </c>
      <c r="S1485">
        <v>1</v>
      </c>
      <c r="T1485">
        <v>2</v>
      </c>
      <c r="V1485" t="s">
        <v>322</v>
      </c>
      <c r="W1485" t="s">
        <v>3907</v>
      </c>
      <c r="X1485" t="s">
        <v>599</v>
      </c>
      <c r="Y1485">
        <v>23</v>
      </c>
      <c r="Z1485">
        <v>23</v>
      </c>
      <c r="AA1485">
        <v>2</v>
      </c>
      <c r="AB1485">
        <v>2</v>
      </c>
      <c r="AC1485">
        <v>19</v>
      </c>
    </row>
    <row r="1486" spans="1:29" x14ac:dyDescent="0.3">
      <c r="A1486">
        <v>1890</v>
      </c>
      <c r="B1486" t="s">
        <v>547</v>
      </c>
      <c r="C1486" t="s">
        <v>2568</v>
      </c>
      <c r="J1486" t="s">
        <v>495</v>
      </c>
      <c r="K1486">
        <v>0</v>
      </c>
      <c r="N1486" t="b">
        <v>0</v>
      </c>
      <c r="O1486" t="b">
        <v>1</v>
      </c>
      <c r="P1486" t="b">
        <v>0</v>
      </c>
      <c r="Q1486">
        <v>10</v>
      </c>
      <c r="R1486">
        <v>1</v>
      </c>
      <c r="S1486">
        <v>1</v>
      </c>
      <c r="T1486">
        <v>2</v>
      </c>
      <c r="V1486" t="s">
        <v>322</v>
      </c>
      <c r="W1486" t="s">
        <v>3907</v>
      </c>
      <c r="X1486" t="s">
        <v>600</v>
      </c>
      <c r="Y1486">
        <v>24</v>
      </c>
      <c r="Z1486">
        <v>24</v>
      </c>
      <c r="AA1486">
        <v>2</v>
      </c>
      <c r="AB1486">
        <v>2</v>
      </c>
      <c r="AC1486">
        <v>19</v>
      </c>
    </row>
    <row r="1487" spans="1:29" x14ac:dyDescent="0.3">
      <c r="A1487">
        <v>1891</v>
      </c>
      <c r="B1487" t="s">
        <v>547</v>
      </c>
      <c r="C1487" t="s">
        <v>2569</v>
      </c>
      <c r="J1487" t="s">
        <v>495</v>
      </c>
      <c r="K1487">
        <v>0</v>
      </c>
      <c r="N1487" t="b">
        <v>0</v>
      </c>
      <c r="O1487" t="b">
        <v>1</v>
      </c>
      <c r="P1487" t="b">
        <v>0</v>
      </c>
      <c r="Q1487">
        <v>10</v>
      </c>
      <c r="R1487">
        <v>1</v>
      </c>
      <c r="S1487">
        <v>1</v>
      </c>
      <c r="T1487">
        <v>2</v>
      </c>
      <c r="V1487" t="s">
        <v>322</v>
      </c>
      <c r="W1487" t="s">
        <v>3907</v>
      </c>
      <c r="X1487" t="s">
        <v>601</v>
      </c>
      <c r="Y1487">
        <v>25</v>
      </c>
      <c r="Z1487">
        <v>25</v>
      </c>
      <c r="AA1487">
        <v>2</v>
      </c>
      <c r="AB1487">
        <v>2</v>
      </c>
      <c r="AC1487">
        <v>19</v>
      </c>
    </row>
    <row r="1488" spans="1:29" x14ac:dyDescent="0.3">
      <c r="A1488">
        <v>1892</v>
      </c>
      <c r="B1488" t="s">
        <v>547</v>
      </c>
      <c r="C1488" t="s">
        <v>2570</v>
      </c>
      <c r="J1488" t="s">
        <v>495</v>
      </c>
      <c r="K1488">
        <v>0</v>
      </c>
      <c r="N1488" t="b">
        <v>0</v>
      </c>
      <c r="O1488" t="b">
        <v>1</v>
      </c>
      <c r="P1488" t="b">
        <v>0</v>
      </c>
      <c r="Q1488">
        <v>10</v>
      </c>
      <c r="R1488">
        <v>1</v>
      </c>
      <c r="S1488">
        <v>1</v>
      </c>
      <c r="T1488">
        <v>2</v>
      </c>
      <c r="V1488" t="s">
        <v>322</v>
      </c>
      <c r="W1488" t="s">
        <v>3907</v>
      </c>
      <c r="X1488" t="s">
        <v>602</v>
      </c>
      <c r="Y1488">
        <v>26</v>
      </c>
      <c r="Z1488">
        <v>26</v>
      </c>
      <c r="AA1488">
        <v>2</v>
      </c>
      <c r="AB1488">
        <v>2</v>
      </c>
      <c r="AC1488">
        <v>19</v>
      </c>
    </row>
    <row r="1489" spans="1:29" x14ac:dyDescent="0.3">
      <c r="A1489">
        <v>1893</v>
      </c>
      <c r="B1489" t="s">
        <v>547</v>
      </c>
      <c r="C1489" t="s">
        <v>2571</v>
      </c>
      <c r="J1489" t="s">
        <v>495</v>
      </c>
      <c r="K1489">
        <v>0</v>
      </c>
      <c r="N1489" t="b">
        <v>0</v>
      </c>
      <c r="O1489" t="b">
        <v>1</v>
      </c>
      <c r="P1489" t="b">
        <v>0</v>
      </c>
      <c r="Q1489">
        <v>10</v>
      </c>
      <c r="R1489">
        <v>1</v>
      </c>
      <c r="S1489">
        <v>1</v>
      </c>
      <c r="T1489">
        <v>2</v>
      </c>
      <c r="V1489" t="s">
        <v>322</v>
      </c>
      <c r="W1489" t="s">
        <v>3907</v>
      </c>
      <c r="X1489" t="s">
        <v>603</v>
      </c>
      <c r="Y1489">
        <v>27</v>
      </c>
      <c r="Z1489">
        <v>27</v>
      </c>
      <c r="AA1489">
        <v>2</v>
      </c>
      <c r="AB1489">
        <v>2</v>
      </c>
      <c r="AC1489">
        <v>19</v>
      </c>
    </row>
    <row r="1490" spans="1:29" x14ac:dyDescent="0.3">
      <c r="A1490">
        <v>1894</v>
      </c>
      <c r="B1490" t="s">
        <v>547</v>
      </c>
      <c r="C1490" t="s">
        <v>2572</v>
      </c>
      <c r="J1490" t="s">
        <v>495</v>
      </c>
      <c r="K1490">
        <v>0</v>
      </c>
      <c r="N1490" t="b">
        <v>0</v>
      </c>
      <c r="O1490" t="b">
        <v>1</v>
      </c>
      <c r="P1490" t="b">
        <v>0</v>
      </c>
      <c r="Q1490">
        <v>10</v>
      </c>
      <c r="R1490">
        <v>1</v>
      </c>
      <c r="S1490">
        <v>1</v>
      </c>
      <c r="T1490">
        <v>2</v>
      </c>
      <c r="V1490" t="s">
        <v>322</v>
      </c>
      <c r="W1490" t="s">
        <v>3907</v>
      </c>
      <c r="X1490" t="s">
        <v>604</v>
      </c>
      <c r="Y1490">
        <v>28</v>
      </c>
      <c r="Z1490">
        <v>28</v>
      </c>
      <c r="AA1490">
        <v>2</v>
      </c>
      <c r="AB1490">
        <v>2</v>
      </c>
      <c r="AC1490">
        <v>19</v>
      </c>
    </row>
    <row r="1491" spans="1:29" x14ac:dyDescent="0.3">
      <c r="A1491">
        <v>1895</v>
      </c>
      <c r="B1491" t="s">
        <v>547</v>
      </c>
      <c r="C1491" t="s">
        <v>2573</v>
      </c>
      <c r="J1491" t="s">
        <v>495</v>
      </c>
      <c r="K1491">
        <v>0</v>
      </c>
      <c r="N1491" t="b">
        <v>0</v>
      </c>
      <c r="O1491" t="b">
        <v>1</v>
      </c>
      <c r="P1491" t="b">
        <v>0</v>
      </c>
      <c r="Q1491">
        <v>10</v>
      </c>
      <c r="R1491">
        <v>1</v>
      </c>
      <c r="S1491">
        <v>1</v>
      </c>
      <c r="T1491">
        <v>2</v>
      </c>
      <c r="V1491" t="s">
        <v>322</v>
      </c>
      <c r="W1491" t="s">
        <v>3907</v>
      </c>
      <c r="X1491" t="s">
        <v>605</v>
      </c>
      <c r="Y1491">
        <v>29</v>
      </c>
      <c r="Z1491">
        <v>29</v>
      </c>
      <c r="AA1491">
        <v>2</v>
      </c>
      <c r="AB1491">
        <v>2</v>
      </c>
      <c r="AC1491">
        <v>19</v>
      </c>
    </row>
    <row r="1492" spans="1:29" x14ac:dyDescent="0.3">
      <c r="A1492">
        <v>1896</v>
      </c>
      <c r="B1492" t="s">
        <v>547</v>
      </c>
      <c r="C1492" t="s">
        <v>2574</v>
      </c>
      <c r="J1492" t="s">
        <v>495</v>
      </c>
      <c r="K1492">
        <v>0</v>
      </c>
      <c r="N1492" t="b">
        <v>1</v>
      </c>
      <c r="O1492" t="b">
        <v>0</v>
      </c>
      <c r="P1492" t="b">
        <v>1</v>
      </c>
      <c r="Q1492">
        <v>10</v>
      </c>
      <c r="R1492">
        <v>1</v>
      </c>
      <c r="S1492">
        <v>1</v>
      </c>
      <c r="T1492">
        <v>2</v>
      </c>
      <c r="V1492" t="s">
        <v>322</v>
      </c>
      <c r="W1492" t="s">
        <v>3907</v>
      </c>
      <c r="X1492" t="s">
        <v>661</v>
      </c>
      <c r="Y1492">
        <v>16</v>
      </c>
      <c r="Z1492">
        <v>16</v>
      </c>
      <c r="AA1492">
        <v>3</v>
      </c>
      <c r="AB1492">
        <v>3</v>
      </c>
      <c r="AC1492">
        <v>19</v>
      </c>
    </row>
    <row r="1493" spans="1:29" x14ac:dyDescent="0.3">
      <c r="A1493">
        <v>1897</v>
      </c>
      <c r="B1493" t="s">
        <v>547</v>
      </c>
      <c r="C1493" t="s">
        <v>2575</v>
      </c>
      <c r="J1493" t="s">
        <v>495</v>
      </c>
      <c r="K1493">
        <v>0</v>
      </c>
      <c r="N1493" t="b">
        <v>1</v>
      </c>
      <c r="O1493" t="b">
        <v>0</v>
      </c>
      <c r="P1493" t="b">
        <v>1</v>
      </c>
      <c r="Q1493">
        <v>10</v>
      </c>
      <c r="R1493">
        <v>1</v>
      </c>
      <c r="S1493">
        <v>1</v>
      </c>
      <c r="T1493">
        <v>2</v>
      </c>
      <c r="V1493" t="s">
        <v>322</v>
      </c>
      <c r="W1493" t="s">
        <v>3907</v>
      </c>
      <c r="X1493" t="s">
        <v>888</v>
      </c>
      <c r="Y1493">
        <v>16</v>
      </c>
      <c r="Z1493">
        <v>16</v>
      </c>
      <c r="AA1493">
        <v>4</v>
      </c>
      <c r="AB1493">
        <v>4</v>
      </c>
      <c r="AC1493">
        <v>19</v>
      </c>
    </row>
    <row r="1494" spans="1:29" x14ac:dyDescent="0.3">
      <c r="A1494">
        <v>1898</v>
      </c>
      <c r="B1494" t="s">
        <v>547</v>
      </c>
      <c r="C1494" t="s">
        <v>2576</v>
      </c>
      <c r="J1494" t="s">
        <v>495</v>
      </c>
      <c r="K1494">
        <v>0</v>
      </c>
      <c r="N1494" t="b">
        <v>1</v>
      </c>
      <c r="O1494" t="b">
        <v>0</v>
      </c>
      <c r="P1494" t="b">
        <v>1</v>
      </c>
      <c r="Q1494">
        <v>10</v>
      </c>
      <c r="R1494">
        <v>1</v>
      </c>
      <c r="S1494">
        <v>1</v>
      </c>
      <c r="T1494">
        <v>2</v>
      </c>
      <c r="V1494" t="s">
        <v>322</v>
      </c>
      <c r="W1494" t="s">
        <v>3907</v>
      </c>
      <c r="X1494" t="s">
        <v>890</v>
      </c>
      <c r="Y1494">
        <v>16</v>
      </c>
      <c r="Z1494">
        <v>16</v>
      </c>
      <c r="AA1494">
        <v>5</v>
      </c>
      <c r="AB1494">
        <v>5</v>
      </c>
      <c r="AC1494">
        <v>19</v>
      </c>
    </row>
    <row r="1495" spans="1:29" x14ac:dyDescent="0.3">
      <c r="A1495">
        <v>1899</v>
      </c>
      <c r="B1495" t="s">
        <v>547</v>
      </c>
      <c r="C1495" t="s">
        <v>2577</v>
      </c>
      <c r="J1495" t="s">
        <v>495</v>
      </c>
      <c r="K1495">
        <v>0</v>
      </c>
      <c r="N1495" t="b">
        <v>1</v>
      </c>
      <c r="O1495" t="b">
        <v>0</v>
      </c>
      <c r="P1495" t="b">
        <v>1</v>
      </c>
      <c r="Q1495">
        <v>10</v>
      </c>
      <c r="R1495">
        <v>1</v>
      </c>
      <c r="S1495">
        <v>1</v>
      </c>
      <c r="T1495">
        <v>2</v>
      </c>
      <c r="V1495" t="s">
        <v>322</v>
      </c>
      <c r="W1495" t="s">
        <v>3907</v>
      </c>
      <c r="X1495" t="s">
        <v>892</v>
      </c>
      <c r="Y1495">
        <v>16</v>
      </c>
      <c r="Z1495">
        <v>16</v>
      </c>
      <c r="AA1495">
        <v>6</v>
      </c>
      <c r="AB1495">
        <v>6</v>
      </c>
      <c r="AC1495">
        <v>19</v>
      </c>
    </row>
    <row r="1496" spans="1:29" x14ac:dyDescent="0.3">
      <c r="A1496">
        <v>1900</v>
      </c>
      <c r="B1496" t="s">
        <v>547</v>
      </c>
      <c r="C1496" t="s">
        <v>2578</v>
      </c>
      <c r="J1496" t="s">
        <v>495</v>
      </c>
      <c r="K1496">
        <v>0</v>
      </c>
      <c r="N1496" t="b">
        <v>1</v>
      </c>
      <c r="O1496" t="b">
        <v>0</v>
      </c>
      <c r="P1496" t="b">
        <v>1</v>
      </c>
      <c r="Q1496">
        <v>10</v>
      </c>
      <c r="R1496">
        <v>1</v>
      </c>
      <c r="S1496">
        <v>1</v>
      </c>
      <c r="T1496">
        <v>2</v>
      </c>
      <c r="V1496" t="s">
        <v>322</v>
      </c>
      <c r="W1496" t="s">
        <v>3907</v>
      </c>
      <c r="X1496" t="s">
        <v>663</v>
      </c>
      <c r="Y1496">
        <v>17</v>
      </c>
      <c r="Z1496">
        <v>17</v>
      </c>
      <c r="AA1496">
        <v>3</v>
      </c>
      <c r="AB1496">
        <v>3</v>
      </c>
      <c r="AC1496">
        <v>19</v>
      </c>
    </row>
    <row r="1497" spans="1:29" x14ac:dyDescent="0.3">
      <c r="A1497">
        <v>1901</v>
      </c>
      <c r="B1497" t="s">
        <v>547</v>
      </c>
      <c r="C1497" t="s">
        <v>2579</v>
      </c>
      <c r="J1497" t="s">
        <v>495</v>
      </c>
      <c r="K1497">
        <v>0</v>
      </c>
      <c r="N1497" t="b">
        <v>1</v>
      </c>
      <c r="O1497" t="b">
        <v>0</v>
      </c>
      <c r="P1497" t="b">
        <v>1</v>
      </c>
      <c r="Q1497">
        <v>10</v>
      </c>
      <c r="R1497">
        <v>1</v>
      </c>
      <c r="S1497">
        <v>1</v>
      </c>
      <c r="T1497">
        <v>2</v>
      </c>
      <c r="V1497" t="s">
        <v>322</v>
      </c>
      <c r="W1497" t="s">
        <v>3907</v>
      </c>
      <c r="X1497" t="s">
        <v>900</v>
      </c>
      <c r="Y1497">
        <v>17</v>
      </c>
      <c r="Z1497">
        <v>17</v>
      </c>
      <c r="AA1497">
        <v>4</v>
      </c>
      <c r="AB1497">
        <v>4</v>
      </c>
      <c r="AC1497">
        <v>19</v>
      </c>
    </row>
    <row r="1498" spans="1:29" x14ac:dyDescent="0.3">
      <c r="A1498">
        <v>1902</v>
      </c>
      <c r="B1498" t="s">
        <v>547</v>
      </c>
      <c r="C1498" t="s">
        <v>2580</v>
      </c>
      <c r="J1498" t="s">
        <v>495</v>
      </c>
      <c r="K1498">
        <v>0</v>
      </c>
      <c r="N1498" t="b">
        <v>1</v>
      </c>
      <c r="O1498" t="b">
        <v>0</v>
      </c>
      <c r="P1498" t="b">
        <v>1</v>
      </c>
      <c r="Q1498">
        <v>10</v>
      </c>
      <c r="R1498">
        <v>1</v>
      </c>
      <c r="S1498">
        <v>1</v>
      </c>
      <c r="T1498">
        <v>2</v>
      </c>
      <c r="V1498" t="s">
        <v>322</v>
      </c>
      <c r="W1498" t="s">
        <v>3907</v>
      </c>
      <c r="X1498" t="s">
        <v>902</v>
      </c>
      <c r="Y1498">
        <v>17</v>
      </c>
      <c r="Z1498">
        <v>17</v>
      </c>
      <c r="AA1498">
        <v>5</v>
      </c>
      <c r="AB1498">
        <v>5</v>
      </c>
      <c r="AC1498">
        <v>19</v>
      </c>
    </row>
    <row r="1499" spans="1:29" x14ac:dyDescent="0.3">
      <c r="A1499">
        <v>1903</v>
      </c>
      <c r="B1499" t="s">
        <v>547</v>
      </c>
      <c r="C1499" t="s">
        <v>2581</v>
      </c>
      <c r="J1499" t="s">
        <v>495</v>
      </c>
      <c r="K1499">
        <v>0</v>
      </c>
      <c r="N1499" t="b">
        <v>1</v>
      </c>
      <c r="O1499" t="b">
        <v>0</v>
      </c>
      <c r="P1499" t="b">
        <v>1</v>
      </c>
      <c r="Q1499">
        <v>10</v>
      </c>
      <c r="R1499">
        <v>1</v>
      </c>
      <c r="S1499">
        <v>1</v>
      </c>
      <c r="T1499">
        <v>2</v>
      </c>
      <c r="V1499" t="s">
        <v>322</v>
      </c>
      <c r="W1499" t="s">
        <v>3907</v>
      </c>
      <c r="X1499" t="s">
        <v>904</v>
      </c>
      <c r="Y1499">
        <v>17</v>
      </c>
      <c r="Z1499">
        <v>17</v>
      </c>
      <c r="AA1499">
        <v>6</v>
      </c>
      <c r="AB1499">
        <v>6</v>
      </c>
      <c r="AC1499">
        <v>19</v>
      </c>
    </row>
    <row r="1500" spans="1:29" x14ac:dyDescent="0.3">
      <c r="A1500">
        <v>1904</v>
      </c>
      <c r="B1500" t="s">
        <v>547</v>
      </c>
      <c r="C1500" t="s">
        <v>2582</v>
      </c>
      <c r="J1500" t="s">
        <v>495</v>
      </c>
      <c r="K1500">
        <v>0</v>
      </c>
      <c r="N1500" t="b">
        <v>1</v>
      </c>
      <c r="O1500" t="b">
        <v>0</v>
      </c>
      <c r="P1500" t="b">
        <v>1</v>
      </c>
      <c r="Q1500">
        <v>10</v>
      </c>
      <c r="R1500">
        <v>1</v>
      </c>
      <c r="S1500">
        <v>1</v>
      </c>
      <c r="T1500">
        <v>2</v>
      </c>
      <c r="V1500" t="s">
        <v>322</v>
      </c>
      <c r="W1500" t="s">
        <v>3907</v>
      </c>
      <c r="X1500" t="s">
        <v>665</v>
      </c>
      <c r="Y1500">
        <v>18</v>
      </c>
      <c r="Z1500">
        <v>18</v>
      </c>
      <c r="AA1500">
        <v>3</v>
      </c>
      <c r="AB1500">
        <v>3</v>
      </c>
      <c r="AC1500">
        <v>19</v>
      </c>
    </row>
    <row r="1501" spans="1:29" x14ac:dyDescent="0.3">
      <c r="A1501">
        <v>1905</v>
      </c>
      <c r="B1501" t="s">
        <v>547</v>
      </c>
      <c r="C1501" t="s">
        <v>2583</v>
      </c>
      <c r="J1501" t="s">
        <v>495</v>
      </c>
      <c r="K1501">
        <v>0</v>
      </c>
      <c r="N1501" t="b">
        <v>1</v>
      </c>
      <c r="O1501" t="b">
        <v>0</v>
      </c>
      <c r="P1501" t="b">
        <v>1</v>
      </c>
      <c r="Q1501">
        <v>10</v>
      </c>
      <c r="R1501">
        <v>1</v>
      </c>
      <c r="S1501">
        <v>1</v>
      </c>
      <c r="T1501">
        <v>2</v>
      </c>
      <c r="V1501" t="s">
        <v>322</v>
      </c>
      <c r="W1501" t="s">
        <v>3907</v>
      </c>
      <c r="X1501" t="s">
        <v>912</v>
      </c>
      <c r="Y1501">
        <v>18</v>
      </c>
      <c r="Z1501">
        <v>18</v>
      </c>
      <c r="AA1501">
        <v>4</v>
      </c>
      <c r="AB1501">
        <v>4</v>
      </c>
      <c r="AC1501">
        <v>19</v>
      </c>
    </row>
    <row r="1502" spans="1:29" x14ac:dyDescent="0.3">
      <c r="A1502">
        <v>1906</v>
      </c>
      <c r="B1502" t="s">
        <v>547</v>
      </c>
      <c r="C1502" t="s">
        <v>2584</v>
      </c>
      <c r="J1502" t="s">
        <v>495</v>
      </c>
      <c r="K1502">
        <v>0</v>
      </c>
      <c r="N1502" t="b">
        <v>1</v>
      </c>
      <c r="O1502" t="b">
        <v>0</v>
      </c>
      <c r="P1502" t="b">
        <v>1</v>
      </c>
      <c r="Q1502">
        <v>10</v>
      </c>
      <c r="R1502">
        <v>1</v>
      </c>
      <c r="S1502">
        <v>1</v>
      </c>
      <c r="T1502">
        <v>2</v>
      </c>
      <c r="V1502" t="s">
        <v>322</v>
      </c>
      <c r="W1502" t="s">
        <v>3907</v>
      </c>
      <c r="X1502" t="s">
        <v>914</v>
      </c>
      <c r="Y1502">
        <v>18</v>
      </c>
      <c r="Z1502">
        <v>18</v>
      </c>
      <c r="AA1502">
        <v>5</v>
      </c>
      <c r="AB1502">
        <v>5</v>
      </c>
      <c r="AC1502">
        <v>19</v>
      </c>
    </row>
    <row r="1503" spans="1:29" x14ac:dyDescent="0.3">
      <c r="A1503">
        <v>1907</v>
      </c>
      <c r="B1503" t="s">
        <v>547</v>
      </c>
      <c r="C1503" t="s">
        <v>2585</v>
      </c>
      <c r="J1503" t="s">
        <v>495</v>
      </c>
      <c r="K1503">
        <v>0</v>
      </c>
      <c r="N1503" t="b">
        <v>1</v>
      </c>
      <c r="O1503" t="b">
        <v>0</v>
      </c>
      <c r="P1503" t="b">
        <v>1</v>
      </c>
      <c r="Q1503">
        <v>10</v>
      </c>
      <c r="R1503">
        <v>1</v>
      </c>
      <c r="S1503">
        <v>1</v>
      </c>
      <c r="T1503">
        <v>2</v>
      </c>
      <c r="V1503" t="s">
        <v>322</v>
      </c>
      <c r="W1503" t="s">
        <v>3907</v>
      </c>
      <c r="X1503" t="s">
        <v>916</v>
      </c>
      <c r="Y1503">
        <v>18</v>
      </c>
      <c r="Z1503">
        <v>18</v>
      </c>
      <c r="AA1503">
        <v>6</v>
      </c>
      <c r="AB1503">
        <v>6</v>
      </c>
      <c r="AC1503">
        <v>19</v>
      </c>
    </row>
    <row r="1504" spans="1:29" x14ac:dyDescent="0.3">
      <c r="A1504">
        <v>1908</v>
      </c>
      <c r="B1504" t="s">
        <v>547</v>
      </c>
      <c r="C1504" t="s">
        <v>2586</v>
      </c>
      <c r="J1504" t="s">
        <v>495</v>
      </c>
      <c r="K1504">
        <v>0</v>
      </c>
      <c r="N1504" t="b">
        <v>1</v>
      </c>
      <c r="O1504" t="b">
        <v>0</v>
      </c>
      <c r="P1504" t="b">
        <v>1</v>
      </c>
      <c r="Q1504">
        <v>10</v>
      </c>
      <c r="R1504">
        <v>1</v>
      </c>
      <c r="S1504">
        <v>1</v>
      </c>
      <c r="T1504">
        <v>2</v>
      </c>
      <c r="V1504" t="s">
        <v>322</v>
      </c>
      <c r="W1504" t="s">
        <v>3907</v>
      </c>
      <c r="X1504" t="s">
        <v>667</v>
      </c>
      <c r="Y1504">
        <v>19</v>
      </c>
      <c r="Z1504">
        <v>19</v>
      </c>
      <c r="AA1504">
        <v>3</v>
      </c>
      <c r="AB1504">
        <v>3</v>
      </c>
      <c r="AC1504">
        <v>19</v>
      </c>
    </row>
    <row r="1505" spans="1:29" x14ac:dyDescent="0.3">
      <c r="A1505">
        <v>1909</v>
      </c>
      <c r="B1505" t="s">
        <v>547</v>
      </c>
      <c r="C1505" t="s">
        <v>2587</v>
      </c>
      <c r="J1505" t="s">
        <v>495</v>
      </c>
      <c r="K1505">
        <v>0</v>
      </c>
      <c r="N1505" t="b">
        <v>1</v>
      </c>
      <c r="O1505" t="b">
        <v>0</v>
      </c>
      <c r="P1505" t="b">
        <v>1</v>
      </c>
      <c r="Q1505">
        <v>10</v>
      </c>
      <c r="R1505">
        <v>1</v>
      </c>
      <c r="S1505">
        <v>1</v>
      </c>
      <c r="T1505">
        <v>2</v>
      </c>
      <c r="V1505" t="s">
        <v>322</v>
      </c>
      <c r="W1505" t="s">
        <v>3907</v>
      </c>
      <c r="X1505" t="s">
        <v>924</v>
      </c>
      <c r="Y1505">
        <v>19</v>
      </c>
      <c r="Z1505">
        <v>19</v>
      </c>
      <c r="AA1505">
        <v>4</v>
      </c>
      <c r="AB1505">
        <v>4</v>
      </c>
      <c r="AC1505">
        <v>19</v>
      </c>
    </row>
    <row r="1506" spans="1:29" x14ac:dyDescent="0.3">
      <c r="A1506">
        <v>1910</v>
      </c>
      <c r="B1506" t="s">
        <v>547</v>
      </c>
      <c r="C1506" t="s">
        <v>2588</v>
      </c>
      <c r="J1506" t="s">
        <v>495</v>
      </c>
      <c r="K1506">
        <v>0</v>
      </c>
      <c r="N1506" t="b">
        <v>1</v>
      </c>
      <c r="O1506" t="b">
        <v>0</v>
      </c>
      <c r="P1506" t="b">
        <v>1</v>
      </c>
      <c r="Q1506">
        <v>10</v>
      </c>
      <c r="R1506">
        <v>1</v>
      </c>
      <c r="S1506">
        <v>1</v>
      </c>
      <c r="T1506">
        <v>2</v>
      </c>
      <c r="V1506" t="s">
        <v>322</v>
      </c>
      <c r="W1506" t="s">
        <v>3907</v>
      </c>
      <c r="X1506" t="s">
        <v>926</v>
      </c>
      <c r="Y1506">
        <v>19</v>
      </c>
      <c r="Z1506">
        <v>19</v>
      </c>
      <c r="AA1506">
        <v>5</v>
      </c>
      <c r="AB1506">
        <v>5</v>
      </c>
      <c r="AC1506">
        <v>19</v>
      </c>
    </row>
    <row r="1507" spans="1:29" x14ac:dyDescent="0.3">
      <c r="A1507">
        <v>1911</v>
      </c>
      <c r="B1507" t="s">
        <v>547</v>
      </c>
      <c r="C1507" t="s">
        <v>2589</v>
      </c>
      <c r="J1507" t="s">
        <v>495</v>
      </c>
      <c r="K1507">
        <v>0</v>
      </c>
      <c r="N1507" t="b">
        <v>1</v>
      </c>
      <c r="O1507" t="b">
        <v>0</v>
      </c>
      <c r="P1507" t="b">
        <v>1</v>
      </c>
      <c r="Q1507">
        <v>10</v>
      </c>
      <c r="R1507">
        <v>1</v>
      </c>
      <c r="S1507">
        <v>1</v>
      </c>
      <c r="T1507">
        <v>2</v>
      </c>
      <c r="V1507" t="s">
        <v>322</v>
      </c>
      <c r="W1507" t="s">
        <v>3907</v>
      </c>
      <c r="X1507" t="s">
        <v>928</v>
      </c>
      <c r="Y1507">
        <v>19</v>
      </c>
      <c r="Z1507">
        <v>19</v>
      </c>
      <c r="AA1507">
        <v>6</v>
      </c>
      <c r="AB1507">
        <v>6</v>
      </c>
      <c r="AC1507">
        <v>19</v>
      </c>
    </row>
    <row r="1508" spans="1:29" x14ac:dyDescent="0.3">
      <c r="A1508">
        <v>1912</v>
      </c>
      <c r="B1508" t="s">
        <v>547</v>
      </c>
      <c r="C1508" t="s">
        <v>2590</v>
      </c>
      <c r="J1508" t="s">
        <v>495</v>
      </c>
      <c r="K1508">
        <v>0</v>
      </c>
      <c r="N1508" t="b">
        <v>1</v>
      </c>
      <c r="O1508" t="b">
        <v>0</v>
      </c>
      <c r="P1508" t="b">
        <v>1</v>
      </c>
      <c r="Q1508">
        <v>10</v>
      </c>
      <c r="R1508">
        <v>1</v>
      </c>
      <c r="S1508">
        <v>1</v>
      </c>
      <c r="T1508">
        <v>2</v>
      </c>
      <c r="V1508" t="s">
        <v>322</v>
      </c>
      <c r="W1508" t="s">
        <v>3907</v>
      </c>
      <c r="X1508" t="s">
        <v>669</v>
      </c>
      <c r="Y1508">
        <v>20</v>
      </c>
      <c r="Z1508">
        <v>20</v>
      </c>
      <c r="AA1508">
        <v>3</v>
      </c>
      <c r="AB1508">
        <v>3</v>
      </c>
      <c r="AC1508">
        <v>19</v>
      </c>
    </row>
    <row r="1509" spans="1:29" x14ac:dyDescent="0.3">
      <c r="A1509">
        <v>1913</v>
      </c>
      <c r="B1509" t="s">
        <v>547</v>
      </c>
      <c r="C1509" t="s">
        <v>2591</v>
      </c>
      <c r="J1509" t="s">
        <v>495</v>
      </c>
      <c r="K1509">
        <v>0</v>
      </c>
      <c r="N1509" t="b">
        <v>1</v>
      </c>
      <c r="O1509" t="b">
        <v>0</v>
      </c>
      <c r="P1509" t="b">
        <v>1</v>
      </c>
      <c r="Q1509">
        <v>10</v>
      </c>
      <c r="R1509">
        <v>1</v>
      </c>
      <c r="S1509">
        <v>1</v>
      </c>
      <c r="T1509">
        <v>2</v>
      </c>
      <c r="V1509" t="s">
        <v>322</v>
      </c>
      <c r="W1509" t="s">
        <v>3907</v>
      </c>
      <c r="X1509" t="s">
        <v>936</v>
      </c>
      <c r="Y1509">
        <v>20</v>
      </c>
      <c r="Z1509">
        <v>20</v>
      </c>
      <c r="AA1509">
        <v>4</v>
      </c>
      <c r="AB1509">
        <v>4</v>
      </c>
      <c r="AC1509">
        <v>19</v>
      </c>
    </row>
    <row r="1510" spans="1:29" x14ac:dyDescent="0.3">
      <c r="A1510">
        <v>1914</v>
      </c>
      <c r="B1510" t="s">
        <v>547</v>
      </c>
      <c r="C1510" t="s">
        <v>2592</v>
      </c>
      <c r="J1510" t="s">
        <v>495</v>
      </c>
      <c r="K1510">
        <v>0</v>
      </c>
      <c r="N1510" t="b">
        <v>1</v>
      </c>
      <c r="O1510" t="b">
        <v>0</v>
      </c>
      <c r="P1510" t="b">
        <v>1</v>
      </c>
      <c r="Q1510">
        <v>10</v>
      </c>
      <c r="R1510">
        <v>1</v>
      </c>
      <c r="S1510">
        <v>1</v>
      </c>
      <c r="T1510">
        <v>2</v>
      </c>
      <c r="V1510" t="s">
        <v>322</v>
      </c>
      <c r="W1510" t="s">
        <v>3907</v>
      </c>
      <c r="X1510" t="s">
        <v>938</v>
      </c>
      <c r="Y1510">
        <v>20</v>
      </c>
      <c r="Z1510">
        <v>20</v>
      </c>
      <c r="AA1510">
        <v>5</v>
      </c>
      <c r="AB1510">
        <v>5</v>
      </c>
      <c r="AC1510">
        <v>19</v>
      </c>
    </row>
    <row r="1511" spans="1:29" x14ac:dyDescent="0.3">
      <c r="A1511">
        <v>1915</v>
      </c>
      <c r="B1511" t="s">
        <v>547</v>
      </c>
      <c r="C1511" t="s">
        <v>2593</v>
      </c>
      <c r="J1511" t="s">
        <v>495</v>
      </c>
      <c r="K1511">
        <v>0</v>
      </c>
      <c r="N1511" t="b">
        <v>1</v>
      </c>
      <c r="O1511" t="b">
        <v>0</v>
      </c>
      <c r="P1511" t="b">
        <v>1</v>
      </c>
      <c r="Q1511">
        <v>10</v>
      </c>
      <c r="R1511">
        <v>1</v>
      </c>
      <c r="S1511">
        <v>1</v>
      </c>
      <c r="T1511">
        <v>2</v>
      </c>
      <c r="V1511" t="s">
        <v>322</v>
      </c>
      <c r="W1511" t="s">
        <v>3907</v>
      </c>
      <c r="X1511" t="s">
        <v>940</v>
      </c>
      <c r="Y1511">
        <v>20</v>
      </c>
      <c r="Z1511">
        <v>20</v>
      </c>
      <c r="AA1511">
        <v>6</v>
      </c>
      <c r="AB1511">
        <v>6</v>
      </c>
      <c r="AC1511">
        <v>19</v>
      </c>
    </row>
    <row r="1512" spans="1:29" x14ac:dyDescent="0.3">
      <c r="A1512">
        <v>1916</v>
      </c>
      <c r="B1512" t="s">
        <v>547</v>
      </c>
      <c r="C1512" t="s">
        <v>2594</v>
      </c>
      <c r="J1512" t="s">
        <v>495</v>
      </c>
      <c r="K1512">
        <v>0</v>
      </c>
      <c r="N1512" t="b">
        <v>1</v>
      </c>
      <c r="O1512" t="b">
        <v>0</v>
      </c>
      <c r="P1512" t="b">
        <v>1</v>
      </c>
      <c r="Q1512">
        <v>10</v>
      </c>
      <c r="R1512">
        <v>1</v>
      </c>
      <c r="S1512">
        <v>1</v>
      </c>
      <c r="T1512">
        <v>2</v>
      </c>
      <c r="V1512" t="s">
        <v>322</v>
      </c>
      <c r="W1512" t="s">
        <v>3907</v>
      </c>
      <c r="X1512" t="s">
        <v>671</v>
      </c>
      <c r="Y1512">
        <v>21</v>
      </c>
      <c r="Z1512">
        <v>21</v>
      </c>
      <c r="AA1512">
        <v>3</v>
      </c>
      <c r="AB1512">
        <v>3</v>
      </c>
      <c r="AC1512">
        <v>19</v>
      </c>
    </row>
    <row r="1513" spans="1:29" x14ac:dyDescent="0.3">
      <c r="A1513">
        <v>1917</v>
      </c>
      <c r="B1513" t="s">
        <v>547</v>
      </c>
      <c r="C1513" t="s">
        <v>2595</v>
      </c>
      <c r="J1513" t="s">
        <v>495</v>
      </c>
      <c r="K1513">
        <v>0</v>
      </c>
      <c r="N1513" t="b">
        <v>1</v>
      </c>
      <c r="O1513" t="b">
        <v>0</v>
      </c>
      <c r="P1513" t="b">
        <v>1</v>
      </c>
      <c r="Q1513">
        <v>10</v>
      </c>
      <c r="R1513">
        <v>1</v>
      </c>
      <c r="S1513">
        <v>1</v>
      </c>
      <c r="T1513">
        <v>2</v>
      </c>
      <c r="V1513" t="s">
        <v>322</v>
      </c>
      <c r="W1513" t="s">
        <v>3907</v>
      </c>
      <c r="X1513" t="s">
        <v>948</v>
      </c>
      <c r="Y1513">
        <v>21</v>
      </c>
      <c r="Z1513">
        <v>21</v>
      </c>
      <c r="AA1513">
        <v>4</v>
      </c>
      <c r="AB1513">
        <v>4</v>
      </c>
      <c r="AC1513">
        <v>19</v>
      </c>
    </row>
    <row r="1514" spans="1:29" x14ac:dyDescent="0.3">
      <c r="A1514">
        <v>1918</v>
      </c>
      <c r="B1514" t="s">
        <v>547</v>
      </c>
      <c r="C1514" t="s">
        <v>2596</v>
      </c>
      <c r="J1514" t="s">
        <v>495</v>
      </c>
      <c r="K1514">
        <v>0</v>
      </c>
      <c r="N1514" t="b">
        <v>1</v>
      </c>
      <c r="O1514" t="b">
        <v>0</v>
      </c>
      <c r="P1514" t="b">
        <v>1</v>
      </c>
      <c r="Q1514">
        <v>10</v>
      </c>
      <c r="R1514">
        <v>1</v>
      </c>
      <c r="S1514">
        <v>1</v>
      </c>
      <c r="T1514">
        <v>2</v>
      </c>
      <c r="V1514" t="s">
        <v>322</v>
      </c>
      <c r="W1514" t="s">
        <v>3907</v>
      </c>
      <c r="X1514" t="s">
        <v>950</v>
      </c>
      <c r="Y1514">
        <v>21</v>
      </c>
      <c r="Z1514">
        <v>21</v>
      </c>
      <c r="AA1514">
        <v>5</v>
      </c>
      <c r="AB1514">
        <v>5</v>
      </c>
      <c r="AC1514">
        <v>19</v>
      </c>
    </row>
    <row r="1515" spans="1:29" x14ac:dyDescent="0.3">
      <c r="A1515">
        <v>1919</v>
      </c>
      <c r="B1515" t="s">
        <v>547</v>
      </c>
      <c r="C1515" t="s">
        <v>2597</v>
      </c>
      <c r="J1515" t="s">
        <v>495</v>
      </c>
      <c r="K1515">
        <v>0</v>
      </c>
      <c r="N1515" t="b">
        <v>1</v>
      </c>
      <c r="O1515" t="b">
        <v>0</v>
      </c>
      <c r="P1515" t="b">
        <v>1</v>
      </c>
      <c r="Q1515">
        <v>10</v>
      </c>
      <c r="R1515">
        <v>1</v>
      </c>
      <c r="S1515">
        <v>1</v>
      </c>
      <c r="T1515">
        <v>2</v>
      </c>
      <c r="V1515" t="s">
        <v>322</v>
      </c>
      <c r="W1515" t="s">
        <v>3907</v>
      </c>
      <c r="X1515" t="s">
        <v>952</v>
      </c>
      <c r="Y1515">
        <v>21</v>
      </c>
      <c r="Z1515">
        <v>21</v>
      </c>
      <c r="AA1515">
        <v>6</v>
      </c>
      <c r="AB1515">
        <v>6</v>
      </c>
      <c r="AC1515">
        <v>19</v>
      </c>
    </row>
    <row r="1516" spans="1:29" x14ac:dyDescent="0.3">
      <c r="A1516">
        <v>1920</v>
      </c>
      <c r="B1516" t="s">
        <v>547</v>
      </c>
      <c r="C1516" t="s">
        <v>2598</v>
      </c>
      <c r="J1516" t="s">
        <v>495</v>
      </c>
      <c r="K1516">
        <v>0</v>
      </c>
      <c r="N1516" t="b">
        <v>1</v>
      </c>
      <c r="O1516" t="b">
        <v>0</v>
      </c>
      <c r="P1516" t="b">
        <v>1</v>
      </c>
      <c r="Q1516">
        <v>10</v>
      </c>
      <c r="R1516">
        <v>1</v>
      </c>
      <c r="S1516">
        <v>1</v>
      </c>
      <c r="T1516">
        <v>2</v>
      </c>
      <c r="V1516" t="s">
        <v>322</v>
      </c>
      <c r="W1516" t="s">
        <v>3907</v>
      </c>
      <c r="X1516" t="s">
        <v>673</v>
      </c>
      <c r="Y1516">
        <v>22</v>
      </c>
      <c r="Z1516">
        <v>22</v>
      </c>
      <c r="AA1516">
        <v>3</v>
      </c>
      <c r="AB1516">
        <v>3</v>
      </c>
      <c r="AC1516">
        <v>19</v>
      </c>
    </row>
    <row r="1517" spans="1:29" x14ac:dyDescent="0.3">
      <c r="A1517">
        <v>1921</v>
      </c>
      <c r="B1517" t="s">
        <v>547</v>
      </c>
      <c r="C1517" t="s">
        <v>2599</v>
      </c>
      <c r="J1517" t="s">
        <v>495</v>
      </c>
      <c r="K1517">
        <v>0</v>
      </c>
      <c r="N1517" t="b">
        <v>1</v>
      </c>
      <c r="O1517" t="b">
        <v>0</v>
      </c>
      <c r="P1517" t="b">
        <v>1</v>
      </c>
      <c r="Q1517">
        <v>10</v>
      </c>
      <c r="R1517">
        <v>1</v>
      </c>
      <c r="S1517">
        <v>1</v>
      </c>
      <c r="T1517">
        <v>2</v>
      </c>
      <c r="V1517" t="s">
        <v>322</v>
      </c>
      <c r="W1517" t="s">
        <v>3907</v>
      </c>
      <c r="X1517" t="s">
        <v>960</v>
      </c>
      <c r="Y1517">
        <v>22</v>
      </c>
      <c r="Z1517">
        <v>22</v>
      </c>
      <c r="AA1517">
        <v>4</v>
      </c>
      <c r="AB1517">
        <v>4</v>
      </c>
      <c r="AC1517">
        <v>19</v>
      </c>
    </row>
    <row r="1518" spans="1:29" x14ac:dyDescent="0.3">
      <c r="A1518">
        <v>1922</v>
      </c>
      <c r="B1518" t="s">
        <v>547</v>
      </c>
      <c r="C1518" t="s">
        <v>2600</v>
      </c>
      <c r="J1518" t="s">
        <v>495</v>
      </c>
      <c r="K1518">
        <v>0</v>
      </c>
      <c r="N1518" t="b">
        <v>1</v>
      </c>
      <c r="O1518" t="b">
        <v>0</v>
      </c>
      <c r="P1518" t="b">
        <v>1</v>
      </c>
      <c r="Q1518">
        <v>10</v>
      </c>
      <c r="R1518">
        <v>1</v>
      </c>
      <c r="S1518">
        <v>1</v>
      </c>
      <c r="T1518">
        <v>2</v>
      </c>
      <c r="V1518" t="s">
        <v>322</v>
      </c>
      <c r="W1518" t="s">
        <v>3907</v>
      </c>
      <c r="X1518" t="s">
        <v>962</v>
      </c>
      <c r="Y1518">
        <v>22</v>
      </c>
      <c r="Z1518">
        <v>22</v>
      </c>
      <c r="AA1518">
        <v>5</v>
      </c>
      <c r="AB1518">
        <v>5</v>
      </c>
      <c r="AC1518">
        <v>19</v>
      </c>
    </row>
    <row r="1519" spans="1:29" x14ac:dyDescent="0.3">
      <c r="A1519">
        <v>1923</v>
      </c>
      <c r="B1519" t="s">
        <v>547</v>
      </c>
      <c r="C1519" t="s">
        <v>2601</v>
      </c>
      <c r="J1519" t="s">
        <v>495</v>
      </c>
      <c r="K1519">
        <v>0</v>
      </c>
      <c r="N1519" t="b">
        <v>1</v>
      </c>
      <c r="O1519" t="b">
        <v>0</v>
      </c>
      <c r="P1519" t="b">
        <v>1</v>
      </c>
      <c r="Q1519">
        <v>10</v>
      </c>
      <c r="R1519">
        <v>1</v>
      </c>
      <c r="S1519">
        <v>1</v>
      </c>
      <c r="T1519">
        <v>2</v>
      </c>
      <c r="V1519" t="s">
        <v>322</v>
      </c>
      <c r="W1519" t="s">
        <v>3907</v>
      </c>
      <c r="X1519" t="s">
        <v>964</v>
      </c>
      <c r="Y1519">
        <v>22</v>
      </c>
      <c r="Z1519">
        <v>22</v>
      </c>
      <c r="AA1519">
        <v>6</v>
      </c>
      <c r="AB1519">
        <v>6</v>
      </c>
      <c r="AC1519">
        <v>19</v>
      </c>
    </row>
    <row r="1520" spans="1:29" x14ac:dyDescent="0.3">
      <c r="A1520">
        <v>1924</v>
      </c>
      <c r="B1520" t="s">
        <v>547</v>
      </c>
      <c r="C1520" t="s">
        <v>2602</v>
      </c>
      <c r="J1520" t="s">
        <v>495</v>
      </c>
      <c r="K1520">
        <v>0</v>
      </c>
      <c r="N1520" t="b">
        <v>1</v>
      </c>
      <c r="O1520" t="b">
        <v>0</v>
      </c>
      <c r="P1520" t="b">
        <v>1</v>
      </c>
      <c r="Q1520">
        <v>10</v>
      </c>
      <c r="R1520">
        <v>1</v>
      </c>
      <c r="S1520">
        <v>1</v>
      </c>
      <c r="T1520">
        <v>2</v>
      </c>
      <c r="V1520" t="s">
        <v>322</v>
      </c>
      <c r="W1520" t="s">
        <v>3907</v>
      </c>
      <c r="X1520" t="s">
        <v>675</v>
      </c>
      <c r="Y1520">
        <v>23</v>
      </c>
      <c r="Z1520">
        <v>23</v>
      </c>
      <c r="AA1520">
        <v>3</v>
      </c>
      <c r="AB1520">
        <v>3</v>
      </c>
      <c r="AC1520">
        <v>19</v>
      </c>
    </row>
    <row r="1521" spans="1:29" x14ac:dyDescent="0.3">
      <c r="A1521">
        <v>1925</v>
      </c>
      <c r="B1521" t="s">
        <v>547</v>
      </c>
      <c r="C1521" t="s">
        <v>2603</v>
      </c>
      <c r="J1521" t="s">
        <v>495</v>
      </c>
      <c r="K1521">
        <v>0</v>
      </c>
      <c r="N1521" t="b">
        <v>1</v>
      </c>
      <c r="O1521" t="b">
        <v>0</v>
      </c>
      <c r="P1521" t="b">
        <v>1</v>
      </c>
      <c r="Q1521">
        <v>10</v>
      </c>
      <c r="R1521">
        <v>1</v>
      </c>
      <c r="S1521">
        <v>1</v>
      </c>
      <c r="T1521">
        <v>2</v>
      </c>
      <c r="V1521" t="s">
        <v>322</v>
      </c>
      <c r="W1521" t="s">
        <v>3907</v>
      </c>
      <c r="X1521" t="s">
        <v>972</v>
      </c>
      <c r="Y1521">
        <v>23</v>
      </c>
      <c r="Z1521">
        <v>23</v>
      </c>
      <c r="AA1521">
        <v>4</v>
      </c>
      <c r="AB1521">
        <v>4</v>
      </c>
      <c r="AC1521">
        <v>19</v>
      </c>
    </row>
    <row r="1522" spans="1:29" x14ac:dyDescent="0.3">
      <c r="A1522">
        <v>1926</v>
      </c>
      <c r="B1522" t="s">
        <v>547</v>
      </c>
      <c r="C1522" t="s">
        <v>2604</v>
      </c>
      <c r="J1522" t="s">
        <v>495</v>
      </c>
      <c r="K1522">
        <v>0</v>
      </c>
      <c r="N1522" t="b">
        <v>1</v>
      </c>
      <c r="O1522" t="b">
        <v>0</v>
      </c>
      <c r="P1522" t="b">
        <v>1</v>
      </c>
      <c r="Q1522">
        <v>10</v>
      </c>
      <c r="R1522">
        <v>1</v>
      </c>
      <c r="S1522">
        <v>1</v>
      </c>
      <c r="T1522">
        <v>2</v>
      </c>
      <c r="V1522" t="s">
        <v>322</v>
      </c>
      <c r="W1522" t="s">
        <v>3907</v>
      </c>
      <c r="X1522" t="s">
        <v>974</v>
      </c>
      <c r="Y1522">
        <v>23</v>
      </c>
      <c r="Z1522">
        <v>23</v>
      </c>
      <c r="AA1522">
        <v>5</v>
      </c>
      <c r="AB1522">
        <v>5</v>
      </c>
      <c r="AC1522">
        <v>19</v>
      </c>
    </row>
    <row r="1523" spans="1:29" x14ac:dyDescent="0.3">
      <c r="A1523">
        <v>1927</v>
      </c>
      <c r="B1523" t="s">
        <v>547</v>
      </c>
      <c r="C1523" t="s">
        <v>2605</v>
      </c>
      <c r="J1523" t="s">
        <v>495</v>
      </c>
      <c r="K1523">
        <v>0</v>
      </c>
      <c r="N1523" t="b">
        <v>1</v>
      </c>
      <c r="O1523" t="b">
        <v>0</v>
      </c>
      <c r="P1523" t="b">
        <v>1</v>
      </c>
      <c r="Q1523">
        <v>10</v>
      </c>
      <c r="R1523">
        <v>1</v>
      </c>
      <c r="S1523">
        <v>1</v>
      </c>
      <c r="T1523">
        <v>2</v>
      </c>
      <c r="V1523" t="s">
        <v>322</v>
      </c>
      <c r="W1523" t="s">
        <v>3907</v>
      </c>
      <c r="X1523" t="s">
        <v>976</v>
      </c>
      <c r="Y1523">
        <v>23</v>
      </c>
      <c r="Z1523">
        <v>23</v>
      </c>
      <c r="AA1523">
        <v>6</v>
      </c>
      <c r="AB1523">
        <v>6</v>
      </c>
      <c r="AC1523">
        <v>19</v>
      </c>
    </row>
    <row r="1524" spans="1:29" x14ac:dyDescent="0.3">
      <c r="A1524">
        <v>1928</v>
      </c>
      <c r="B1524" t="s">
        <v>547</v>
      </c>
      <c r="C1524" t="s">
        <v>2606</v>
      </c>
      <c r="J1524" t="s">
        <v>495</v>
      </c>
      <c r="K1524">
        <v>0</v>
      </c>
      <c r="N1524" t="b">
        <v>1</v>
      </c>
      <c r="O1524" t="b">
        <v>0</v>
      </c>
      <c r="P1524" t="b">
        <v>1</v>
      </c>
      <c r="Q1524">
        <v>10</v>
      </c>
      <c r="R1524">
        <v>1</v>
      </c>
      <c r="S1524">
        <v>1</v>
      </c>
      <c r="T1524">
        <v>2</v>
      </c>
      <c r="V1524" t="s">
        <v>322</v>
      </c>
      <c r="W1524" t="s">
        <v>3907</v>
      </c>
      <c r="X1524" t="s">
        <v>677</v>
      </c>
      <c r="Y1524">
        <v>24</v>
      </c>
      <c r="Z1524">
        <v>24</v>
      </c>
      <c r="AA1524">
        <v>3</v>
      </c>
      <c r="AB1524">
        <v>3</v>
      </c>
      <c r="AC1524">
        <v>19</v>
      </c>
    </row>
    <row r="1525" spans="1:29" x14ac:dyDescent="0.3">
      <c r="A1525">
        <v>1929</v>
      </c>
      <c r="B1525" t="s">
        <v>547</v>
      </c>
      <c r="C1525" t="s">
        <v>2607</v>
      </c>
      <c r="J1525" t="s">
        <v>495</v>
      </c>
      <c r="K1525">
        <v>0</v>
      </c>
      <c r="N1525" t="b">
        <v>1</v>
      </c>
      <c r="O1525" t="b">
        <v>0</v>
      </c>
      <c r="P1525" t="b">
        <v>1</v>
      </c>
      <c r="Q1525">
        <v>10</v>
      </c>
      <c r="R1525">
        <v>1</v>
      </c>
      <c r="S1525">
        <v>1</v>
      </c>
      <c r="T1525">
        <v>2</v>
      </c>
      <c r="V1525" t="s">
        <v>322</v>
      </c>
      <c r="W1525" t="s">
        <v>3907</v>
      </c>
      <c r="X1525" t="s">
        <v>984</v>
      </c>
      <c r="Y1525">
        <v>24</v>
      </c>
      <c r="Z1525">
        <v>24</v>
      </c>
      <c r="AA1525">
        <v>4</v>
      </c>
      <c r="AB1525">
        <v>4</v>
      </c>
      <c r="AC1525">
        <v>19</v>
      </c>
    </row>
    <row r="1526" spans="1:29" x14ac:dyDescent="0.3">
      <c r="A1526">
        <v>1930</v>
      </c>
      <c r="B1526" t="s">
        <v>547</v>
      </c>
      <c r="C1526" t="s">
        <v>2608</v>
      </c>
      <c r="J1526" t="s">
        <v>495</v>
      </c>
      <c r="K1526">
        <v>0</v>
      </c>
      <c r="N1526" t="b">
        <v>1</v>
      </c>
      <c r="O1526" t="b">
        <v>0</v>
      </c>
      <c r="P1526" t="b">
        <v>1</v>
      </c>
      <c r="Q1526">
        <v>10</v>
      </c>
      <c r="R1526">
        <v>1</v>
      </c>
      <c r="S1526">
        <v>1</v>
      </c>
      <c r="T1526">
        <v>2</v>
      </c>
      <c r="V1526" t="s">
        <v>322</v>
      </c>
      <c r="W1526" t="s">
        <v>3907</v>
      </c>
      <c r="X1526" t="s">
        <v>986</v>
      </c>
      <c r="Y1526">
        <v>24</v>
      </c>
      <c r="Z1526">
        <v>24</v>
      </c>
      <c r="AA1526">
        <v>5</v>
      </c>
      <c r="AB1526">
        <v>5</v>
      </c>
      <c r="AC1526">
        <v>19</v>
      </c>
    </row>
    <row r="1527" spans="1:29" x14ac:dyDescent="0.3">
      <c r="A1527">
        <v>1931</v>
      </c>
      <c r="B1527" t="s">
        <v>547</v>
      </c>
      <c r="C1527" t="s">
        <v>2609</v>
      </c>
      <c r="J1527" t="s">
        <v>495</v>
      </c>
      <c r="K1527">
        <v>0</v>
      </c>
      <c r="N1527" t="b">
        <v>1</v>
      </c>
      <c r="O1527" t="b">
        <v>0</v>
      </c>
      <c r="P1527" t="b">
        <v>1</v>
      </c>
      <c r="Q1527">
        <v>10</v>
      </c>
      <c r="R1527">
        <v>1</v>
      </c>
      <c r="S1527">
        <v>1</v>
      </c>
      <c r="T1527">
        <v>2</v>
      </c>
      <c r="V1527" t="s">
        <v>322</v>
      </c>
      <c r="W1527" t="s">
        <v>3907</v>
      </c>
      <c r="X1527" t="s">
        <v>988</v>
      </c>
      <c r="Y1527">
        <v>24</v>
      </c>
      <c r="Z1527">
        <v>24</v>
      </c>
      <c r="AA1527">
        <v>6</v>
      </c>
      <c r="AB1527">
        <v>6</v>
      </c>
      <c r="AC1527">
        <v>19</v>
      </c>
    </row>
    <row r="1528" spans="1:29" x14ac:dyDescent="0.3">
      <c r="A1528">
        <v>1932</v>
      </c>
      <c r="B1528" t="s">
        <v>547</v>
      </c>
      <c r="C1528" t="s">
        <v>2610</v>
      </c>
      <c r="J1528" t="s">
        <v>495</v>
      </c>
      <c r="K1528">
        <v>0</v>
      </c>
      <c r="N1528" t="b">
        <v>1</v>
      </c>
      <c r="O1528" t="b">
        <v>0</v>
      </c>
      <c r="P1528" t="b">
        <v>1</v>
      </c>
      <c r="Q1528">
        <v>10</v>
      </c>
      <c r="R1528">
        <v>1</v>
      </c>
      <c r="S1528">
        <v>1</v>
      </c>
      <c r="T1528">
        <v>2</v>
      </c>
      <c r="V1528" t="s">
        <v>322</v>
      </c>
      <c r="W1528" t="s">
        <v>3907</v>
      </c>
      <c r="X1528" t="s">
        <v>679</v>
      </c>
      <c r="Y1528">
        <v>25</v>
      </c>
      <c r="Z1528">
        <v>25</v>
      </c>
      <c r="AA1528">
        <v>3</v>
      </c>
      <c r="AB1528">
        <v>3</v>
      </c>
      <c r="AC1528">
        <v>19</v>
      </c>
    </row>
    <row r="1529" spans="1:29" x14ac:dyDescent="0.3">
      <c r="A1529">
        <v>1933</v>
      </c>
      <c r="B1529" t="s">
        <v>547</v>
      </c>
      <c r="C1529" t="s">
        <v>2611</v>
      </c>
      <c r="J1529" t="s">
        <v>495</v>
      </c>
      <c r="K1529">
        <v>0</v>
      </c>
      <c r="N1529" t="b">
        <v>1</v>
      </c>
      <c r="O1529" t="b">
        <v>0</v>
      </c>
      <c r="P1529" t="b">
        <v>1</v>
      </c>
      <c r="Q1529">
        <v>10</v>
      </c>
      <c r="R1529">
        <v>1</v>
      </c>
      <c r="S1529">
        <v>1</v>
      </c>
      <c r="T1529">
        <v>2</v>
      </c>
      <c r="V1529" t="s">
        <v>322</v>
      </c>
      <c r="W1529" t="s">
        <v>3907</v>
      </c>
      <c r="X1529" t="s">
        <v>996</v>
      </c>
      <c r="Y1529">
        <v>25</v>
      </c>
      <c r="Z1529">
        <v>25</v>
      </c>
      <c r="AA1529">
        <v>4</v>
      </c>
      <c r="AB1529">
        <v>4</v>
      </c>
      <c r="AC1529">
        <v>19</v>
      </c>
    </row>
    <row r="1530" spans="1:29" x14ac:dyDescent="0.3">
      <c r="A1530">
        <v>1934</v>
      </c>
      <c r="B1530" t="s">
        <v>547</v>
      </c>
      <c r="C1530" t="s">
        <v>2612</v>
      </c>
      <c r="J1530" t="s">
        <v>495</v>
      </c>
      <c r="K1530">
        <v>0</v>
      </c>
      <c r="N1530" t="b">
        <v>1</v>
      </c>
      <c r="O1530" t="b">
        <v>0</v>
      </c>
      <c r="P1530" t="b">
        <v>1</v>
      </c>
      <c r="Q1530">
        <v>10</v>
      </c>
      <c r="R1530">
        <v>1</v>
      </c>
      <c r="S1530">
        <v>1</v>
      </c>
      <c r="T1530">
        <v>2</v>
      </c>
      <c r="V1530" t="s">
        <v>322</v>
      </c>
      <c r="W1530" t="s">
        <v>3907</v>
      </c>
      <c r="X1530" t="s">
        <v>998</v>
      </c>
      <c r="Y1530">
        <v>25</v>
      </c>
      <c r="Z1530">
        <v>25</v>
      </c>
      <c r="AA1530">
        <v>5</v>
      </c>
      <c r="AB1530">
        <v>5</v>
      </c>
      <c r="AC1530">
        <v>19</v>
      </c>
    </row>
    <row r="1531" spans="1:29" x14ac:dyDescent="0.3">
      <c r="A1531">
        <v>1935</v>
      </c>
      <c r="B1531" t="s">
        <v>547</v>
      </c>
      <c r="C1531" t="s">
        <v>2613</v>
      </c>
      <c r="J1531" t="s">
        <v>495</v>
      </c>
      <c r="K1531">
        <v>0</v>
      </c>
      <c r="N1531" t="b">
        <v>1</v>
      </c>
      <c r="O1531" t="b">
        <v>0</v>
      </c>
      <c r="P1531" t="b">
        <v>1</v>
      </c>
      <c r="Q1531">
        <v>10</v>
      </c>
      <c r="R1531">
        <v>1</v>
      </c>
      <c r="S1531">
        <v>1</v>
      </c>
      <c r="T1531">
        <v>2</v>
      </c>
      <c r="V1531" t="s">
        <v>322</v>
      </c>
      <c r="W1531" t="s">
        <v>3907</v>
      </c>
      <c r="X1531" t="s">
        <v>1000</v>
      </c>
      <c r="Y1531">
        <v>25</v>
      </c>
      <c r="Z1531">
        <v>25</v>
      </c>
      <c r="AA1531">
        <v>6</v>
      </c>
      <c r="AB1531">
        <v>6</v>
      </c>
      <c r="AC1531">
        <v>19</v>
      </c>
    </row>
    <row r="1532" spans="1:29" x14ac:dyDescent="0.3">
      <c r="A1532">
        <v>1936</v>
      </c>
      <c r="B1532" t="s">
        <v>547</v>
      </c>
      <c r="C1532" t="s">
        <v>2614</v>
      </c>
      <c r="J1532" t="s">
        <v>495</v>
      </c>
      <c r="K1532">
        <v>0</v>
      </c>
      <c r="N1532" t="b">
        <v>1</v>
      </c>
      <c r="O1532" t="b">
        <v>0</v>
      </c>
      <c r="P1532" t="b">
        <v>1</v>
      </c>
      <c r="Q1532">
        <v>10</v>
      </c>
      <c r="R1532">
        <v>1</v>
      </c>
      <c r="S1532">
        <v>1</v>
      </c>
      <c r="T1532">
        <v>2</v>
      </c>
      <c r="V1532" t="s">
        <v>322</v>
      </c>
      <c r="W1532" t="s">
        <v>3907</v>
      </c>
      <c r="X1532" t="s">
        <v>681</v>
      </c>
      <c r="Y1532">
        <v>26</v>
      </c>
      <c r="Z1532">
        <v>26</v>
      </c>
      <c r="AA1532">
        <v>3</v>
      </c>
      <c r="AB1532">
        <v>3</v>
      </c>
      <c r="AC1532">
        <v>19</v>
      </c>
    </row>
    <row r="1533" spans="1:29" x14ac:dyDescent="0.3">
      <c r="A1533">
        <v>1937</v>
      </c>
      <c r="B1533" t="s">
        <v>547</v>
      </c>
      <c r="C1533" t="s">
        <v>2615</v>
      </c>
      <c r="J1533" t="s">
        <v>495</v>
      </c>
      <c r="K1533">
        <v>0</v>
      </c>
      <c r="N1533" t="b">
        <v>1</v>
      </c>
      <c r="O1533" t="b">
        <v>0</v>
      </c>
      <c r="P1533" t="b">
        <v>1</v>
      </c>
      <c r="Q1533">
        <v>10</v>
      </c>
      <c r="R1533">
        <v>1</v>
      </c>
      <c r="S1533">
        <v>1</v>
      </c>
      <c r="T1533">
        <v>2</v>
      </c>
      <c r="V1533" t="s">
        <v>322</v>
      </c>
      <c r="W1533" t="s">
        <v>3907</v>
      </c>
      <c r="X1533" t="s">
        <v>1008</v>
      </c>
      <c r="Y1533">
        <v>26</v>
      </c>
      <c r="Z1533">
        <v>26</v>
      </c>
      <c r="AA1533">
        <v>4</v>
      </c>
      <c r="AB1533">
        <v>4</v>
      </c>
      <c r="AC1533">
        <v>19</v>
      </c>
    </row>
    <row r="1534" spans="1:29" x14ac:dyDescent="0.3">
      <c r="A1534">
        <v>1938</v>
      </c>
      <c r="B1534" t="s">
        <v>547</v>
      </c>
      <c r="C1534" t="s">
        <v>2616</v>
      </c>
      <c r="J1534" t="s">
        <v>495</v>
      </c>
      <c r="K1534">
        <v>0</v>
      </c>
      <c r="N1534" t="b">
        <v>1</v>
      </c>
      <c r="O1534" t="b">
        <v>0</v>
      </c>
      <c r="P1534" t="b">
        <v>1</v>
      </c>
      <c r="Q1534">
        <v>10</v>
      </c>
      <c r="R1534">
        <v>1</v>
      </c>
      <c r="S1534">
        <v>1</v>
      </c>
      <c r="T1534">
        <v>2</v>
      </c>
      <c r="V1534" t="s">
        <v>322</v>
      </c>
      <c r="W1534" t="s">
        <v>3907</v>
      </c>
      <c r="X1534" t="s">
        <v>1010</v>
      </c>
      <c r="Y1534">
        <v>26</v>
      </c>
      <c r="Z1534">
        <v>26</v>
      </c>
      <c r="AA1534">
        <v>5</v>
      </c>
      <c r="AB1534">
        <v>5</v>
      </c>
      <c r="AC1534">
        <v>19</v>
      </c>
    </row>
    <row r="1535" spans="1:29" x14ac:dyDescent="0.3">
      <c r="A1535">
        <v>1939</v>
      </c>
      <c r="B1535" t="s">
        <v>547</v>
      </c>
      <c r="C1535" t="s">
        <v>2617</v>
      </c>
      <c r="J1535" t="s">
        <v>495</v>
      </c>
      <c r="K1535">
        <v>0</v>
      </c>
      <c r="N1535" t="b">
        <v>1</v>
      </c>
      <c r="O1535" t="b">
        <v>0</v>
      </c>
      <c r="P1535" t="b">
        <v>1</v>
      </c>
      <c r="Q1535">
        <v>10</v>
      </c>
      <c r="R1535">
        <v>1</v>
      </c>
      <c r="S1535">
        <v>1</v>
      </c>
      <c r="T1535">
        <v>2</v>
      </c>
      <c r="V1535" t="s">
        <v>322</v>
      </c>
      <c r="W1535" t="s">
        <v>3907</v>
      </c>
      <c r="X1535" t="s">
        <v>1012</v>
      </c>
      <c r="Y1535">
        <v>26</v>
      </c>
      <c r="Z1535">
        <v>26</v>
      </c>
      <c r="AA1535">
        <v>6</v>
      </c>
      <c r="AB1535">
        <v>6</v>
      </c>
      <c r="AC1535">
        <v>19</v>
      </c>
    </row>
    <row r="1536" spans="1:29" x14ac:dyDescent="0.3">
      <c r="A1536">
        <v>1940</v>
      </c>
      <c r="B1536" t="s">
        <v>547</v>
      </c>
      <c r="C1536" t="s">
        <v>2618</v>
      </c>
      <c r="J1536" t="s">
        <v>495</v>
      </c>
      <c r="K1536">
        <v>0</v>
      </c>
      <c r="N1536" t="b">
        <v>1</v>
      </c>
      <c r="O1536" t="b">
        <v>0</v>
      </c>
      <c r="P1536" t="b">
        <v>1</v>
      </c>
      <c r="Q1536">
        <v>10</v>
      </c>
      <c r="R1536">
        <v>1</v>
      </c>
      <c r="S1536">
        <v>1</v>
      </c>
      <c r="T1536">
        <v>2</v>
      </c>
      <c r="V1536" t="s">
        <v>322</v>
      </c>
      <c r="W1536" t="s">
        <v>3907</v>
      </c>
      <c r="X1536" t="s">
        <v>683</v>
      </c>
      <c r="Y1536">
        <v>27</v>
      </c>
      <c r="Z1536">
        <v>27</v>
      </c>
      <c r="AA1536">
        <v>3</v>
      </c>
      <c r="AB1536">
        <v>3</v>
      </c>
      <c r="AC1536">
        <v>19</v>
      </c>
    </row>
    <row r="1537" spans="1:29" x14ac:dyDescent="0.3">
      <c r="A1537">
        <v>1941</v>
      </c>
      <c r="B1537" t="s">
        <v>547</v>
      </c>
      <c r="C1537" t="s">
        <v>2619</v>
      </c>
      <c r="J1537" t="s">
        <v>495</v>
      </c>
      <c r="K1537">
        <v>0</v>
      </c>
      <c r="N1537" t="b">
        <v>1</v>
      </c>
      <c r="O1537" t="b">
        <v>0</v>
      </c>
      <c r="P1537" t="b">
        <v>1</v>
      </c>
      <c r="Q1537">
        <v>10</v>
      </c>
      <c r="R1537">
        <v>1</v>
      </c>
      <c r="S1537">
        <v>1</v>
      </c>
      <c r="T1537">
        <v>2</v>
      </c>
      <c r="V1537" t="s">
        <v>322</v>
      </c>
      <c r="W1537" t="s">
        <v>3907</v>
      </c>
      <c r="X1537" t="s">
        <v>1020</v>
      </c>
      <c r="Y1537">
        <v>27</v>
      </c>
      <c r="Z1537">
        <v>27</v>
      </c>
      <c r="AA1537">
        <v>4</v>
      </c>
      <c r="AB1537">
        <v>4</v>
      </c>
      <c r="AC1537">
        <v>19</v>
      </c>
    </row>
    <row r="1538" spans="1:29" x14ac:dyDescent="0.3">
      <c r="A1538">
        <v>1942</v>
      </c>
      <c r="B1538" t="s">
        <v>547</v>
      </c>
      <c r="C1538" t="s">
        <v>2620</v>
      </c>
      <c r="J1538" t="s">
        <v>495</v>
      </c>
      <c r="K1538">
        <v>0</v>
      </c>
      <c r="N1538" t="b">
        <v>1</v>
      </c>
      <c r="O1538" t="b">
        <v>0</v>
      </c>
      <c r="P1538" t="b">
        <v>1</v>
      </c>
      <c r="Q1538">
        <v>10</v>
      </c>
      <c r="R1538">
        <v>1</v>
      </c>
      <c r="S1538">
        <v>1</v>
      </c>
      <c r="T1538">
        <v>2</v>
      </c>
      <c r="V1538" t="s">
        <v>322</v>
      </c>
      <c r="W1538" t="s">
        <v>3907</v>
      </c>
      <c r="X1538" t="s">
        <v>1022</v>
      </c>
      <c r="Y1538">
        <v>27</v>
      </c>
      <c r="Z1538">
        <v>27</v>
      </c>
      <c r="AA1538">
        <v>5</v>
      </c>
      <c r="AB1538">
        <v>5</v>
      </c>
      <c r="AC1538">
        <v>19</v>
      </c>
    </row>
    <row r="1539" spans="1:29" x14ac:dyDescent="0.3">
      <c r="A1539">
        <v>1943</v>
      </c>
      <c r="B1539" t="s">
        <v>547</v>
      </c>
      <c r="C1539" t="s">
        <v>2621</v>
      </c>
      <c r="J1539" t="s">
        <v>495</v>
      </c>
      <c r="K1539">
        <v>0</v>
      </c>
      <c r="N1539" t="b">
        <v>1</v>
      </c>
      <c r="O1539" t="b">
        <v>0</v>
      </c>
      <c r="P1539" t="b">
        <v>1</v>
      </c>
      <c r="Q1539">
        <v>10</v>
      </c>
      <c r="R1539">
        <v>1</v>
      </c>
      <c r="S1539">
        <v>1</v>
      </c>
      <c r="T1539">
        <v>2</v>
      </c>
      <c r="V1539" t="s">
        <v>322</v>
      </c>
      <c r="W1539" t="s">
        <v>3907</v>
      </c>
      <c r="X1539" t="s">
        <v>1024</v>
      </c>
      <c r="Y1539">
        <v>27</v>
      </c>
      <c r="Z1539">
        <v>27</v>
      </c>
      <c r="AA1539">
        <v>6</v>
      </c>
      <c r="AB1539">
        <v>6</v>
      </c>
      <c r="AC1539">
        <v>19</v>
      </c>
    </row>
    <row r="1540" spans="1:29" x14ac:dyDescent="0.3">
      <c r="A1540">
        <v>1944</v>
      </c>
      <c r="B1540" t="s">
        <v>547</v>
      </c>
      <c r="C1540" t="s">
        <v>2622</v>
      </c>
      <c r="J1540" t="s">
        <v>495</v>
      </c>
      <c r="K1540">
        <v>0</v>
      </c>
      <c r="N1540" t="b">
        <v>1</v>
      </c>
      <c r="O1540" t="b">
        <v>0</v>
      </c>
      <c r="P1540" t="b">
        <v>1</v>
      </c>
      <c r="Q1540">
        <v>10</v>
      </c>
      <c r="R1540">
        <v>1</v>
      </c>
      <c r="S1540">
        <v>1</v>
      </c>
      <c r="T1540">
        <v>2</v>
      </c>
      <c r="V1540" t="s">
        <v>322</v>
      </c>
      <c r="W1540" t="s">
        <v>3907</v>
      </c>
      <c r="X1540" t="s">
        <v>685</v>
      </c>
      <c r="Y1540">
        <v>28</v>
      </c>
      <c r="Z1540">
        <v>28</v>
      </c>
      <c r="AA1540">
        <v>3</v>
      </c>
      <c r="AB1540">
        <v>3</v>
      </c>
      <c r="AC1540">
        <v>19</v>
      </c>
    </row>
    <row r="1541" spans="1:29" x14ac:dyDescent="0.3">
      <c r="A1541">
        <v>1945</v>
      </c>
      <c r="B1541" t="s">
        <v>547</v>
      </c>
      <c r="C1541" t="s">
        <v>2623</v>
      </c>
      <c r="J1541" t="s">
        <v>495</v>
      </c>
      <c r="K1541">
        <v>0</v>
      </c>
      <c r="N1541" t="b">
        <v>1</v>
      </c>
      <c r="O1541" t="b">
        <v>0</v>
      </c>
      <c r="P1541" t="b">
        <v>1</v>
      </c>
      <c r="Q1541">
        <v>10</v>
      </c>
      <c r="R1541">
        <v>1</v>
      </c>
      <c r="S1541">
        <v>1</v>
      </c>
      <c r="T1541">
        <v>2</v>
      </c>
      <c r="V1541" t="s">
        <v>322</v>
      </c>
      <c r="W1541" t="s">
        <v>3907</v>
      </c>
      <c r="X1541" t="s">
        <v>1032</v>
      </c>
      <c r="Y1541">
        <v>28</v>
      </c>
      <c r="Z1541">
        <v>28</v>
      </c>
      <c r="AA1541">
        <v>4</v>
      </c>
      <c r="AB1541">
        <v>4</v>
      </c>
      <c r="AC1541">
        <v>19</v>
      </c>
    </row>
    <row r="1542" spans="1:29" x14ac:dyDescent="0.3">
      <c r="A1542">
        <v>1946</v>
      </c>
      <c r="B1542" t="s">
        <v>547</v>
      </c>
      <c r="C1542" t="s">
        <v>2624</v>
      </c>
      <c r="J1542" t="s">
        <v>495</v>
      </c>
      <c r="K1542">
        <v>0</v>
      </c>
      <c r="N1542" t="b">
        <v>1</v>
      </c>
      <c r="O1542" t="b">
        <v>0</v>
      </c>
      <c r="P1542" t="b">
        <v>1</v>
      </c>
      <c r="Q1542">
        <v>10</v>
      </c>
      <c r="R1542">
        <v>1</v>
      </c>
      <c r="S1542">
        <v>1</v>
      </c>
      <c r="T1542">
        <v>2</v>
      </c>
      <c r="V1542" t="s">
        <v>322</v>
      </c>
      <c r="W1542" t="s">
        <v>3907</v>
      </c>
      <c r="X1542" t="s">
        <v>1034</v>
      </c>
      <c r="Y1542">
        <v>28</v>
      </c>
      <c r="Z1542">
        <v>28</v>
      </c>
      <c r="AA1542">
        <v>5</v>
      </c>
      <c r="AB1542">
        <v>5</v>
      </c>
      <c r="AC1542">
        <v>19</v>
      </c>
    </row>
    <row r="1543" spans="1:29" x14ac:dyDescent="0.3">
      <c r="A1543">
        <v>1947</v>
      </c>
      <c r="B1543" t="s">
        <v>547</v>
      </c>
      <c r="C1543" t="s">
        <v>2625</v>
      </c>
      <c r="J1543" t="s">
        <v>495</v>
      </c>
      <c r="K1543">
        <v>0</v>
      </c>
      <c r="N1543" t="b">
        <v>1</v>
      </c>
      <c r="O1543" t="b">
        <v>0</v>
      </c>
      <c r="P1543" t="b">
        <v>1</v>
      </c>
      <c r="Q1543">
        <v>10</v>
      </c>
      <c r="R1543">
        <v>1</v>
      </c>
      <c r="S1543">
        <v>1</v>
      </c>
      <c r="T1543">
        <v>2</v>
      </c>
      <c r="V1543" t="s">
        <v>322</v>
      </c>
      <c r="W1543" t="s">
        <v>3907</v>
      </c>
      <c r="X1543" t="s">
        <v>1036</v>
      </c>
      <c r="Y1543">
        <v>28</v>
      </c>
      <c r="Z1543">
        <v>28</v>
      </c>
      <c r="AA1543">
        <v>6</v>
      </c>
      <c r="AB1543">
        <v>6</v>
      </c>
      <c r="AC1543">
        <v>19</v>
      </c>
    </row>
    <row r="1544" spans="1:29" x14ac:dyDescent="0.3">
      <c r="A1544">
        <v>1948</v>
      </c>
      <c r="B1544" t="s">
        <v>547</v>
      </c>
      <c r="C1544" t="s">
        <v>2626</v>
      </c>
      <c r="J1544" t="s">
        <v>495</v>
      </c>
      <c r="K1544">
        <v>0</v>
      </c>
      <c r="N1544" t="b">
        <v>1</v>
      </c>
      <c r="O1544" t="b">
        <v>0</v>
      </c>
      <c r="P1544" t="b">
        <v>1</v>
      </c>
      <c r="Q1544">
        <v>10</v>
      </c>
      <c r="R1544">
        <v>1</v>
      </c>
      <c r="S1544">
        <v>1</v>
      </c>
      <c r="T1544">
        <v>2</v>
      </c>
      <c r="V1544" t="s">
        <v>322</v>
      </c>
      <c r="W1544" t="s">
        <v>3907</v>
      </c>
      <c r="X1544" t="s">
        <v>687</v>
      </c>
      <c r="Y1544">
        <v>29</v>
      </c>
      <c r="Z1544">
        <v>29</v>
      </c>
      <c r="AA1544">
        <v>3</v>
      </c>
      <c r="AB1544">
        <v>3</v>
      </c>
      <c r="AC1544">
        <v>19</v>
      </c>
    </row>
    <row r="1545" spans="1:29" x14ac:dyDescent="0.3">
      <c r="A1545">
        <v>1949</v>
      </c>
      <c r="B1545" t="s">
        <v>547</v>
      </c>
      <c r="C1545" t="s">
        <v>2627</v>
      </c>
      <c r="J1545" t="s">
        <v>495</v>
      </c>
      <c r="K1545">
        <v>0</v>
      </c>
      <c r="N1545" t="b">
        <v>1</v>
      </c>
      <c r="O1545" t="b">
        <v>0</v>
      </c>
      <c r="P1545" t="b">
        <v>1</v>
      </c>
      <c r="Q1545">
        <v>10</v>
      </c>
      <c r="R1545">
        <v>1</v>
      </c>
      <c r="S1545">
        <v>1</v>
      </c>
      <c r="T1545">
        <v>2</v>
      </c>
      <c r="V1545" t="s">
        <v>322</v>
      </c>
      <c r="W1545" t="s">
        <v>3907</v>
      </c>
      <c r="X1545" t="s">
        <v>1044</v>
      </c>
      <c r="Y1545">
        <v>29</v>
      </c>
      <c r="Z1545">
        <v>29</v>
      </c>
      <c r="AA1545">
        <v>4</v>
      </c>
      <c r="AB1545">
        <v>4</v>
      </c>
      <c r="AC1545">
        <v>19</v>
      </c>
    </row>
    <row r="1546" spans="1:29" x14ac:dyDescent="0.3">
      <c r="A1546">
        <v>1950</v>
      </c>
      <c r="B1546" t="s">
        <v>547</v>
      </c>
      <c r="C1546" t="s">
        <v>2628</v>
      </c>
      <c r="J1546" t="s">
        <v>495</v>
      </c>
      <c r="K1546">
        <v>0</v>
      </c>
      <c r="N1546" t="b">
        <v>1</v>
      </c>
      <c r="O1546" t="b">
        <v>0</v>
      </c>
      <c r="P1546" t="b">
        <v>1</v>
      </c>
      <c r="Q1546">
        <v>10</v>
      </c>
      <c r="R1546">
        <v>1</v>
      </c>
      <c r="S1546">
        <v>1</v>
      </c>
      <c r="T1546">
        <v>2</v>
      </c>
      <c r="V1546" t="s">
        <v>322</v>
      </c>
      <c r="W1546" t="s">
        <v>3907</v>
      </c>
      <c r="X1546" t="s">
        <v>1046</v>
      </c>
      <c r="Y1546">
        <v>29</v>
      </c>
      <c r="Z1546">
        <v>29</v>
      </c>
      <c r="AA1546">
        <v>5</v>
      </c>
      <c r="AB1546">
        <v>5</v>
      </c>
      <c r="AC1546">
        <v>19</v>
      </c>
    </row>
    <row r="1547" spans="1:29" x14ac:dyDescent="0.3">
      <c r="A1547">
        <v>1951</v>
      </c>
      <c r="B1547" t="s">
        <v>547</v>
      </c>
      <c r="C1547" t="s">
        <v>2629</v>
      </c>
      <c r="J1547" t="s">
        <v>495</v>
      </c>
      <c r="K1547">
        <v>0</v>
      </c>
      <c r="N1547" t="b">
        <v>1</v>
      </c>
      <c r="O1547" t="b">
        <v>0</v>
      </c>
      <c r="P1547" t="b">
        <v>1</v>
      </c>
      <c r="Q1547">
        <v>10</v>
      </c>
      <c r="R1547">
        <v>1</v>
      </c>
      <c r="S1547">
        <v>1</v>
      </c>
      <c r="T1547">
        <v>2</v>
      </c>
      <c r="V1547" t="s">
        <v>322</v>
      </c>
      <c r="W1547" t="s">
        <v>3907</v>
      </c>
      <c r="X1547" t="s">
        <v>1048</v>
      </c>
      <c r="Y1547">
        <v>29</v>
      </c>
      <c r="Z1547">
        <v>29</v>
      </c>
      <c r="AA1547">
        <v>6</v>
      </c>
      <c r="AB1547">
        <v>6</v>
      </c>
      <c r="AC1547">
        <v>19</v>
      </c>
    </row>
    <row r="1548" spans="1:29" x14ac:dyDescent="0.3">
      <c r="A1548">
        <v>1952</v>
      </c>
      <c r="B1548" t="s">
        <v>547</v>
      </c>
      <c r="C1548" t="s">
        <v>2630</v>
      </c>
      <c r="J1548" t="s">
        <v>495</v>
      </c>
      <c r="K1548">
        <v>0</v>
      </c>
      <c r="N1548" t="b">
        <v>0</v>
      </c>
      <c r="O1548" t="b">
        <v>1</v>
      </c>
      <c r="P1548" t="b">
        <v>0</v>
      </c>
      <c r="Q1548">
        <v>10</v>
      </c>
      <c r="R1548">
        <v>1</v>
      </c>
      <c r="S1548">
        <v>1</v>
      </c>
      <c r="T1548">
        <v>2</v>
      </c>
      <c r="V1548" t="s">
        <v>322</v>
      </c>
      <c r="W1548" t="s">
        <v>3907</v>
      </c>
      <c r="X1548" t="s">
        <v>607</v>
      </c>
      <c r="Y1548">
        <v>31</v>
      </c>
      <c r="Z1548">
        <v>31</v>
      </c>
      <c r="AA1548">
        <v>2</v>
      </c>
      <c r="AB1548">
        <v>2</v>
      </c>
      <c r="AC1548">
        <v>19</v>
      </c>
    </row>
    <row r="1549" spans="1:29" x14ac:dyDescent="0.3">
      <c r="A1549">
        <v>1953</v>
      </c>
      <c r="B1549" t="s">
        <v>547</v>
      </c>
      <c r="C1549" t="s">
        <v>2631</v>
      </c>
      <c r="J1549" t="s">
        <v>495</v>
      </c>
      <c r="K1549">
        <v>0</v>
      </c>
      <c r="N1549" t="b">
        <v>0</v>
      </c>
      <c r="O1549" t="b">
        <v>1</v>
      </c>
      <c r="P1549" t="b">
        <v>0</v>
      </c>
      <c r="Q1549">
        <v>10</v>
      </c>
      <c r="R1549">
        <v>1</v>
      </c>
      <c r="S1549">
        <v>1</v>
      </c>
      <c r="T1549">
        <v>2</v>
      </c>
      <c r="V1549" t="s">
        <v>322</v>
      </c>
      <c r="W1549" t="s">
        <v>3907</v>
      </c>
      <c r="X1549" t="s">
        <v>608</v>
      </c>
      <c r="Y1549">
        <v>32</v>
      </c>
      <c r="Z1549">
        <v>32</v>
      </c>
      <c r="AA1549">
        <v>2</v>
      </c>
      <c r="AB1549">
        <v>2</v>
      </c>
      <c r="AC1549">
        <v>19</v>
      </c>
    </row>
    <row r="1550" spans="1:29" x14ac:dyDescent="0.3">
      <c r="A1550">
        <v>1954</v>
      </c>
      <c r="B1550" t="s">
        <v>547</v>
      </c>
      <c r="C1550" t="s">
        <v>2632</v>
      </c>
      <c r="J1550" t="s">
        <v>495</v>
      </c>
      <c r="K1550">
        <v>0</v>
      </c>
      <c r="N1550" t="b">
        <v>0</v>
      </c>
      <c r="O1550" t="b">
        <v>1</v>
      </c>
      <c r="P1550" t="b">
        <v>0</v>
      </c>
      <c r="Q1550">
        <v>10</v>
      </c>
      <c r="R1550">
        <v>1</v>
      </c>
      <c r="S1550">
        <v>1</v>
      </c>
      <c r="T1550">
        <v>2</v>
      </c>
      <c r="V1550" t="s">
        <v>322</v>
      </c>
      <c r="W1550" t="s">
        <v>3907</v>
      </c>
      <c r="X1550" t="s">
        <v>609</v>
      </c>
      <c r="Y1550">
        <v>33</v>
      </c>
      <c r="Z1550">
        <v>33</v>
      </c>
      <c r="AA1550">
        <v>2</v>
      </c>
      <c r="AB1550">
        <v>2</v>
      </c>
      <c r="AC1550">
        <v>19</v>
      </c>
    </row>
    <row r="1551" spans="1:29" x14ac:dyDescent="0.3">
      <c r="A1551">
        <v>1955</v>
      </c>
      <c r="B1551" t="s">
        <v>547</v>
      </c>
      <c r="C1551" t="s">
        <v>2633</v>
      </c>
      <c r="J1551" t="s">
        <v>495</v>
      </c>
      <c r="K1551">
        <v>0</v>
      </c>
      <c r="N1551" t="b">
        <v>0</v>
      </c>
      <c r="O1551" t="b">
        <v>1</v>
      </c>
      <c r="P1551" t="b">
        <v>0</v>
      </c>
      <c r="Q1551">
        <v>10</v>
      </c>
      <c r="R1551">
        <v>1</v>
      </c>
      <c r="S1551">
        <v>1</v>
      </c>
      <c r="T1551">
        <v>2</v>
      </c>
      <c r="V1551" t="s">
        <v>322</v>
      </c>
      <c r="W1551" t="s">
        <v>3907</v>
      </c>
      <c r="X1551" t="s">
        <v>610</v>
      </c>
      <c r="Y1551">
        <v>34</v>
      </c>
      <c r="Z1551">
        <v>34</v>
      </c>
      <c r="AA1551">
        <v>2</v>
      </c>
      <c r="AB1551">
        <v>2</v>
      </c>
      <c r="AC1551">
        <v>19</v>
      </c>
    </row>
    <row r="1552" spans="1:29" x14ac:dyDescent="0.3">
      <c r="A1552">
        <v>1956</v>
      </c>
      <c r="B1552" t="s">
        <v>547</v>
      </c>
      <c r="C1552" t="s">
        <v>2634</v>
      </c>
      <c r="J1552" t="s">
        <v>495</v>
      </c>
      <c r="K1552">
        <v>0</v>
      </c>
      <c r="N1552" t="b">
        <v>0</v>
      </c>
      <c r="O1552" t="b">
        <v>1</v>
      </c>
      <c r="P1552" t="b">
        <v>0</v>
      </c>
      <c r="Q1552">
        <v>10</v>
      </c>
      <c r="R1552">
        <v>1</v>
      </c>
      <c r="S1552">
        <v>1</v>
      </c>
      <c r="T1552">
        <v>2</v>
      </c>
      <c r="V1552" t="s">
        <v>322</v>
      </c>
      <c r="W1552" t="s">
        <v>3907</v>
      </c>
      <c r="X1552" t="s">
        <v>611</v>
      </c>
      <c r="Y1552">
        <v>35</v>
      </c>
      <c r="Z1552">
        <v>35</v>
      </c>
      <c r="AA1552">
        <v>2</v>
      </c>
      <c r="AB1552">
        <v>2</v>
      </c>
      <c r="AC1552">
        <v>19</v>
      </c>
    </row>
    <row r="1553" spans="1:29" x14ac:dyDescent="0.3">
      <c r="A1553">
        <v>1957</v>
      </c>
      <c r="B1553" t="s">
        <v>547</v>
      </c>
      <c r="C1553" t="s">
        <v>2635</v>
      </c>
      <c r="J1553" t="s">
        <v>495</v>
      </c>
      <c r="K1553">
        <v>0</v>
      </c>
      <c r="N1553" t="b">
        <v>0</v>
      </c>
      <c r="O1553" t="b">
        <v>1</v>
      </c>
      <c r="P1553" t="b">
        <v>0</v>
      </c>
      <c r="Q1553">
        <v>10</v>
      </c>
      <c r="R1553">
        <v>1</v>
      </c>
      <c r="S1553">
        <v>1</v>
      </c>
      <c r="T1553">
        <v>2</v>
      </c>
      <c r="V1553" t="s">
        <v>322</v>
      </c>
      <c r="W1553" t="s">
        <v>3907</v>
      </c>
      <c r="X1553" t="s">
        <v>612</v>
      </c>
      <c r="Y1553">
        <v>36</v>
      </c>
      <c r="Z1553">
        <v>36</v>
      </c>
      <c r="AA1553">
        <v>2</v>
      </c>
      <c r="AB1553">
        <v>2</v>
      </c>
      <c r="AC1553">
        <v>19</v>
      </c>
    </row>
    <row r="1554" spans="1:29" x14ac:dyDescent="0.3">
      <c r="A1554">
        <v>1958</v>
      </c>
      <c r="B1554" t="s">
        <v>547</v>
      </c>
      <c r="C1554" t="s">
        <v>2636</v>
      </c>
      <c r="J1554" t="s">
        <v>495</v>
      </c>
      <c r="K1554">
        <v>0</v>
      </c>
      <c r="N1554" t="b">
        <v>0</v>
      </c>
      <c r="O1554" t="b">
        <v>1</v>
      </c>
      <c r="P1554" t="b">
        <v>0</v>
      </c>
      <c r="Q1554">
        <v>10</v>
      </c>
      <c r="R1554">
        <v>1</v>
      </c>
      <c r="S1554">
        <v>1</v>
      </c>
      <c r="T1554">
        <v>2</v>
      </c>
      <c r="V1554" t="s">
        <v>322</v>
      </c>
      <c r="W1554" t="s">
        <v>3907</v>
      </c>
      <c r="X1554" t="s">
        <v>613</v>
      </c>
      <c r="Y1554">
        <v>37</v>
      </c>
      <c r="Z1554">
        <v>37</v>
      </c>
      <c r="AA1554">
        <v>2</v>
      </c>
      <c r="AB1554">
        <v>2</v>
      </c>
      <c r="AC1554">
        <v>19</v>
      </c>
    </row>
    <row r="1555" spans="1:29" x14ac:dyDescent="0.3">
      <c r="A1555">
        <v>1959</v>
      </c>
      <c r="B1555" t="s">
        <v>547</v>
      </c>
      <c r="C1555" t="s">
        <v>2637</v>
      </c>
      <c r="J1555" t="s">
        <v>491</v>
      </c>
      <c r="K1555">
        <v>0</v>
      </c>
      <c r="N1555" t="b">
        <v>1</v>
      </c>
      <c r="O1555" t="b">
        <v>0</v>
      </c>
      <c r="P1555" t="b">
        <v>1</v>
      </c>
      <c r="Q1555">
        <v>10</v>
      </c>
      <c r="R1555">
        <v>1</v>
      </c>
      <c r="S1555">
        <v>1</v>
      </c>
      <c r="T1555">
        <v>30</v>
      </c>
      <c r="V1555" t="s">
        <v>322</v>
      </c>
      <c r="W1555" t="s">
        <v>3907</v>
      </c>
      <c r="X1555" t="s">
        <v>2225</v>
      </c>
      <c r="Y1555">
        <v>31</v>
      </c>
      <c r="Z1555">
        <v>31</v>
      </c>
      <c r="AA1555">
        <v>1</v>
      </c>
      <c r="AB1555">
        <v>1</v>
      </c>
      <c r="AC1555">
        <v>19</v>
      </c>
    </row>
    <row r="1556" spans="1:29" x14ac:dyDescent="0.3">
      <c r="A1556">
        <v>1960</v>
      </c>
      <c r="B1556" t="s">
        <v>547</v>
      </c>
      <c r="C1556" t="s">
        <v>2638</v>
      </c>
      <c r="J1556" t="s">
        <v>491</v>
      </c>
      <c r="K1556">
        <v>0</v>
      </c>
      <c r="N1556" t="b">
        <v>1</v>
      </c>
      <c r="O1556" t="b">
        <v>0</v>
      </c>
      <c r="P1556" t="b">
        <v>1</v>
      </c>
      <c r="Q1556">
        <v>10</v>
      </c>
      <c r="R1556">
        <v>1</v>
      </c>
      <c r="S1556">
        <v>1</v>
      </c>
      <c r="T1556">
        <v>30</v>
      </c>
      <c r="V1556" t="s">
        <v>322</v>
      </c>
      <c r="W1556" t="s">
        <v>3907</v>
      </c>
      <c r="X1556" t="s">
        <v>2227</v>
      </c>
      <c r="Y1556">
        <v>32</v>
      </c>
      <c r="Z1556">
        <v>32</v>
      </c>
      <c r="AA1556">
        <v>1</v>
      </c>
      <c r="AB1556">
        <v>1</v>
      </c>
      <c r="AC1556">
        <v>19</v>
      </c>
    </row>
    <row r="1557" spans="1:29" x14ac:dyDescent="0.3">
      <c r="A1557">
        <v>1961</v>
      </c>
      <c r="B1557" t="s">
        <v>547</v>
      </c>
      <c r="C1557" t="s">
        <v>2639</v>
      </c>
      <c r="J1557" t="s">
        <v>491</v>
      </c>
      <c r="K1557">
        <v>0</v>
      </c>
      <c r="N1557" t="b">
        <v>1</v>
      </c>
      <c r="O1557" t="b">
        <v>0</v>
      </c>
      <c r="P1557" t="b">
        <v>1</v>
      </c>
      <c r="Q1557">
        <v>10</v>
      </c>
      <c r="R1557">
        <v>1</v>
      </c>
      <c r="S1557">
        <v>1</v>
      </c>
      <c r="T1557">
        <v>30</v>
      </c>
      <c r="V1557" t="s">
        <v>322</v>
      </c>
      <c r="W1557" t="s">
        <v>3907</v>
      </c>
      <c r="X1557" t="s">
        <v>2229</v>
      </c>
      <c r="Y1557">
        <v>33</v>
      </c>
      <c r="Z1557">
        <v>33</v>
      </c>
      <c r="AA1557">
        <v>1</v>
      </c>
      <c r="AB1557">
        <v>1</v>
      </c>
      <c r="AC1557">
        <v>19</v>
      </c>
    </row>
    <row r="1558" spans="1:29" x14ac:dyDescent="0.3">
      <c r="A1558">
        <v>1962</v>
      </c>
      <c r="B1558" t="s">
        <v>547</v>
      </c>
      <c r="C1558" t="s">
        <v>2640</v>
      </c>
      <c r="J1558" t="s">
        <v>495</v>
      </c>
      <c r="K1558">
        <v>0</v>
      </c>
      <c r="N1558" t="b">
        <v>0</v>
      </c>
      <c r="O1558" t="b">
        <v>1</v>
      </c>
      <c r="P1558" t="b">
        <v>0</v>
      </c>
      <c r="Q1558">
        <v>10</v>
      </c>
      <c r="R1558">
        <v>1</v>
      </c>
      <c r="S1558">
        <v>1</v>
      </c>
      <c r="T1558">
        <v>30</v>
      </c>
      <c r="V1558" t="s">
        <v>322</v>
      </c>
      <c r="W1558" t="s">
        <v>3907</v>
      </c>
      <c r="X1558" t="s">
        <v>697</v>
      </c>
      <c r="Y1558">
        <v>34</v>
      </c>
      <c r="Z1558">
        <v>34</v>
      </c>
      <c r="AA1558">
        <v>3</v>
      </c>
      <c r="AB1558">
        <v>3</v>
      </c>
      <c r="AC1558">
        <v>19</v>
      </c>
    </row>
    <row r="1559" spans="1:29" x14ac:dyDescent="0.3">
      <c r="A1559">
        <v>1963</v>
      </c>
      <c r="B1559" t="s">
        <v>547</v>
      </c>
      <c r="C1559" t="s">
        <v>2641</v>
      </c>
      <c r="J1559" t="s">
        <v>495</v>
      </c>
      <c r="K1559">
        <v>0</v>
      </c>
      <c r="N1559" t="b">
        <v>0</v>
      </c>
      <c r="O1559" t="b">
        <v>1</v>
      </c>
      <c r="P1559" t="b">
        <v>0</v>
      </c>
      <c r="Q1559">
        <v>10</v>
      </c>
      <c r="R1559">
        <v>1</v>
      </c>
      <c r="S1559">
        <v>1</v>
      </c>
      <c r="T1559">
        <v>30</v>
      </c>
      <c r="V1559" t="s">
        <v>322</v>
      </c>
      <c r="W1559" t="s">
        <v>3907</v>
      </c>
      <c r="X1559" t="s">
        <v>1104</v>
      </c>
      <c r="Y1559">
        <v>34</v>
      </c>
      <c r="Z1559">
        <v>34</v>
      </c>
      <c r="AA1559">
        <v>4</v>
      </c>
      <c r="AB1559">
        <v>4</v>
      </c>
      <c r="AC1559">
        <v>19</v>
      </c>
    </row>
    <row r="1560" spans="1:29" x14ac:dyDescent="0.3">
      <c r="A1560">
        <v>1964</v>
      </c>
      <c r="B1560" t="s">
        <v>547</v>
      </c>
      <c r="C1560" t="s">
        <v>2642</v>
      </c>
      <c r="J1560" t="s">
        <v>495</v>
      </c>
      <c r="K1560">
        <v>0</v>
      </c>
      <c r="N1560" t="b">
        <v>0</v>
      </c>
      <c r="O1560" t="b">
        <v>1</v>
      </c>
      <c r="P1560" t="b">
        <v>0</v>
      </c>
      <c r="Q1560">
        <v>10</v>
      </c>
      <c r="R1560">
        <v>1</v>
      </c>
      <c r="S1560">
        <v>1</v>
      </c>
      <c r="T1560">
        <v>30</v>
      </c>
      <c r="V1560" t="s">
        <v>322</v>
      </c>
      <c r="W1560" t="s">
        <v>3907</v>
      </c>
      <c r="X1560" t="s">
        <v>1106</v>
      </c>
      <c r="Y1560">
        <v>34</v>
      </c>
      <c r="Z1560">
        <v>34</v>
      </c>
      <c r="AA1560">
        <v>5</v>
      </c>
      <c r="AB1560">
        <v>5</v>
      </c>
      <c r="AC1560">
        <v>19</v>
      </c>
    </row>
    <row r="1561" spans="1:29" x14ac:dyDescent="0.3">
      <c r="A1561">
        <v>1965</v>
      </c>
      <c r="B1561" t="s">
        <v>547</v>
      </c>
      <c r="C1561" t="s">
        <v>2643</v>
      </c>
      <c r="J1561" t="s">
        <v>495</v>
      </c>
      <c r="K1561">
        <v>0</v>
      </c>
      <c r="N1561" t="b">
        <v>0</v>
      </c>
      <c r="O1561" t="b">
        <v>1</v>
      </c>
      <c r="P1561" t="b">
        <v>0</v>
      </c>
      <c r="Q1561">
        <v>10</v>
      </c>
      <c r="R1561">
        <v>1</v>
      </c>
      <c r="S1561">
        <v>1</v>
      </c>
      <c r="T1561">
        <v>30</v>
      </c>
      <c r="V1561" t="s">
        <v>322</v>
      </c>
      <c r="W1561" t="s">
        <v>3907</v>
      </c>
      <c r="X1561" t="s">
        <v>1108</v>
      </c>
      <c r="Y1561">
        <v>34</v>
      </c>
      <c r="Z1561">
        <v>34</v>
      </c>
      <c r="AA1561">
        <v>6</v>
      </c>
      <c r="AB1561">
        <v>6</v>
      </c>
      <c r="AC1561">
        <v>19</v>
      </c>
    </row>
    <row r="1562" spans="1:29" x14ac:dyDescent="0.3">
      <c r="A1562">
        <v>1966</v>
      </c>
      <c r="B1562" t="s">
        <v>547</v>
      </c>
      <c r="C1562" t="s">
        <v>2644</v>
      </c>
      <c r="J1562" t="s">
        <v>495</v>
      </c>
      <c r="K1562">
        <v>0</v>
      </c>
      <c r="N1562" t="b">
        <v>1</v>
      </c>
      <c r="O1562" t="b">
        <v>0</v>
      </c>
      <c r="P1562" t="b">
        <v>1</v>
      </c>
      <c r="Q1562">
        <v>10</v>
      </c>
      <c r="R1562">
        <v>1</v>
      </c>
      <c r="S1562">
        <v>1</v>
      </c>
      <c r="T1562">
        <v>30</v>
      </c>
      <c r="V1562" t="s">
        <v>322</v>
      </c>
      <c r="W1562" t="s">
        <v>3907</v>
      </c>
      <c r="X1562" t="s">
        <v>691</v>
      </c>
      <c r="Y1562">
        <v>31</v>
      </c>
      <c r="Z1562">
        <v>31</v>
      </c>
      <c r="AA1562">
        <v>3</v>
      </c>
      <c r="AB1562">
        <v>3</v>
      </c>
      <c r="AC1562">
        <v>19</v>
      </c>
    </row>
    <row r="1563" spans="1:29" x14ac:dyDescent="0.3">
      <c r="A1563">
        <v>1967</v>
      </c>
      <c r="B1563" t="s">
        <v>547</v>
      </c>
      <c r="C1563" t="s">
        <v>2645</v>
      </c>
      <c r="J1563" t="s">
        <v>495</v>
      </c>
      <c r="K1563">
        <v>0</v>
      </c>
      <c r="N1563" t="b">
        <v>1</v>
      </c>
      <c r="O1563" t="b">
        <v>0</v>
      </c>
      <c r="P1563" t="b">
        <v>1</v>
      </c>
      <c r="Q1563">
        <v>10</v>
      </c>
      <c r="R1563">
        <v>1</v>
      </c>
      <c r="S1563">
        <v>1</v>
      </c>
      <c r="T1563">
        <v>30</v>
      </c>
      <c r="V1563" t="s">
        <v>322</v>
      </c>
      <c r="W1563" t="s">
        <v>3907</v>
      </c>
      <c r="X1563" t="s">
        <v>1068</v>
      </c>
      <c r="Y1563">
        <v>31</v>
      </c>
      <c r="Z1563">
        <v>31</v>
      </c>
      <c r="AA1563">
        <v>4</v>
      </c>
      <c r="AB1563">
        <v>4</v>
      </c>
      <c r="AC1563">
        <v>19</v>
      </c>
    </row>
    <row r="1564" spans="1:29" x14ac:dyDescent="0.3">
      <c r="A1564">
        <v>1968</v>
      </c>
      <c r="B1564" t="s">
        <v>547</v>
      </c>
      <c r="C1564" t="s">
        <v>2646</v>
      </c>
      <c r="J1564" t="s">
        <v>495</v>
      </c>
      <c r="K1564">
        <v>0</v>
      </c>
      <c r="N1564" t="b">
        <v>1</v>
      </c>
      <c r="O1564" t="b">
        <v>0</v>
      </c>
      <c r="P1564" t="b">
        <v>1</v>
      </c>
      <c r="Q1564">
        <v>10</v>
      </c>
      <c r="R1564">
        <v>1</v>
      </c>
      <c r="S1564">
        <v>1</v>
      </c>
      <c r="T1564">
        <v>30</v>
      </c>
      <c r="V1564" t="s">
        <v>322</v>
      </c>
      <c r="W1564" t="s">
        <v>3907</v>
      </c>
      <c r="X1564" t="s">
        <v>1070</v>
      </c>
      <c r="Y1564">
        <v>31</v>
      </c>
      <c r="Z1564">
        <v>31</v>
      </c>
      <c r="AA1564">
        <v>5</v>
      </c>
      <c r="AB1564">
        <v>5</v>
      </c>
      <c r="AC1564">
        <v>19</v>
      </c>
    </row>
    <row r="1565" spans="1:29" x14ac:dyDescent="0.3">
      <c r="A1565">
        <v>1969</v>
      </c>
      <c r="B1565" t="s">
        <v>547</v>
      </c>
      <c r="C1565" t="s">
        <v>2647</v>
      </c>
      <c r="J1565" t="s">
        <v>495</v>
      </c>
      <c r="K1565">
        <v>0</v>
      </c>
      <c r="N1565" t="b">
        <v>1</v>
      </c>
      <c r="O1565" t="b">
        <v>0</v>
      </c>
      <c r="P1565" t="b">
        <v>1</v>
      </c>
      <c r="Q1565">
        <v>10</v>
      </c>
      <c r="R1565">
        <v>1</v>
      </c>
      <c r="S1565">
        <v>1</v>
      </c>
      <c r="T1565">
        <v>30</v>
      </c>
      <c r="V1565" t="s">
        <v>322</v>
      </c>
      <c r="W1565" t="s">
        <v>3907</v>
      </c>
      <c r="X1565" t="s">
        <v>1072</v>
      </c>
      <c r="Y1565">
        <v>31</v>
      </c>
      <c r="Z1565">
        <v>31</v>
      </c>
      <c r="AA1565">
        <v>6</v>
      </c>
      <c r="AB1565">
        <v>6</v>
      </c>
      <c r="AC1565">
        <v>19</v>
      </c>
    </row>
    <row r="1566" spans="1:29" x14ac:dyDescent="0.3">
      <c r="A1566">
        <v>1970</v>
      </c>
      <c r="B1566" t="s">
        <v>547</v>
      </c>
      <c r="C1566" t="s">
        <v>2648</v>
      </c>
      <c r="J1566" t="s">
        <v>495</v>
      </c>
      <c r="K1566">
        <v>0</v>
      </c>
      <c r="N1566" t="b">
        <v>1</v>
      </c>
      <c r="O1566" t="b">
        <v>0</v>
      </c>
      <c r="P1566" t="b">
        <v>1</v>
      </c>
      <c r="Q1566">
        <v>10</v>
      </c>
      <c r="R1566">
        <v>1</v>
      </c>
      <c r="S1566">
        <v>1</v>
      </c>
      <c r="T1566">
        <v>30</v>
      </c>
      <c r="V1566" t="s">
        <v>322</v>
      </c>
      <c r="W1566" t="s">
        <v>3907</v>
      </c>
      <c r="X1566" t="s">
        <v>693</v>
      </c>
      <c r="Y1566">
        <v>32</v>
      </c>
      <c r="Z1566">
        <v>32</v>
      </c>
      <c r="AA1566">
        <v>3</v>
      </c>
      <c r="AB1566">
        <v>3</v>
      </c>
      <c r="AC1566">
        <v>19</v>
      </c>
    </row>
    <row r="1567" spans="1:29" x14ac:dyDescent="0.3">
      <c r="A1567">
        <v>1971</v>
      </c>
      <c r="B1567" t="s">
        <v>547</v>
      </c>
      <c r="C1567" t="s">
        <v>2649</v>
      </c>
      <c r="J1567" t="s">
        <v>495</v>
      </c>
      <c r="K1567">
        <v>0</v>
      </c>
      <c r="N1567" t="b">
        <v>1</v>
      </c>
      <c r="O1567" t="b">
        <v>0</v>
      </c>
      <c r="P1567" t="b">
        <v>1</v>
      </c>
      <c r="Q1567">
        <v>10</v>
      </c>
      <c r="R1567">
        <v>1</v>
      </c>
      <c r="S1567">
        <v>1</v>
      </c>
      <c r="T1567">
        <v>30</v>
      </c>
      <c r="V1567" t="s">
        <v>322</v>
      </c>
      <c r="W1567" t="s">
        <v>3907</v>
      </c>
      <c r="X1567" t="s">
        <v>1080</v>
      </c>
      <c r="Y1567">
        <v>32</v>
      </c>
      <c r="Z1567">
        <v>32</v>
      </c>
      <c r="AA1567">
        <v>4</v>
      </c>
      <c r="AB1567">
        <v>4</v>
      </c>
      <c r="AC1567">
        <v>19</v>
      </c>
    </row>
    <row r="1568" spans="1:29" x14ac:dyDescent="0.3">
      <c r="A1568">
        <v>1972</v>
      </c>
      <c r="B1568" t="s">
        <v>547</v>
      </c>
      <c r="C1568" t="s">
        <v>2650</v>
      </c>
      <c r="J1568" t="s">
        <v>495</v>
      </c>
      <c r="K1568">
        <v>0</v>
      </c>
      <c r="N1568" t="b">
        <v>1</v>
      </c>
      <c r="O1568" t="b">
        <v>0</v>
      </c>
      <c r="P1568" t="b">
        <v>1</v>
      </c>
      <c r="Q1568">
        <v>10</v>
      </c>
      <c r="R1568">
        <v>1</v>
      </c>
      <c r="S1568">
        <v>1</v>
      </c>
      <c r="T1568">
        <v>30</v>
      </c>
      <c r="V1568" t="s">
        <v>322</v>
      </c>
      <c r="W1568" t="s">
        <v>3907</v>
      </c>
      <c r="X1568" t="s">
        <v>1082</v>
      </c>
      <c r="Y1568">
        <v>32</v>
      </c>
      <c r="Z1568">
        <v>32</v>
      </c>
      <c r="AA1568">
        <v>5</v>
      </c>
      <c r="AB1568">
        <v>5</v>
      </c>
      <c r="AC1568">
        <v>19</v>
      </c>
    </row>
    <row r="1569" spans="1:29" x14ac:dyDescent="0.3">
      <c r="A1569">
        <v>1973</v>
      </c>
      <c r="B1569" t="s">
        <v>547</v>
      </c>
      <c r="C1569" t="s">
        <v>2651</v>
      </c>
      <c r="J1569" t="s">
        <v>495</v>
      </c>
      <c r="K1569">
        <v>0</v>
      </c>
      <c r="N1569" t="b">
        <v>1</v>
      </c>
      <c r="O1569" t="b">
        <v>0</v>
      </c>
      <c r="P1569" t="b">
        <v>1</v>
      </c>
      <c r="Q1569">
        <v>10</v>
      </c>
      <c r="R1569">
        <v>1</v>
      </c>
      <c r="S1569">
        <v>1</v>
      </c>
      <c r="T1569">
        <v>30</v>
      </c>
      <c r="V1569" t="s">
        <v>322</v>
      </c>
      <c r="W1569" t="s">
        <v>3907</v>
      </c>
      <c r="X1569" t="s">
        <v>1084</v>
      </c>
      <c r="Y1569">
        <v>32</v>
      </c>
      <c r="Z1569">
        <v>32</v>
      </c>
      <c r="AA1569">
        <v>6</v>
      </c>
      <c r="AB1569">
        <v>6</v>
      </c>
      <c r="AC1569">
        <v>19</v>
      </c>
    </row>
    <row r="1570" spans="1:29" x14ac:dyDescent="0.3">
      <c r="A1570">
        <v>1974</v>
      </c>
      <c r="B1570" t="s">
        <v>547</v>
      </c>
      <c r="C1570" t="s">
        <v>2652</v>
      </c>
      <c r="J1570" t="s">
        <v>495</v>
      </c>
      <c r="K1570">
        <v>0</v>
      </c>
      <c r="N1570" t="b">
        <v>1</v>
      </c>
      <c r="O1570" t="b">
        <v>0</v>
      </c>
      <c r="P1570" t="b">
        <v>1</v>
      </c>
      <c r="Q1570">
        <v>10</v>
      </c>
      <c r="R1570">
        <v>1</v>
      </c>
      <c r="S1570">
        <v>1</v>
      </c>
      <c r="T1570">
        <v>30</v>
      </c>
      <c r="V1570" t="s">
        <v>322</v>
      </c>
      <c r="W1570" t="s">
        <v>3907</v>
      </c>
      <c r="X1570" t="s">
        <v>695</v>
      </c>
      <c r="Y1570">
        <v>33</v>
      </c>
      <c r="Z1570">
        <v>33</v>
      </c>
      <c r="AA1570">
        <v>3</v>
      </c>
      <c r="AB1570">
        <v>3</v>
      </c>
      <c r="AC1570">
        <v>19</v>
      </c>
    </row>
    <row r="1571" spans="1:29" x14ac:dyDescent="0.3">
      <c r="A1571">
        <v>1975</v>
      </c>
      <c r="B1571" t="s">
        <v>547</v>
      </c>
      <c r="C1571" t="s">
        <v>2653</v>
      </c>
      <c r="J1571" t="s">
        <v>495</v>
      </c>
      <c r="K1571">
        <v>0</v>
      </c>
      <c r="N1571" t="b">
        <v>1</v>
      </c>
      <c r="O1571" t="b">
        <v>0</v>
      </c>
      <c r="P1571" t="b">
        <v>1</v>
      </c>
      <c r="Q1571">
        <v>10</v>
      </c>
      <c r="R1571">
        <v>1</v>
      </c>
      <c r="S1571">
        <v>1</v>
      </c>
      <c r="T1571">
        <v>30</v>
      </c>
      <c r="V1571" t="s">
        <v>322</v>
      </c>
      <c r="W1571" t="s">
        <v>3907</v>
      </c>
      <c r="X1571" t="s">
        <v>1092</v>
      </c>
      <c r="Y1571">
        <v>33</v>
      </c>
      <c r="Z1571">
        <v>33</v>
      </c>
      <c r="AA1571">
        <v>4</v>
      </c>
      <c r="AB1571">
        <v>4</v>
      </c>
      <c r="AC1571">
        <v>19</v>
      </c>
    </row>
    <row r="1572" spans="1:29" x14ac:dyDescent="0.3">
      <c r="A1572">
        <v>1976</v>
      </c>
      <c r="B1572" t="s">
        <v>547</v>
      </c>
      <c r="C1572" t="s">
        <v>2654</v>
      </c>
      <c r="J1572" t="s">
        <v>495</v>
      </c>
      <c r="K1572">
        <v>0</v>
      </c>
      <c r="N1572" t="b">
        <v>1</v>
      </c>
      <c r="O1572" t="b">
        <v>0</v>
      </c>
      <c r="P1572" t="b">
        <v>1</v>
      </c>
      <c r="Q1572">
        <v>10</v>
      </c>
      <c r="R1572">
        <v>1</v>
      </c>
      <c r="S1572">
        <v>1</v>
      </c>
      <c r="T1572">
        <v>30</v>
      </c>
      <c r="V1572" t="s">
        <v>322</v>
      </c>
      <c r="W1572" t="s">
        <v>3907</v>
      </c>
      <c r="X1572" t="s">
        <v>1094</v>
      </c>
      <c r="Y1572">
        <v>33</v>
      </c>
      <c r="Z1572">
        <v>33</v>
      </c>
      <c r="AA1572">
        <v>5</v>
      </c>
      <c r="AB1572">
        <v>5</v>
      </c>
      <c r="AC1572">
        <v>19</v>
      </c>
    </row>
    <row r="1573" spans="1:29" x14ac:dyDescent="0.3">
      <c r="A1573">
        <v>1977</v>
      </c>
      <c r="B1573" t="s">
        <v>547</v>
      </c>
      <c r="C1573" t="s">
        <v>2655</v>
      </c>
      <c r="J1573" t="s">
        <v>495</v>
      </c>
      <c r="K1573">
        <v>0</v>
      </c>
      <c r="N1573" t="b">
        <v>1</v>
      </c>
      <c r="O1573" t="b">
        <v>0</v>
      </c>
      <c r="P1573" t="b">
        <v>1</v>
      </c>
      <c r="Q1573">
        <v>10</v>
      </c>
      <c r="R1573">
        <v>1</v>
      </c>
      <c r="S1573">
        <v>1</v>
      </c>
      <c r="T1573">
        <v>30</v>
      </c>
      <c r="V1573" t="s">
        <v>322</v>
      </c>
      <c r="W1573" t="s">
        <v>3907</v>
      </c>
      <c r="X1573" t="s">
        <v>1096</v>
      </c>
      <c r="Y1573">
        <v>33</v>
      </c>
      <c r="Z1573">
        <v>33</v>
      </c>
      <c r="AA1573">
        <v>6</v>
      </c>
      <c r="AB1573">
        <v>6</v>
      </c>
      <c r="AC1573">
        <v>19</v>
      </c>
    </row>
    <row r="1574" spans="1:29" x14ac:dyDescent="0.3">
      <c r="A1574">
        <v>1978</v>
      </c>
      <c r="B1574" t="s">
        <v>547</v>
      </c>
      <c r="C1574" t="s">
        <v>2656</v>
      </c>
      <c r="J1574" t="s">
        <v>495</v>
      </c>
      <c r="K1574">
        <v>0</v>
      </c>
      <c r="N1574" t="b">
        <v>1</v>
      </c>
      <c r="O1574" t="b">
        <v>0</v>
      </c>
      <c r="P1574" t="b">
        <v>1</v>
      </c>
      <c r="Q1574">
        <v>10</v>
      </c>
      <c r="R1574">
        <v>1</v>
      </c>
      <c r="S1574">
        <v>1</v>
      </c>
      <c r="T1574">
        <v>2</v>
      </c>
      <c r="V1574" t="s">
        <v>322</v>
      </c>
      <c r="W1574" t="s">
        <v>3907</v>
      </c>
      <c r="X1574" t="s">
        <v>699</v>
      </c>
      <c r="Y1574">
        <v>35</v>
      </c>
      <c r="Z1574">
        <v>35</v>
      </c>
      <c r="AA1574">
        <v>3</v>
      </c>
      <c r="AB1574">
        <v>3</v>
      </c>
      <c r="AC1574">
        <v>19</v>
      </c>
    </row>
    <row r="1575" spans="1:29" x14ac:dyDescent="0.3">
      <c r="A1575">
        <v>1979</v>
      </c>
      <c r="B1575" t="s">
        <v>547</v>
      </c>
      <c r="C1575" t="s">
        <v>2657</v>
      </c>
      <c r="J1575" t="s">
        <v>495</v>
      </c>
      <c r="K1575">
        <v>0</v>
      </c>
      <c r="N1575" t="b">
        <v>1</v>
      </c>
      <c r="O1575" t="b">
        <v>0</v>
      </c>
      <c r="P1575" t="b">
        <v>1</v>
      </c>
      <c r="Q1575">
        <v>10</v>
      </c>
      <c r="R1575">
        <v>1</v>
      </c>
      <c r="S1575">
        <v>1</v>
      </c>
      <c r="T1575">
        <v>2</v>
      </c>
      <c r="V1575" t="s">
        <v>322</v>
      </c>
      <c r="W1575" t="s">
        <v>3907</v>
      </c>
      <c r="X1575" t="s">
        <v>1116</v>
      </c>
      <c r="Y1575">
        <v>35</v>
      </c>
      <c r="Z1575">
        <v>35</v>
      </c>
      <c r="AA1575">
        <v>4</v>
      </c>
      <c r="AB1575">
        <v>4</v>
      </c>
      <c r="AC1575">
        <v>19</v>
      </c>
    </row>
    <row r="1576" spans="1:29" x14ac:dyDescent="0.3">
      <c r="A1576">
        <v>1980</v>
      </c>
      <c r="B1576" t="s">
        <v>547</v>
      </c>
      <c r="C1576" t="s">
        <v>2658</v>
      </c>
      <c r="J1576" t="s">
        <v>495</v>
      </c>
      <c r="K1576">
        <v>0</v>
      </c>
      <c r="N1576" t="b">
        <v>1</v>
      </c>
      <c r="O1576" t="b">
        <v>0</v>
      </c>
      <c r="P1576" t="b">
        <v>1</v>
      </c>
      <c r="Q1576">
        <v>10</v>
      </c>
      <c r="R1576">
        <v>1</v>
      </c>
      <c r="S1576">
        <v>1</v>
      </c>
      <c r="T1576">
        <v>2</v>
      </c>
      <c r="V1576" t="s">
        <v>322</v>
      </c>
      <c r="W1576" t="s">
        <v>3907</v>
      </c>
      <c r="X1576" t="s">
        <v>1118</v>
      </c>
      <c r="Y1576">
        <v>35</v>
      </c>
      <c r="Z1576">
        <v>35</v>
      </c>
      <c r="AA1576">
        <v>5</v>
      </c>
      <c r="AB1576">
        <v>5</v>
      </c>
      <c r="AC1576">
        <v>19</v>
      </c>
    </row>
    <row r="1577" spans="1:29" x14ac:dyDescent="0.3">
      <c r="A1577">
        <v>1981</v>
      </c>
      <c r="B1577" t="s">
        <v>547</v>
      </c>
      <c r="C1577" t="s">
        <v>2659</v>
      </c>
      <c r="J1577" t="s">
        <v>495</v>
      </c>
      <c r="K1577">
        <v>0</v>
      </c>
      <c r="N1577" t="b">
        <v>1</v>
      </c>
      <c r="O1577" t="b">
        <v>0</v>
      </c>
      <c r="P1577" t="b">
        <v>1</v>
      </c>
      <c r="Q1577">
        <v>10</v>
      </c>
      <c r="R1577">
        <v>1</v>
      </c>
      <c r="S1577">
        <v>1</v>
      </c>
      <c r="T1577">
        <v>2</v>
      </c>
      <c r="V1577" t="s">
        <v>322</v>
      </c>
      <c r="W1577" t="s">
        <v>3907</v>
      </c>
      <c r="X1577" t="s">
        <v>448</v>
      </c>
      <c r="Y1577">
        <v>35</v>
      </c>
      <c r="Z1577">
        <v>35</v>
      </c>
      <c r="AA1577">
        <v>6</v>
      </c>
      <c r="AB1577">
        <v>6</v>
      </c>
      <c r="AC1577">
        <v>19</v>
      </c>
    </row>
    <row r="1578" spans="1:29" x14ac:dyDescent="0.3">
      <c r="A1578">
        <v>1982</v>
      </c>
      <c r="B1578" t="s">
        <v>547</v>
      </c>
      <c r="C1578" t="s">
        <v>2660</v>
      </c>
      <c r="J1578" t="s">
        <v>495</v>
      </c>
      <c r="K1578">
        <v>0</v>
      </c>
      <c r="N1578" t="b">
        <v>1</v>
      </c>
      <c r="O1578" t="b">
        <v>0</v>
      </c>
      <c r="P1578" t="b">
        <v>1</v>
      </c>
      <c r="Q1578">
        <v>10</v>
      </c>
      <c r="R1578">
        <v>1</v>
      </c>
      <c r="S1578">
        <v>1</v>
      </c>
      <c r="T1578">
        <v>2</v>
      </c>
      <c r="V1578" t="s">
        <v>322</v>
      </c>
      <c r="W1578" t="s">
        <v>3907</v>
      </c>
      <c r="X1578" t="s">
        <v>614</v>
      </c>
      <c r="Y1578">
        <v>38</v>
      </c>
      <c r="Z1578">
        <v>38</v>
      </c>
      <c r="AA1578">
        <v>2</v>
      </c>
      <c r="AB1578">
        <v>2</v>
      </c>
      <c r="AC1578">
        <v>19</v>
      </c>
    </row>
    <row r="1579" spans="1:29" x14ac:dyDescent="0.3">
      <c r="A1579">
        <v>1983</v>
      </c>
      <c r="B1579" t="s">
        <v>547</v>
      </c>
      <c r="C1579" t="s">
        <v>2661</v>
      </c>
      <c r="J1579" t="s">
        <v>495</v>
      </c>
      <c r="K1579">
        <v>0</v>
      </c>
      <c r="N1579" t="b">
        <v>1</v>
      </c>
      <c r="O1579" t="b">
        <v>0</v>
      </c>
      <c r="P1579" t="b">
        <v>1</v>
      </c>
      <c r="Q1579">
        <v>10</v>
      </c>
      <c r="R1579">
        <v>1</v>
      </c>
      <c r="S1579">
        <v>1</v>
      </c>
      <c r="T1579">
        <v>2</v>
      </c>
      <c r="V1579" t="s">
        <v>322</v>
      </c>
      <c r="W1579" t="s">
        <v>3907</v>
      </c>
      <c r="X1579" t="s">
        <v>616</v>
      </c>
      <c r="Y1579">
        <v>40</v>
      </c>
      <c r="Z1579">
        <v>40</v>
      </c>
      <c r="AA1579">
        <v>2</v>
      </c>
      <c r="AB1579">
        <v>2</v>
      </c>
      <c r="AC1579">
        <v>19</v>
      </c>
    </row>
    <row r="1580" spans="1:29" x14ac:dyDescent="0.3">
      <c r="A1580">
        <v>1984</v>
      </c>
      <c r="B1580" t="s">
        <v>547</v>
      </c>
      <c r="C1580" t="s">
        <v>2662</v>
      </c>
      <c r="J1580" t="s">
        <v>495</v>
      </c>
      <c r="K1580">
        <v>0</v>
      </c>
      <c r="N1580" t="b">
        <v>1</v>
      </c>
      <c r="O1580" t="b">
        <v>0</v>
      </c>
      <c r="P1580" t="b">
        <v>1</v>
      </c>
      <c r="Q1580">
        <v>10</v>
      </c>
      <c r="R1580">
        <v>1</v>
      </c>
      <c r="S1580">
        <v>1</v>
      </c>
      <c r="T1580">
        <v>2</v>
      </c>
      <c r="V1580" t="s">
        <v>322</v>
      </c>
      <c r="W1580" t="s">
        <v>3907</v>
      </c>
      <c r="X1580" t="s">
        <v>617</v>
      </c>
      <c r="Y1580">
        <v>41</v>
      </c>
      <c r="Z1580">
        <v>41</v>
      </c>
      <c r="AA1580">
        <v>2</v>
      </c>
      <c r="AB1580">
        <v>2</v>
      </c>
      <c r="AC1580">
        <v>19</v>
      </c>
    </row>
    <row r="1581" spans="1:29" x14ac:dyDescent="0.3">
      <c r="A1581">
        <v>1985</v>
      </c>
      <c r="B1581" t="s">
        <v>547</v>
      </c>
      <c r="C1581" t="s">
        <v>2663</v>
      </c>
      <c r="J1581" t="s">
        <v>495</v>
      </c>
      <c r="K1581">
        <v>0</v>
      </c>
      <c r="N1581" t="b">
        <v>1</v>
      </c>
      <c r="O1581" t="b">
        <v>0</v>
      </c>
      <c r="P1581" t="b">
        <v>1</v>
      </c>
      <c r="Q1581">
        <v>10</v>
      </c>
      <c r="R1581">
        <v>1</v>
      </c>
      <c r="S1581">
        <v>1</v>
      </c>
      <c r="T1581">
        <v>2</v>
      </c>
      <c r="V1581" t="s">
        <v>322</v>
      </c>
      <c r="W1581" t="s">
        <v>3907</v>
      </c>
      <c r="X1581" t="s">
        <v>618</v>
      </c>
      <c r="Y1581">
        <v>42</v>
      </c>
      <c r="Z1581">
        <v>42</v>
      </c>
      <c r="AA1581">
        <v>2</v>
      </c>
      <c r="AB1581">
        <v>2</v>
      </c>
      <c r="AC1581">
        <v>19</v>
      </c>
    </row>
    <row r="1582" spans="1:29" x14ac:dyDescent="0.3">
      <c r="A1582">
        <v>1986</v>
      </c>
      <c r="B1582" t="s">
        <v>547</v>
      </c>
      <c r="C1582" t="s">
        <v>2664</v>
      </c>
      <c r="J1582" t="s">
        <v>495</v>
      </c>
      <c r="K1582">
        <v>0</v>
      </c>
      <c r="N1582" t="b">
        <v>1</v>
      </c>
      <c r="O1582" t="b">
        <v>0</v>
      </c>
      <c r="P1582" t="b">
        <v>1</v>
      </c>
      <c r="Q1582">
        <v>10</v>
      </c>
      <c r="R1582">
        <v>1</v>
      </c>
      <c r="S1582">
        <v>1</v>
      </c>
      <c r="T1582">
        <v>2</v>
      </c>
      <c r="V1582" t="s">
        <v>322</v>
      </c>
      <c r="W1582" t="s">
        <v>3907</v>
      </c>
      <c r="X1582" t="s">
        <v>619</v>
      </c>
      <c r="Y1582">
        <v>43</v>
      </c>
      <c r="Z1582">
        <v>43</v>
      </c>
      <c r="AA1582">
        <v>2</v>
      </c>
      <c r="AB1582">
        <v>2</v>
      </c>
      <c r="AC1582">
        <v>19</v>
      </c>
    </row>
    <row r="1583" spans="1:29" x14ac:dyDescent="0.3">
      <c r="A1583">
        <v>1987</v>
      </c>
      <c r="B1583" t="s">
        <v>547</v>
      </c>
      <c r="C1583" t="s">
        <v>2665</v>
      </c>
      <c r="J1583" t="s">
        <v>495</v>
      </c>
      <c r="K1583">
        <v>0</v>
      </c>
      <c r="N1583" t="b">
        <v>1</v>
      </c>
      <c r="O1583" t="b">
        <v>0</v>
      </c>
      <c r="P1583" t="b">
        <v>1</v>
      </c>
      <c r="Q1583">
        <v>10</v>
      </c>
      <c r="R1583">
        <v>1</v>
      </c>
      <c r="S1583">
        <v>1</v>
      </c>
      <c r="T1583">
        <v>2</v>
      </c>
      <c r="V1583" t="s">
        <v>322</v>
      </c>
      <c r="W1583" t="s">
        <v>3907</v>
      </c>
      <c r="X1583" t="s">
        <v>620</v>
      </c>
      <c r="Y1583">
        <v>44</v>
      </c>
      <c r="Z1583">
        <v>44</v>
      </c>
      <c r="AA1583">
        <v>2</v>
      </c>
      <c r="AB1583">
        <v>2</v>
      </c>
      <c r="AC1583">
        <v>19</v>
      </c>
    </row>
    <row r="1584" spans="1:29" x14ac:dyDescent="0.3">
      <c r="A1584">
        <v>1988</v>
      </c>
      <c r="B1584" t="s">
        <v>547</v>
      </c>
      <c r="C1584" t="s">
        <v>2666</v>
      </c>
      <c r="J1584" t="s">
        <v>495</v>
      </c>
      <c r="K1584">
        <v>0</v>
      </c>
      <c r="N1584" t="b">
        <v>0</v>
      </c>
      <c r="O1584" t="b">
        <v>1</v>
      </c>
      <c r="P1584" t="b">
        <v>0</v>
      </c>
      <c r="Q1584">
        <v>10</v>
      </c>
      <c r="R1584">
        <v>1</v>
      </c>
      <c r="S1584">
        <v>1</v>
      </c>
      <c r="T1584">
        <v>2</v>
      </c>
      <c r="V1584" t="s">
        <v>322</v>
      </c>
      <c r="W1584" t="s">
        <v>3907</v>
      </c>
      <c r="X1584" t="s">
        <v>621</v>
      </c>
      <c r="Y1584">
        <v>45</v>
      </c>
      <c r="Z1584">
        <v>45</v>
      </c>
      <c r="AA1584">
        <v>2</v>
      </c>
      <c r="AB1584">
        <v>2</v>
      </c>
      <c r="AC1584">
        <v>19</v>
      </c>
    </row>
    <row r="1585" spans="1:29" x14ac:dyDescent="0.3">
      <c r="A1585">
        <v>1989</v>
      </c>
      <c r="B1585" t="s">
        <v>547</v>
      </c>
      <c r="C1585" t="s">
        <v>2667</v>
      </c>
      <c r="J1585" t="s">
        <v>495</v>
      </c>
      <c r="K1585">
        <v>0</v>
      </c>
      <c r="N1585" t="b">
        <v>1</v>
      </c>
      <c r="O1585" t="b">
        <v>0</v>
      </c>
      <c r="P1585" t="b">
        <v>1</v>
      </c>
      <c r="Q1585">
        <v>10</v>
      </c>
      <c r="R1585">
        <v>1</v>
      </c>
      <c r="S1585">
        <v>1</v>
      </c>
      <c r="T1585">
        <v>2</v>
      </c>
      <c r="V1585" t="s">
        <v>322</v>
      </c>
      <c r="W1585" t="s">
        <v>3907</v>
      </c>
      <c r="X1585" t="s">
        <v>623</v>
      </c>
      <c r="Y1585">
        <v>47</v>
      </c>
      <c r="Z1585">
        <v>47</v>
      </c>
      <c r="AA1585">
        <v>2</v>
      </c>
      <c r="AB1585">
        <v>2</v>
      </c>
      <c r="AC1585">
        <v>19</v>
      </c>
    </row>
    <row r="1586" spans="1:29" x14ac:dyDescent="0.3">
      <c r="A1586">
        <v>1990</v>
      </c>
      <c r="B1586" t="s">
        <v>547</v>
      </c>
      <c r="C1586" t="s">
        <v>2668</v>
      </c>
      <c r="J1586" t="s">
        <v>495</v>
      </c>
      <c r="K1586">
        <v>0</v>
      </c>
      <c r="N1586" t="b">
        <v>1</v>
      </c>
      <c r="O1586" t="b">
        <v>0</v>
      </c>
      <c r="P1586" t="b">
        <v>1</v>
      </c>
      <c r="Q1586">
        <v>10</v>
      </c>
      <c r="R1586">
        <v>1</v>
      </c>
      <c r="S1586">
        <v>1</v>
      </c>
      <c r="T1586">
        <v>2</v>
      </c>
      <c r="V1586" t="s">
        <v>322</v>
      </c>
      <c r="W1586" t="s">
        <v>3907</v>
      </c>
      <c r="X1586" t="s">
        <v>624</v>
      </c>
      <c r="Y1586">
        <v>48</v>
      </c>
      <c r="Z1586">
        <v>48</v>
      </c>
      <c r="AA1586">
        <v>2</v>
      </c>
      <c r="AB1586">
        <v>2</v>
      </c>
      <c r="AC1586">
        <v>19</v>
      </c>
    </row>
    <row r="1587" spans="1:29" x14ac:dyDescent="0.3">
      <c r="A1587">
        <v>1991</v>
      </c>
      <c r="B1587" t="s">
        <v>547</v>
      </c>
      <c r="C1587" t="s">
        <v>2669</v>
      </c>
      <c r="J1587" t="s">
        <v>495</v>
      </c>
      <c r="K1587">
        <v>0</v>
      </c>
      <c r="N1587" t="b">
        <v>1</v>
      </c>
      <c r="O1587" t="b">
        <v>0</v>
      </c>
      <c r="P1587" t="b">
        <v>1</v>
      </c>
      <c r="Q1587">
        <v>10</v>
      </c>
      <c r="R1587">
        <v>1</v>
      </c>
      <c r="S1587">
        <v>1</v>
      </c>
      <c r="T1587">
        <v>2</v>
      </c>
      <c r="V1587" t="s">
        <v>322</v>
      </c>
      <c r="W1587" t="s">
        <v>3907</v>
      </c>
      <c r="X1587" t="s">
        <v>625</v>
      </c>
      <c r="Y1587">
        <v>49</v>
      </c>
      <c r="Z1587">
        <v>49</v>
      </c>
      <c r="AA1587">
        <v>2</v>
      </c>
      <c r="AB1587">
        <v>2</v>
      </c>
      <c r="AC1587">
        <v>19</v>
      </c>
    </row>
    <row r="1588" spans="1:29" x14ac:dyDescent="0.3">
      <c r="A1588">
        <v>1992</v>
      </c>
      <c r="B1588" t="s">
        <v>547</v>
      </c>
      <c r="C1588" t="s">
        <v>2670</v>
      </c>
      <c r="J1588" t="s">
        <v>495</v>
      </c>
      <c r="K1588">
        <v>0</v>
      </c>
      <c r="N1588" t="b">
        <v>1</v>
      </c>
      <c r="O1588" t="b">
        <v>0</v>
      </c>
      <c r="P1588" t="b">
        <v>1</v>
      </c>
      <c r="Q1588">
        <v>10</v>
      </c>
      <c r="R1588">
        <v>1</v>
      </c>
      <c r="S1588">
        <v>1</v>
      </c>
      <c r="T1588">
        <v>2</v>
      </c>
      <c r="V1588" t="s">
        <v>322</v>
      </c>
      <c r="W1588" t="s">
        <v>3907</v>
      </c>
      <c r="X1588" t="s">
        <v>626</v>
      </c>
      <c r="Y1588">
        <v>50</v>
      </c>
      <c r="Z1588">
        <v>50</v>
      </c>
      <c r="AA1588">
        <v>2</v>
      </c>
      <c r="AB1588">
        <v>2</v>
      </c>
      <c r="AC1588">
        <v>19</v>
      </c>
    </row>
    <row r="1589" spans="1:29" x14ac:dyDescent="0.3">
      <c r="A1589">
        <v>1993</v>
      </c>
      <c r="B1589" t="s">
        <v>547</v>
      </c>
      <c r="C1589" t="s">
        <v>2671</v>
      </c>
      <c r="J1589" t="s">
        <v>495</v>
      </c>
      <c r="K1589">
        <v>0</v>
      </c>
      <c r="N1589" t="b">
        <v>1</v>
      </c>
      <c r="O1589" t="b">
        <v>0</v>
      </c>
      <c r="P1589" t="b">
        <v>1</v>
      </c>
      <c r="Q1589">
        <v>10</v>
      </c>
      <c r="R1589">
        <v>1</v>
      </c>
      <c r="S1589">
        <v>1</v>
      </c>
      <c r="T1589">
        <v>2</v>
      </c>
      <c r="V1589" t="s">
        <v>322</v>
      </c>
      <c r="W1589" t="s">
        <v>3907</v>
      </c>
      <c r="X1589" t="s">
        <v>627</v>
      </c>
      <c r="Y1589">
        <v>51</v>
      </c>
      <c r="Z1589">
        <v>51</v>
      </c>
      <c r="AA1589">
        <v>2</v>
      </c>
      <c r="AB1589">
        <v>2</v>
      </c>
      <c r="AC1589">
        <v>19</v>
      </c>
    </row>
    <row r="1590" spans="1:29" x14ac:dyDescent="0.3">
      <c r="A1590">
        <v>1994</v>
      </c>
      <c r="B1590" t="s">
        <v>547</v>
      </c>
      <c r="C1590" t="s">
        <v>2672</v>
      </c>
      <c r="J1590" t="s">
        <v>495</v>
      </c>
      <c r="K1590">
        <v>0</v>
      </c>
      <c r="N1590" t="b">
        <v>0</v>
      </c>
      <c r="O1590" t="b">
        <v>1</v>
      </c>
      <c r="P1590" t="b">
        <v>0</v>
      </c>
      <c r="Q1590">
        <v>10</v>
      </c>
      <c r="R1590">
        <v>1</v>
      </c>
      <c r="S1590">
        <v>1</v>
      </c>
      <c r="T1590">
        <v>2</v>
      </c>
      <c r="V1590" t="s">
        <v>322</v>
      </c>
      <c r="W1590" t="s">
        <v>3907</v>
      </c>
      <c r="X1590" t="s">
        <v>628</v>
      </c>
      <c r="Y1590">
        <v>52</v>
      </c>
      <c r="Z1590">
        <v>52</v>
      </c>
      <c r="AA1590">
        <v>2</v>
      </c>
      <c r="AB1590">
        <v>2</v>
      </c>
      <c r="AC1590">
        <v>19</v>
      </c>
    </row>
    <row r="1591" spans="1:29" x14ac:dyDescent="0.3">
      <c r="A1591">
        <v>1995</v>
      </c>
      <c r="B1591" t="s">
        <v>547</v>
      </c>
      <c r="C1591" t="s">
        <v>2673</v>
      </c>
      <c r="J1591" t="s">
        <v>495</v>
      </c>
      <c r="K1591">
        <v>0</v>
      </c>
      <c r="N1591" t="b">
        <v>0</v>
      </c>
      <c r="O1591" t="b">
        <v>1</v>
      </c>
      <c r="P1591" t="b">
        <v>0</v>
      </c>
      <c r="Q1591">
        <v>10</v>
      </c>
      <c r="R1591">
        <v>1</v>
      </c>
      <c r="S1591">
        <v>1</v>
      </c>
      <c r="T1591">
        <v>2</v>
      </c>
      <c r="V1591" t="s">
        <v>322</v>
      </c>
      <c r="W1591" t="s">
        <v>3907</v>
      </c>
      <c r="X1591" t="s">
        <v>1485</v>
      </c>
      <c r="Y1591">
        <v>53</v>
      </c>
      <c r="Z1591">
        <v>53</v>
      </c>
      <c r="AA1591">
        <v>2</v>
      </c>
      <c r="AB1591">
        <v>2</v>
      </c>
      <c r="AC1591">
        <v>19</v>
      </c>
    </row>
    <row r="1592" spans="1:29" x14ac:dyDescent="0.3">
      <c r="A1592">
        <v>1999</v>
      </c>
      <c r="B1592" t="s">
        <v>543</v>
      </c>
      <c r="C1592" t="s">
        <v>2762</v>
      </c>
      <c r="D1592" t="s">
        <v>2763</v>
      </c>
      <c r="E1592" t="s">
        <v>2753</v>
      </c>
      <c r="V1592" t="s">
        <v>2753</v>
      </c>
      <c r="W1592" t="s">
        <v>3738</v>
      </c>
      <c r="X1592" t="s">
        <v>3908</v>
      </c>
      <c r="Y1592">
        <v>7</v>
      </c>
      <c r="Z1592">
        <v>9</v>
      </c>
      <c r="AA1592">
        <v>2</v>
      </c>
      <c r="AB1592">
        <v>7</v>
      </c>
      <c r="AC1592">
        <v>9</v>
      </c>
    </row>
    <row r="1593" spans="1:29" x14ac:dyDescent="0.3">
      <c r="A1593">
        <v>2000</v>
      </c>
      <c r="B1593" t="s">
        <v>546</v>
      </c>
      <c r="C1593" t="s">
        <v>2764</v>
      </c>
      <c r="V1593" t="s">
        <v>2753</v>
      </c>
      <c r="W1593" t="s">
        <v>3738</v>
      </c>
      <c r="X1593" t="s">
        <v>3909</v>
      </c>
      <c r="Y1593">
        <v>8</v>
      </c>
      <c r="Z1593">
        <v>9</v>
      </c>
      <c r="AA1593">
        <v>2</v>
      </c>
      <c r="AB1593">
        <v>7</v>
      </c>
      <c r="AC1593">
        <v>9</v>
      </c>
    </row>
    <row r="1594" spans="1:29" x14ac:dyDescent="0.3">
      <c r="A1594">
        <v>2001</v>
      </c>
      <c r="B1594" t="s">
        <v>545</v>
      </c>
      <c r="C1594" t="s">
        <v>2765</v>
      </c>
      <c r="V1594" t="s">
        <v>2753</v>
      </c>
      <c r="W1594" t="s">
        <v>3738</v>
      </c>
      <c r="X1594" t="s">
        <v>2766</v>
      </c>
      <c r="Y1594">
        <v>6</v>
      </c>
      <c r="Z1594">
        <v>9</v>
      </c>
      <c r="AA1594">
        <v>3</v>
      </c>
      <c r="AB1594">
        <v>3</v>
      </c>
      <c r="AC1594">
        <v>9</v>
      </c>
    </row>
    <row r="1595" spans="1:29" x14ac:dyDescent="0.3">
      <c r="A1595">
        <v>2015</v>
      </c>
      <c r="B1595" t="s">
        <v>543</v>
      </c>
      <c r="C1595" t="s">
        <v>2773</v>
      </c>
      <c r="D1595" t="s">
        <v>2771</v>
      </c>
      <c r="E1595" t="s">
        <v>2754</v>
      </c>
      <c r="V1595" t="s">
        <v>2754</v>
      </c>
      <c r="W1595" t="s">
        <v>3739</v>
      </c>
      <c r="X1595" t="s">
        <v>2774</v>
      </c>
      <c r="Y1595">
        <v>9</v>
      </c>
      <c r="Z1595">
        <v>15</v>
      </c>
      <c r="AA1595">
        <v>1</v>
      </c>
      <c r="AB1595">
        <v>3</v>
      </c>
      <c r="AC1595">
        <v>10</v>
      </c>
    </row>
    <row r="1596" spans="1:29" x14ac:dyDescent="0.3">
      <c r="A1596">
        <v>2016</v>
      </c>
      <c r="B1596" t="s">
        <v>546</v>
      </c>
      <c r="C1596" t="s">
        <v>2775</v>
      </c>
      <c r="V1596" t="s">
        <v>2754</v>
      </c>
      <c r="W1596" t="s">
        <v>3739</v>
      </c>
      <c r="X1596" t="s">
        <v>2776</v>
      </c>
      <c r="Y1596">
        <v>11</v>
      </c>
      <c r="Z1596">
        <v>15</v>
      </c>
      <c r="AA1596">
        <v>1</v>
      </c>
      <c r="AB1596">
        <v>3</v>
      </c>
      <c r="AC1596">
        <v>10</v>
      </c>
    </row>
    <row r="1597" spans="1:29" x14ac:dyDescent="0.3">
      <c r="A1597">
        <v>2017</v>
      </c>
      <c r="B1597" t="s">
        <v>545</v>
      </c>
      <c r="C1597" t="s">
        <v>2777</v>
      </c>
      <c r="V1597" t="s">
        <v>2754</v>
      </c>
      <c r="W1597" t="s">
        <v>3739</v>
      </c>
      <c r="X1597" t="s">
        <v>2778</v>
      </c>
      <c r="Y1597">
        <v>9</v>
      </c>
      <c r="Z1597">
        <v>15</v>
      </c>
      <c r="AA1597">
        <v>3</v>
      </c>
      <c r="AB1597">
        <v>3</v>
      </c>
      <c r="AC1597">
        <v>10</v>
      </c>
    </row>
    <row r="1598" spans="1:29" x14ac:dyDescent="0.3">
      <c r="A1598">
        <v>2018</v>
      </c>
      <c r="B1598" t="s">
        <v>547</v>
      </c>
      <c r="C1598" t="s">
        <v>2779</v>
      </c>
      <c r="J1598" t="s">
        <v>491</v>
      </c>
      <c r="K1598">
        <v>0</v>
      </c>
      <c r="N1598" t="b">
        <v>1</v>
      </c>
      <c r="O1598" t="b">
        <v>0</v>
      </c>
      <c r="P1598" t="b">
        <v>0</v>
      </c>
      <c r="Q1598">
        <v>1</v>
      </c>
      <c r="R1598">
        <v>2</v>
      </c>
      <c r="S1598">
        <v>1</v>
      </c>
      <c r="T1598">
        <v>2</v>
      </c>
      <c r="V1598" t="s">
        <v>2754</v>
      </c>
      <c r="W1598" t="s">
        <v>3739</v>
      </c>
      <c r="X1598" t="s">
        <v>651</v>
      </c>
      <c r="Y1598">
        <v>11</v>
      </c>
      <c r="Z1598">
        <v>11</v>
      </c>
      <c r="AA1598">
        <v>3</v>
      </c>
      <c r="AB1598">
        <v>3</v>
      </c>
      <c r="AC1598">
        <v>10</v>
      </c>
    </row>
    <row r="1599" spans="1:29" x14ac:dyDescent="0.3">
      <c r="A1599">
        <v>2019</v>
      </c>
      <c r="B1599" t="s">
        <v>547</v>
      </c>
      <c r="C1599" t="s">
        <v>2780</v>
      </c>
      <c r="J1599" t="s">
        <v>491</v>
      </c>
      <c r="K1599">
        <v>0</v>
      </c>
      <c r="N1599" t="b">
        <v>1</v>
      </c>
      <c r="O1599" t="b">
        <v>0</v>
      </c>
      <c r="P1599" t="b">
        <v>1</v>
      </c>
      <c r="Q1599">
        <v>1</v>
      </c>
      <c r="R1599">
        <v>2</v>
      </c>
      <c r="S1599">
        <v>1</v>
      </c>
      <c r="T1599">
        <v>2</v>
      </c>
      <c r="V1599" t="s">
        <v>2754</v>
      </c>
      <c r="W1599" t="s">
        <v>3739</v>
      </c>
      <c r="X1599" t="s">
        <v>653</v>
      </c>
      <c r="Y1599">
        <v>12</v>
      </c>
      <c r="Z1599">
        <v>12</v>
      </c>
      <c r="AA1599">
        <v>3</v>
      </c>
      <c r="AB1599">
        <v>3</v>
      </c>
      <c r="AC1599">
        <v>10</v>
      </c>
    </row>
    <row r="1600" spans="1:29" x14ac:dyDescent="0.3">
      <c r="A1600">
        <v>2020</v>
      </c>
      <c r="B1600" t="s">
        <v>547</v>
      </c>
      <c r="C1600" t="s">
        <v>2781</v>
      </c>
      <c r="J1600" t="s">
        <v>491</v>
      </c>
      <c r="K1600">
        <v>0</v>
      </c>
      <c r="N1600" t="b">
        <v>1</v>
      </c>
      <c r="O1600" t="b">
        <v>0</v>
      </c>
      <c r="P1600" t="b">
        <v>1</v>
      </c>
      <c r="Q1600">
        <v>1</v>
      </c>
      <c r="R1600">
        <v>2</v>
      </c>
      <c r="S1600">
        <v>1</v>
      </c>
      <c r="T1600">
        <v>2</v>
      </c>
      <c r="V1600" t="s">
        <v>2754</v>
      </c>
      <c r="W1600" t="s">
        <v>3739</v>
      </c>
      <c r="X1600" t="s">
        <v>655</v>
      </c>
      <c r="Y1600">
        <v>13</v>
      </c>
      <c r="Z1600">
        <v>13</v>
      </c>
      <c r="AA1600">
        <v>3</v>
      </c>
      <c r="AB1600">
        <v>3</v>
      </c>
      <c r="AC1600">
        <v>10</v>
      </c>
    </row>
    <row r="1601" spans="1:29" x14ac:dyDescent="0.3">
      <c r="A1601">
        <v>2021</v>
      </c>
      <c r="B1601" t="s">
        <v>547</v>
      </c>
      <c r="C1601" t="s">
        <v>2782</v>
      </c>
      <c r="J1601" t="s">
        <v>491</v>
      </c>
      <c r="K1601">
        <v>0</v>
      </c>
      <c r="N1601" t="b">
        <v>1</v>
      </c>
      <c r="O1601" t="b">
        <v>0</v>
      </c>
      <c r="P1601" t="b">
        <v>1</v>
      </c>
      <c r="Q1601">
        <v>1</v>
      </c>
      <c r="R1601">
        <v>2</v>
      </c>
      <c r="S1601">
        <v>1</v>
      </c>
      <c r="T1601">
        <v>2</v>
      </c>
      <c r="V1601" t="s">
        <v>2754</v>
      </c>
      <c r="W1601" t="s">
        <v>3739</v>
      </c>
      <c r="X1601" t="s">
        <v>657</v>
      </c>
      <c r="Y1601">
        <v>14</v>
      </c>
      <c r="Z1601">
        <v>14</v>
      </c>
      <c r="AA1601">
        <v>3</v>
      </c>
      <c r="AB1601">
        <v>3</v>
      </c>
      <c r="AC1601">
        <v>10</v>
      </c>
    </row>
    <row r="1602" spans="1:29" x14ac:dyDescent="0.3">
      <c r="A1602">
        <v>2022</v>
      </c>
      <c r="B1602" t="s">
        <v>547</v>
      </c>
      <c r="C1602" t="s">
        <v>2783</v>
      </c>
      <c r="J1602" t="s">
        <v>491</v>
      </c>
      <c r="K1602">
        <v>0</v>
      </c>
      <c r="N1602" t="b">
        <v>1</v>
      </c>
      <c r="O1602" t="b">
        <v>0</v>
      </c>
      <c r="P1602" t="b">
        <v>1</v>
      </c>
      <c r="Q1602">
        <v>1</v>
      </c>
      <c r="R1602">
        <v>2</v>
      </c>
      <c r="S1602">
        <v>1</v>
      </c>
      <c r="T1602">
        <v>2</v>
      </c>
      <c r="V1602" t="s">
        <v>2754</v>
      </c>
      <c r="W1602" t="s">
        <v>3739</v>
      </c>
      <c r="X1602" t="s">
        <v>659</v>
      </c>
      <c r="Y1602">
        <v>15</v>
      </c>
      <c r="Z1602">
        <v>15</v>
      </c>
      <c r="AA1602">
        <v>3</v>
      </c>
      <c r="AB1602">
        <v>3</v>
      </c>
      <c r="AC1602">
        <v>10</v>
      </c>
    </row>
    <row r="1603" spans="1:29" x14ac:dyDescent="0.3">
      <c r="A1603">
        <v>2023</v>
      </c>
      <c r="B1603" t="s">
        <v>543</v>
      </c>
      <c r="C1603" t="s">
        <v>2791</v>
      </c>
      <c r="D1603" t="s">
        <v>2792</v>
      </c>
      <c r="E1603" t="s">
        <v>2937</v>
      </c>
      <c r="V1603" t="s">
        <v>2772</v>
      </c>
      <c r="W1603" t="s">
        <v>3783</v>
      </c>
      <c r="X1603" t="s">
        <v>2870</v>
      </c>
      <c r="Y1603">
        <v>2</v>
      </c>
      <c r="Z1603">
        <v>8</v>
      </c>
      <c r="AA1603">
        <v>1</v>
      </c>
      <c r="AB1603">
        <v>3</v>
      </c>
      <c r="AC1603">
        <v>25</v>
      </c>
    </row>
    <row r="1604" spans="1:29" x14ac:dyDescent="0.3">
      <c r="A1604">
        <v>2024</v>
      </c>
      <c r="B1604" t="s">
        <v>545</v>
      </c>
      <c r="C1604" t="s">
        <v>2793</v>
      </c>
      <c r="V1604" t="s">
        <v>2772</v>
      </c>
      <c r="W1604" t="s">
        <v>3783</v>
      </c>
      <c r="X1604" t="s">
        <v>2871</v>
      </c>
      <c r="Y1604">
        <v>2</v>
      </c>
      <c r="Z1604">
        <v>8</v>
      </c>
      <c r="AA1604">
        <v>3</v>
      </c>
      <c r="AB1604">
        <v>3</v>
      </c>
      <c r="AC1604">
        <v>25</v>
      </c>
    </row>
    <row r="1605" spans="1:29" x14ac:dyDescent="0.3">
      <c r="A1605">
        <v>2025</v>
      </c>
      <c r="B1605" t="s">
        <v>546</v>
      </c>
      <c r="C1605" t="s">
        <v>2794</v>
      </c>
      <c r="V1605" t="s">
        <v>2772</v>
      </c>
      <c r="W1605" t="s">
        <v>3783</v>
      </c>
      <c r="X1605" t="s">
        <v>2872</v>
      </c>
      <c r="Y1605">
        <v>5</v>
      </c>
      <c r="Z1605">
        <v>8</v>
      </c>
      <c r="AA1605">
        <v>1</v>
      </c>
      <c r="AB1605">
        <v>3</v>
      </c>
      <c r="AC1605">
        <v>25</v>
      </c>
    </row>
    <row r="1606" spans="1:29" x14ac:dyDescent="0.3">
      <c r="A1606">
        <v>2026</v>
      </c>
      <c r="B1606" t="s">
        <v>547</v>
      </c>
      <c r="C1606" t="s">
        <v>2795</v>
      </c>
      <c r="J1606" t="s">
        <v>499</v>
      </c>
      <c r="K1606">
        <v>0</v>
      </c>
      <c r="N1606" t="b">
        <v>0</v>
      </c>
      <c r="O1606" t="b">
        <v>1</v>
      </c>
      <c r="P1606" t="b">
        <v>1</v>
      </c>
      <c r="Q1606">
        <v>1</v>
      </c>
      <c r="R1606">
        <v>2</v>
      </c>
      <c r="S1606">
        <v>1</v>
      </c>
      <c r="T1606">
        <v>3</v>
      </c>
      <c r="V1606" t="s">
        <v>2772</v>
      </c>
      <c r="W1606" t="s">
        <v>3783</v>
      </c>
      <c r="X1606" t="s">
        <v>640</v>
      </c>
      <c r="Y1606">
        <v>5</v>
      </c>
      <c r="Z1606">
        <v>5</v>
      </c>
      <c r="AA1606">
        <v>3</v>
      </c>
      <c r="AB1606">
        <v>3</v>
      </c>
      <c r="AC1606">
        <v>25</v>
      </c>
    </row>
    <row r="1607" spans="1:29" x14ac:dyDescent="0.3">
      <c r="A1607">
        <v>2027</v>
      </c>
      <c r="B1607" t="s">
        <v>547</v>
      </c>
      <c r="C1607" t="s">
        <v>2796</v>
      </c>
      <c r="J1607" t="s">
        <v>499</v>
      </c>
      <c r="K1607">
        <v>0</v>
      </c>
      <c r="N1607" t="b">
        <v>0</v>
      </c>
      <c r="O1607" t="b">
        <v>1</v>
      </c>
      <c r="P1607" t="b">
        <v>1</v>
      </c>
      <c r="Q1607">
        <v>1</v>
      </c>
      <c r="R1607">
        <v>2</v>
      </c>
      <c r="S1607">
        <v>1</v>
      </c>
      <c r="T1607">
        <v>3</v>
      </c>
      <c r="V1607" t="s">
        <v>2772</v>
      </c>
      <c r="W1607" t="s">
        <v>3783</v>
      </c>
      <c r="X1607" t="s">
        <v>455</v>
      </c>
      <c r="Y1607">
        <v>6</v>
      </c>
      <c r="Z1607">
        <v>6</v>
      </c>
      <c r="AA1607">
        <v>3</v>
      </c>
      <c r="AB1607">
        <v>3</v>
      </c>
      <c r="AC1607">
        <v>25</v>
      </c>
    </row>
    <row r="1608" spans="1:29" x14ac:dyDescent="0.3">
      <c r="A1608">
        <v>2028</v>
      </c>
      <c r="B1608" t="s">
        <v>547</v>
      </c>
      <c r="C1608" t="s">
        <v>2797</v>
      </c>
      <c r="J1608" t="s">
        <v>499</v>
      </c>
      <c r="K1608">
        <v>0</v>
      </c>
      <c r="N1608" t="b">
        <v>0</v>
      </c>
      <c r="O1608" t="b">
        <v>1</v>
      </c>
      <c r="P1608" t="b">
        <v>1</v>
      </c>
      <c r="Q1608">
        <v>1</v>
      </c>
      <c r="R1608">
        <v>2</v>
      </c>
      <c r="S1608">
        <v>1</v>
      </c>
      <c r="T1608">
        <v>3</v>
      </c>
      <c r="V1608" t="s">
        <v>2772</v>
      </c>
      <c r="W1608" t="s">
        <v>3783</v>
      </c>
      <c r="X1608" t="s">
        <v>643</v>
      </c>
      <c r="Y1608">
        <v>7</v>
      </c>
      <c r="Z1608">
        <v>7</v>
      </c>
      <c r="AA1608">
        <v>3</v>
      </c>
      <c r="AB1608">
        <v>3</v>
      </c>
      <c r="AC1608">
        <v>25</v>
      </c>
    </row>
    <row r="1609" spans="1:29" x14ac:dyDescent="0.3">
      <c r="A1609">
        <v>2029</v>
      </c>
      <c r="B1609" t="s">
        <v>547</v>
      </c>
      <c r="C1609" t="s">
        <v>2798</v>
      </c>
      <c r="J1609" t="s">
        <v>519</v>
      </c>
      <c r="K1609">
        <v>0</v>
      </c>
      <c r="N1609" t="b">
        <v>0</v>
      </c>
      <c r="O1609" t="b">
        <v>1</v>
      </c>
      <c r="P1609" t="b">
        <v>0</v>
      </c>
      <c r="Q1609">
        <v>1</v>
      </c>
      <c r="R1609">
        <v>2</v>
      </c>
      <c r="S1609">
        <v>1</v>
      </c>
      <c r="T1609">
        <v>3</v>
      </c>
      <c r="V1609" t="s">
        <v>2772</v>
      </c>
      <c r="W1609" t="s">
        <v>3783</v>
      </c>
      <c r="X1609" t="s">
        <v>645</v>
      </c>
      <c r="Y1609">
        <v>8</v>
      </c>
      <c r="Z1609">
        <v>8</v>
      </c>
      <c r="AA1609">
        <v>3</v>
      </c>
      <c r="AB1609">
        <v>3</v>
      </c>
      <c r="AC1609">
        <v>25</v>
      </c>
    </row>
    <row r="1610" spans="1:29" x14ac:dyDescent="0.3">
      <c r="A1610">
        <v>2030</v>
      </c>
      <c r="B1610" t="s">
        <v>543</v>
      </c>
      <c r="C1610" t="s">
        <v>2799</v>
      </c>
      <c r="D1610" t="s">
        <v>2800</v>
      </c>
      <c r="E1610" t="s">
        <v>2938</v>
      </c>
      <c r="V1610" t="s">
        <v>2772</v>
      </c>
      <c r="W1610" t="s">
        <v>3783</v>
      </c>
      <c r="X1610" t="s">
        <v>2873</v>
      </c>
      <c r="Y1610">
        <v>10</v>
      </c>
      <c r="Z1610">
        <v>15</v>
      </c>
      <c r="AA1610">
        <v>1</v>
      </c>
      <c r="AB1610">
        <v>3</v>
      </c>
      <c r="AC1610">
        <v>25</v>
      </c>
    </row>
    <row r="1611" spans="1:29" x14ac:dyDescent="0.3">
      <c r="A1611">
        <v>2031</v>
      </c>
      <c r="B1611" t="s">
        <v>546</v>
      </c>
      <c r="C1611" t="s">
        <v>2801</v>
      </c>
      <c r="V1611" t="s">
        <v>2772</v>
      </c>
      <c r="W1611" t="s">
        <v>3783</v>
      </c>
      <c r="X1611" t="s">
        <v>2874</v>
      </c>
      <c r="Y1611">
        <v>13</v>
      </c>
      <c r="Z1611">
        <v>15</v>
      </c>
      <c r="AA1611">
        <v>1</v>
      </c>
      <c r="AB1611">
        <v>3</v>
      </c>
      <c r="AC1611">
        <v>25</v>
      </c>
    </row>
    <row r="1612" spans="1:29" x14ac:dyDescent="0.3">
      <c r="A1612">
        <v>2032</v>
      </c>
      <c r="B1612" t="s">
        <v>545</v>
      </c>
      <c r="C1612" t="s">
        <v>2802</v>
      </c>
      <c r="V1612" t="s">
        <v>2772</v>
      </c>
      <c r="W1612" t="s">
        <v>3783</v>
      </c>
      <c r="X1612" t="s">
        <v>2875</v>
      </c>
      <c r="Y1612">
        <v>10</v>
      </c>
      <c r="Z1612">
        <v>15</v>
      </c>
      <c r="AA1612">
        <v>3</v>
      </c>
      <c r="AB1612">
        <v>3</v>
      </c>
      <c r="AC1612">
        <v>25</v>
      </c>
    </row>
    <row r="1613" spans="1:29" x14ac:dyDescent="0.3">
      <c r="A1613">
        <v>2033</v>
      </c>
      <c r="B1613" t="s">
        <v>547</v>
      </c>
      <c r="C1613" t="s">
        <v>2803</v>
      </c>
      <c r="J1613" t="s">
        <v>499</v>
      </c>
      <c r="K1613">
        <v>0</v>
      </c>
      <c r="N1613" t="b">
        <v>0</v>
      </c>
      <c r="O1613" t="b">
        <v>1</v>
      </c>
      <c r="P1613" t="b">
        <v>1</v>
      </c>
      <c r="Q1613">
        <v>1</v>
      </c>
      <c r="R1613">
        <v>2</v>
      </c>
      <c r="S1613">
        <v>1</v>
      </c>
      <c r="T1613">
        <v>3</v>
      </c>
      <c r="V1613" t="s">
        <v>2772</v>
      </c>
      <c r="W1613" t="s">
        <v>3783</v>
      </c>
      <c r="X1613" t="s">
        <v>655</v>
      </c>
      <c r="Y1613">
        <v>13</v>
      </c>
      <c r="Z1613">
        <v>13</v>
      </c>
      <c r="AA1613">
        <v>3</v>
      </c>
      <c r="AB1613">
        <v>3</v>
      </c>
      <c r="AC1613">
        <v>25</v>
      </c>
    </row>
    <row r="1614" spans="1:29" x14ac:dyDescent="0.3">
      <c r="A1614">
        <v>2034</v>
      </c>
      <c r="B1614" t="s">
        <v>547</v>
      </c>
      <c r="C1614" t="s">
        <v>2804</v>
      </c>
      <c r="J1614" t="s">
        <v>519</v>
      </c>
      <c r="K1614">
        <v>0</v>
      </c>
      <c r="N1614" t="b">
        <v>0</v>
      </c>
      <c r="O1614" t="b">
        <v>1</v>
      </c>
      <c r="P1614" t="b">
        <v>1</v>
      </c>
      <c r="Q1614">
        <v>1</v>
      </c>
      <c r="R1614">
        <v>2</v>
      </c>
      <c r="S1614">
        <v>1</v>
      </c>
      <c r="T1614">
        <v>3</v>
      </c>
      <c r="V1614" t="s">
        <v>2772</v>
      </c>
      <c r="W1614" t="s">
        <v>3783</v>
      </c>
      <c r="X1614" t="s">
        <v>657</v>
      </c>
      <c r="Y1614">
        <v>14</v>
      </c>
      <c r="Z1614">
        <v>14</v>
      </c>
      <c r="AA1614">
        <v>3</v>
      </c>
      <c r="AB1614">
        <v>3</v>
      </c>
      <c r="AC1614">
        <v>25</v>
      </c>
    </row>
    <row r="1615" spans="1:29" x14ac:dyDescent="0.3">
      <c r="A1615">
        <v>2035</v>
      </c>
      <c r="B1615" t="s">
        <v>547</v>
      </c>
      <c r="C1615" t="s">
        <v>2805</v>
      </c>
      <c r="J1615" t="s">
        <v>499</v>
      </c>
      <c r="K1615">
        <v>0</v>
      </c>
      <c r="N1615" t="b">
        <v>0</v>
      </c>
      <c r="O1615" t="b">
        <v>1</v>
      </c>
      <c r="P1615" t="b">
        <v>1</v>
      </c>
      <c r="Q1615">
        <v>1</v>
      </c>
      <c r="R1615">
        <v>2</v>
      </c>
      <c r="S1615">
        <v>1</v>
      </c>
      <c r="T1615">
        <v>3</v>
      </c>
      <c r="V1615" t="s">
        <v>2772</v>
      </c>
      <c r="W1615" t="s">
        <v>3783</v>
      </c>
      <c r="X1615" t="s">
        <v>659</v>
      </c>
      <c r="Y1615">
        <v>15</v>
      </c>
      <c r="Z1615">
        <v>15</v>
      </c>
      <c r="AA1615">
        <v>3</v>
      </c>
      <c r="AB1615">
        <v>3</v>
      </c>
      <c r="AC1615">
        <v>25</v>
      </c>
    </row>
    <row r="1616" spans="1:29" x14ac:dyDescent="0.3">
      <c r="A1616">
        <v>2036</v>
      </c>
      <c r="B1616" t="s">
        <v>543</v>
      </c>
      <c r="C1616" t="s">
        <v>2824</v>
      </c>
      <c r="D1616" t="s">
        <v>2825</v>
      </c>
      <c r="E1616" t="s">
        <v>2806</v>
      </c>
      <c r="V1616" t="s">
        <v>2772</v>
      </c>
      <c r="W1616" t="s">
        <v>3783</v>
      </c>
      <c r="X1616" t="s">
        <v>2876</v>
      </c>
      <c r="Y1616">
        <v>17</v>
      </c>
      <c r="Z1616">
        <v>22</v>
      </c>
      <c r="AA1616">
        <v>1</v>
      </c>
      <c r="AB1616">
        <v>3</v>
      </c>
      <c r="AC1616">
        <v>25</v>
      </c>
    </row>
    <row r="1617" spans="1:29" x14ac:dyDescent="0.3">
      <c r="A1617">
        <v>2037</v>
      </c>
      <c r="B1617" t="s">
        <v>545</v>
      </c>
      <c r="C1617" t="s">
        <v>2826</v>
      </c>
      <c r="V1617" t="s">
        <v>2772</v>
      </c>
      <c r="W1617" t="s">
        <v>3783</v>
      </c>
      <c r="X1617" t="s">
        <v>2877</v>
      </c>
      <c r="Y1617">
        <v>17</v>
      </c>
      <c r="Z1617">
        <v>22</v>
      </c>
      <c r="AA1617">
        <v>3</v>
      </c>
      <c r="AB1617">
        <v>3</v>
      </c>
      <c r="AC1617">
        <v>25</v>
      </c>
    </row>
    <row r="1618" spans="1:29" x14ac:dyDescent="0.3">
      <c r="A1618">
        <v>2038</v>
      </c>
      <c r="B1618" t="s">
        <v>546</v>
      </c>
      <c r="C1618" t="s">
        <v>2827</v>
      </c>
      <c r="V1618" t="s">
        <v>2772</v>
      </c>
      <c r="W1618" t="s">
        <v>3783</v>
      </c>
      <c r="X1618" t="s">
        <v>2878</v>
      </c>
      <c r="Y1618">
        <v>20</v>
      </c>
      <c r="Z1618">
        <v>22</v>
      </c>
      <c r="AA1618">
        <v>1</v>
      </c>
      <c r="AB1618">
        <v>3</v>
      </c>
      <c r="AC1618">
        <v>25</v>
      </c>
    </row>
    <row r="1619" spans="1:29" x14ac:dyDescent="0.3">
      <c r="A1619">
        <v>2039</v>
      </c>
      <c r="B1619" t="s">
        <v>547</v>
      </c>
      <c r="C1619" t="s">
        <v>2828</v>
      </c>
      <c r="J1619" t="s">
        <v>499</v>
      </c>
      <c r="K1619">
        <v>0</v>
      </c>
      <c r="N1619" t="b">
        <v>0</v>
      </c>
      <c r="O1619" t="b">
        <v>1</v>
      </c>
      <c r="P1619" t="b">
        <v>0</v>
      </c>
      <c r="Q1619">
        <v>1</v>
      </c>
      <c r="R1619">
        <v>2</v>
      </c>
      <c r="S1619">
        <v>1</v>
      </c>
      <c r="T1619">
        <v>3</v>
      </c>
      <c r="V1619" t="s">
        <v>2772</v>
      </c>
      <c r="W1619" t="s">
        <v>3783</v>
      </c>
      <c r="X1619" t="s">
        <v>669</v>
      </c>
      <c r="Y1619">
        <v>20</v>
      </c>
      <c r="Z1619">
        <v>20</v>
      </c>
      <c r="AA1619">
        <v>3</v>
      </c>
      <c r="AB1619">
        <v>3</v>
      </c>
      <c r="AC1619">
        <v>25</v>
      </c>
    </row>
    <row r="1620" spans="1:29" x14ac:dyDescent="0.3">
      <c r="A1620">
        <v>2040</v>
      </c>
      <c r="B1620" t="s">
        <v>547</v>
      </c>
      <c r="C1620" t="s">
        <v>2829</v>
      </c>
      <c r="J1620" t="s">
        <v>499</v>
      </c>
      <c r="K1620">
        <v>0</v>
      </c>
      <c r="N1620" t="b">
        <v>0</v>
      </c>
      <c r="O1620" t="b">
        <v>1</v>
      </c>
      <c r="P1620" t="b">
        <v>0</v>
      </c>
      <c r="Q1620">
        <v>1</v>
      </c>
      <c r="R1620">
        <v>2</v>
      </c>
      <c r="S1620">
        <v>1</v>
      </c>
      <c r="T1620">
        <v>3</v>
      </c>
      <c r="V1620" t="s">
        <v>2772</v>
      </c>
      <c r="W1620" t="s">
        <v>3783</v>
      </c>
      <c r="X1620" t="s">
        <v>671</v>
      </c>
      <c r="Y1620">
        <v>21</v>
      </c>
      <c r="Z1620">
        <v>21</v>
      </c>
      <c r="AA1620">
        <v>3</v>
      </c>
      <c r="AB1620">
        <v>3</v>
      </c>
      <c r="AC1620">
        <v>25</v>
      </c>
    </row>
    <row r="1621" spans="1:29" x14ac:dyDescent="0.3">
      <c r="A1621">
        <v>2041</v>
      </c>
      <c r="B1621" t="s">
        <v>547</v>
      </c>
      <c r="C1621" t="s">
        <v>2830</v>
      </c>
      <c r="J1621" t="s">
        <v>499</v>
      </c>
      <c r="K1621">
        <v>0</v>
      </c>
      <c r="N1621" t="b">
        <v>0</v>
      </c>
      <c r="O1621" t="b">
        <v>1</v>
      </c>
      <c r="P1621" t="b">
        <v>0</v>
      </c>
      <c r="Q1621">
        <v>1</v>
      </c>
      <c r="R1621">
        <v>2</v>
      </c>
      <c r="S1621">
        <v>1</v>
      </c>
      <c r="T1621">
        <v>3</v>
      </c>
      <c r="V1621" t="s">
        <v>2772</v>
      </c>
      <c r="W1621" t="s">
        <v>3783</v>
      </c>
      <c r="X1621" t="s">
        <v>673</v>
      </c>
      <c r="Y1621">
        <v>22</v>
      </c>
      <c r="Z1621">
        <v>22</v>
      </c>
      <c r="AA1621">
        <v>3</v>
      </c>
      <c r="AB1621">
        <v>3</v>
      </c>
      <c r="AC1621">
        <v>25</v>
      </c>
    </row>
    <row r="1622" spans="1:29" x14ac:dyDescent="0.3">
      <c r="A1622">
        <v>2042</v>
      </c>
      <c r="B1622" t="s">
        <v>543</v>
      </c>
      <c r="C1622" t="s">
        <v>2837</v>
      </c>
      <c r="D1622" t="s">
        <v>2838</v>
      </c>
      <c r="E1622" t="s">
        <v>2807</v>
      </c>
      <c r="V1622" t="s">
        <v>2772</v>
      </c>
      <c r="W1622" t="s">
        <v>3783</v>
      </c>
      <c r="X1622" t="s">
        <v>2879</v>
      </c>
      <c r="Y1622">
        <v>24</v>
      </c>
      <c r="Z1622">
        <v>29</v>
      </c>
      <c r="AA1622">
        <v>1</v>
      </c>
      <c r="AB1622">
        <v>3</v>
      </c>
      <c r="AC1622">
        <v>25</v>
      </c>
    </row>
    <row r="1623" spans="1:29" x14ac:dyDescent="0.3">
      <c r="A1623">
        <v>2043</v>
      </c>
      <c r="B1623" t="s">
        <v>545</v>
      </c>
      <c r="C1623" t="s">
        <v>2839</v>
      </c>
      <c r="V1623" t="s">
        <v>2772</v>
      </c>
      <c r="W1623" t="s">
        <v>3783</v>
      </c>
      <c r="X1623" t="s">
        <v>2880</v>
      </c>
      <c r="Y1623">
        <v>24</v>
      </c>
      <c r="Z1623">
        <v>29</v>
      </c>
      <c r="AA1623">
        <v>3</v>
      </c>
      <c r="AB1623">
        <v>3</v>
      </c>
      <c r="AC1623">
        <v>25</v>
      </c>
    </row>
    <row r="1624" spans="1:29" x14ac:dyDescent="0.3">
      <c r="A1624">
        <v>2044</v>
      </c>
      <c r="B1624" t="s">
        <v>546</v>
      </c>
      <c r="C1624" t="s">
        <v>2840</v>
      </c>
      <c r="V1624" t="s">
        <v>2772</v>
      </c>
      <c r="W1624" t="s">
        <v>3783</v>
      </c>
      <c r="X1624" t="s">
        <v>2881</v>
      </c>
      <c r="Y1624">
        <v>27</v>
      </c>
      <c r="Z1624">
        <v>29</v>
      </c>
      <c r="AA1624">
        <v>1</v>
      </c>
      <c r="AB1624">
        <v>3</v>
      </c>
      <c r="AC1624">
        <v>25</v>
      </c>
    </row>
    <row r="1625" spans="1:29" x14ac:dyDescent="0.3">
      <c r="A1625">
        <v>2045</v>
      </c>
      <c r="B1625" t="s">
        <v>547</v>
      </c>
      <c r="C1625" t="s">
        <v>2841</v>
      </c>
      <c r="J1625" t="s">
        <v>499</v>
      </c>
      <c r="K1625">
        <v>0</v>
      </c>
      <c r="N1625" t="b">
        <v>0</v>
      </c>
      <c r="O1625" t="b">
        <v>1</v>
      </c>
      <c r="P1625" t="b">
        <v>1</v>
      </c>
      <c r="Q1625">
        <v>1</v>
      </c>
      <c r="R1625">
        <v>2</v>
      </c>
      <c r="S1625">
        <v>1</v>
      </c>
      <c r="T1625">
        <v>3</v>
      </c>
      <c r="V1625" t="s">
        <v>2772</v>
      </c>
      <c r="W1625" t="s">
        <v>3783</v>
      </c>
      <c r="X1625" t="s">
        <v>683</v>
      </c>
      <c r="Y1625">
        <v>27</v>
      </c>
      <c r="Z1625">
        <v>27</v>
      </c>
      <c r="AA1625">
        <v>3</v>
      </c>
      <c r="AB1625">
        <v>3</v>
      </c>
      <c r="AC1625">
        <v>25</v>
      </c>
    </row>
    <row r="1626" spans="1:29" x14ac:dyDescent="0.3">
      <c r="A1626">
        <v>2046</v>
      </c>
      <c r="B1626" t="s">
        <v>547</v>
      </c>
      <c r="C1626" t="s">
        <v>2842</v>
      </c>
      <c r="J1626" t="s">
        <v>499</v>
      </c>
      <c r="K1626">
        <v>0</v>
      </c>
      <c r="N1626" t="b">
        <v>0</v>
      </c>
      <c r="O1626" t="b">
        <v>1</v>
      </c>
      <c r="P1626" t="b">
        <v>1</v>
      </c>
      <c r="Q1626">
        <v>1</v>
      </c>
      <c r="R1626">
        <v>2</v>
      </c>
      <c r="S1626">
        <v>1</v>
      </c>
      <c r="T1626">
        <v>3</v>
      </c>
      <c r="V1626" t="s">
        <v>2772</v>
      </c>
      <c r="W1626" t="s">
        <v>3783</v>
      </c>
      <c r="X1626" t="s">
        <v>685</v>
      </c>
      <c r="Y1626">
        <v>28</v>
      </c>
      <c r="Z1626">
        <v>28</v>
      </c>
      <c r="AA1626">
        <v>3</v>
      </c>
      <c r="AB1626">
        <v>3</v>
      </c>
      <c r="AC1626">
        <v>25</v>
      </c>
    </row>
    <row r="1627" spans="1:29" x14ac:dyDescent="0.3">
      <c r="A1627">
        <v>2047</v>
      </c>
      <c r="B1627" t="s">
        <v>547</v>
      </c>
      <c r="C1627" t="s">
        <v>2843</v>
      </c>
      <c r="J1627" t="s">
        <v>509</v>
      </c>
      <c r="K1627">
        <v>0</v>
      </c>
      <c r="N1627" t="b">
        <v>0</v>
      </c>
      <c r="O1627" t="b">
        <v>1</v>
      </c>
      <c r="P1627" t="b">
        <v>1</v>
      </c>
      <c r="Q1627">
        <v>1</v>
      </c>
      <c r="R1627">
        <v>2</v>
      </c>
      <c r="S1627">
        <v>1</v>
      </c>
      <c r="T1627">
        <v>3</v>
      </c>
      <c r="V1627" t="s">
        <v>2772</v>
      </c>
      <c r="W1627" t="s">
        <v>3783</v>
      </c>
      <c r="X1627" t="s">
        <v>687</v>
      </c>
      <c r="Y1627">
        <v>29</v>
      </c>
      <c r="Z1627">
        <v>29</v>
      </c>
      <c r="AA1627">
        <v>3</v>
      </c>
      <c r="AB1627">
        <v>3</v>
      </c>
      <c r="AC1627">
        <v>25</v>
      </c>
    </row>
    <row r="1628" spans="1:29" x14ac:dyDescent="0.3">
      <c r="A1628">
        <v>2048</v>
      </c>
      <c r="B1628" t="s">
        <v>543</v>
      </c>
      <c r="C1628" t="s">
        <v>2853</v>
      </c>
      <c r="D1628" t="s">
        <v>2854</v>
      </c>
      <c r="E1628" t="s">
        <v>2808</v>
      </c>
      <c r="V1628" t="s">
        <v>2772</v>
      </c>
      <c r="W1628" t="s">
        <v>3783</v>
      </c>
      <c r="X1628" t="s">
        <v>2882</v>
      </c>
      <c r="Y1628">
        <v>31</v>
      </c>
      <c r="Z1628">
        <v>36</v>
      </c>
      <c r="AA1628">
        <v>1</v>
      </c>
      <c r="AB1628">
        <v>3</v>
      </c>
      <c r="AC1628">
        <v>25</v>
      </c>
    </row>
    <row r="1629" spans="1:29" x14ac:dyDescent="0.3">
      <c r="A1629">
        <v>2049</v>
      </c>
      <c r="B1629" t="s">
        <v>543</v>
      </c>
      <c r="C1629" t="s">
        <v>2855</v>
      </c>
      <c r="D1629" t="s">
        <v>2856</v>
      </c>
      <c r="E1629" t="s">
        <v>2811</v>
      </c>
      <c r="V1629" t="s">
        <v>2772</v>
      </c>
      <c r="W1629" t="s">
        <v>3783</v>
      </c>
      <c r="X1629" t="s">
        <v>2883</v>
      </c>
      <c r="Y1629">
        <v>38</v>
      </c>
      <c r="Z1629">
        <v>46</v>
      </c>
      <c r="AA1629">
        <v>1</v>
      </c>
      <c r="AB1629">
        <v>3</v>
      </c>
      <c r="AC1629">
        <v>25</v>
      </c>
    </row>
    <row r="1630" spans="1:29" x14ac:dyDescent="0.3">
      <c r="A1630">
        <v>2050</v>
      </c>
      <c r="B1630" t="s">
        <v>546</v>
      </c>
      <c r="C1630" t="s">
        <v>2857</v>
      </c>
      <c r="V1630" t="s">
        <v>2772</v>
      </c>
      <c r="W1630" t="s">
        <v>3783</v>
      </c>
      <c r="X1630" t="s">
        <v>2884</v>
      </c>
      <c r="Y1630">
        <v>34</v>
      </c>
      <c r="Z1630">
        <v>36</v>
      </c>
      <c r="AA1630">
        <v>1</v>
      </c>
      <c r="AB1630">
        <v>3</v>
      </c>
      <c r="AC1630">
        <v>25</v>
      </c>
    </row>
    <row r="1631" spans="1:29" x14ac:dyDescent="0.3">
      <c r="A1631">
        <v>2051</v>
      </c>
      <c r="B1631" t="s">
        <v>545</v>
      </c>
      <c r="C1631" t="s">
        <v>2858</v>
      </c>
      <c r="V1631" t="s">
        <v>2772</v>
      </c>
      <c r="W1631" t="s">
        <v>3783</v>
      </c>
      <c r="X1631" t="s">
        <v>2885</v>
      </c>
      <c r="Y1631">
        <v>31</v>
      </c>
      <c r="Z1631">
        <v>36</v>
      </c>
      <c r="AA1631">
        <v>3</v>
      </c>
      <c r="AB1631">
        <v>3</v>
      </c>
      <c r="AC1631">
        <v>25</v>
      </c>
    </row>
    <row r="1632" spans="1:29" x14ac:dyDescent="0.3">
      <c r="A1632">
        <v>2052</v>
      </c>
      <c r="B1632" t="s">
        <v>545</v>
      </c>
      <c r="C1632" t="s">
        <v>2859</v>
      </c>
      <c r="V1632" t="s">
        <v>2772</v>
      </c>
      <c r="W1632" t="s">
        <v>3783</v>
      </c>
      <c r="X1632" t="s">
        <v>2886</v>
      </c>
      <c r="Y1632">
        <v>38</v>
      </c>
      <c r="Z1632">
        <v>46</v>
      </c>
      <c r="AA1632">
        <v>3</v>
      </c>
      <c r="AB1632">
        <v>3</v>
      </c>
      <c r="AC1632">
        <v>25</v>
      </c>
    </row>
    <row r="1633" spans="1:29" x14ac:dyDescent="0.3">
      <c r="A1633">
        <v>2053</v>
      </c>
      <c r="B1633" t="s">
        <v>546</v>
      </c>
      <c r="C1633" t="s">
        <v>2860</v>
      </c>
      <c r="V1633" t="s">
        <v>2772</v>
      </c>
      <c r="W1633" t="s">
        <v>3783</v>
      </c>
      <c r="X1633" t="s">
        <v>2887</v>
      </c>
      <c r="Y1633">
        <v>41</v>
      </c>
      <c r="Z1633">
        <v>46</v>
      </c>
      <c r="AA1633">
        <v>1</v>
      </c>
      <c r="AB1633">
        <v>3</v>
      </c>
      <c r="AC1633">
        <v>25</v>
      </c>
    </row>
    <row r="1634" spans="1:29" x14ac:dyDescent="0.3">
      <c r="A1634">
        <v>2054</v>
      </c>
      <c r="B1634" t="s">
        <v>547</v>
      </c>
      <c r="C1634" t="s">
        <v>2861</v>
      </c>
      <c r="J1634" t="s">
        <v>499</v>
      </c>
      <c r="K1634">
        <v>0</v>
      </c>
      <c r="N1634" t="b">
        <v>0</v>
      </c>
      <c r="O1634" t="b">
        <v>1</v>
      </c>
      <c r="P1634" t="b">
        <v>1</v>
      </c>
      <c r="Q1634">
        <v>1</v>
      </c>
      <c r="R1634">
        <v>2</v>
      </c>
      <c r="S1634">
        <v>1</v>
      </c>
      <c r="T1634">
        <v>3</v>
      </c>
      <c r="V1634" t="s">
        <v>2772</v>
      </c>
      <c r="W1634" t="s">
        <v>3783</v>
      </c>
      <c r="X1634" t="s">
        <v>697</v>
      </c>
      <c r="Y1634">
        <v>34</v>
      </c>
      <c r="Z1634">
        <v>34</v>
      </c>
      <c r="AA1634">
        <v>3</v>
      </c>
      <c r="AB1634">
        <v>3</v>
      </c>
      <c r="AC1634">
        <v>25</v>
      </c>
    </row>
    <row r="1635" spans="1:29" x14ac:dyDescent="0.3">
      <c r="A1635">
        <v>2055</v>
      </c>
      <c r="B1635" t="s">
        <v>547</v>
      </c>
      <c r="C1635" t="s">
        <v>2862</v>
      </c>
      <c r="J1635" t="s">
        <v>499</v>
      </c>
      <c r="K1635">
        <v>0</v>
      </c>
      <c r="N1635" t="b">
        <v>0</v>
      </c>
      <c r="O1635" t="b">
        <v>1</v>
      </c>
      <c r="P1635" t="b">
        <v>1</v>
      </c>
      <c r="Q1635">
        <v>1</v>
      </c>
      <c r="R1635">
        <v>2</v>
      </c>
      <c r="S1635">
        <v>1</v>
      </c>
      <c r="T1635">
        <v>3</v>
      </c>
      <c r="V1635" t="s">
        <v>2772</v>
      </c>
      <c r="W1635" t="s">
        <v>3783</v>
      </c>
      <c r="X1635" t="s">
        <v>699</v>
      </c>
      <c r="Y1635">
        <v>35</v>
      </c>
      <c r="Z1635">
        <v>35</v>
      </c>
      <c r="AA1635">
        <v>3</v>
      </c>
      <c r="AB1635">
        <v>3</v>
      </c>
      <c r="AC1635">
        <v>25</v>
      </c>
    </row>
    <row r="1636" spans="1:29" x14ac:dyDescent="0.3">
      <c r="A1636">
        <v>2056</v>
      </c>
      <c r="B1636" t="s">
        <v>547</v>
      </c>
      <c r="C1636" t="s">
        <v>2863</v>
      </c>
      <c r="J1636" t="s">
        <v>509</v>
      </c>
      <c r="K1636">
        <v>0</v>
      </c>
      <c r="N1636" t="b">
        <v>0</v>
      </c>
      <c r="O1636" t="b">
        <v>1</v>
      </c>
      <c r="P1636" t="b">
        <v>1</v>
      </c>
      <c r="Q1636">
        <v>1</v>
      </c>
      <c r="R1636">
        <v>2</v>
      </c>
      <c r="S1636">
        <v>1</v>
      </c>
      <c r="T1636">
        <v>3</v>
      </c>
      <c r="V1636" t="s">
        <v>2772</v>
      </c>
      <c r="W1636" t="s">
        <v>3783</v>
      </c>
      <c r="X1636" t="s">
        <v>701</v>
      </c>
      <c r="Y1636">
        <v>36</v>
      </c>
      <c r="Z1636">
        <v>36</v>
      </c>
      <c r="AA1636">
        <v>3</v>
      </c>
      <c r="AB1636">
        <v>3</v>
      </c>
      <c r="AC1636">
        <v>25</v>
      </c>
    </row>
    <row r="1637" spans="1:29" x14ac:dyDescent="0.3">
      <c r="A1637">
        <v>2057</v>
      </c>
      <c r="B1637" t="s">
        <v>547</v>
      </c>
      <c r="C1637" t="s">
        <v>2864</v>
      </c>
      <c r="J1637" t="s">
        <v>499</v>
      </c>
      <c r="K1637">
        <v>0</v>
      </c>
      <c r="N1637" t="b">
        <v>0</v>
      </c>
      <c r="O1637" t="b">
        <v>1</v>
      </c>
      <c r="P1637" t="b">
        <v>1</v>
      </c>
      <c r="Q1637">
        <v>1</v>
      </c>
      <c r="R1637">
        <v>2</v>
      </c>
      <c r="S1637">
        <v>1</v>
      </c>
      <c r="T1637">
        <v>3</v>
      </c>
      <c r="V1637" t="s">
        <v>2772</v>
      </c>
      <c r="W1637" t="s">
        <v>3783</v>
      </c>
      <c r="X1637" t="s">
        <v>711</v>
      </c>
      <c r="Y1637">
        <v>41</v>
      </c>
      <c r="Z1637">
        <v>41</v>
      </c>
      <c r="AA1637">
        <v>3</v>
      </c>
      <c r="AB1637">
        <v>3</v>
      </c>
      <c r="AC1637">
        <v>25</v>
      </c>
    </row>
    <row r="1638" spans="1:29" x14ac:dyDescent="0.3">
      <c r="A1638">
        <v>2058</v>
      </c>
      <c r="B1638" t="s">
        <v>547</v>
      </c>
      <c r="C1638" t="s">
        <v>2865</v>
      </c>
      <c r="J1638" t="s">
        <v>499</v>
      </c>
      <c r="K1638">
        <v>0</v>
      </c>
      <c r="N1638" t="b">
        <v>0</v>
      </c>
      <c r="O1638" t="b">
        <v>1</v>
      </c>
      <c r="P1638" t="b">
        <v>1</v>
      </c>
      <c r="Q1638">
        <v>1</v>
      </c>
      <c r="R1638">
        <v>2</v>
      </c>
      <c r="S1638">
        <v>1</v>
      </c>
      <c r="T1638">
        <v>3</v>
      </c>
      <c r="V1638" t="s">
        <v>2772</v>
      </c>
      <c r="W1638" t="s">
        <v>3783</v>
      </c>
      <c r="X1638" t="s">
        <v>713</v>
      </c>
      <c r="Y1638">
        <v>42</v>
      </c>
      <c r="Z1638">
        <v>42</v>
      </c>
      <c r="AA1638">
        <v>3</v>
      </c>
      <c r="AB1638">
        <v>3</v>
      </c>
      <c r="AC1638">
        <v>25</v>
      </c>
    </row>
    <row r="1639" spans="1:29" x14ac:dyDescent="0.3">
      <c r="A1639">
        <v>2059</v>
      </c>
      <c r="B1639" t="s">
        <v>547</v>
      </c>
      <c r="C1639" t="s">
        <v>2866</v>
      </c>
      <c r="J1639" t="s">
        <v>499</v>
      </c>
      <c r="K1639">
        <v>0</v>
      </c>
      <c r="N1639" t="b">
        <v>0</v>
      </c>
      <c r="O1639" t="b">
        <v>1</v>
      </c>
      <c r="P1639" t="b">
        <v>1</v>
      </c>
      <c r="Q1639">
        <v>1</v>
      </c>
      <c r="R1639">
        <v>2</v>
      </c>
      <c r="S1639">
        <v>1</v>
      </c>
      <c r="T1639">
        <v>3</v>
      </c>
      <c r="V1639" t="s">
        <v>2772</v>
      </c>
      <c r="W1639" t="s">
        <v>3783</v>
      </c>
      <c r="X1639" t="s">
        <v>715</v>
      </c>
      <c r="Y1639">
        <v>43</v>
      </c>
      <c r="Z1639">
        <v>43</v>
      </c>
      <c r="AA1639">
        <v>3</v>
      </c>
      <c r="AB1639">
        <v>3</v>
      </c>
      <c r="AC1639">
        <v>25</v>
      </c>
    </row>
    <row r="1640" spans="1:29" x14ac:dyDescent="0.3">
      <c r="A1640">
        <v>2060</v>
      </c>
      <c r="B1640" t="s">
        <v>547</v>
      </c>
      <c r="C1640" t="s">
        <v>2867</v>
      </c>
      <c r="J1640" t="s">
        <v>499</v>
      </c>
      <c r="K1640">
        <v>0</v>
      </c>
      <c r="N1640" t="b">
        <v>0</v>
      </c>
      <c r="O1640" t="b">
        <v>1</v>
      </c>
      <c r="P1640" t="b">
        <v>1</v>
      </c>
      <c r="Q1640">
        <v>1</v>
      </c>
      <c r="R1640">
        <v>2</v>
      </c>
      <c r="S1640">
        <v>1</v>
      </c>
      <c r="T1640">
        <v>3</v>
      </c>
      <c r="V1640" t="s">
        <v>2772</v>
      </c>
      <c r="W1640" t="s">
        <v>3783</v>
      </c>
      <c r="X1640" t="s">
        <v>717</v>
      </c>
      <c r="Y1640">
        <v>44</v>
      </c>
      <c r="Z1640">
        <v>44</v>
      </c>
      <c r="AA1640">
        <v>3</v>
      </c>
      <c r="AB1640">
        <v>3</v>
      </c>
      <c r="AC1640">
        <v>25</v>
      </c>
    </row>
    <row r="1641" spans="1:29" x14ac:dyDescent="0.3">
      <c r="A1641">
        <v>2061</v>
      </c>
      <c r="B1641" t="s">
        <v>547</v>
      </c>
      <c r="C1641" t="s">
        <v>2868</v>
      </c>
      <c r="J1641" t="s">
        <v>499</v>
      </c>
      <c r="K1641">
        <v>0</v>
      </c>
      <c r="N1641" t="b">
        <v>0</v>
      </c>
      <c r="O1641" t="b">
        <v>1</v>
      </c>
      <c r="P1641" t="b">
        <v>1</v>
      </c>
      <c r="Q1641">
        <v>1</v>
      </c>
      <c r="R1641">
        <v>2</v>
      </c>
      <c r="S1641">
        <v>1</v>
      </c>
      <c r="T1641">
        <v>3</v>
      </c>
      <c r="V1641" t="s">
        <v>2772</v>
      </c>
      <c r="W1641" t="s">
        <v>3783</v>
      </c>
      <c r="X1641" t="s">
        <v>719</v>
      </c>
      <c r="Y1641">
        <v>45</v>
      </c>
      <c r="Z1641">
        <v>45</v>
      </c>
      <c r="AA1641">
        <v>3</v>
      </c>
      <c r="AB1641">
        <v>3</v>
      </c>
      <c r="AC1641">
        <v>25</v>
      </c>
    </row>
    <row r="1642" spans="1:29" x14ac:dyDescent="0.3">
      <c r="A1642">
        <v>2062</v>
      </c>
      <c r="B1642" t="s">
        <v>547</v>
      </c>
      <c r="C1642" t="s">
        <v>2869</v>
      </c>
      <c r="J1642" t="s">
        <v>509</v>
      </c>
      <c r="K1642">
        <v>0</v>
      </c>
      <c r="N1642" t="b">
        <v>0</v>
      </c>
      <c r="O1642" t="b">
        <v>1</v>
      </c>
      <c r="P1642" t="b">
        <v>1</v>
      </c>
      <c r="Q1642">
        <v>1</v>
      </c>
      <c r="R1642">
        <v>2</v>
      </c>
      <c r="S1642">
        <v>1</v>
      </c>
      <c r="T1642">
        <v>3</v>
      </c>
      <c r="V1642" t="s">
        <v>2772</v>
      </c>
      <c r="W1642" t="s">
        <v>3783</v>
      </c>
      <c r="X1642" t="s">
        <v>721</v>
      </c>
      <c r="Y1642">
        <v>46</v>
      </c>
      <c r="Z1642">
        <v>46</v>
      </c>
      <c r="AA1642">
        <v>3</v>
      </c>
      <c r="AB1642">
        <v>3</v>
      </c>
      <c r="AC1642">
        <v>25</v>
      </c>
    </row>
    <row r="1643" spans="1:29" x14ac:dyDescent="0.3">
      <c r="A1643">
        <v>2063</v>
      </c>
      <c r="B1643" t="s">
        <v>543</v>
      </c>
      <c r="C1643" t="s">
        <v>3027</v>
      </c>
      <c r="D1643" t="s">
        <v>3028</v>
      </c>
      <c r="E1643" t="s">
        <v>3029</v>
      </c>
      <c r="V1643" t="s">
        <v>2956</v>
      </c>
      <c r="W1643" t="s">
        <v>3030</v>
      </c>
      <c r="X1643" t="s">
        <v>3031</v>
      </c>
      <c r="Y1643">
        <v>1</v>
      </c>
      <c r="Z1643">
        <v>5</v>
      </c>
      <c r="AA1643">
        <v>1</v>
      </c>
      <c r="AB1643">
        <v>3</v>
      </c>
      <c r="AC1643">
        <v>23</v>
      </c>
    </row>
    <row r="1644" spans="1:29" x14ac:dyDescent="0.3">
      <c r="A1644">
        <v>2064</v>
      </c>
      <c r="B1644" t="s">
        <v>545</v>
      </c>
      <c r="C1644" t="s">
        <v>3032</v>
      </c>
      <c r="V1644" t="s">
        <v>2956</v>
      </c>
      <c r="W1644" t="s">
        <v>3030</v>
      </c>
      <c r="X1644" t="s">
        <v>3033</v>
      </c>
      <c r="Y1644">
        <v>1</v>
      </c>
      <c r="Z1644">
        <v>5</v>
      </c>
      <c r="AA1644">
        <v>2</v>
      </c>
      <c r="AB1644">
        <v>2</v>
      </c>
      <c r="AC1644">
        <v>23</v>
      </c>
    </row>
    <row r="1645" spans="1:29" x14ac:dyDescent="0.3">
      <c r="A1645">
        <v>2065</v>
      </c>
      <c r="B1645" t="s">
        <v>546</v>
      </c>
      <c r="C1645" t="s">
        <v>3034</v>
      </c>
      <c r="V1645" t="s">
        <v>2956</v>
      </c>
      <c r="W1645" t="s">
        <v>3030</v>
      </c>
      <c r="X1645" t="s">
        <v>3035</v>
      </c>
      <c r="Y1645">
        <v>5</v>
      </c>
      <c r="Z1645">
        <v>5</v>
      </c>
      <c r="AA1645">
        <v>1</v>
      </c>
      <c r="AB1645">
        <v>2</v>
      </c>
      <c r="AC1645">
        <v>23</v>
      </c>
    </row>
    <row r="1646" spans="1:29" x14ac:dyDescent="0.3">
      <c r="A1646">
        <v>2066</v>
      </c>
      <c r="B1646" t="s">
        <v>547</v>
      </c>
      <c r="C1646" t="s">
        <v>3844</v>
      </c>
      <c r="G1646" t="s">
        <v>3036</v>
      </c>
      <c r="I1646" t="s">
        <v>3037</v>
      </c>
      <c r="J1646" t="s">
        <v>491</v>
      </c>
      <c r="K1646">
        <v>0</v>
      </c>
      <c r="N1646" t="b">
        <v>1</v>
      </c>
      <c r="O1646" t="b">
        <v>0</v>
      </c>
      <c r="P1646" t="b">
        <v>1</v>
      </c>
      <c r="Q1646">
        <v>1</v>
      </c>
      <c r="R1646">
        <v>0</v>
      </c>
      <c r="S1646">
        <v>1</v>
      </c>
      <c r="T1646">
        <v>0</v>
      </c>
      <c r="V1646" t="s">
        <v>2956</v>
      </c>
      <c r="W1646" t="s">
        <v>3030</v>
      </c>
      <c r="X1646" t="s">
        <v>573</v>
      </c>
      <c r="Y1646">
        <v>5</v>
      </c>
      <c r="Z1646">
        <v>5</v>
      </c>
      <c r="AA1646">
        <v>2</v>
      </c>
      <c r="AB1646">
        <v>2</v>
      </c>
      <c r="AC1646">
        <v>23</v>
      </c>
    </row>
    <row r="1647" spans="1:29" x14ac:dyDescent="0.3">
      <c r="A1647">
        <v>2067</v>
      </c>
      <c r="B1647" t="s">
        <v>543</v>
      </c>
      <c r="C1647" t="s">
        <v>3038</v>
      </c>
      <c r="D1647" t="s">
        <v>3039</v>
      </c>
      <c r="E1647" t="s">
        <v>2961</v>
      </c>
      <c r="V1647" t="s">
        <v>2961</v>
      </c>
      <c r="W1647" t="s">
        <v>3040</v>
      </c>
      <c r="X1647" t="s">
        <v>3041</v>
      </c>
      <c r="Y1647">
        <v>1</v>
      </c>
      <c r="Z1647">
        <v>28</v>
      </c>
      <c r="AA1647">
        <v>1</v>
      </c>
      <c r="AB1647">
        <v>7</v>
      </c>
      <c r="AC1647">
        <v>22</v>
      </c>
    </row>
    <row r="1648" spans="1:29" x14ac:dyDescent="0.3">
      <c r="A1648">
        <v>2068</v>
      </c>
      <c r="B1648" t="s">
        <v>545</v>
      </c>
      <c r="C1648" t="s">
        <v>3042</v>
      </c>
      <c r="V1648" t="s">
        <v>2961</v>
      </c>
      <c r="W1648" t="s">
        <v>3040</v>
      </c>
      <c r="X1648" t="s">
        <v>3043</v>
      </c>
      <c r="Y1648">
        <v>1</v>
      </c>
      <c r="Z1648">
        <v>27</v>
      </c>
      <c r="AA1648">
        <v>4</v>
      </c>
      <c r="AB1648">
        <v>6</v>
      </c>
      <c r="AC1648">
        <v>22</v>
      </c>
    </row>
    <row r="1649" spans="1:29" x14ac:dyDescent="0.3">
      <c r="A1649">
        <v>2069</v>
      </c>
      <c r="B1649" t="s">
        <v>546</v>
      </c>
      <c r="C1649" t="s">
        <v>3044</v>
      </c>
      <c r="V1649" t="s">
        <v>2961</v>
      </c>
      <c r="W1649" t="s">
        <v>3040</v>
      </c>
      <c r="X1649" t="s">
        <v>3045</v>
      </c>
      <c r="Y1649">
        <v>3</v>
      </c>
      <c r="Z1649">
        <v>27</v>
      </c>
      <c r="AA1649">
        <v>1</v>
      </c>
      <c r="AB1649">
        <v>6</v>
      </c>
      <c r="AC1649">
        <v>22</v>
      </c>
    </row>
    <row r="1650" spans="1:29" x14ac:dyDescent="0.3">
      <c r="A1650">
        <v>2070</v>
      </c>
      <c r="B1650" t="s">
        <v>547</v>
      </c>
      <c r="C1650" t="s">
        <v>3845</v>
      </c>
      <c r="J1650" t="s">
        <v>491</v>
      </c>
      <c r="K1650">
        <v>0</v>
      </c>
      <c r="N1650" t="b">
        <v>1</v>
      </c>
      <c r="O1650" t="b">
        <v>0</v>
      </c>
      <c r="P1650" t="b">
        <v>1</v>
      </c>
      <c r="Q1650">
        <v>1</v>
      </c>
      <c r="R1650">
        <v>3</v>
      </c>
      <c r="S1650">
        <v>1</v>
      </c>
      <c r="T1650">
        <v>2</v>
      </c>
      <c r="V1650" t="s">
        <v>2961</v>
      </c>
      <c r="W1650" t="s">
        <v>3040</v>
      </c>
      <c r="X1650" t="s">
        <v>735</v>
      </c>
      <c r="Y1650">
        <v>3</v>
      </c>
      <c r="Z1650">
        <v>3</v>
      </c>
      <c r="AA1650">
        <v>4</v>
      </c>
      <c r="AB1650">
        <v>4</v>
      </c>
      <c r="AC1650">
        <v>22</v>
      </c>
    </row>
    <row r="1651" spans="1:29" x14ac:dyDescent="0.3">
      <c r="A1651">
        <v>2071</v>
      </c>
      <c r="B1651" t="s">
        <v>547</v>
      </c>
      <c r="C1651" t="s">
        <v>3046</v>
      </c>
      <c r="J1651" t="s">
        <v>491</v>
      </c>
      <c r="K1651">
        <v>0</v>
      </c>
      <c r="N1651" t="b">
        <v>1</v>
      </c>
      <c r="O1651" t="b">
        <v>0</v>
      </c>
      <c r="P1651" t="b">
        <v>1</v>
      </c>
      <c r="Q1651">
        <v>1</v>
      </c>
      <c r="R1651">
        <v>3</v>
      </c>
      <c r="S1651">
        <v>1</v>
      </c>
      <c r="T1651">
        <v>2</v>
      </c>
      <c r="V1651" t="s">
        <v>2961</v>
      </c>
      <c r="W1651" t="s">
        <v>3040</v>
      </c>
      <c r="X1651" t="s">
        <v>454</v>
      </c>
      <c r="Y1651">
        <v>4</v>
      </c>
      <c r="Z1651">
        <v>4</v>
      </c>
      <c r="AA1651">
        <v>4</v>
      </c>
      <c r="AB1651">
        <v>4</v>
      </c>
      <c r="AC1651">
        <v>22</v>
      </c>
    </row>
    <row r="1652" spans="1:29" x14ac:dyDescent="0.3">
      <c r="A1652">
        <v>2072</v>
      </c>
      <c r="B1652" t="s">
        <v>547</v>
      </c>
      <c r="C1652" t="s">
        <v>3047</v>
      </c>
      <c r="J1652" t="s">
        <v>491</v>
      </c>
      <c r="K1652">
        <v>0</v>
      </c>
      <c r="N1652" t="b">
        <v>1</v>
      </c>
      <c r="O1652" t="b">
        <v>0</v>
      </c>
      <c r="P1652" t="b">
        <v>1</v>
      </c>
      <c r="Q1652">
        <v>1</v>
      </c>
      <c r="R1652">
        <v>3</v>
      </c>
      <c r="S1652">
        <v>1</v>
      </c>
      <c r="T1652">
        <v>2</v>
      </c>
      <c r="V1652" t="s">
        <v>2961</v>
      </c>
      <c r="W1652" t="s">
        <v>3040</v>
      </c>
      <c r="X1652" t="s">
        <v>758</v>
      </c>
      <c r="Y1652">
        <v>5</v>
      </c>
      <c r="Z1652">
        <v>5</v>
      </c>
      <c r="AA1652">
        <v>4</v>
      </c>
      <c r="AB1652">
        <v>4</v>
      </c>
      <c r="AC1652">
        <v>22</v>
      </c>
    </row>
    <row r="1653" spans="1:29" x14ac:dyDescent="0.3">
      <c r="A1653">
        <v>2073</v>
      </c>
      <c r="B1653" t="s">
        <v>547</v>
      </c>
      <c r="C1653" t="s">
        <v>3048</v>
      </c>
      <c r="J1653" t="s">
        <v>491</v>
      </c>
      <c r="K1653">
        <v>0</v>
      </c>
      <c r="N1653" t="b">
        <v>1</v>
      </c>
      <c r="O1653" t="b">
        <v>0</v>
      </c>
      <c r="P1653" t="b">
        <v>1</v>
      </c>
      <c r="Q1653">
        <v>1</v>
      </c>
      <c r="R1653">
        <v>3</v>
      </c>
      <c r="S1653">
        <v>1</v>
      </c>
      <c r="T1653">
        <v>2</v>
      </c>
      <c r="V1653" t="s">
        <v>2961</v>
      </c>
      <c r="W1653" t="s">
        <v>3040</v>
      </c>
      <c r="X1653" t="s">
        <v>770</v>
      </c>
      <c r="Y1653">
        <v>6</v>
      </c>
      <c r="Z1653">
        <v>6</v>
      </c>
      <c r="AA1653">
        <v>4</v>
      </c>
      <c r="AB1653">
        <v>4</v>
      </c>
      <c r="AC1653">
        <v>22</v>
      </c>
    </row>
    <row r="1654" spans="1:29" x14ac:dyDescent="0.3">
      <c r="A1654">
        <v>2074</v>
      </c>
      <c r="B1654" t="s">
        <v>547</v>
      </c>
      <c r="C1654" t="s">
        <v>3049</v>
      </c>
      <c r="J1654" t="s">
        <v>491</v>
      </c>
      <c r="K1654">
        <v>0</v>
      </c>
      <c r="N1654" t="b">
        <v>1</v>
      </c>
      <c r="O1654" t="b">
        <v>0</v>
      </c>
      <c r="P1654" t="b">
        <v>1</v>
      </c>
      <c r="Q1654">
        <v>1</v>
      </c>
      <c r="R1654">
        <v>3</v>
      </c>
      <c r="S1654">
        <v>1</v>
      </c>
      <c r="T1654">
        <v>2</v>
      </c>
      <c r="V1654" t="s">
        <v>2961</v>
      </c>
      <c r="W1654" t="s">
        <v>3040</v>
      </c>
      <c r="X1654" t="s">
        <v>450</v>
      </c>
      <c r="Y1654">
        <v>7</v>
      </c>
      <c r="Z1654">
        <v>7</v>
      </c>
      <c r="AA1654">
        <v>4</v>
      </c>
      <c r="AB1654">
        <v>4</v>
      </c>
      <c r="AC1654">
        <v>22</v>
      </c>
    </row>
    <row r="1655" spans="1:29" x14ac:dyDescent="0.3">
      <c r="A1655">
        <v>2075</v>
      </c>
      <c r="B1655" t="s">
        <v>547</v>
      </c>
      <c r="C1655" t="s">
        <v>3050</v>
      </c>
      <c r="J1655" t="s">
        <v>491</v>
      </c>
      <c r="K1655">
        <v>0</v>
      </c>
      <c r="N1655" t="b">
        <v>1</v>
      </c>
      <c r="O1655" t="b">
        <v>0</v>
      </c>
      <c r="P1655" t="b">
        <v>1</v>
      </c>
      <c r="Q1655">
        <v>1</v>
      </c>
      <c r="R1655">
        <v>3</v>
      </c>
      <c r="S1655">
        <v>1</v>
      </c>
      <c r="T1655">
        <v>2</v>
      </c>
      <c r="V1655" t="s">
        <v>2961</v>
      </c>
      <c r="W1655" t="s">
        <v>3040</v>
      </c>
      <c r="X1655" t="s">
        <v>793</v>
      </c>
      <c r="Y1655">
        <v>8</v>
      </c>
      <c r="Z1655">
        <v>8</v>
      </c>
      <c r="AA1655">
        <v>4</v>
      </c>
      <c r="AB1655">
        <v>4</v>
      </c>
      <c r="AC1655">
        <v>22</v>
      </c>
    </row>
    <row r="1656" spans="1:29" x14ac:dyDescent="0.3">
      <c r="A1656">
        <v>2076</v>
      </c>
      <c r="B1656" t="s">
        <v>547</v>
      </c>
      <c r="C1656" t="s">
        <v>3051</v>
      </c>
      <c r="J1656" t="s">
        <v>491</v>
      </c>
      <c r="K1656">
        <v>0</v>
      </c>
      <c r="N1656" t="b">
        <v>1</v>
      </c>
      <c r="O1656" t="b">
        <v>0</v>
      </c>
      <c r="P1656" t="b">
        <v>1</v>
      </c>
      <c r="Q1656">
        <v>1</v>
      </c>
      <c r="R1656">
        <v>3</v>
      </c>
      <c r="S1656">
        <v>1</v>
      </c>
      <c r="T1656">
        <v>2</v>
      </c>
      <c r="V1656" t="s">
        <v>2961</v>
      </c>
      <c r="W1656" t="s">
        <v>3040</v>
      </c>
      <c r="X1656" t="s">
        <v>805</v>
      </c>
      <c r="Y1656">
        <v>9</v>
      </c>
      <c r="Z1656">
        <v>9</v>
      </c>
      <c r="AA1656">
        <v>4</v>
      </c>
      <c r="AB1656">
        <v>4</v>
      </c>
      <c r="AC1656">
        <v>22</v>
      </c>
    </row>
    <row r="1657" spans="1:29" x14ac:dyDescent="0.3">
      <c r="A1657">
        <v>2077</v>
      </c>
      <c r="B1657" t="s">
        <v>547</v>
      </c>
      <c r="C1657" t="s">
        <v>3052</v>
      </c>
      <c r="J1657" t="s">
        <v>491</v>
      </c>
      <c r="K1657">
        <v>0</v>
      </c>
      <c r="N1657" t="b">
        <v>1</v>
      </c>
      <c r="O1657" t="b">
        <v>0</v>
      </c>
      <c r="P1657" t="b">
        <v>1</v>
      </c>
      <c r="Q1657">
        <v>1</v>
      </c>
      <c r="R1657">
        <v>3</v>
      </c>
      <c r="S1657">
        <v>1</v>
      </c>
      <c r="T1657">
        <v>2</v>
      </c>
      <c r="V1657" t="s">
        <v>2961</v>
      </c>
      <c r="W1657" t="s">
        <v>3040</v>
      </c>
      <c r="X1657" t="s">
        <v>816</v>
      </c>
      <c r="Y1657">
        <v>10</v>
      </c>
      <c r="Z1657">
        <v>10</v>
      </c>
      <c r="AA1657">
        <v>4</v>
      </c>
      <c r="AB1657">
        <v>4</v>
      </c>
      <c r="AC1657">
        <v>22</v>
      </c>
    </row>
    <row r="1658" spans="1:29" x14ac:dyDescent="0.3">
      <c r="A1658">
        <v>2078</v>
      </c>
      <c r="B1658" t="s">
        <v>547</v>
      </c>
      <c r="C1658" t="s">
        <v>3053</v>
      </c>
      <c r="J1658" t="s">
        <v>491</v>
      </c>
      <c r="K1658">
        <v>0</v>
      </c>
      <c r="N1658" t="b">
        <v>1</v>
      </c>
      <c r="O1658" t="b">
        <v>0</v>
      </c>
      <c r="P1658" t="b">
        <v>1</v>
      </c>
      <c r="Q1658">
        <v>1</v>
      </c>
      <c r="R1658">
        <v>3</v>
      </c>
      <c r="S1658">
        <v>1</v>
      </c>
      <c r="T1658">
        <v>2</v>
      </c>
      <c r="V1658" t="s">
        <v>2961</v>
      </c>
      <c r="W1658" t="s">
        <v>3040</v>
      </c>
      <c r="X1658" t="s">
        <v>828</v>
      </c>
      <c r="Y1658">
        <v>11</v>
      </c>
      <c r="Z1658">
        <v>11</v>
      </c>
      <c r="AA1658">
        <v>4</v>
      </c>
      <c r="AB1658">
        <v>4</v>
      </c>
      <c r="AC1658">
        <v>22</v>
      </c>
    </row>
    <row r="1659" spans="1:29" x14ac:dyDescent="0.3">
      <c r="A1659">
        <v>2079</v>
      </c>
      <c r="B1659" t="s">
        <v>547</v>
      </c>
      <c r="C1659" t="s">
        <v>3054</v>
      </c>
      <c r="J1659" t="s">
        <v>491</v>
      </c>
      <c r="K1659">
        <v>0</v>
      </c>
      <c r="N1659" t="b">
        <v>1</v>
      </c>
      <c r="O1659" t="b">
        <v>0</v>
      </c>
      <c r="P1659" t="b">
        <v>1</v>
      </c>
      <c r="Q1659">
        <v>1</v>
      </c>
      <c r="R1659">
        <v>3</v>
      </c>
      <c r="S1659">
        <v>1</v>
      </c>
      <c r="T1659">
        <v>2</v>
      </c>
      <c r="V1659" t="s">
        <v>2961</v>
      </c>
      <c r="W1659" t="s">
        <v>3040</v>
      </c>
      <c r="X1659" t="s">
        <v>840</v>
      </c>
      <c r="Y1659">
        <v>12</v>
      </c>
      <c r="Z1659">
        <v>12</v>
      </c>
      <c r="AA1659">
        <v>4</v>
      </c>
      <c r="AB1659">
        <v>4</v>
      </c>
      <c r="AC1659">
        <v>22</v>
      </c>
    </row>
    <row r="1660" spans="1:29" x14ac:dyDescent="0.3">
      <c r="A1660">
        <v>2080</v>
      </c>
      <c r="B1660" t="s">
        <v>547</v>
      </c>
      <c r="C1660" t="s">
        <v>3055</v>
      </c>
      <c r="J1660" t="s">
        <v>491</v>
      </c>
      <c r="K1660">
        <v>0</v>
      </c>
      <c r="N1660" t="b">
        <v>1</v>
      </c>
      <c r="O1660" t="b">
        <v>0</v>
      </c>
      <c r="P1660" t="b">
        <v>1</v>
      </c>
      <c r="Q1660">
        <v>1</v>
      </c>
      <c r="R1660">
        <v>3</v>
      </c>
      <c r="S1660">
        <v>1</v>
      </c>
      <c r="T1660">
        <v>2</v>
      </c>
      <c r="V1660" t="s">
        <v>2961</v>
      </c>
      <c r="W1660" t="s">
        <v>3040</v>
      </c>
      <c r="X1660" t="s">
        <v>852</v>
      </c>
      <c r="Y1660">
        <v>13</v>
      </c>
      <c r="Z1660">
        <v>13</v>
      </c>
      <c r="AA1660">
        <v>4</v>
      </c>
      <c r="AB1660">
        <v>4</v>
      </c>
      <c r="AC1660">
        <v>22</v>
      </c>
    </row>
    <row r="1661" spans="1:29" x14ac:dyDescent="0.3">
      <c r="A1661">
        <v>2081</v>
      </c>
      <c r="B1661" t="s">
        <v>547</v>
      </c>
      <c r="C1661" t="s">
        <v>3056</v>
      </c>
      <c r="J1661" t="s">
        <v>491</v>
      </c>
      <c r="K1661">
        <v>0</v>
      </c>
      <c r="N1661" t="b">
        <v>1</v>
      </c>
      <c r="O1661" t="b">
        <v>0</v>
      </c>
      <c r="P1661" t="b">
        <v>1</v>
      </c>
      <c r="Q1661">
        <v>1</v>
      </c>
      <c r="R1661">
        <v>3</v>
      </c>
      <c r="S1661">
        <v>1</v>
      </c>
      <c r="T1661">
        <v>2</v>
      </c>
      <c r="V1661" t="s">
        <v>2961</v>
      </c>
      <c r="W1661" t="s">
        <v>3040</v>
      </c>
      <c r="X1661" t="s">
        <v>864</v>
      </c>
      <c r="Y1661">
        <v>14</v>
      </c>
      <c r="Z1661">
        <v>14</v>
      </c>
      <c r="AA1661">
        <v>4</v>
      </c>
      <c r="AB1661">
        <v>4</v>
      </c>
      <c r="AC1661">
        <v>22</v>
      </c>
    </row>
    <row r="1662" spans="1:29" x14ac:dyDescent="0.3">
      <c r="A1662">
        <v>2082</v>
      </c>
      <c r="B1662" t="s">
        <v>547</v>
      </c>
      <c r="C1662" t="s">
        <v>3057</v>
      </c>
      <c r="J1662" t="s">
        <v>491</v>
      </c>
      <c r="K1662">
        <v>0</v>
      </c>
      <c r="N1662" t="b">
        <v>1</v>
      </c>
      <c r="O1662" t="b">
        <v>0</v>
      </c>
      <c r="P1662" t="b">
        <v>1</v>
      </c>
      <c r="Q1662">
        <v>1</v>
      </c>
      <c r="R1662">
        <v>3</v>
      </c>
      <c r="S1662">
        <v>1</v>
      </c>
      <c r="T1662">
        <v>2</v>
      </c>
      <c r="V1662" t="s">
        <v>2961</v>
      </c>
      <c r="W1662" t="s">
        <v>3040</v>
      </c>
      <c r="X1662" t="s">
        <v>876</v>
      </c>
      <c r="Y1662">
        <v>15</v>
      </c>
      <c r="Z1662">
        <v>15</v>
      </c>
      <c r="AA1662">
        <v>4</v>
      </c>
      <c r="AB1662">
        <v>4</v>
      </c>
      <c r="AC1662">
        <v>22</v>
      </c>
    </row>
    <row r="1663" spans="1:29" x14ac:dyDescent="0.3">
      <c r="A1663">
        <v>2083</v>
      </c>
      <c r="B1663" t="s">
        <v>547</v>
      </c>
      <c r="C1663" t="s">
        <v>3058</v>
      </c>
      <c r="J1663" t="s">
        <v>491</v>
      </c>
      <c r="K1663">
        <v>0</v>
      </c>
      <c r="N1663" t="b">
        <v>1</v>
      </c>
      <c r="O1663" t="b">
        <v>0</v>
      </c>
      <c r="P1663" t="b">
        <v>1</v>
      </c>
      <c r="Q1663">
        <v>1</v>
      </c>
      <c r="R1663">
        <v>3</v>
      </c>
      <c r="S1663">
        <v>1</v>
      </c>
      <c r="T1663">
        <v>2</v>
      </c>
      <c r="V1663" t="s">
        <v>2961</v>
      </c>
      <c r="W1663" t="s">
        <v>3040</v>
      </c>
      <c r="X1663" t="s">
        <v>888</v>
      </c>
      <c r="Y1663">
        <v>16</v>
      </c>
      <c r="Z1663">
        <v>16</v>
      </c>
      <c r="AA1663">
        <v>4</v>
      </c>
      <c r="AB1663">
        <v>4</v>
      </c>
      <c r="AC1663">
        <v>22</v>
      </c>
    </row>
    <row r="1664" spans="1:29" x14ac:dyDescent="0.3">
      <c r="A1664">
        <v>2084</v>
      </c>
      <c r="B1664" t="s">
        <v>547</v>
      </c>
      <c r="C1664" t="s">
        <v>3059</v>
      </c>
      <c r="J1664" t="s">
        <v>491</v>
      </c>
      <c r="K1664">
        <v>0</v>
      </c>
      <c r="N1664" t="b">
        <v>1</v>
      </c>
      <c r="O1664" t="b">
        <v>0</v>
      </c>
      <c r="P1664" t="b">
        <v>1</v>
      </c>
      <c r="Q1664">
        <v>1</v>
      </c>
      <c r="R1664">
        <v>3</v>
      </c>
      <c r="S1664">
        <v>1</v>
      </c>
      <c r="T1664">
        <v>2</v>
      </c>
      <c r="V1664" t="s">
        <v>2961</v>
      </c>
      <c r="W1664" t="s">
        <v>3040</v>
      </c>
      <c r="X1664" t="s">
        <v>900</v>
      </c>
      <c r="Y1664">
        <v>17</v>
      </c>
      <c r="Z1664">
        <v>17</v>
      </c>
      <c r="AA1664">
        <v>4</v>
      </c>
      <c r="AB1664">
        <v>4</v>
      </c>
      <c r="AC1664">
        <v>22</v>
      </c>
    </row>
    <row r="1665" spans="1:29" x14ac:dyDescent="0.3">
      <c r="A1665">
        <v>2085</v>
      </c>
      <c r="B1665" t="s">
        <v>547</v>
      </c>
      <c r="C1665" t="s">
        <v>3060</v>
      </c>
      <c r="J1665" t="s">
        <v>491</v>
      </c>
      <c r="K1665">
        <v>0</v>
      </c>
      <c r="N1665" t="b">
        <v>1</v>
      </c>
      <c r="O1665" t="b">
        <v>0</v>
      </c>
      <c r="P1665" t="b">
        <v>1</v>
      </c>
      <c r="Q1665">
        <v>1</v>
      </c>
      <c r="R1665">
        <v>3</v>
      </c>
      <c r="S1665">
        <v>1</v>
      </c>
      <c r="T1665">
        <v>2</v>
      </c>
      <c r="V1665" t="s">
        <v>2961</v>
      </c>
      <c r="W1665" t="s">
        <v>3040</v>
      </c>
      <c r="X1665" t="s">
        <v>912</v>
      </c>
      <c r="Y1665">
        <v>18</v>
      </c>
      <c r="Z1665">
        <v>18</v>
      </c>
      <c r="AA1665">
        <v>4</v>
      </c>
      <c r="AB1665">
        <v>4</v>
      </c>
      <c r="AC1665">
        <v>22</v>
      </c>
    </row>
    <row r="1666" spans="1:29" x14ac:dyDescent="0.3">
      <c r="A1666">
        <v>2086</v>
      </c>
      <c r="B1666" t="s">
        <v>547</v>
      </c>
      <c r="C1666" t="s">
        <v>3061</v>
      </c>
      <c r="J1666" t="s">
        <v>491</v>
      </c>
      <c r="K1666">
        <v>0</v>
      </c>
      <c r="N1666" t="b">
        <v>1</v>
      </c>
      <c r="O1666" t="b">
        <v>0</v>
      </c>
      <c r="P1666" t="b">
        <v>1</v>
      </c>
      <c r="Q1666">
        <v>1</v>
      </c>
      <c r="R1666">
        <v>3</v>
      </c>
      <c r="S1666">
        <v>1</v>
      </c>
      <c r="T1666">
        <v>2</v>
      </c>
      <c r="V1666" t="s">
        <v>2961</v>
      </c>
      <c r="W1666" t="s">
        <v>3040</v>
      </c>
      <c r="X1666" t="s">
        <v>924</v>
      </c>
      <c r="Y1666">
        <v>19</v>
      </c>
      <c r="Z1666">
        <v>19</v>
      </c>
      <c r="AA1666">
        <v>4</v>
      </c>
      <c r="AB1666">
        <v>4</v>
      </c>
      <c r="AC1666">
        <v>22</v>
      </c>
    </row>
    <row r="1667" spans="1:29" x14ac:dyDescent="0.3">
      <c r="A1667">
        <v>2087</v>
      </c>
      <c r="B1667" t="s">
        <v>547</v>
      </c>
      <c r="C1667" t="s">
        <v>3062</v>
      </c>
      <c r="J1667" t="s">
        <v>491</v>
      </c>
      <c r="K1667">
        <v>0</v>
      </c>
      <c r="N1667" t="b">
        <v>1</v>
      </c>
      <c r="O1667" t="b">
        <v>0</v>
      </c>
      <c r="P1667" t="b">
        <v>1</v>
      </c>
      <c r="Q1667">
        <v>1</v>
      </c>
      <c r="R1667">
        <v>3</v>
      </c>
      <c r="S1667">
        <v>1</v>
      </c>
      <c r="T1667">
        <v>2</v>
      </c>
      <c r="V1667" t="s">
        <v>2961</v>
      </c>
      <c r="W1667" t="s">
        <v>3040</v>
      </c>
      <c r="X1667" t="s">
        <v>936</v>
      </c>
      <c r="Y1667">
        <v>20</v>
      </c>
      <c r="Z1667">
        <v>20</v>
      </c>
      <c r="AA1667">
        <v>4</v>
      </c>
      <c r="AB1667">
        <v>4</v>
      </c>
      <c r="AC1667">
        <v>22</v>
      </c>
    </row>
    <row r="1668" spans="1:29" x14ac:dyDescent="0.3">
      <c r="A1668">
        <v>2088</v>
      </c>
      <c r="B1668" t="s">
        <v>547</v>
      </c>
      <c r="C1668" t="s">
        <v>3063</v>
      </c>
      <c r="J1668" t="s">
        <v>491</v>
      </c>
      <c r="K1668">
        <v>0</v>
      </c>
      <c r="N1668" t="b">
        <v>1</v>
      </c>
      <c r="O1668" t="b">
        <v>0</v>
      </c>
      <c r="P1668" t="b">
        <v>1</v>
      </c>
      <c r="Q1668">
        <v>1</v>
      </c>
      <c r="R1668">
        <v>3</v>
      </c>
      <c r="S1668">
        <v>1</v>
      </c>
      <c r="T1668">
        <v>2</v>
      </c>
      <c r="V1668" t="s">
        <v>2961</v>
      </c>
      <c r="W1668" t="s">
        <v>3040</v>
      </c>
      <c r="X1668" t="s">
        <v>948</v>
      </c>
      <c r="Y1668">
        <v>21</v>
      </c>
      <c r="Z1668">
        <v>21</v>
      </c>
      <c r="AA1668">
        <v>4</v>
      </c>
      <c r="AB1668">
        <v>4</v>
      </c>
      <c r="AC1668">
        <v>22</v>
      </c>
    </row>
    <row r="1669" spans="1:29" x14ac:dyDescent="0.3">
      <c r="A1669">
        <v>2089</v>
      </c>
      <c r="B1669" t="s">
        <v>547</v>
      </c>
      <c r="C1669" t="s">
        <v>3064</v>
      </c>
      <c r="J1669" t="s">
        <v>491</v>
      </c>
      <c r="K1669">
        <v>0</v>
      </c>
      <c r="N1669" t="b">
        <v>1</v>
      </c>
      <c r="O1669" t="b">
        <v>0</v>
      </c>
      <c r="P1669" t="b">
        <v>1</v>
      </c>
      <c r="Q1669">
        <v>1</v>
      </c>
      <c r="R1669">
        <v>3</v>
      </c>
      <c r="S1669">
        <v>1</v>
      </c>
      <c r="T1669">
        <v>2</v>
      </c>
      <c r="V1669" t="s">
        <v>2961</v>
      </c>
      <c r="W1669" t="s">
        <v>3040</v>
      </c>
      <c r="X1669" t="s">
        <v>960</v>
      </c>
      <c r="Y1669">
        <v>22</v>
      </c>
      <c r="Z1669">
        <v>22</v>
      </c>
      <c r="AA1669">
        <v>4</v>
      </c>
      <c r="AB1669">
        <v>4</v>
      </c>
      <c r="AC1669">
        <v>22</v>
      </c>
    </row>
    <row r="1670" spans="1:29" x14ac:dyDescent="0.3">
      <c r="A1670">
        <v>2090</v>
      </c>
      <c r="B1670" t="s">
        <v>547</v>
      </c>
      <c r="C1670" t="s">
        <v>3065</v>
      </c>
      <c r="J1670" t="s">
        <v>491</v>
      </c>
      <c r="K1670">
        <v>0</v>
      </c>
      <c r="N1670" t="b">
        <v>1</v>
      </c>
      <c r="O1670" t="b">
        <v>0</v>
      </c>
      <c r="P1670" t="b">
        <v>1</v>
      </c>
      <c r="Q1670">
        <v>1</v>
      </c>
      <c r="R1670">
        <v>3</v>
      </c>
      <c r="S1670">
        <v>1</v>
      </c>
      <c r="T1670">
        <v>2</v>
      </c>
      <c r="V1670" t="s">
        <v>2961</v>
      </c>
      <c r="W1670" t="s">
        <v>3040</v>
      </c>
      <c r="X1670" t="s">
        <v>972</v>
      </c>
      <c r="Y1670">
        <v>23</v>
      </c>
      <c r="Z1670">
        <v>23</v>
      </c>
      <c r="AA1670">
        <v>4</v>
      </c>
      <c r="AB1670">
        <v>4</v>
      </c>
      <c r="AC1670">
        <v>22</v>
      </c>
    </row>
    <row r="1671" spans="1:29" x14ac:dyDescent="0.3">
      <c r="A1671">
        <v>2091</v>
      </c>
      <c r="B1671" t="s">
        <v>547</v>
      </c>
      <c r="C1671" t="s">
        <v>3066</v>
      </c>
      <c r="J1671" t="s">
        <v>491</v>
      </c>
      <c r="K1671">
        <v>0</v>
      </c>
      <c r="N1671" t="b">
        <v>1</v>
      </c>
      <c r="O1671" t="b">
        <v>0</v>
      </c>
      <c r="P1671" t="b">
        <v>1</v>
      </c>
      <c r="Q1671">
        <v>1</v>
      </c>
      <c r="R1671">
        <v>3</v>
      </c>
      <c r="S1671">
        <v>1</v>
      </c>
      <c r="T1671">
        <v>2</v>
      </c>
      <c r="V1671" t="s">
        <v>2961</v>
      </c>
      <c r="W1671" t="s">
        <v>3040</v>
      </c>
      <c r="X1671" t="s">
        <v>984</v>
      </c>
      <c r="Y1671">
        <v>24</v>
      </c>
      <c r="Z1671">
        <v>24</v>
      </c>
      <c r="AA1671">
        <v>4</v>
      </c>
      <c r="AB1671">
        <v>4</v>
      </c>
      <c r="AC1671">
        <v>22</v>
      </c>
    </row>
    <row r="1672" spans="1:29" x14ac:dyDescent="0.3">
      <c r="A1672">
        <v>2092</v>
      </c>
      <c r="B1672" t="s">
        <v>547</v>
      </c>
      <c r="C1672" t="s">
        <v>3067</v>
      </c>
      <c r="J1672" t="s">
        <v>491</v>
      </c>
      <c r="K1672">
        <v>0</v>
      </c>
      <c r="N1672" t="b">
        <v>1</v>
      </c>
      <c r="O1672" t="b">
        <v>0</v>
      </c>
      <c r="P1672" t="b">
        <v>1</v>
      </c>
      <c r="Q1672">
        <v>1</v>
      </c>
      <c r="R1672">
        <v>3</v>
      </c>
      <c r="S1672">
        <v>1</v>
      </c>
      <c r="T1672">
        <v>2</v>
      </c>
      <c r="V1672" t="s">
        <v>2961</v>
      </c>
      <c r="W1672" t="s">
        <v>3040</v>
      </c>
      <c r="X1672" t="s">
        <v>996</v>
      </c>
      <c r="Y1672">
        <v>25</v>
      </c>
      <c r="Z1672">
        <v>25</v>
      </c>
      <c r="AA1672">
        <v>4</v>
      </c>
      <c r="AB1672">
        <v>4</v>
      </c>
      <c r="AC1672">
        <v>22</v>
      </c>
    </row>
    <row r="1673" spans="1:29" x14ac:dyDescent="0.3">
      <c r="A1673">
        <v>2093</v>
      </c>
      <c r="B1673" t="s">
        <v>547</v>
      </c>
      <c r="C1673" t="s">
        <v>3068</v>
      </c>
      <c r="J1673" t="s">
        <v>491</v>
      </c>
      <c r="K1673">
        <v>0</v>
      </c>
      <c r="N1673" t="b">
        <v>1</v>
      </c>
      <c r="O1673" t="b">
        <v>0</v>
      </c>
      <c r="P1673" t="b">
        <v>1</v>
      </c>
      <c r="Q1673">
        <v>1</v>
      </c>
      <c r="R1673">
        <v>3</v>
      </c>
      <c r="S1673">
        <v>1</v>
      </c>
      <c r="T1673">
        <v>2</v>
      </c>
      <c r="V1673" t="s">
        <v>2961</v>
      </c>
      <c r="W1673" t="s">
        <v>3040</v>
      </c>
      <c r="X1673" t="s">
        <v>1008</v>
      </c>
      <c r="Y1673">
        <v>26</v>
      </c>
      <c r="Z1673">
        <v>26</v>
      </c>
      <c r="AA1673">
        <v>4</v>
      </c>
      <c r="AB1673">
        <v>4</v>
      </c>
      <c r="AC1673">
        <v>22</v>
      </c>
    </row>
    <row r="1674" spans="1:29" x14ac:dyDescent="0.3">
      <c r="A1674">
        <v>2094</v>
      </c>
      <c r="B1674" t="s">
        <v>547</v>
      </c>
      <c r="C1674" t="s">
        <v>3069</v>
      </c>
      <c r="J1674" t="s">
        <v>491</v>
      </c>
      <c r="K1674">
        <v>0</v>
      </c>
      <c r="N1674" t="b">
        <v>1</v>
      </c>
      <c r="O1674" t="b">
        <v>0</v>
      </c>
      <c r="P1674" t="b">
        <v>1</v>
      </c>
      <c r="Q1674">
        <v>1</v>
      </c>
      <c r="R1674">
        <v>3</v>
      </c>
      <c r="S1674">
        <v>1</v>
      </c>
      <c r="T1674">
        <v>2</v>
      </c>
      <c r="V1674" t="s">
        <v>2961</v>
      </c>
      <c r="W1674" t="s">
        <v>3040</v>
      </c>
      <c r="X1674" t="s">
        <v>1020</v>
      </c>
      <c r="Y1674">
        <v>27</v>
      </c>
      <c r="Z1674">
        <v>27</v>
      </c>
      <c r="AA1674">
        <v>4</v>
      </c>
      <c r="AB1674">
        <v>4</v>
      </c>
      <c r="AC1674">
        <v>22</v>
      </c>
    </row>
    <row r="1675" spans="1:29" x14ac:dyDescent="0.3">
      <c r="A1675">
        <v>2095</v>
      </c>
      <c r="B1675" t="s">
        <v>547</v>
      </c>
      <c r="C1675" t="s">
        <v>3846</v>
      </c>
      <c r="J1675" t="s">
        <v>527</v>
      </c>
      <c r="K1675">
        <v>0</v>
      </c>
      <c r="N1675" t="b">
        <v>1</v>
      </c>
      <c r="O1675" t="b">
        <v>0</v>
      </c>
      <c r="P1675" t="b">
        <v>1</v>
      </c>
      <c r="Q1675">
        <v>1</v>
      </c>
      <c r="R1675">
        <v>3</v>
      </c>
      <c r="S1675">
        <v>1</v>
      </c>
      <c r="T1675">
        <v>2</v>
      </c>
      <c r="V1675" t="s">
        <v>2961</v>
      </c>
      <c r="W1675" t="s">
        <v>3040</v>
      </c>
      <c r="X1675" t="s">
        <v>737</v>
      </c>
      <c r="Y1675">
        <v>3</v>
      </c>
      <c r="Z1675">
        <v>3</v>
      </c>
      <c r="AA1675">
        <v>5</v>
      </c>
      <c r="AB1675">
        <v>5</v>
      </c>
      <c r="AC1675">
        <v>22</v>
      </c>
    </row>
    <row r="1676" spans="1:29" x14ac:dyDescent="0.3">
      <c r="A1676">
        <v>2096</v>
      </c>
      <c r="B1676" t="s">
        <v>547</v>
      </c>
      <c r="C1676" t="s">
        <v>3070</v>
      </c>
      <c r="J1676" t="s">
        <v>527</v>
      </c>
      <c r="K1676">
        <v>0</v>
      </c>
      <c r="N1676" t="b">
        <v>1</v>
      </c>
      <c r="O1676" t="b">
        <v>0</v>
      </c>
      <c r="P1676" t="b">
        <v>1</v>
      </c>
      <c r="Q1676">
        <v>1</v>
      </c>
      <c r="R1676">
        <v>3</v>
      </c>
      <c r="S1676">
        <v>1</v>
      </c>
      <c r="T1676">
        <v>2</v>
      </c>
      <c r="V1676" t="s">
        <v>2961</v>
      </c>
      <c r="W1676" t="s">
        <v>3040</v>
      </c>
      <c r="X1676" t="s">
        <v>748</v>
      </c>
      <c r="Y1676">
        <v>4</v>
      </c>
      <c r="Z1676">
        <v>4</v>
      </c>
      <c r="AA1676">
        <v>5</v>
      </c>
      <c r="AB1676">
        <v>5</v>
      </c>
      <c r="AC1676">
        <v>22</v>
      </c>
    </row>
    <row r="1677" spans="1:29" x14ac:dyDescent="0.3">
      <c r="A1677">
        <v>2097</v>
      </c>
      <c r="B1677" t="s">
        <v>547</v>
      </c>
      <c r="C1677" t="s">
        <v>3071</v>
      </c>
      <c r="J1677" t="s">
        <v>527</v>
      </c>
      <c r="K1677">
        <v>0</v>
      </c>
      <c r="N1677" t="b">
        <v>1</v>
      </c>
      <c r="O1677" t="b">
        <v>0</v>
      </c>
      <c r="P1677" t="b">
        <v>1</v>
      </c>
      <c r="Q1677">
        <v>1</v>
      </c>
      <c r="R1677">
        <v>3</v>
      </c>
      <c r="S1677">
        <v>1</v>
      </c>
      <c r="T1677">
        <v>2</v>
      </c>
      <c r="V1677" t="s">
        <v>2961</v>
      </c>
      <c r="W1677" t="s">
        <v>3040</v>
      </c>
      <c r="X1677" t="s">
        <v>760</v>
      </c>
      <c r="Y1677">
        <v>5</v>
      </c>
      <c r="Z1677">
        <v>5</v>
      </c>
      <c r="AA1677">
        <v>5</v>
      </c>
      <c r="AB1677">
        <v>5</v>
      </c>
      <c r="AC1677">
        <v>22</v>
      </c>
    </row>
    <row r="1678" spans="1:29" x14ac:dyDescent="0.3">
      <c r="A1678">
        <v>2098</v>
      </c>
      <c r="B1678" t="s">
        <v>547</v>
      </c>
      <c r="C1678" t="s">
        <v>3072</v>
      </c>
      <c r="J1678" t="s">
        <v>527</v>
      </c>
      <c r="K1678">
        <v>0</v>
      </c>
      <c r="N1678" t="b">
        <v>1</v>
      </c>
      <c r="O1678" t="b">
        <v>0</v>
      </c>
      <c r="P1678" t="b">
        <v>1</v>
      </c>
      <c r="Q1678">
        <v>1</v>
      </c>
      <c r="R1678">
        <v>3</v>
      </c>
      <c r="S1678">
        <v>1</v>
      </c>
      <c r="T1678">
        <v>2</v>
      </c>
      <c r="V1678" t="s">
        <v>2961</v>
      </c>
      <c r="W1678" t="s">
        <v>3040</v>
      </c>
      <c r="X1678" t="s">
        <v>772</v>
      </c>
      <c r="Y1678">
        <v>6</v>
      </c>
      <c r="Z1678">
        <v>6</v>
      </c>
      <c r="AA1678">
        <v>5</v>
      </c>
      <c r="AB1678">
        <v>5</v>
      </c>
      <c r="AC1678">
        <v>22</v>
      </c>
    </row>
    <row r="1679" spans="1:29" x14ac:dyDescent="0.3">
      <c r="A1679">
        <v>2099</v>
      </c>
      <c r="B1679" t="s">
        <v>547</v>
      </c>
      <c r="C1679" t="s">
        <v>3073</v>
      </c>
      <c r="J1679" t="s">
        <v>527</v>
      </c>
      <c r="K1679">
        <v>0</v>
      </c>
      <c r="N1679" t="b">
        <v>1</v>
      </c>
      <c r="O1679" t="b">
        <v>0</v>
      </c>
      <c r="P1679" t="b">
        <v>1</v>
      </c>
      <c r="Q1679">
        <v>1</v>
      </c>
      <c r="R1679">
        <v>3</v>
      </c>
      <c r="S1679">
        <v>1</v>
      </c>
      <c r="T1679">
        <v>2</v>
      </c>
      <c r="V1679" t="s">
        <v>2961</v>
      </c>
      <c r="W1679" t="s">
        <v>3040</v>
      </c>
      <c r="X1679" t="s">
        <v>783</v>
      </c>
      <c r="Y1679">
        <v>7</v>
      </c>
      <c r="Z1679">
        <v>7</v>
      </c>
      <c r="AA1679">
        <v>5</v>
      </c>
      <c r="AB1679">
        <v>5</v>
      </c>
      <c r="AC1679">
        <v>22</v>
      </c>
    </row>
    <row r="1680" spans="1:29" x14ac:dyDescent="0.3">
      <c r="A1680">
        <v>2100</v>
      </c>
      <c r="B1680" t="s">
        <v>547</v>
      </c>
      <c r="C1680" t="s">
        <v>3074</v>
      </c>
      <c r="J1680" t="s">
        <v>527</v>
      </c>
      <c r="K1680">
        <v>0</v>
      </c>
      <c r="N1680" t="b">
        <v>1</v>
      </c>
      <c r="O1680" t="b">
        <v>0</v>
      </c>
      <c r="P1680" t="b">
        <v>1</v>
      </c>
      <c r="Q1680">
        <v>1</v>
      </c>
      <c r="R1680">
        <v>3</v>
      </c>
      <c r="S1680">
        <v>1</v>
      </c>
      <c r="T1680">
        <v>2</v>
      </c>
      <c r="V1680" t="s">
        <v>2961</v>
      </c>
      <c r="W1680" t="s">
        <v>3040</v>
      </c>
      <c r="X1680" t="s">
        <v>795</v>
      </c>
      <c r="Y1680">
        <v>8</v>
      </c>
      <c r="Z1680">
        <v>8</v>
      </c>
      <c r="AA1680">
        <v>5</v>
      </c>
      <c r="AB1680">
        <v>5</v>
      </c>
      <c r="AC1680">
        <v>22</v>
      </c>
    </row>
    <row r="1681" spans="1:29" x14ac:dyDescent="0.3">
      <c r="A1681">
        <v>2101</v>
      </c>
      <c r="B1681" t="s">
        <v>547</v>
      </c>
      <c r="C1681" t="s">
        <v>3075</v>
      </c>
      <c r="J1681" t="s">
        <v>527</v>
      </c>
      <c r="K1681">
        <v>0</v>
      </c>
      <c r="N1681" t="b">
        <v>1</v>
      </c>
      <c r="O1681" t="b">
        <v>0</v>
      </c>
      <c r="P1681" t="b">
        <v>1</v>
      </c>
      <c r="Q1681">
        <v>1</v>
      </c>
      <c r="R1681">
        <v>3</v>
      </c>
      <c r="S1681">
        <v>1</v>
      </c>
      <c r="T1681">
        <v>2</v>
      </c>
      <c r="V1681" t="s">
        <v>2961</v>
      </c>
      <c r="W1681" t="s">
        <v>3040</v>
      </c>
      <c r="X1681" t="s">
        <v>453</v>
      </c>
      <c r="Y1681">
        <v>9</v>
      </c>
      <c r="Z1681">
        <v>9</v>
      </c>
      <c r="AA1681">
        <v>5</v>
      </c>
      <c r="AB1681">
        <v>5</v>
      </c>
      <c r="AC1681">
        <v>22</v>
      </c>
    </row>
    <row r="1682" spans="1:29" x14ac:dyDescent="0.3">
      <c r="A1682">
        <v>2102</v>
      </c>
      <c r="B1682" t="s">
        <v>547</v>
      </c>
      <c r="C1682" t="s">
        <v>3076</v>
      </c>
      <c r="J1682" t="s">
        <v>527</v>
      </c>
      <c r="K1682">
        <v>0</v>
      </c>
      <c r="N1682" t="b">
        <v>1</v>
      </c>
      <c r="O1682" t="b">
        <v>0</v>
      </c>
      <c r="P1682" t="b">
        <v>1</v>
      </c>
      <c r="Q1682">
        <v>1</v>
      </c>
      <c r="R1682">
        <v>3</v>
      </c>
      <c r="S1682">
        <v>1</v>
      </c>
      <c r="T1682">
        <v>2</v>
      </c>
      <c r="V1682" t="s">
        <v>2961</v>
      </c>
      <c r="W1682" t="s">
        <v>3040</v>
      </c>
      <c r="X1682" t="s">
        <v>818</v>
      </c>
      <c r="Y1682">
        <v>10</v>
      </c>
      <c r="Z1682">
        <v>10</v>
      </c>
      <c r="AA1682">
        <v>5</v>
      </c>
      <c r="AB1682">
        <v>5</v>
      </c>
      <c r="AC1682">
        <v>22</v>
      </c>
    </row>
    <row r="1683" spans="1:29" x14ac:dyDescent="0.3">
      <c r="A1683">
        <v>2103</v>
      </c>
      <c r="B1683" t="s">
        <v>547</v>
      </c>
      <c r="C1683" t="s">
        <v>3077</v>
      </c>
      <c r="J1683" t="s">
        <v>527</v>
      </c>
      <c r="K1683">
        <v>0</v>
      </c>
      <c r="N1683" t="b">
        <v>1</v>
      </c>
      <c r="O1683" t="b">
        <v>0</v>
      </c>
      <c r="P1683" t="b">
        <v>1</v>
      </c>
      <c r="Q1683">
        <v>1</v>
      </c>
      <c r="R1683">
        <v>3</v>
      </c>
      <c r="S1683">
        <v>1</v>
      </c>
      <c r="T1683">
        <v>2</v>
      </c>
      <c r="V1683" t="s">
        <v>2961</v>
      </c>
      <c r="W1683" t="s">
        <v>3040</v>
      </c>
      <c r="X1683" t="s">
        <v>830</v>
      </c>
      <c r="Y1683">
        <v>11</v>
      </c>
      <c r="Z1683">
        <v>11</v>
      </c>
      <c r="AA1683">
        <v>5</v>
      </c>
      <c r="AB1683">
        <v>5</v>
      </c>
      <c r="AC1683">
        <v>22</v>
      </c>
    </row>
    <row r="1684" spans="1:29" x14ac:dyDescent="0.3">
      <c r="A1684">
        <v>2104</v>
      </c>
      <c r="B1684" t="s">
        <v>547</v>
      </c>
      <c r="C1684" t="s">
        <v>3078</v>
      </c>
      <c r="J1684" t="s">
        <v>527</v>
      </c>
      <c r="K1684">
        <v>0</v>
      </c>
      <c r="N1684" t="b">
        <v>1</v>
      </c>
      <c r="O1684" t="b">
        <v>0</v>
      </c>
      <c r="P1684" t="b">
        <v>1</v>
      </c>
      <c r="Q1684">
        <v>1</v>
      </c>
      <c r="R1684">
        <v>3</v>
      </c>
      <c r="S1684">
        <v>1</v>
      </c>
      <c r="T1684">
        <v>2</v>
      </c>
      <c r="V1684" t="s">
        <v>2961</v>
      </c>
      <c r="W1684" t="s">
        <v>3040</v>
      </c>
      <c r="X1684" t="s">
        <v>842</v>
      </c>
      <c r="Y1684">
        <v>12</v>
      </c>
      <c r="Z1684">
        <v>12</v>
      </c>
      <c r="AA1684">
        <v>5</v>
      </c>
      <c r="AB1684">
        <v>5</v>
      </c>
      <c r="AC1684">
        <v>22</v>
      </c>
    </row>
    <row r="1685" spans="1:29" x14ac:dyDescent="0.3">
      <c r="A1685">
        <v>2105</v>
      </c>
      <c r="B1685" t="s">
        <v>547</v>
      </c>
      <c r="C1685" t="s">
        <v>3079</v>
      </c>
      <c r="J1685" t="s">
        <v>527</v>
      </c>
      <c r="K1685">
        <v>0</v>
      </c>
      <c r="N1685" t="b">
        <v>1</v>
      </c>
      <c r="O1685" t="b">
        <v>0</v>
      </c>
      <c r="P1685" t="b">
        <v>1</v>
      </c>
      <c r="Q1685">
        <v>1</v>
      </c>
      <c r="R1685">
        <v>3</v>
      </c>
      <c r="S1685">
        <v>1</v>
      </c>
      <c r="T1685">
        <v>2</v>
      </c>
      <c r="V1685" t="s">
        <v>2961</v>
      </c>
      <c r="W1685" t="s">
        <v>3040</v>
      </c>
      <c r="X1685" t="s">
        <v>854</v>
      </c>
      <c r="Y1685">
        <v>13</v>
      </c>
      <c r="Z1685">
        <v>13</v>
      </c>
      <c r="AA1685">
        <v>5</v>
      </c>
      <c r="AB1685">
        <v>5</v>
      </c>
      <c r="AC1685">
        <v>22</v>
      </c>
    </row>
    <row r="1686" spans="1:29" x14ac:dyDescent="0.3">
      <c r="A1686">
        <v>2106</v>
      </c>
      <c r="B1686" t="s">
        <v>547</v>
      </c>
      <c r="C1686" t="s">
        <v>3080</v>
      </c>
      <c r="J1686" t="s">
        <v>527</v>
      </c>
      <c r="K1686">
        <v>0</v>
      </c>
      <c r="N1686" t="b">
        <v>1</v>
      </c>
      <c r="O1686" t="b">
        <v>0</v>
      </c>
      <c r="P1686" t="b">
        <v>1</v>
      </c>
      <c r="Q1686">
        <v>1</v>
      </c>
      <c r="R1686">
        <v>3</v>
      </c>
      <c r="S1686">
        <v>1</v>
      </c>
      <c r="T1686">
        <v>2</v>
      </c>
      <c r="V1686" t="s">
        <v>2961</v>
      </c>
      <c r="W1686" t="s">
        <v>3040</v>
      </c>
      <c r="X1686" t="s">
        <v>866</v>
      </c>
      <c r="Y1686">
        <v>14</v>
      </c>
      <c r="Z1686">
        <v>14</v>
      </c>
      <c r="AA1686">
        <v>5</v>
      </c>
      <c r="AB1686">
        <v>5</v>
      </c>
      <c r="AC1686">
        <v>22</v>
      </c>
    </row>
    <row r="1687" spans="1:29" x14ac:dyDescent="0.3">
      <c r="A1687">
        <v>2107</v>
      </c>
      <c r="B1687" t="s">
        <v>547</v>
      </c>
      <c r="C1687" t="s">
        <v>3081</v>
      </c>
      <c r="J1687" t="s">
        <v>527</v>
      </c>
      <c r="K1687">
        <v>0</v>
      </c>
      <c r="N1687" t="b">
        <v>1</v>
      </c>
      <c r="O1687" t="b">
        <v>0</v>
      </c>
      <c r="P1687" t="b">
        <v>1</v>
      </c>
      <c r="Q1687">
        <v>1</v>
      </c>
      <c r="R1687">
        <v>3</v>
      </c>
      <c r="S1687">
        <v>1</v>
      </c>
      <c r="T1687">
        <v>2</v>
      </c>
      <c r="V1687" t="s">
        <v>2961</v>
      </c>
      <c r="W1687" t="s">
        <v>3040</v>
      </c>
      <c r="X1687" t="s">
        <v>878</v>
      </c>
      <c r="Y1687">
        <v>15</v>
      </c>
      <c r="Z1687">
        <v>15</v>
      </c>
      <c r="AA1687">
        <v>5</v>
      </c>
      <c r="AB1687">
        <v>5</v>
      </c>
      <c r="AC1687">
        <v>22</v>
      </c>
    </row>
    <row r="1688" spans="1:29" x14ac:dyDescent="0.3">
      <c r="A1688">
        <v>2108</v>
      </c>
      <c r="B1688" t="s">
        <v>547</v>
      </c>
      <c r="C1688" t="s">
        <v>3082</v>
      </c>
      <c r="J1688" t="s">
        <v>527</v>
      </c>
      <c r="K1688">
        <v>0</v>
      </c>
      <c r="N1688" t="b">
        <v>1</v>
      </c>
      <c r="O1688" t="b">
        <v>0</v>
      </c>
      <c r="P1688" t="b">
        <v>1</v>
      </c>
      <c r="Q1688">
        <v>1</v>
      </c>
      <c r="R1688">
        <v>3</v>
      </c>
      <c r="S1688">
        <v>1</v>
      </c>
      <c r="T1688">
        <v>2</v>
      </c>
      <c r="V1688" t="s">
        <v>2961</v>
      </c>
      <c r="W1688" t="s">
        <v>3040</v>
      </c>
      <c r="X1688" t="s">
        <v>890</v>
      </c>
      <c r="Y1688">
        <v>16</v>
      </c>
      <c r="Z1688">
        <v>16</v>
      </c>
      <c r="AA1688">
        <v>5</v>
      </c>
      <c r="AB1688">
        <v>5</v>
      </c>
      <c r="AC1688">
        <v>22</v>
      </c>
    </row>
    <row r="1689" spans="1:29" x14ac:dyDescent="0.3">
      <c r="A1689">
        <v>2109</v>
      </c>
      <c r="B1689" t="s">
        <v>547</v>
      </c>
      <c r="C1689" t="s">
        <v>3083</v>
      </c>
      <c r="J1689" t="s">
        <v>527</v>
      </c>
      <c r="K1689">
        <v>0</v>
      </c>
      <c r="N1689" t="b">
        <v>1</v>
      </c>
      <c r="O1689" t="b">
        <v>0</v>
      </c>
      <c r="P1689" t="b">
        <v>1</v>
      </c>
      <c r="Q1689">
        <v>1</v>
      </c>
      <c r="R1689">
        <v>3</v>
      </c>
      <c r="S1689">
        <v>1</v>
      </c>
      <c r="T1689">
        <v>2</v>
      </c>
      <c r="V1689" t="s">
        <v>2961</v>
      </c>
      <c r="W1689" t="s">
        <v>3040</v>
      </c>
      <c r="X1689" t="s">
        <v>902</v>
      </c>
      <c r="Y1689">
        <v>17</v>
      </c>
      <c r="Z1689">
        <v>17</v>
      </c>
      <c r="AA1689">
        <v>5</v>
      </c>
      <c r="AB1689">
        <v>5</v>
      </c>
      <c r="AC1689">
        <v>22</v>
      </c>
    </row>
    <row r="1690" spans="1:29" x14ac:dyDescent="0.3">
      <c r="A1690">
        <v>2110</v>
      </c>
      <c r="B1690" t="s">
        <v>547</v>
      </c>
      <c r="C1690" t="s">
        <v>3084</v>
      </c>
      <c r="J1690" t="s">
        <v>527</v>
      </c>
      <c r="K1690">
        <v>0</v>
      </c>
      <c r="N1690" t="b">
        <v>1</v>
      </c>
      <c r="O1690" t="b">
        <v>0</v>
      </c>
      <c r="P1690" t="b">
        <v>1</v>
      </c>
      <c r="Q1690">
        <v>1</v>
      </c>
      <c r="R1690">
        <v>3</v>
      </c>
      <c r="S1690">
        <v>1</v>
      </c>
      <c r="T1690">
        <v>2</v>
      </c>
      <c r="V1690" t="s">
        <v>2961</v>
      </c>
      <c r="W1690" t="s">
        <v>3040</v>
      </c>
      <c r="X1690" t="s">
        <v>914</v>
      </c>
      <c r="Y1690">
        <v>18</v>
      </c>
      <c r="Z1690">
        <v>18</v>
      </c>
      <c r="AA1690">
        <v>5</v>
      </c>
      <c r="AB1690">
        <v>5</v>
      </c>
      <c r="AC1690">
        <v>22</v>
      </c>
    </row>
    <row r="1691" spans="1:29" x14ac:dyDescent="0.3">
      <c r="A1691">
        <v>2111</v>
      </c>
      <c r="B1691" t="s">
        <v>547</v>
      </c>
      <c r="C1691" t="s">
        <v>3085</v>
      </c>
      <c r="J1691" t="s">
        <v>527</v>
      </c>
      <c r="K1691">
        <v>0</v>
      </c>
      <c r="N1691" t="b">
        <v>1</v>
      </c>
      <c r="O1691" t="b">
        <v>0</v>
      </c>
      <c r="P1691" t="b">
        <v>1</v>
      </c>
      <c r="Q1691">
        <v>1</v>
      </c>
      <c r="R1691">
        <v>3</v>
      </c>
      <c r="S1691">
        <v>1</v>
      </c>
      <c r="T1691">
        <v>2</v>
      </c>
      <c r="V1691" t="s">
        <v>2961</v>
      </c>
      <c r="W1691" t="s">
        <v>3040</v>
      </c>
      <c r="X1691" t="s">
        <v>926</v>
      </c>
      <c r="Y1691">
        <v>19</v>
      </c>
      <c r="Z1691">
        <v>19</v>
      </c>
      <c r="AA1691">
        <v>5</v>
      </c>
      <c r="AB1691">
        <v>5</v>
      </c>
      <c r="AC1691">
        <v>22</v>
      </c>
    </row>
    <row r="1692" spans="1:29" x14ac:dyDescent="0.3">
      <c r="A1692">
        <v>2112</v>
      </c>
      <c r="B1692" t="s">
        <v>547</v>
      </c>
      <c r="C1692" t="s">
        <v>3086</v>
      </c>
      <c r="J1692" t="s">
        <v>527</v>
      </c>
      <c r="K1692">
        <v>0</v>
      </c>
      <c r="N1692" t="b">
        <v>1</v>
      </c>
      <c r="O1692" t="b">
        <v>0</v>
      </c>
      <c r="P1692" t="b">
        <v>1</v>
      </c>
      <c r="Q1692">
        <v>1</v>
      </c>
      <c r="R1692">
        <v>3</v>
      </c>
      <c r="S1692">
        <v>1</v>
      </c>
      <c r="T1692">
        <v>2</v>
      </c>
      <c r="V1692" t="s">
        <v>2961</v>
      </c>
      <c r="W1692" t="s">
        <v>3040</v>
      </c>
      <c r="X1692" t="s">
        <v>938</v>
      </c>
      <c r="Y1692">
        <v>20</v>
      </c>
      <c r="Z1692">
        <v>20</v>
      </c>
      <c r="AA1692">
        <v>5</v>
      </c>
      <c r="AB1692">
        <v>5</v>
      </c>
      <c r="AC1692">
        <v>22</v>
      </c>
    </row>
    <row r="1693" spans="1:29" x14ac:dyDescent="0.3">
      <c r="A1693">
        <v>2113</v>
      </c>
      <c r="B1693" t="s">
        <v>547</v>
      </c>
      <c r="C1693" t="s">
        <v>3087</v>
      </c>
      <c r="J1693" t="s">
        <v>527</v>
      </c>
      <c r="K1693">
        <v>0</v>
      </c>
      <c r="N1693" t="b">
        <v>1</v>
      </c>
      <c r="O1693" t="b">
        <v>0</v>
      </c>
      <c r="P1693" t="b">
        <v>1</v>
      </c>
      <c r="Q1693">
        <v>1</v>
      </c>
      <c r="R1693">
        <v>3</v>
      </c>
      <c r="S1693">
        <v>1</v>
      </c>
      <c r="T1693">
        <v>2</v>
      </c>
      <c r="V1693" t="s">
        <v>2961</v>
      </c>
      <c r="W1693" t="s">
        <v>3040</v>
      </c>
      <c r="X1693" t="s">
        <v>950</v>
      </c>
      <c r="Y1693">
        <v>21</v>
      </c>
      <c r="Z1693">
        <v>21</v>
      </c>
      <c r="AA1693">
        <v>5</v>
      </c>
      <c r="AB1693">
        <v>5</v>
      </c>
      <c r="AC1693">
        <v>22</v>
      </c>
    </row>
    <row r="1694" spans="1:29" x14ac:dyDescent="0.3">
      <c r="A1694">
        <v>2114</v>
      </c>
      <c r="B1694" t="s">
        <v>547</v>
      </c>
      <c r="C1694" t="s">
        <v>3088</v>
      </c>
      <c r="J1694" t="s">
        <v>527</v>
      </c>
      <c r="K1694">
        <v>0</v>
      </c>
      <c r="N1694" t="b">
        <v>1</v>
      </c>
      <c r="O1694" t="b">
        <v>0</v>
      </c>
      <c r="P1694" t="b">
        <v>1</v>
      </c>
      <c r="Q1694">
        <v>1</v>
      </c>
      <c r="R1694">
        <v>3</v>
      </c>
      <c r="S1694">
        <v>1</v>
      </c>
      <c r="T1694">
        <v>2</v>
      </c>
      <c r="V1694" t="s">
        <v>2961</v>
      </c>
      <c r="W1694" t="s">
        <v>3040</v>
      </c>
      <c r="X1694" t="s">
        <v>962</v>
      </c>
      <c r="Y1694">
        <v>22</v>
      </c>
      <c r="Z1694">
        <v>22</v>
      </c>
      <c r="AA1694">
        <v>5</v>
      </c>
      <c r="AB1694">
        <v>5</v>
      </c>
      <c r="AC1694">
        <v>22</v>
      </c>
    </row>
    <row r="1695" spans="1:29" x14ac:dyDescent="0.3">
      <c r="A1695">
        <v>2115</v>
      </c>
      <c r="B1695" t="s">
        <v>547</v>
      </c>
      <c r="C1695" t="s">
        <v>3089</v>
      </c>
      <c r="J1695" t="s">
        <v>527</v>
      </c>
      <c r="K1695">
        <v>0</v>
      </c>
      <c r="N1695" t="b">
        <v>1</v>
      </c>
      <c r="O1695" t="b">
        <v>0</v>
      </c>
      <c r="P1695" t="b">
        <v>1</v>
      </c>
      <c r="Q1695">
        <v>1</v>
      </c>
      <c r="R1695">
        <v>3</v>
      </c>
      <c r="S1695">
        <v>1</v>
      </c>
      <c r="T1695">
        <v>2</v>
      </c>
      <c r="V1695" t="s">
        <v>2961</v>
      </c>
      <c r="W1695" t="s">
        <v>3040</v>
      </c>
      <c r="X1695" t="s">
        <v>974</v>
      </c>
      <c r="Y1695">
        <v>23</v>
      </c>
      <c r="Z1695">
        <v>23</v>
      </c>
      <c r="AA1695">
        <v>5</v>
      </c>
      <c r="AB1695">
        <v>5</v>
      </c>
      <c r="AC1695">
        <v>22</v>
      </c>
    </row>
    <row r="1696" spans="1:29" x14ac:dyDescent="0.3">
      <c r="A1696">
        <v>2116</v>
      </c>
      <c r="B1696" t="s">
        <v>547</v>
      </c>
      <c r="C1696" t="s">
        <v>3090</v>
      </c>
      <c r="J1696" t="s">
        <v>527</v>
      </c>
      <c r="K1696">
        <v>0</v>
      </c>
      <c r="N1696" t="b">
        <v>1</v>
      </c>
      <c r="O1696" t="b">
        <v>0</v>
      </c>
      <c r="P1696" t="b">
        <v>1</v>
      </c>
      <c r="Q1696">
        <v>1</v>
      </c>
      <c r="R1696">
        <v>3</v>
      </c>
      <c r="S1696">
        <v>1</v>
      </c>
      <c r="T1696">
        <v>2</v>
      </c>
      <c r="V1696" t="s">
        <v>2961</v>
      </c>
      <c r="W1696" t="s">
        <v>3040</v>
      </c>
      <c r="X1696" t="s">
        <v>986</v>
      </c>
      <c r="Y1696">
        <v>24</v>
      </c>
      <c r="Z1696">
        <v>24</v>
      </c>
      <c r="AA1696">
        <v>5</v>
      </c>
      <c r="AB1696">
        <v>5</v>
      </c>
      <c r="AC1696">
        <v>22</v>
      </c>
    </row>
    <row r="1697" spans="1:29" x14ac:dyDescent="0.3">
      <c r="A1697">
        <v>2117</v>
      </c>
      <c r="B1697" t="s">
        <v>547</v>
      </c>
      <c r="C1697" t="s">
        <v>3091</v>
      </c>
      <c r="J1697" t="s">
        <v>527</v>
      </c>
      <c r="K1697">
        <v>0</v>
      </c>
      <c r="N1697" t="b">
        <v>1</v>
      </c>
      <c r="O1697" t="b">
        <v>0</v>
      </c>
      <c r="P1697" t="b">
        <v>1</v>
      </c>
      <c r="Q1697">
        <v>1</v>
      </c>
      <c r="R1697">
        <v>3</v>
      </c>
      <c r="S1697">
        <v>1</v>
      </c>
      <c r="T1697">
        <v>2</v>
      </c>
      <c r="V1697" t="s">
        <v>2961</v>
      </c>
      <c r="W1697" t="s">
        <v>3040</v>
      </c>
      <c r="X1697" t="s">
        <v>998</v>
      </c>
      <c r="Y1697">
        <v>25</v>
      </c>
      <c r="Z1697">
        <v>25</v>
      </c>
      <c r="AA1697">
        <v>5</v>
      </c>
      <c r="AB1697">
        <v>5</v>
      </c>
      <c r="AC1697">
        <v>22</v>
      </c>
    </row>
    <row r="1698" spans="1:29" x14ac:dyDescent="0.3">
      <c r="A1698">
        <v>2118</v>
      </c>
      <c r="B1698" t="s">
        <v>547</v>
      </c>
      <c r="C1698" t="s">
        <v>3092</v>
      </c>
      <c r="J1698" t="s">
        <v>527</v>
      </c>
      <c r="K1698">
        <v>0</v>
      </c>
      <c r="N1698" t="b">
        <v>1</v>
      </c>
      <c r="O1698" t="b">
        <v>0</v>
      </c>
      <c r="P1698" t="b">
        <v>1</v>
      </c>
      <c r="Q1698">
        <v>1</v>
      </c>
      <c r="R1698">
        <v>3</v>
      </c>
      <c r="S1698">
        <v>1</v>
      </c>
      <c r="T1698">
        <v>2</v>
      </c>
      <c r="V1698" t="s">
        <v>2961</v>
      </c>
      <c r="W1698" t="s">
        <v>3040</v>
      </c>
      <c r="X1698" t="s">
        <v>1010</v>
      </c>
      <c r="Y1698">
        <v>26</v>
      </c>
      <c r="Z1698">
        <v>26</v>
      </c>
      <c r="AA1698">
        <v>5</v>
      </c>
      <c r="AB1698">
        <v>5</v>
      </c>
      <c r="AC1698">
        <v>22</v>
      </c>
    </row>
    <row r="1699" spans="1:29" x14ac:dyDescent="0.3">
      <c r="A1699">
        <v>2119</v>
      </c>
      <c r="B1699" t="s">
        <v>547</v>
      </c>
      <c r="C1699" t="s">
        <v>3093</v>
      </c>
      <c r="J1699" t="s">
        <v>527</v>
      </c>
      <c r="K1699">
        <v>0</v>
      </c>
      <c r="N1699" t="b">
        <v>1</v>
      </c>
      <c r="O1699" t="b">
        <v>0</v>
      </c>
      <c r="P1699" t="b">
        <v>1</v>
      </c>
      <c r="Q1699">
        <v>1</v>
      </c>
      <c r="R1699">
        <v>3</v>
      </c>
      <c r="S1699">
        <v>1</v>
      </c>
      <c r="T1699">
        <v>2</v>
      </c>
      <c r="V1699" t="s">
        <v>2961</v>
      </c>
      <c r="W1699" t="s">
        <v>3040</v>
      </c>
      <c r="X1699" t="s">
        <v>1022</v>
      </c>
      <c r="Y1699">
        <v>27</v>
      </c>
      <c r="Z1699">
        <v>27</v>
      </c>
      <c r="AA1699">
        <v>5</v>
      </c>
      <c r="AB1699">
        <v>5</v>
      </c>
      <c r="AC1699">
        <v>22</v>
      </c>
    </row>
    <row r="1700" spans="1:29" x14ac:dyDescent="0.3">
      <c r="A1700">
        <v>2120</v>
      </c>
      <c r="B1700" t="s">
        <v>547</v>
      </c>
      <c r="C1700" t="s">
        <v>3847</v>
      </c>
      <c r="J1700" t="s">
        <v>527</v>
      </c>
      <c r="K1700">
        <v>0</v>
      </c>
      <c r="N1700" t="b">
        <v>1</v>
      </c>
      <c r="O1700" t="b">
        <v>0</v>
      </c>
      <c r="P1700" t="b">
        <v>1</v>
      </c>
      <c r="Q1700">
        <v>1</v>
      </c>
      <c r="R1700">
        <v>3</v>
      </c>
      <c r="S1700">
        <v>1</v>
      </c>
      <c r="T1700">
        <v>2</v>
      </c>
      <c r="V1700" t="s">
        <v>2961</v>
      </c>
      <c r="W1700" t="s">
        <v>3040</v>
      </c>
      <c r="X1700" t="s">
        <v>739</v>
      </c>
      <c r="Y1700">
        <v>3</v>
      </c>
      <c r="Z1700">
        <v>3</v>
      </c>
      <c r="AA1700">
        <v>6</v>
      </c>
      <c r="AB1700">
        <v>6</v>
      </c>
      <c r="AC1700">
        <v>22</v>
      </c>
    </row>
    <row r="1701" spans="1:29" x14ac:dyDescent="0.3">
      <c r="A1701">
        <v>2121</v>
      </c>
      <c r="B1701" t="s">
        <v>547</v>
      </c>
      <c r="C1701" t="s">
        <v>3094</v>
      </c>
      <c r="J1701" t="s">
        <v>527</v>
      </c>
      <c r="K1701">
        <v>0</v>
      </c>
      <c r="N1701" t="b">
        <v>1</v>
      </c>
      <c r="O1701" t="b">
        <v>0</v>
      </c>
      <c r="P1701" t="b">
        <v>1</v>
      </c>
      <c r="Q1701">
        <v>1</v>
      </c>
      <c r="R1701">
        <v>3</v>
      </c>
      <c r="S1701">
        <v>1</v>
      </c>
      <c r="T1701">
        <v>2</v>
      </c>
      <c r="V1701" t="s">
        <v>2961</v>
      </c>
      <c r="W1701" t="s">
        <v>3040</v>
      </c>
      <c r="X1701" t="s">
        <v>750</v>
      </c>
      <c r="Y1701">
        <v>4</v>
      </c>
      <c r="Z1701">
        <v>4</v>
      </c>
      <c r="AA1701">
        <v>6</v>
      </c>
      <c r="AB1701">
        <v>6</v>
      </c>
      <c r="AC1701">
        <v>22</v>
      </c>
    </row>
    <row r="1702" spans="1:29" x14ac:dyDescent="0.3">
      <c r="A1702">
        <v>2122</v>
      </c>
      <c r="B1702" t="s">
        <v>547</v>
      </c>
      <c r="C1702" t="s">
        <v>3095</v>
      </c>
      <c r="J1702" t="s">
        <v>527</v>
      </c>
      <c r="K1702">
        <v>0</v>
      </c>
      <c r="N1702" t="b">
        <v>1</v>
      </c>
      <c r="O1702" t="b">
        <v>0</v>
      </c>
      <c r="P1702" t="b">
        <v>1</v>
      </c>
      <c r="Q1702">
        <v>1</v>
      </c>
      <c r="R1702">
        <v>3</v>
      </c>
      <c r="S1702">
        <v>1</v>
      </c>
      <c r="T1702">
        <v>2</v>
      </c>
      <c r="V1702" t="s">
        <v>2961</v>
      </c>
      <c r="W1702" t="s">
        <v>3040</v>
      </c>
      <c r="X1702" t="s">
        <v>762</v>
      </c>
      <c r="Y1702">
        <v>5</v>
      </c>
      <c r="Z1702">
        <v>5</v>
      </c>
      <c r="AA1702">
        <v>6</v>
      </c>
      <c r="AB1702">
        <v>6</v>
      </c>
      <c r="AC1702">
        <v>22</v>
      </c>
    </row>
    <row r="1703" spans="1:29" x14ac:dyDescent="0.3">
      <c r="A1703">
        <v>2123</v>
      </c>
      <c r="B1703" t="s">
        <v>547</v>
      </c>
      <c r="C1703" t="s">
        <v>3096</v>
      </c>
      <c r="J1703" t="s">
        <v>527</v>
      </c>
      <c r="K1703">
        <v>0</v>
      </c>
      <c r="N1703" t="b">
        <v>1</v>
      </c>
      <c r="O1703" t="b">
        <v>0</v>
      </c>
      <c r="P1703" t="b">
        <v>1</v>
      </c>
      <c r="Q1703">
        <v>1</v>
      </c>
      <c r="R1703">
        <v>3</v>
      </c>
      <c r="S1703">
        <v>1</v>
      </c>
      <c r="T1703">
        <v>2</v>
      </c>
      <c r="V1703" t="s">
        <v>2961</v>
      </c>
      <c r="W1703" t="s">
        <v>3040</v>
      </c>
      <c r="X1703" t="s">
        <v>774</v>
      </c>
      <c r="Y1703">
        <v>6</v>
      </c>
      <c r="Z1703">
        <v>6</v>
      </c>
      <c r="AA1703">
        <v>6</v>
      </c>
      <c r="AB1703">
        <v>6</v>
      </c>
      <c r="AC1703">
        <v>22</v>
      </c>
    </row>
    <row r="1704" spans="1:29" x14ac:dyDescent="0.3">
      <c r="A1704">
        <v>2124</v>
      </c>
      <c r="B1704" t="s">
        <v>547</v>
      </c>
      <c r="C1704" t="s">
        <v>3097</v>
      </c>
      <c r="J1704" t="s">
        <v>527</v>
      </c>
      <c r="K1704">
        <v>0</v>
      </c>
      <c r="N1704" t="b">
        <v>1</v>
      </c>
      <c r="O1704" t="b">
        <v>0</v>
      </c>
      <c r="P1704" t="b">
        <v>1</v>
      </c>
      <c r="Q1704">
        <v>1</v>
      </c>
      <c r="R1704">
        <v>3</v>
      </c>
      <c r="S1704">
        <v>1</v>
      </c>
      <c r="T1704">
        <v>2</v>
      </c>
      <c r="V1704" t="s">
        <v>2961</v>
      </c>
      <c r="W1704" t="s">
        <v>3040</v>
      </c>
      <c r="X1704" t="s">
        <v>785</v>
      </c>
      <c r="Y1704">
        <v>7</v>
      </c>
      <c r="Z1704">
        <v>7</v>
      </c>
      <c r="AA1704">
        <v>6</v>
      </c>
      <c r="AB1704">
        <v>6</v>
      </c>
      <c r="AC1704">
        <v>22</v>
      </c>
    </row>
    <row r="1705" spans="1:29" x14ac:dyDescent="0.3">
      <c r="A1705">
        <v>2125</v>
      </c>
      <c r="B1705" t="s">
        <v>547</v>
      </c>
      <c r="C1705" t="s">
        <v>3098</v>
      </c>
      <c r="J1705" t="s">
        <v>527</v>
      </c>
      <c r="K1705">
        <v>0</v>
      </c>
      <c r="N1705" t="b">
        <v>1</v>
      </c>
      <c r="O1705" t="b">
        <v>0</v>
      </c>
      <c r="P1705" t="b">
        <v>1</v>
      </c>
      <c r="Q1705">
        <v>1</v>
      </c>
      <c r="R1705">
        <v>3</v>
      </c>
      <c r="S1705">
        <v>1</v>
      </c>
      <c r="T1705">
        <v>2</v>
      </c>
      <c r="V1705" t="s">
        <v>2961</v>
      </c>
      <c r="W1705" t="s">
        <v>3040</v>
      </c>
      <c r="X1705" t="s">
        <v>797</v>
      </c>
      <c r="Y1705">
        <v>8</v>
      </c>
      <c r="Z1705">
        <v>8</v>
      </c>
      <c r="AA1705">
        <v>6</v>
      </c>
      <c r="AB1705">
        <v>6</v>
      </c>
      <c r="AC1705">
        <v>22</v>
      </c>
    </row>
    <row r="1706" spans="1:29" x14ac:dyDescent="0.3">
      <c r="A1706">
        <v>2126</v>
      </c>
      <c r="B1706" t="s">
        <v>547</v>
      </c>
      <c r="C1706" t="s">
        <v>3099</v>
      </c>
      <c r="J1706" t="s">
        <v>527</v>
      </c>
      <c r="K1706">
        <v>0</v>
      </c>
      <c r="N1706" t="b">
        <v>1</v>
      </c>
      <c r="O1706" t="b">
        <v>0</v>
      </c>
      <c r="P1706" t="b">
        <v>1</v>
      </c>
      <c r="Q1706">
        <v>1</v>
      </c>
      <c r="R1706">
        <v>3</v>
      </c>
      <c r="S1706">
        <v>1</v>
      </c>
      <c r="T1706">
        <v>2</v>
      </c>
      <c r="V1706" t="s">
        <v>2961</v>
      </c>
      <c r="W1706" t="s">
        <v>3040</v>
      </c>
      <c r="X1706" t="s">
        <v>808</v>
      </c>
      <c r="Y1706">
        <v>9</v>
      </c>
      <c r="Z1706">
        <v>9</v>
      </c>
      <c r="AA1706">
        <v>6</v>
      </c>
      <c r="AB1706">
        <v>6</v>
      </c>
      <c r="AC1706">
        <v>22</v>
      </c>
    </row>
    <row r="1707" spans="1:29" x14ac:dyDescent="0.3">
      <c r="A1707">
        <v>2127</v>
      </c>
      <c r="B1707" t="s">
        <v>547</v>
      </c>
      <c r="C1707" t="s">
        <v>3100</v>
      </c>
      <c r="J1707" t="s">
        <v>527</v>
      </c>
      <c r="K1707">
        <v>0</v>
      </c>
      <c r="N1707" t="b">
        <v>1</v>
      </c>
      <c r="O1707" t="b">
        <v>0</v>
      </c>
      <c r="P1707" t="b">
        <v>1</v>
      </c>
      <c r="Q1707">
        <v>1</v>
      </c>
      <c r="R1707">
        <v>3</v>
      </c>
      <c r="S1707">
        <v>1</v>
      </c>
      <c r="T1707">
        <v>2</v>
      </c>
      <c r="V1707" t="s">
        <v>2961</v>
      </c>
      <c r="W1707" t="s">
        <v>3040</v>
      </c>
      <c r="X1707" t="s">
        <v>820</v>
      </c>
      <c r="Y1707">
        <v>10</v>
      </c>
      <c r="Z1707">
        <v>10</v>
      </c>
      <c r="AA1707">
        <v>6</v>
      </c>
      <c r="AB1707">
        <v>6</v>
      </c>
      <c r="AC1707">
        <v>22</v>
      </c>
    </row>
    <row r="1708" spans="1:29" x14ac:dyDescent="0.3">
      <c r="A1708">
        <v>2128</v>
      </c>
      <c r="B1708" t="s">
        <v>547</v>
      </c>
      <c r="C1708" t="s">
        <v>3101</v>
      </c>
      <c r="J1708" t="s">
        <v>527</v>
      </c>
      <c r="K1708">
        <v>0</v>
      </c>
      <c r="N1708" t="b">
        <v>1</v>
      </c>
      <c r="O1708" t="b">
        <v>0</v>
      </c>
      <c r="P1708" t="b">
        <v>1</v>
      </c>
      <c r="Q1708">
        <v>1</v>
      </c>
      <c r="R1708">
        <v>3</v>
      </c>
      <c r="S1708">
        <v>1</v>
      </c>
      <c r="T1708">
        <v>2</v>
      </c>
      <c r="V1708" t="s">
        <v>2961</v>
      </c>
      <c r="W1708" t="s">
        <v>3040</v>
      </c>
      <c r="X1708" t="s">
        <v>832</v>
      </c>
      <c r="Y1708">
        <v>11</v>
      </c>
      <c r="Z1708">
        <v>11</v>
      </c>
      <c r="AA1708">
        <v>6</v>
      </c>
      <c r="AB1708">
        <v>6</v>
      </c>
      <c r="AC1708">
        <v>22</v>
      </c>
    </row>
    <row r="1709" spans="1:29" x14ac:dyDescent="0.3">
      <c r="A1709">
        <v>2129</v>
      </c>
      <c r="B1709" t="s">
        <v>547</v>
      </c>
      <c r="C1709" t="s">
        <v>3102</v>
      </c>
      <c r="J1709" t="s">
        <v>527</v>
      </c>
      <c r="K1709">
        <v>0</v>
      </c>
      <c r="N1709" t="b">
        <v>1</v>
      </c>
      <c r="O1709" t="b">
        <v>0</v>
      </c>
      <c r="P1709" t="b">
        <v>1</v>
      </c>
      <c r="Q1709">
        <v>1</v>
      </c>
      <c r="R1709">
        <v>3</v>
      </c>
      <c r="S1709">
        <v>1</v>
      </c>
      <c r="T1709">
        <v>2</v>
      </c>
      <c r="V1709" t="s">
        <v>2961</v>
      </c>
      <c r="W1709" t="s">
        <v>3040</v>
      </c>
      <c r="X1709" t="s">
        <v>844</v>
      </c>
      <c r="Y1709">
        <v>12</v>
      </c>
      <c r="Z1709">
        <v>12</v>
      </c>
      <c r="AA1709">
        <v>6</v>
      </c>
      <c r="AB1709">
        <v>6</v>
      </c>
      <c r="AC1709">
        <v>22</v>
      </c>
    </row>
    <row r="1710" spans="1:29" x14ac:dyDescent="0.3">
      <c r="A1710">
        <v>2130</v>
      </c>
      <c r="B1710" t="s">
        <v>547</v>
      </c>
      <c r="C1710" t="s">
        <v>3103</v>
      </c>
      <c r="J1710" t="s">
        <v>527</v>
      </c>
      <c r="K1710">
        <v>0</v>
      </c>
      <c r="N1710" t="b">
        <v>1</v>
      </c>
      <c r="O1710" t="b">
        <v>0</v>
      </c>
      <c r="P1710" t="b">
        <v>1</v>
      </c>
      <c r="Q1710">
        <v>1</v>
      </c>
      <c r="R1710">
        <v>3</v>
      </c>
      <c r="S1710">
        <v>1</v>
      </c>
      <c r="T1710">
        <v>2</v>
      </c>
      <c r="V1710" t="s">
        <v>2961</v>
      </c>
      <c r="W1710" t="s">
        <v>3040</v>
      </c>
      <c r="X1710" t="s">
        <v>856</v>
      </c>
      <c r="Y1710">
        <v>13</v>
      </c>
      <c r="Z1710">
        <v>13</v>
      </c>
      <c r="AA1710">
        <v>6</v>
      </c>
      <c r="AB1710">
        <v>6</v>
      </c>
      <c r="AC1710">
        <v>22</v>
      </c>
    </row>
    <row r="1711" spans="1:29" x14ac:dyDescent="0.3">
      <c r="A1711">
        <v>2131</v>
      </c>
      <c r="B1711" t="s">
        <v>547</v>
      </c>
      <c r="C1711" t="s">
        <v>3104</v>
      </c>
      <c r="J1711" t="s">
        <v>527</v>
      </c>
      <c r="K1711">
        <v>0</v>
      </c>
      <c r="N1711" t="b">
        <v>1</v>
      </c>
      <c r="O1711" t="b">
        <v>0</v>
      </c>
      <c r="P1711" t="b">
        <v>1</v>
      </c>
      <c r="Q1711">
        <v>1</v>
      </c>
      <c r="R1711">
        <v>3</v>
      </c>
      <c r="S1711">
        <v>1</v>
      </c>
      <c r="T1711">
        <v>2</v>
      </c>
      <c r="V1711" t="s">
        <v>2961</v>
      </c>
      <c r="W1711" t="s">
        <v>3040</v>
      </c>
      <c r="X1711" t="s">
        <v>868</v>
      </c>
      <c r="Y1711">
        <v>14</v>
      </c>
      <c r="Z1711">
        <v>14</v>
      </c>
      <c r="AA1711">
        <v>6</v>
      </c>
      <c r="AB1711">
        <v>6</v>
      </c>
      <c r="AC1711">
        <v>22</v>
      </c>
    </row>
    <row r="1712" spans="1:29" x14ac:dyDescent="0.3">
      <c r="A1712">
        <v>2132</v>
      </c>
      <c r="B1712" t="s">
        <v>547</v>
      </c>
      <c r="C1712" t="s">
        <v>3105</v>
      </c>
      <c r="J1712" t="s">
        <v>527</v>
      </c>
      <c r="K1712">
        <v>0</v>
      </c>
      <c r="N1712" t="b">
        <v>1</v>
      </c>
      <c r="O1712" t="b">
        <v>0</v>
      </c>
      <c r="P1712" t="b">
        <v>1</v>
      </c>
      <c r="Q1712">
        <v>1</v>
      </c>
      <c r="R1712">
        <v>3</v>
      </c>
      <c r="S1712">
        <v>1</v>
      </c>
      <c r="T1712">
        <v>2</v>
      </c>
      <c r="V1712" t="s">
        <v>2961</v>
      </c>
      <c r="W1712" t="s">
        <v>3040</v>
      </c>
      <c r="X1712" t="s">
        <v>880</v>
      </c>
      <c r="Y1712">
        <v>15</v>
      </c>
      <c r="Z1712">
        <v>15</v>
      </c>
      <c r="AA1712">
        <v>6</v>
      </c>
      <c r="AB1712">
        <v>6</v>
      </c>
      <c r="AC1712">
        <v>22</v>
      </c>
    </row>
    <row r="1713" spans="1:29" x14ac:dyDescent="0.3">
      <c r="A1713">
        <v>2133</v>
      </c>
      <c r="B1713" t="s">
        <v>547</v>
      </c>
      <c r="C1713" t="s">
        <v>3106</v>
      </c>
      <c r="J1713" t="s">
        <v>527</v>
      </c>
      <c r="K1713">
        <v>0</v>
      </c>
      <c r="N1713" t="b">
        <v>1</v>
      </c>
      <c r="O1713" t="b">
        <v>0</v>
      </c>
      <c r="P1713" t="b">
        <v>1</v>
      </c>
      <c r="Q1713">
        <v>1</v>
      </c>
      <c r="R1713">
        <v>3</v>
      </c>
      <c r="S1713">
        <v>1</v>
      </c>
      <c r="T1713">
        <v>2</v>
      </c>
      <c r="V1713" t="s">
        <v>2961</v>
      </c>
      <c r="W1713" t="s">
        <v>3040</v>
      </c>
      <c r="X1713" t="s">
        <v>892</v>
      </c>
      <c r="Y1713">
        <v>16</v>
      </c>
      <c r="Z1713">
        <v>16</v>
      </c>
      <c r="AA1713">
        <v>6</v>
      </c>
      <c r="AB1713">
        <v>6</v>
      </c>
      <c r="AC1713">
        <v>22</v>
      </c>
    </row>
    <row r="1714" spans="1:29" x14ac:dyDescent="0.3">
      <c r="A1714">
        <v>2134</v>
      </c>
      <c r="B1714" t="s">
        <v>547</v>
      </c>
      <c r="C1714" t="s">
        <v>3107</v>
      </c>
      <c r="J1714" t="s">
        <v>527</v>
      </c>
      <c r="K1714">
        <v>0</v>
      </c>
      <c r="N1714" t="b">
        <v>1</v>
      </c>
      <c r="O1714" t="b">
        <v>0</v>
      </c>
      <c r="P1714" t="b">
        <v>1</v>
      </c>
      <c r="Q1714">
        <v>1</v>
      </c>
      <c r="R1714">
        <v>3</v>
      </c>
      <c r="S1714">
        <v>1</v>
      </c>
      <c r="T1714">
        <v>2</v>
      </c>
      <c r="V1714" t="s">
        <v>2961</v>
      </c>
      <c r="W1714" t="s">
        <v>3040</v>
      </c>
      <c r="X1714" t="s">
        <v>904</v>
      </c>
      <c r="Y1714">
        <v>17</v>
      </c>
      <c r="Z1714">
        <v>17</v>
      </c>
      <c r="AA1714">
        <v>6</v>
      </c>
      <c r="AB1714">
        <v>6</v>
      </c>
      <c r="AC1714">
        <v>22</v>
      </c>
    </row>
    <row r="1715" spans="1:29" x14ac:dyDescent="0.3">
      <c r="A1715">
        <v>2135</v>
      </c>
      <c r="B1715" t="s">
        <v>547</v>
      </c>
      <c r="C1715" t="s">
        <v>3108</v>
      </c>
      <c r="J1715" t="s">
        <v>527</v>
      </c>
      <c r="K1715">
        <v>0</v>
      </c>
      <c r="N1715" t="b">
        <v>1</v>
      </c>
      <c r="O1715" t="b">
        <v>0</v>
      </c>
      <c r="P1715" t="b">
        <v>1</v>
      </c>
      <c r="Q1715">
        <v>1</v>
      </c>
      <c r="R1715">
        <v>3</v>
      </c>
      <c r="S1715">
        <v>1</v>
      </c>
      <c r="T1715">
        <v>2</v>
      </c>
      <c r="V1715" t="s">
        <v>2961</v>
      </c>
      <c r="W1715" t="s">
        <v>3040</v>
      </c>
      <c r="X1715" t="s">
        <v>916</v>
      </c>
      <c r="Y1715">
        <v>18</v>
      </c>
      <c r="Z1715">
        <v>18</v>
      </c>
      <c r="AA1715">
        <v>6</v>
      </c>
      <c r="AB1715">
        <v>6</v>
      </c>
      <c r="AC1715">
        <v>22</v>
      </c>
    </row>
    <row r="1716" spans="1:29" x14ac:dyDescent="0.3">
      <c r="A1716">
        <v>2136</v>
      </c>
      <c r="B1716" t="s">
        <v>547</v>
      </c>
      <c r="C1716" t="s">
        <v>3109</v>
      </c>
      <c r="J1716" t="s">
        <v>527</v>
      </c>
      <c r="K1716">
        <v>0</v>
      </c>
      <c r="N1716" t="b">
        <v>1</v>
      </c>
      <c r="O1716" t="b">
        <v>0</v>
      </c>
      <c r="P1716" t="b">
        <v>1</v>
      </c>
      <c r="Q1716">
        <v>1</v>
      </c>
      <c r="R1716">
        <v>3</v>
      </c>
      <c r="S1716">
        <v>1</v>
      </c>
      <c r="T1716">
        <v>2</v>
      </c>
      <c r="V1716" t="s">
        <v>2961</v>
      </c>
      <c r="W1716" t="s">
        <v>3040</v>
      </c>
      <c r="X1716" t="s">
        <v>928</v>
      </c>
      <c r="Y1716">
        <v>19</v>
      </c>
      <c r="Z1716">
        <v>19</v>
      </c>
      <c r="AA1716">
        <v>6</v>
      </c>
      <c r="AB1716">
        <v>6</v>
      </c>
      <c r="AC1716">
        <v>22</v>
      </c>
    </row>
    <row r="1717" spans="1:29" x14ac:dyDescent="0.3">
      <c r="A1717">
        <v>2137</v>
      </c>
      <c r="B1717" t="s">
        <v>547</v>
      </c>
      <c r="C1717" t="s">
        <v>3110</v>
      </c>
      <c r="J1717" t="s">
        <v>527</v>
      </c>
      <c r="K1717">
        <v>0</v>
      </c>
      <c r="N1717" t="b">
        <v>1</v>
      </c>
      <c r="O1717" t="b">
        <v>0</v>
      </c>
      <c r="P1717" t="b">
        <v>1</v>
      </c>
      <c r="Q1717">
        <v>1</v>
      </c>
      <c r="R1717">
        <v>3</v>
      </c>
      <c r="S1717">
        <v>1</v>
      </c>
      <c r="T1717">
        <v>2</v>
      </c>
      <c r="V1717" t="s">
        <v>2961</v>
      </c>
      <c r="W1717" t="s">
        <v>3040</v>
      </c>
      <c r="X1717" t="s">
        <v>940</v>
      </c>
      <c r="Y1717">
        <v>20</v>
      </c>
      <c r="Z1717">
        <v>20</v>
      </c>
      <c r="AA1717">
        <v>6</v>
      </c>
      <c r="AB1717">
        <v>6</v>
      </c>
      <c r="AC1717">
        <v>22</v>
      </c>
    </row>
    <row r="1718" spans="1:29" x14ac:dyDescent="0.3">
      <c r="A1718">
        <v>2138</v>
      </c>
      <c r="B1718" t="s">
        <v>547</v>
      </c>
      <c r="C1718" t="s">
        <v>3111</v>
      </c>
      <c r="J1718" t="s">
        <v>527</v>
      </c>
      <c r="K1718">
        <v>0</v>
      </c>
      <c r="N1718" t="b">
        <v>1</v>
      </c>
      <c r="O1718" t="b">
        <v>0</v>
      </c>
      <c r="P1718" t="b">
        <v>1</v>
      </c>
      <c r="Q1718">
        <v>1</v>
      </c>
      <c r="R1718">
        <v>3</v>
      </c>
      <c r="S1718">
        <v>1</v>
      </c>
      <c r="T1718">
        <v>2</v>
      </c>
      <c r="V1718" t="s">
        <v>2961</v>
      </c>
      <c r="W1718" t="s">
        <v>3040</v>
      </c>
      <c r="X1718" t="s">
        <v>952</v>
      </c>
      <c r="Y1718">
        <v>21</v>
      </c>
      <c r="Z1718">
        <v>21</v>
      </c>
      <c r="AA1718">
        <v>6</v>
      </c>
      <c r="AB1718">
        <v>6</v>
      </c>
      <c r="AC1718">
        <v>22</v>
      </c>
    </row>
    <row r="1719" spans="1:29" x14ac:dyDescent="0.3">
      <c r="A1719">
        <v>2139</v>
      </c>
      <c r="B1719" t="s">
        <v>547</v>
      </c>
      <c r="C1719" t="s">
        <v>3112</v>
      </c>
      <c r="J1719" t="s">
        <v>527</v>
      </c>
      <c r="K1719">
        <v>0</v>
      </c>
      <c r="N1719" t="b">
        <v>1</v>
      </c>
      <c r="O1719" t="b">
        <v>0</v>
      </c>
      <c r="P1719" t="b">
        <v>1</v>
      </c>
      <c r="Q1719">
        <v>1</v>
      </c>
      <c r="R1719">
        <v>3</v>
      </c>
      <c r="S1719">
        <v>1</v>
      </c>
      <c r="T1719">
        <v>2</v>
      </c>
      <c r="V1719" t="s">
        <v>2961</v>
      </c>
      <c r="W1719" t="s">
        <v>3040</v>
      </c>
      <c r="X1719" t="s">
        <v>964</v>
      </c>
      <c r="Y1719">
        <v>22</v>
      </c>
      <c r="Z1719">
        <v>22</v>
      </c>
      <c r="AA1719">
        <v>6</v>
      </c>
      <c r="AB1719">
        <v>6</v>
      </c>
      <c r="AC1719">
        <v>22</v>
      </c>
    </row>
    <row r="1720" spans="1:29" x14ac:dyDescent="0.3">
      <c r="A1720">
        <v>2140</v>
      </c>
      <c r="B1720" t="s">
        <v>547</v>
      </c>
      <c r="C1720" t="s">
        <v>3113</v>
      </c>
      <c r="J1720" t="s">
        <v>527</v>
      </c>
      <c r="K1720">
        <v>0</v>
      </c>
      <c r="N1720" t="b">
        <v>1</v>
      </c>
      <c r="O1720" t="b">
        <v>0</v>
      </c>
      <c r="P1720" t="b">
        <v>1</v>
      </c>
      <c r="Q1720">
        <v>1</v>
      </c>
      <c r="R1720">
        <v>3</v>
      </c>
      <c r="S1720">
        <v>1</v>
      </c>
      <c r="T1720">
        <v>2</v>
      </c>
      <c r="V1720" t="s">
        <v>2961</v>
      </c>
      <c r="W1720" t="s">
        <v>3040</v>
      </c>
      <c r="X1720" t="s">
        <v>976</v>
      </c>
      <c r="Y1720">
        <v>23</v>
      </c>
      <c r="Z1720">
        <v>23</v>
      </c>
      <c r="AA1720">
        <v>6</v>
      </c>
      <c r="AB1720">
        <v>6</v>
      </c>
      <c r="AC1720">
        <v>22</v>
      </c>
    </row>
    <row r="1721" spans="1:29" x14ac:dyDescent="0.3">
      <c r="A1721">
        <v>2141</v>
      </c>
      <c r="B1721" t="s">
        <v>547</v>
      </c>
      <c r="C1721" t="s">
        <v>3114</v>
      </c>
      <c r="J1721" t="s">
        <v>527</v>
      </c>
      <c r="K1721">
        <v>0</v>
      </c>
      <c r="N1721" t="b">
        <v>1</v>
      </c>
      <c r="O1721" t="b">
        <v>0</v>
      </c>
      <c r="P1721" t="b">
        <v>1</v>
      </c>
      <c r="Q1721">
        <v>1</v>
      </c>
      <c r="R1721">
        <v>3</v>
      </c>
      <c r="S1721">
        <v>1</v>
      </c>
      <c r="T1721">
        <v>2</v>
      </c>
      <c r="V1721" t="s">
        <v>2961</v>
      </c>
      <c r="W1721" t="s">
        <v>3040</v>
      </c>
      <c r="X1721" t="s">
        <v>988</v>
      </c>
      <c r="Y1721">
        <v>24</v>
      </c>
      <c r="Z1721">
        <v>24</v>
      </c>
      <c r="AA1721">
        <v>6</v>
      </c>
      <c r="AB1721">
        <v>6</v>
      </c>
      <c r="AC1721">
        <v>22</v>
      </c>
    </row>
    <row r="1722" spans="1:29" x14ac:dyDescent="0.3">
      <c r="A1722">
        <v>2142</v>
      </c>
      <c r="B1722" t="s">
        <v>547</v>
      </c>
      <c r="C1722" t="s">
        <v>3115</v>
      </c>
      <c r="J1722" t="s">
        <v>527</v>
      </c>
      <c r="K1722">
        <v>0</v>
      </c>
      <c r="N1722" t="b">
        <v>1</v>
      </c>
      <c r="O1722" t="b">
        <v>0</v>
      </c>
      <c r="P1722" t="b">
        <v>1</v>
      </c>
      <c r="Q1722">
        <v>1</v>
      </c>
      <c r="R1722">
        <v>3</v>
      </c>
      <c r="S1722">
        <v>1</v>
      </c>
      <c r="T1722">
        <v>2</v>
      </c>
      <c r="V1722" t="s">
        <v>2961</v>
      </c>
      <c r="W1722" t="s">
        <v>3040</v>
      </c>
      <c r="X1722" t="s">
        <v>1000</v>
      </c>
      <c r="Y1722">
        <v>25</v>
      </c>
      <c r="Z1722">
        <v>25</v>
      </c>
      <c r="AA1722">
        <v>6</v>
      </c>
      <c r="AB1722">
        <v>6</v>
      </c>
      <c r="AC1722">
        <v>22</v>
      </c>
    </row>
    <row r="1723" spans="1:29" x14ac:dyDescent="0.3">
      <c r="A1723">
        <v>2143</v>
      </c>
      <c r="B1723" t="s">
        <v>547</v>
      </c>
      <c r="C1723" t="s">
        <v>3116</v>
      </c>
      <c r="J1723" t="s">
        <v>527</v>
      </c>
      <c r="K1723">
        <v>0</v>
      </c>
      <c r="N1723" t="b">
        <v>1</v>
      </c>
      <c r="O1723" t="b">
        <v>0</v>
      </c>
      <c r="P1723" t="b">
        <v>1</v>
      </c>
      <c r="Q1723">
        <v>1</v>
      </c>
      <c r="R1723">
        <v>3</v>
      </c>
      <c r="S1723">
        <v>1</v>
      </c>
      <c r="T1723">
        <v>2</v>
      </c>
      <c r="V1723" t="s">
        <v>2961</v>
      </c>
      <c r="W1723" t="s">
        <v>3040</v>
      </c>
      <c r="X1723" t="s">
        <v>1012</v>
      </c>
      <c r="Y1723">
        <v>26</v>
      </c>
      <c r="Z1723">
        <v>26</v>
      </c>
      <c r="AA1723">
        <v>6</v>
      </c>
      <c r="AB1723">
        <v>6</v>
      </c>
      <c r="AC1723">
        <v>22</v>
      </c>
    </row>
    <row r="1724" spans="1:29" x14ac:dyDescent="0.3">
      <c r="A1724">
        <v>2144</v>
      </c>
      <c r="B1724" t="s">
        <v>547</v>
      </c>
      <c r="C1724" t="s">
        <v>3117</v>
      </c>
      <c r="J1724" t="s">
        <v>527</v>
      </c>
      <c r="K1724">
        <v>0</v>
      </c>
      <c r="N1724" t="b">
        <v>1</v>
      </c>
      <c r="O1724" t="b">
        <v>0</v>
      </c>
      <c r="P1724" t="b">
        <v>1</v>
      </c>
      <c r="Q1724">
        <v>1</v>
      </c>
      <c r="R1724">
        <v>3</v>
      </c>
      <c r="S1724">
        <v>1</v>
      </c>
      <c r="T1724">
        <v>2</v>
      </c>
      <c r="V1724" t="s">
        <v>2961</v>
      </c>
      <c r="W1724" t="s">
        <v>3040</v>
      </c>
      <c r="X1724" t="s">
        <v>1024</v>
      </c>
      <c r="Y1724">
        <v>27</v>
      </c>
      <c r="Z1724">
        <v>27</v>
      </c>
      <c r="AA1724">
        <v>6</v>
      </c>
      <c r="AB1724">
        <v>6</v>
      </c>
      <c r="AC1724">
        <v>22</v>
      </c>
    </row>
    <row r="1725" spans="1:29" x14ac:dyDescent="0.3">
      <c r="A1725">
        <v>2145</v>
      </c>
      <c r="B1725" t="s">
        <v>543</v>
      </c>
      <c r="C1725" t="s">
        <v>3118</v>
      </c>
      <c r="D1725" t="s">
        <v>3119</v>
      </c>
      <c r="E1725" t="s">
        <v>2968</v>
      </c>
      <c r="V1725" t="s">
        <v>2968</v>
      </c>
      <c r="W1725" t="s">
        <v>3120</v>
      </c>
      <c r="X1725" t="s">
        <v>3121</v>
      </c>
      <c r="Y1725">
        <v>1</v>
      </c>
      <c r="Z1725">
        <v>78</v>
      </c>
      <c r="AA1725">
        <v>1</v>
      </c>
      <c r="AB1725">
        <v>9</v>
      </c>
      <c r="AC1725">
        <v>21</v>
      </c>
    </row>
    <row r="1726" spans="1:29" x14ac:dyDescent="0.3">
      <c r="A1726">
        <v>2146</v>
      </c>
      <c r="B1726" t="s">
        <v>546</v>
      </c>
      <c r="C1726" t="s">
        <v>3122</v>
      </c>
      <c r="V1726" t="s">
        <v>2968</v>
      </c>
      <c r="W1726" t="s">
        <v>3120</v>
      </c>
      <c r="X1726" t="s">
        <v>3123</v>
      </c>
      <c r="Y1726">
        <v>3</v>
      </c>
      <c r="Z1726">
        <v>77</v>
      </c>
      <c r="AA1726">
        <v>1</v>
      </c>
      <c r="AB1726">
        <v>8</v>
      </c>
      <c r="AC1726">
        <v>21</v>
      </c>
    </row>
    <row r="1727" spans="1:29" x14ac:dyDescent="0.3">
      <c r="A1727">
        <v>2147</v>
      </c>
      <c r="B1727" t="s">
        <v>545</v>
      </c>
      <c r="C1727" t="s">
        <v>3124</v>
      </c>
      <c r="V1727" t="s">
        <v>2968</v>
      </c>
      <c r="W1727" t="s">
        <v>3120</v>
      </c>
      <c r="X1727" t="s">
        <v>3125</v>
      </c>
      <c r="Y1727">
        <v>1</v>
      </c>
      <c r="Z1727">
        <v>77</v>
      </c>
      <c r="AA1727">
        <v>2</v>
      </c>
      <c r="AB1727">
        <v>8</v>
      </c>
      <c r="AC1727">
        <v>21</v>
      </c>
    </row>
    <row r="1728" spans="1:29" x14ac:dyDescent="0.3">
      <c r="A1728">
        <v>2148</v>
      </c>
      <c r="B1728" t="s">
        <v>547</v>
      </c>
      <c r="C1728" t="s">
        <v>3126</v>
      </c>
      <c r="J1728" t="s">
        <v>491</v>
      </c>
      <c r="K1728">
        <v>0</v>
      </c>
      <c r="N1728" t="b">
        <v>1</v>
      </c>
      <c r="O1728" t="b">
        <v>0</v>
      </c>
      <c r="P1728" t="b">
        <v>1</v>
      </c>
      <c r="Q1728">
        <v>1</v>
      </c>
      <c r="R1728">
        <v>2</v>
      </c>
      <c r="S1728">
        <v>1</v>
      </c>
      <c r="T1728">
        <v>2</v>
      </c>
      <c r="V1728" t="s">
        <v>2968</v>
      </c>
      <c r="W1728" t="s">
        <v>3120</v>
      </c>
      <c r="X1728" t="s">
        <v>636</v>
      </c>
      <c r="Y1728">
        <v>3</v>
      </c>
      <c r="Z1728">
        <v>3</v>
      </c>
      <c r="AA1728">
        <v>3</v>
      </c>
      <c r="AB1728">
        <v>3</v>
      </c>
      <c r="AC1728">
        <v>21</v>
      </c>
    </row>
    <row r="1729" spans="1:29" x14ac:dyDescent="0.3">
      <c r="A1729">
        <v>2149</v>
      </c>
      <c r="B1729" t="s">
        <v>547</v>
      </c>
      <c r="C1729" t="s">
        <v>3127</v>
      </c>
      <c r="J1729" t="s">
        <v>491</v>
      </c>
      <c r="K1729">
        <v>0</v>
      </c>
      <c r="N1729" t="b">
        <v>1</v>
      </c>
      <c r="O1729" t="b">
        <v>0</v>
      </c>
      <c r="P1729" t="b">
        <v>1</v>
      </c>
      <c r="Q1729">
        <v>1</v>
      </c>
      <c r="R1729">
        <v>2</v>
      </c>
      <c r="S1729">
        <v>1</v>
      </c>
      <c r="T1729">
        <v>2</v>
      </c>
      <c r="V1729" t="s">
        <v>2968</v>
      </c>
      <c r="W1729" t="s">
        <v>3120</v>
      </c>
      <c r="X1729" t="s">
        <v>638</v>
      </c>
      <c r="Y1729">
        <v>4</v>
      </c>
      <c r="Z1729">
        <v>4</v>
      </c>
      <c r="AA1729">
        <v>3</v>
      </c>
      <c r="AB1729">
        <v>3</v>
      </c>
      <c r="AC1729">
        <v>21</v>
      </c>
    </row>
    <row r="1730" spans="1:29" x14ac:dyDescent="0.3">
      <c r="A1730">
        <v>2150</v>
      </c>
      <c r="B1730" t="s">
        <v>547</v>
      </c>
      <c r="C1730" t="s">
        <v>3128</v>
      </c>
      <c r="J1730" t="s">
        <v>491</v>
      </c>
      <c r="K1730">
        <v>0</v>
      </c>
      <c r="N1730" t="b">
        <v>1</v>
      </c>
      <c r="O1730" t="b">
        <v>0</v>
      </c>
      <c r="P1730" t="b">
        <v>1</v>
      </c>
      <c r="Q1730">
        <v>1</v>
      </c>
      <c r="R1730">
        <v>2</v>
      </c>
      <c r="S1730">
        <v>1</v>
      </c>
      <c r="T1730">
        <v>2</v>
      </c>
      <c r="V1730" t="s">
        <v>2968</v>
      </c>
      <c r="W1730" t="s">
        <v>3120</v>
      </c>
      <c r="X1730" t="s">
        <v>640</v>
      </c>
      <c r="Y1730">
        <v>5</v>
      </c>
      <c r="Z1730">
        <v>5</v>
      </c>
      <c r="AA1730">
        <v>3</v>
      </c>
      <c r="AB1730">
        <v>3</v>
      </c>
      <c r="AC1730">
        <v>21</v>
      </c>
    </row>
    <row r="1731" spans="1:29" x14ac:dyDescent="0.3">
      <c r="A1731">
        <v>2151</v>
      </c>
      <c r="B1731" t="s">
        <v>547</v>
      </c>
      <c r="C1731" t="s">
        <v>3129</v>
      </c>
      <c r="J1731" t="s">
        <v>491</v>
      </c>
      <c r="K1731">
        <v>0</v>
      </c>
      <c r="N1731" t="b">
        <v>1</v>
      </c>
      <c r="O1731" t="b">
        <v>0</v>
      </c>
      <c r="P1731" t="b">
        <v>1</v>
      </c>
      <c r="Q1731">
        <v>1</v>
      </c>
      <c r="R1731">
        <v>2</v>
      </c>
      <c r="S1731">
        <v>1</v>
      </c>
      <c r="T1731">
        <v>2</v>
      </c>
      <c r="V1731" t="s">
        <v>2968</v>
      </c>
      <c r="W1731" t="s">
        <v>3120</v>
      </c>
      <c r="X1731" t="s">
        <v>455</v>
      </c>
      <c r="Y1731">
        <v>6</v>
      </c>
      <c r="Z1731">
        <v>6</v>
      </c>
      <c r="AA1731">
        <v>3</v>
      </c>
      <c r="AB1731">
        <v>3</v>
      </c>
      <c r="AC1731">
        <v>21</v>
      </c>
    </row>
    <row r="1732" spans="1:29" x14ac:dyDescent="0.3">
      <c r="A1732">
        <v>2152</v>
      </c>
      <c r="B1732" t="s">
        <v>547</v>
      </c>
      <c r="C1732" t="s">
        <v>3130</v>
      </c>
      <c r="J1732" t="s">
        <v>491</v>
      </c>
      <c r="K1732">
        <v>0</v>
      </c>
      <c r="N1732" t="b">
        <v>1</v>
      </c>
      <c r="O1732" t="b">
        <v>0</v>
      </c>
      <c r="P1732" t="b">
        <v>1</v>
      </c>
      <c r="Q1732">
        <v>1</v>
      </c>
      <c r="R1732">
        <v>2</v>
      </c>
      <c r="S1732">
        <v>1</v>
      </c>
      <c r="T1732">
        <v>2</v>
      </c>
      <c r="V1732" t="s">
        <v>2968</v>
      </c>
      <c r="W1732" t="s">
        <v>3120</v>
      </c>
      <c r="X1732" t="s">
        <v>643</v>
      </c>
      <c r="Y1732">
        <v>7</v>
      </c>
      <c r="Z1732">
        <v>7</v>
      </c>
      <c r="AA1732">
        <v>3</v>
      </c>
      <c r="AB1732">
        <v>3</v>
      </c>
      <c r="AC1732">
        <v>21</v>
      </c>
    </row>
    <row r="1733" spans="1:29" x14ac:dyDescent="0.3">
      <c r="A1733">
        <v>2153</v>
      </c>
      <c r="B1733" t="s">
        <v>547</v>
      </c>
      <c r="C1733" t="s">
        <v>3131</v>
      </c>
      <c r="J1733" t="s">
        <v>491</v>
      </c>
      <c r="K1733">
        <v>0</v>
      </c>
      <c r="N1733" t="b">
        <v>1</v>
      </c>
      <c r="O1733" t="b">
        <v>0</v>
      </c>
      <c r="P1733" t="b">
        <v>1</v>
      </c>
      <c r="Q1733">
        <v>1</v>
      </c>
      <c r="R1733">
        <v>2</v>
      </c>
      <c r="S1733">
        <v>1</v>
      </c>
      <c r="T1733">
        <v>2</v>
      </c>
      <c r="V1733" t="s">
        <v>2968</v>
      </c>
      <c r="W1733" t="s">
        <v>3120</v>
      </c>
      <c r="X1733" t="s">
        <v>645</v>
      </c>
      <c r="Y1733">
        <v>8</v>
      </c>
      <c r="Z1733">
        <v>8</v>
      </c>
      <c r="AA1733">
        <v>3</v>
      </c>
      <c r="AB1733">
        <v>3</v>
      </c>
      <c r="AC1733">
        <v>21</v>
      </c>
    </row>
    <row r="1734" spans="1:29" x14ac:dyDescent="0.3">
      <c r="A1734">
        <v>2154</v>
      </c>
      <c r="B1734" t="s">
        <v>547</v>
      </c>
      <c r="C1734" t="s">
        <v>3132</v>
      </c>
      <c r="J1734" t="s">
        <v>491</v>
      </c>
      <c r="K1734">
        <v>0</v>
      </c>
      <c r="N1734" t="b">
        <v>1</v>
      </c>
      <c r="O1734" t="b">
        <v>0</v>
      </c>
      <c r="P1734" t="b">
        <v>1</v>
      </c>
      <c r="Q1734">
        <v>1</v>
      </c>
      <c r="R1734">
        <v>2</v>
      </c>
      <c r="S1734">
        <v>1</v>
      </c>
      <c r="T1734">
        <v>2</v>
      </c>
      <c r="V1734" t="s">
        <v>2968</v>
      </c>
      <c r="W1734" t="s">
        <v>3120</v>
      </c>
      <c r="X1734" t="s">
        <v>647</v>
      </c>
      <c r="Y1734">
        <v>9</v>
      </c>
      <c r="Z1734">
        <v>9</v>
      </c>
      <c r="AA1734">
        <v>3</v>
      </c>
      <c r="AB1734">
        <v>3</v>
      </c>
      <c r="AC1734">
        <v>21</v>
      </c>
    </row>
    <row r="1735" spans="1:29" x14ac:dyDescent="0.3">
      <c r="A1735">
        <v>2155</v>
      </c>
      <c r="B1735" t="s">
        <v>547</v>
      </c>
      <c r="C1735" t="s">
        <v>3133</v>
      </c>
      <c r="J1735" t="s">
        <v>491</v>
      </c>
      <c r="K1735">
        <v>0</v>
      </c>
      <c r="N1735" t="b">
        <v>1</v>
      </c>
      <c r="O1735" t="b">
        <v>0</v>
      </c>
      <c r="P1735" t="b">
        <v>1</v>
      </c>
      <c r="Q1735">
        <v>1</v>
      </c>
      <c r="R1735">
        <v>2</v>
      </c>
      <c r="S1735">
        <v>1</v>
      </c>
      <c r="T1735">
        <v>2</v>
      </c>
      <c r="V1735" t="s">
        <v>2968</v>
      </c>
      <c r="W1735" t="s">
        <v>3120</v>
      </c>
      <c r="X1735" t="s">
        <v>649</v>
      </c>
      <c r="Y1735">
        <v>10</v>
      </c>
      <c r="Z1735">
        <v>10</v>
      </c>
      <c r="AA1735">
        <v>3</v>
      </c>
      <c r="AB1735">
        <v>3</v>
      </c>
      <c r="AC1735">
        <v>21</v>
      </c>
    </row>
    <row r="1736" spans="1:29" x14ac:dyDescent="0.3">
      <c r="A1736">
        <v>2156</v>
      </c>
      <c r="B1736" t="s">
        <v>547</v>
      </c>
      <c r="C1736" t="s">
        <v>3134</v>
      </c>
      <c r="J1736" t="s">
        <v>491</v>
      </c>
      <c r="K1736">
        <v>0</v>
      </c>
      <c r="N1736" t="b">
        <v>1</v>
      </c>
      <c r="O1736" t="b">
        <v>0</v>
      </c>
      <c r="P1736" t="b">
        <v>1</v>
      </c>
      <c r="Q1736">
        <v>1</v>
      </c>
      <c r="R1736">
        <v>2</v>
      </c>
      <c r="S1736">
        <v>1</v>
      </c>
      <c r="T1736">
        <v>2</v>
      </c>
      <c r="V1736" t="s">
        <v>2968</v>
      </c>
      <c r="W1736" t="s">
        <v>3120</v>
      </c>
      <c r="X1736" t="s">
        <v>651</v>
      </c>
      <c r="Y1736">
        <v>11</v>
      </c>
      <c r="Z1736">
        <v>11</v>
      </c>
      <c r="AA1736">
        <v>3</v>
      </c>
      <c r="AB1736">
        <v>3</v>
      </c>
      <c r="AC1736">
        <v>21</v>
      </c>
    </row>
    <row r="1737" spans="1:29" x14ac:dyDescent="0.3">
      <c r="A1737">
        <v>2157</v>
      </c>
      <c r="B1737" t="s">
        <v>547</v>
      </c>
      <c r="C1737" t="s">
        <v>3135</v>
      </c>
      <c r="J1737" t="s">
        <v>491</v>
      </c>
      <c r="K1737">
        <v>0</v>
      </c>
      <c r="N1737" t="b">
        <v>1</v>
      </c>
      <c r="O1737" t="b">
        <v>0</v>
      </c>
      <c r="P1737" t="b">
        <v>1</v>
      </c>
      <c r="Q1737">
        <v>1</v>
      </c>
      <c r="R1737">
        <v>2</v>
      </c>
      <c r="S1737">
        <v>1</v>
      </c>
      <c r="T1737">
        <v>2</v>
      </c>
      <c r="V1737" t="s">
        <v>2968</v>
      </c>
      <c r="W1737" t="s">
        <v>3120</v>
      </c>
      <c r="X1737" t="s">
        <v>653</v>
      </c>
      <c r="Y1737">
        <v>12</v>
      </c>
      <c r="Z1737">
        <v>12</v>
      </c>
      <c r="AA1737">
        <v>3</v>
      </c>
      <c r="AB1737">
        <v>3</v>
      </c>
      <c r="AC1737">
        <v>21</v>
      </c>
    </row>
    <row r="1738" spans="1:29" x14ac:dyDescent="0.3">
      <c r="A1738">
        <v>2158</v>
      </c>
      <c r="B1738" t="s">
        <v>547</v>
      </c>
      <c r="C1738" t="s">
        <v>3136</v>
      </c>
      <c r="J1738" t="s">
        <v>491</v>
      </c>
      <c r="K1738">
        <v>0</v>
      </c>
      <c r="N1738" t="b">
        <v>1</v>
      </c>
      <c r="O1738" t="b">
        <v>0</v>
      </c>
      <c r="P1738" t="b">
        <v>1</v>
      </c>
      <c r="Q1738">
        <v>1</v>
      </c>
      <c r="R1738">
        <v>2</v>
      </c>
      <c r="S1738">
        <v>1</v>
      </c>
      <c r="T1738">
        <v>2</v>
      </c>
      <c r="V1738" t="s">
        <v>2968</v>
      </c>
      <c r="W1738" t="s">
        <v>3120</v>
      </c>
      <c r="X1738" t="s">
        <v>655</v>
      </c>
      <c r="Y1738">
        <v>13</v>
      </c>
      <c r="Z1738">
        <v>13</v>
      </c>
      <c r="AA1738">
        <v>3</v>
      </c>
      <c r="AB1738">
        <v>3</v>
      </c>
      <c r="AC1738">
        <v>21</v>
      </c>
    </row>
    <row r="1739" spans="1:29" x14ac:dyDescent="0.3">
      <c r="A1739">
        <v>2159</v>
      </c>
      <c r="B1739" t="s">
        <v>547</v>
      </c>
      <c r="C1739" t="s">
        <v>3137</v>
      </c>
      <c r="J1739" t="s">
        <v>491</v>
      </c>
      <c r="K1739">
        <v>0</v>
      </c>
      <c r="N1739" t="b">
        <v>1</v>
      </c>
      <c r="O1739" t="b">
        <v>0</v>
      </c>
      <c r="P1739" t="b">
        <v>1</v>
      </c>
      <c r="Q1739">
        <v>1</v>
      </c>
      <c r="R1739">
        <v>2</v>
      </c>
      <c r="S1739">
        <v>1</v>
      </c>
      <c r="T1739">
        <v>2</v>
      </c>
      <c r="V1739" t="s">
        <v>2968</v>
      </c>
      <c r="W1739" t="s">
        <v>3120</v>
      </c>
      <c r="X1739" t="s">
        <v>657</v>
      </c>
      <c r="Y1739">
        <v>14</v>
      </c>
      <c r="Z1739">
        <v>14</v>
      </c>
      <c r="AA1739">
        <v>3</v>
      </c>
      <c r="AB1739">
        <v>3</v>
      </c>
      <c r="AC1739">
        <v>21</v>
      </c>
    </row>
    <row r="1740" spans="1:29" x14ac:dyDescent="0.3">
      <c r="A1740">
        <v>2160</v>
      </c>
      <c r="B1740" t="s">
        <v>547</v>
      </c>
      <c r="C1740" t="s">
        <v>3138</v>
      </c>
      <c r="J1740" t="s">
        <v>491</v>
      </c>
      <c r="K1740">
        <v>0</v>
      </c>
      <c r="N1740" t="b">
        <v>1</v>
      </c>
      <c r="O1740" t="b">
        <v>0</v>
      </c>
      <c r="P1740" t="b">
        <v>1</v>
      </c>
      <c r="Q1740">
        <v>1</v>
      </c>
      <c r="R1740">
        <v>2</v>
      </c>
      <c r="S1740">
        <v>1</v>
      </c>
      <c r="T1740">
        <v>2</v>
      </c>
      <c r="V1740" t="s">
        <v>2968</v>
      </c>
      <c r="W1740" t="s">
        <v>3120</v>
      </c>
      <c r="X1740" t="s">
        <v>659</v>
      </c>
      <c r="Y1740">
        <v>15</v>
      </c>
      <c r="Z1740">
        <v>15</v>
      </c>
      <c r="AA1740">
        <v>3</v>
      </c>
      <c r="AB1740">
        <v>3</v>
      </c>
      <c r="AC1740">
        <v>21</v>
      </c>
    </row>
    <row r="1741" spans="1:29" x14ac:dyDescent="0.3">
      <c r="A1741">
        <v>2161</v>
      </c>
      <c r="B1741" t="s">
        <v>547</v>
      </c>
      <c r="C1741" t="s">
        <v>3139</v>
      </c>
      <c r="J1741" t="s">
        <v>491</v>
      </c>
      <c r="K1741">
        <v>0</v>
      </c>
      <c r="N1741" t="b">
        <v>1</v>
      </c>
      <c r="O1741" t="b">
        <v>0</v>
      </c>
      <c r="P1741" t="b">
        <v>1</v>
      </c>
      <c r="Q1741">
        <v>1</v>
      </c>
      <c r="R1741">
        <v>2</v>
      </c>
      <c r="S1741">
        <v>1</v>
      </c>
      <c r="T1741">
        <v>2</v>
      </c>
      <c r="V1741" t="s">
        <v>2968</v>
      </c>
      <c r="W1741" t="s">
        <v>3120</v>
      </c>
      <c r="X1741" t="s">
        <v>661</v>
      </c>
      <c r="Y1741">
        <v>16</v>
      </c>
      <c r="Z1741">
        <v>16</v>
      </c>
      <c r="AA1741">
        <v>3</v>
      </c>
      <c r="AB1741">
        <v>3</v>
      </c>
      <c r="AC1741">
        <v>21</v>
      </c>
    </row>
    <row r="1742" spans="1:29" x14ac:dyDescent="0.3">
      <c r="A1742">
        <v>2162</v>
      </c>
      <c r="B1742" t="s">
        <v>547</v>
      </c>
      <c r="C1742" t="s">
        <v>3140</v>
      </c>
      <c r="J1742" t="s">
        <v>491</v>
      </c>
      <c r="K1742">
        <v>0</v>
      </c>
      <c r="N1742" t="b">
        <v>1</v>
      </c>
      <c r="O1742" t="b">
        <v>0</v>
      </c>
      <c r="P1742" t="b">
        <v>1</v>
      </c>
      <c r="Q1742">
        <v>1</v>
      </c>
      <c r="R1742">
        <v>2</v>
      </c>
      <c r="S1742">
        <v>1</v>
      </c>
      <c r="T1742">
        <v>2</v>
      </c>
      <c r="V1742" t="s">
        <v>2968</v>
      </c>
      <c r="W1742" t="s">
        <v>3120</v>
      </c>
      <c r="X1742" t="s">
        <v>663</v>
      </c>
      <c r="Y1742">
        <v>17</v>
      </c>
      <c r="Z1742">
        <v>17</v>
      </c>
      <c r="AA1742">
        <v>3</v>
      </c>
      <c r="AB1742">
        <v>3</v>
      </c>
      <c r="AC1742">
        <v>21</v>
      </c>
    </row>
    <row r="1743" spans="1:29" x14ac:dyDescent="0.3">
      <c r="A1743">
        <v>2163</v>
      </c>
      <c r="B1743" t="s">
        <v>547</v>
      </c>
      <c r="C1743" t="s">
        <v>3141</v>
      </c>
      <c r="J1743" t="s">
        <v>491</v>
      </c>
      <c r="K1743">
        <v>0</v>
      </c>
      <c r="N1743" t="b">
        <v>1</v>
      </c>
      <c r="O1743" t="b">
        <v>0</v>
      </c>
      <c r="P1743" t="b">
        <v>1</v>
      </c>
      <c r="Q1743">
        <v>1</v>
      </c>
      <c r="R1743">
        <v>2</v>
      </c>
      <c r="S1743">
        <v>1</v>
      </c>
      <c r="T1743">
        <v>2</v>
      </c>
      <c r="V1743" t="s">
        <v>2968</v>
      </c>
      <c r="W1743" t="s">
        <v>3120</v>
      </c>
      <c r="X1743" t="s">
        <v>665</v>
      </c>
      <c r="Y1743">
        <v>18</v>
      </c>
      <c r="Z1743">
        <v>18</v>
      </c>
      <c r="AA1743">
        <v>3</v>
      </c>
      <c r="AB1743">
        <v>3</v>
      </c>
      <c r="AC1743">
        <v>21</v>
      </c>
    </row>
    <row r="1744" spans="1:29" x14ac:dyDescent="0.3">
      <c r="A1744">
        <v>2164</v>
      </c>
      <c r="B1744" t="s">
        <v>547</v>
      </c>
      <c r="C1744" t="s">
        <v>3142</v>
      </c>
      <c r="J1744" t="s">
        <v>491</v>
      </c>
      <c r="K1744">
        <v>0</v>
      </c>
      <c r="N1744" t="b">
        <v>1</v>
      </c>
      <c r="O1744" t="b">
        <v>0</v>
      </c>
      <c r="P1744" t="b">
        <v>1</v>
      </c>
      <c r="Q1744">
        <v>1</v>
      </c>
      <c r="R1744">
        <v>2</v>
      </c>
      <c r="S1744">
        <v>1</v>
      </c>
      <c r="T1744">
        <v>2</v>
      </c>
      <c r="V1744" t="s">
        <v>2968</v>
      </c>
      <c r="W1744" t="s">
        <v>3120</v>
      </c>
      <c r="X1744" t="s">
        <v>667</v>
      </c>
      <c r="Y1744">
        <v>19</v>
      </c>
      <c r="Z1744">
        <v>19</v>
      </c>
      <c r="AA1744">
        <v>3</v>
      </c>
      <c r="AB1744">
        <v>3</v>
      </c>
      <c r="AC1744">
        <v>21</v>
      </c>
    </row>
    <row r="1745" spans="1:29" x14ac:dyDescent="0.3">
      <c r="A1745">
        <v>2165</v>
      </c>
      <c r="B1745" t="s">
        <v>547</v>
      </c>
      <c r="C1745" t="s">
        <v>3143</v>
      </c>
      <c r="J1745" t="s">
        <v>491</v>
      </c>
      <c r="K1745">
        <v>0</v>
      </c>
      <c r="N1745" t="b">
        <v>1</v>
      </c>
      <c r="O1745" t="b">
        <v>0</v>
      </c>
      <c r="P1745" t="b">
        <v>1</v>
      </c>
      <c r="Q1745">
        <v>1</v>
      </c>
      <c r="R1745">
        <v>2</v>
      </c>
      <c r="S1745">
        <v>1</v>
      </c>
      <c r="T1745">
        <v>2</v>
      </c>
      <c r="V1745" t="s">
        <v>2968</v>
      </c>
      <c r="W1745" t="s">
        <v>3120</v>
      </c>
      <c r="X1745" t="s">
        <v>669</v>
      </c>
      <c r="Y1745">
        <v>20</v>
      </c>
      <c r="Z1745">
        <v>20</v>
      </c>
      <c r="AA1745">
        <v>3</v>
      </c>
      <c r="AB1745">
        <v>3</v>
      </c>
      <c r="AC1745">
        <v>21</v>
      </c>
    </row>
    <row r="1746" spans="1:29" x14ac:dyDescent="0.3">
      <c r="A1746">
        <v>2166</v>
      </c>
      <c r="B1746" t="s">
        <v>547</v>
      </c>
      <c r="C1746" t="s">
        <v>3144</v>
      </c>
      <c r="J1746" t="s">
        <v>491</v>
      </c>
      <c r="K1746">
        <v>0</v>
      </c>
      <c r="N1746" t="b">
        <v>1</v>
      </c>
      <c r="O1746" t="b">
        <v>0</v>
      </c>
      <c r="P1746" t="b">
        <v>1</v>
      </c>
      <c r="Q1746">
        <v>1</v>
      </c>
      <c r="R1746">
        <v>2</v>
      </c>
      <c r="S1746">
        <v>1</v>
      </c>
      <c r="T1746">
        <v>2</v>
      </c>
      <c r="V1746" t="s">
        <v>2968</v>
      </c>
      <c r="W1746" t="s">
        <v>3120</v>
      </c>
      <c r="X1746" t="s">
        <v>671</v>
      </c>
      <c r="Y1746">
        <v>21</v>
      </c>
      <c r="Z1746">
        <v>21</v>
      </c>
      <c r="AA1746">
        <v>3</v>
      </c>
      <c r="AB1746">
        <v>3</v>
      </c>
      <c r="AC1746">
        <v>21</v>
      </c>
    </row>
    <row r="1747" spans="1:29" x14ac:dyDescent="0.3">
      <c r="A1747">
        <v>2167</v>
      </c>
      <c r="B1747" t="s">
        <v>547</v>
      </c>
      <c r="C1747" t="s">
        <v>3145</v>
      </c>
      <c r="J1747" t="s">
        <v>491</v>
      </c>
      <c r="K1747">
        <v>0</v>
      </c>
      <c r="N1747" t="b">
        <v>1</v>
      </c>
      <c r="O1747" t="b">
        <v>0</v>
      </c>
      <c r="P1747" t="b">
        <v>1</v>
      </c>
      <c r="Q1747">
        <v>1</v>
      </c>
      <c r="R1747">
        <v>2</v>
      </c>
      <c r="S1747">
        <v>1</v>
      </c>
      <c r="T1747">
        <v>2</v>
      </c>
      <c r="V1747" t="s">
        <v>2968</v>
      </c>
      <c r="W1747" t="s">
        <v>3120</v>
      </c>
      <c r="X1747" t="s">
        <v>673</v>
      </c>
      <c r="Y1747">
        <v>22</v>
      </c>
      <c r="Z1747">
        <v>22</v>
      </c>
      <c r="AA1747">
        <v>3</v>
      </c>
      <c r="AB1747">
        <v>3</v>
      </c>
      <c r="AC1747">
        <v>21</v>
      </c>
    </row>
    <row r="1748" spans="1:29" x14ac:dyDescent="0.3">
      <c r="A1748">
        <v>2168</v>
      </c>
      <c r="B1748" t="s">
        <v>547</v>
      </c>
      <c r="C1748" t="s">
        <v>3146</v>
      </c>
      <c r="J1748" t="s">
        <v>491</v>
      </c>
      <c r="K1748">
        <v>0</v>
      </c>
      <c r="N1748" t="b">
        <v>1</v>
      </c>
      <c r="O1748" t="b">
        <v>0</v>
      </c>
      <c r="P1748" t="b">
        <v>1</v>
      </c>
      <c r="Q1748">
        <v>1</v>
      </c>
      <c r="R1748">
        <v>2</v>
      </c>
      <c r="S1748">
        <v>1</v>
      </c>
      <c r="T1748">
        <v>2</v>
      </c>
      <c r="V1748" t="s">
        <v>2968</v>
      </c>
      <c r="W1748" t="s">
        <v>3120</v>
      </c>
      <c r="X1748" t="s">
        <v>675</v>
      </c>
      <c r="Y1748">
        <v>23</v>
      </c>
      <c r="Z1748">
        <v>23</v>
      </c>
      <c r="AA1748">
        <v>3</v>
      </c>
      <c r="AB1748">
        <v>3</v>
      </c>
      <c r="AC1748">
        <v>21</v>
      </c>
    </row>
    <row r="1749" spans="1:29" x14ac:dyDescent="0.3">
      <c r="A1749">
        <v>2169</v>
      </c>
      <c r="B1749" t="s">
        <v>547</v>
      </c>
      <c r="C1749" t="s">
        <v>3147</v>
      </c>
      <c r="J1749" t="s">
        <v>491</v>
      </c>
      <c r="K1749">
        <v>0</v>
      </c>
      <c r="N1749" t="b">
        <v>1</v>
      </c>
      <c r="O1749" t="b">
        <v>0</v>
      </c>
      <c r="P1749" t="b">
        <v>1</v>
      </c>
      <c r="Q1749">
        <v>1</v>
      </c>
      <c r="R1749">
        <v>2</v>
      </c>
      <c r="S1749">
        <v>1</v>
      </c>
      <c r="T1749">
        <v>2</v>
      </c>
      <c r="V1749" t="s">
        <v>2968</v>
      </c>
      <c r="W1749" t="s">
        <v>3120</v>
      </c>
      <c r="X1749" t="s">
        <v>677</v>
      </c>
      <c r="Y1749">
        <v>24</v>
      </c>
      <c r="Z1749">
        <v>24</v>
      </c>
      <c r="AA1749">
        <v>3</v>
      </c>
      <c r="AB1749">
        <v>3</v>
      </c>
      <c r="AC1749">
        <v>21</v>
      </c>
    </row>
    <row r="1750" spans="1:29" x14ac:dyDescent="0.3">
      <c r="A1750">
        <v>2170</v>
      </c>
      <c r="B1750" t="s">
        <v>547</v>
      </c>
      <c r="C1750" t="s">
        <v>3148</v>
      </c>
      <c r="J1750" t="s">
        <v>491</v>
      </c>
      <c r="K1750">
        <v>0</v>
      </c>
      <c r="N1750" t="b">
        <v>1</v>
      </c>
      <c r="O1750" t="b">
        <v>0</v>
      </c>
      <c r="P1750" t="b">
        <v>1</v>
      </c>
      <c r="Q1750">
        <v>1</v>
      </c>
      <c r="R1750">
        <v>2</v>
      </c>
      <c r="S1750">
        <v>1</v>
      </c>
      <c r="T1750">
        <v>2</v>
      </c>
      <c r="V1750" t="s">
        <v>2968</v>
      </c>
      <c r="W1750" t="s">
        <v>3120</v>
      </c>
      <c r="X1750" t="s">
        <v>679</v>
      </c>
      <c r="Y1750">
        <v>25</v>
      </c>
      <c r="Z1750">
        <v>25</v>
      </c>
      <c r="AA1750">
        <v>3</v>
      </c>
      <c r="AB1750">
        <v>3</v>
      </c>
      <c r="AC1750">
        <v>21</v>
      </c>
    </row>
    <row r="1751" spans="1:29" x14ac:dyDescent="0.3">
      <c r="A1751">
        <v>2171</v>
      </c>
      <c r="B1751" t="s">
        <v>547</v>
      </c>
      <c r="C1751" t="s">
        <v>3149</v>
      </c>
      <c r="J1751" t="s">
        <v>491</v>
      </c>
      <c r="K1751">
        <v>0</v>
      </c>
      <c r="N1751" t="b">
        <v>1</v>
      </c>
      <c r="O1751" t="b">
        <v>0</v>
      </c>
      <c r="P1751" t="b">
        <v>1</v>
      </c>
      <c r="Q1751">
        <v>1</v>
      </c>
      <c r="R1751">
        <v>2</v>
      </c>
      <c r="S1751">
        <v>1</v>
      </c>
      <c r="T1751">
        <v>2</v>
      </c>
      <c r="V1751" t="s">
        <v>2968</v>
      </c>
      <c r="W1751" t="s">
        <v>3120</v>
      </c>
      <c r="X1751" t="s">
        <v>681</v>
      </c>
      <c r="Y1751">
        <v>26</v>
      </c>
      <c r="Z1751">
        <v>26</v>
      </c>
      <c r="AA1751">
        <v>3</v>
      </c>
      <c r="AB1751">
        <v>3</v>
      </c>
      <c r="AC1751">
        <v>21</v>
      </c>
    </row>
    <row r="1752" spans="1:29" x14ac:dyDescent="0.3">
      <c r="A1752">
        <v>2172</v>
      </c>
      <c r="B1752" t="s">
        <v>547</v>
      </c>
      <c r="C1752" t="s">
        <v>3150</v>
      </c>
      <c r="J1752" t="s">
        <v>491</v>
      </c>
      <c r="K1752">
        <v>0</v>
      </c>
      <c r="N1752" t="b">
        <v>1</v>
      </c>
      <c r="O1752" t="b">
        <v>0</v>
      </c>
      <c r="P1752" t="b">
        <v>1</v>
      </c>
      <c r="Q1752">
        <v>1</v>
      </c>
      <c r="R1752">
        <v>2</v>
      </c>
      <c r="S1752">
        <v>1</v>
      </c>
      <c r="T1752">
        <v>2</v>
      </c>
      <c r="V1752" t="s">
        <v>2968</v>
      </c>
      <c r="W1752" t="s">
        <v>3120</v>
      </c>
      <c r="X1752" t="s">
        <v>683</v>
      </c>
      <c r="Y1752">
        <v>27</v>
      </c>
      <c r="Z1752">
        <v>27</v>
      </c>
      <c r="AA1752">
        <v>3</v>
      </c>
      <c r="AB1752">
        <v>3</v>
      </c>
      <c r="AC1752">
        <v>21</v>
      </c>
    </row>
    <row r="1753" spans="1:29" x14ac:dyDescent="0.3">
      <c r="A1753">
        <v>2173</v>
      </c>
      <c r="B1753" t="s">
        <v>547</v>
      </c>
      <c r="C1753" t="s">
        <v>3151</v>
      </c>
      <c r="J1753" t="s">
        <v>491</v>
      </c>
      <c r="K1753">
        <v>0</v>
      </c>
      <c r="N1753" t="b">
        <v>1</v>
      </c>
      <c r="O1753" t="b">
        <v>0</v>
      </c>
      <c r="P1753" t="b">
        <v>1</v>
      </c>
      <c r="Q1753">
        <v>1</v>
      </c>
      <c r="R1753">
        <v>2</v>
      </c>
      <c r="S1753">
        <v>1</v>
      </c>
      <c r="T1753">
        <v>2</v>
      </c>
      <c r="V1753" t="s">
        <v>2968</v>
      </c>
      <c r="W1753" t="s">
        <v>3120</v>
      </c>
      <c r="X1753" t="s">
        <v>685</v>
      </c>
      <c r="Y1753">
        <v>28</v>
      </c>
      <c r="Z1753">
        <v>28</v>
      </c>
      <c r="AA1753">
        <v>3</v>
      </c>
      <c r="AB1753">
        <v>3</v>
      </c>
      <c r="AC1753">
        <v>21</v>
      </c>
    </row>
    <row r="1754" spans="1:29" x14ac:dyDescent="0.3">
      <c r="A1754">
        <v>2174</v>
      </c>
      <c r="B1754" t="s">
        <v>547</v>
      </c>
      <c r="C1754" t="s">
        <v>3152</v>
      </c>
      <c r="J1754" t="s">
        <v>491</v>
      </c>
      <c r="K1754">
        <v>0</v>
      </c>
      <c r="N1754" t="b">
        <v>1</v>
      </c>
      <c r="O1754" t="b">
        <v>0</v>
      </c>
      <c r="P1754" t="b">
        <v>1</v>
      </c>
      <c r="Q1754">
        <v>1</v>
      </c>
      <c r="R1754">
        <v>2</v>
      </c>
      <c r="S1754">
        <v>1</v>
      </c>
      <c r="T1754">
        <v>2</v>
      </c>
      <c r="V1754" t="s">
        <v>2968</v>
      </c>
      <c r="W1754" t="s">
        <v>3120</v>
      </c>
      <c r="X1754" t="s">
        <v>687</v>
      </c>
      <c r="Y1754">
        <v>29</v>
      </c>
      <c r="Z1754">
        <v>29</v>
      </c>
      <c r="AA1754">
        <v>3</v>
      </c>
      <c r="AB1754">
        <v>3</v>
      </c>
      <c r="AC1754">
        <v>21</v>
      </c>
    </row>
    <row r="1755" spans="1:29" x14ac:dyDescent="0.3">
      <c r="A1755">
        <v>2175</v>
      </c>
      <c r="B1755" t="s">
        <v>547</v>
      </c>
      <c r="C1755" t="s">
        <v>3153</v>
      </c>
      <c r="J1755" t="s">
        <v>491</v>
      </c>
      <c r="K1755">
        <v>0</v>
      </c>
      <c r="N1755" t="b">
        <v>1</v>
      </c>
      <c r="O1755" t="b">
        <v>0</v>
      </c>
      <c r="P1755" t="b">
        <v>1</v>
      </c>
      <c r="Q1755">
        <v>1</v>
      </c>
      <c r="R1755">
        <v>2</v>
      </c>
      <c r="S1755">
        <v>1</v>
      </c>
      <c r="T1755">
        <v>2</v>
      </c>
      <c r="V1755" t="s">
        <v>2968</v>
      </c>
      <c r="W1755" t="s">
        <v>3120</v>
      </c>
      <c r="X1755" t="s">
        <v>689</v>
      </c>
      <c r="Y1755">
        <v>30</v>
      </c>
      <c r="Z1755">
        <v>30</v>
      </c>
      <c r="AA1755">
        <v>3</v>
      </c>
      <c r="AB1755">
        <v>3</v>
      </c>
      <c r="AC1755">
        <v>21</v>
      </c>
    </row>
    <row r="1756" spans="1:29" x14ac:dyDescent="0.3">
      <c r="A1756">
        <v>2176</v>
      </c>
      <c r="B1756" t="s">
        <v>547</v>
      </c>
      <c r="C1756" t="s">
        <v>3154</v>
      </c>
      <c r="J1756" t="s">
        <v>491</v>
      </c>
      <c r="K1756">
        <v>0</v>
      </c>
      <c r="N1756" t="b">
        <v>1</v>
      </c>
      <c r="O1756" t="b">
        <v>0</v>
      </c>
      <c r="P1756" t="b">
        <v>1</v>
      </c>
      <c r="Q1756">
        <v>1</v>
      </c>
      <c r="R1756">
        <v>2</v>
      </c>
      <c r="S1756">
        <v>1</v>
      </c>
      <c r="T1756">
        <v>2</v>
      </c>
      <c r="V1756" t="s">
        <v>2968</v>
      </c>
      <c r="W1756" t="s">
        <v>3120</v>
      </c>
      <c r="X1756" t="s">
        <v>691</v>
      </c>
      <c r="Y1756">
        <v>31</v>
      </c>
      <c r="Z1756">
        <v>31</v>
      </c>
      <c r="AA1756">
        <v>3</v>
      </c>
      <c r="AB1756">
        <v>3</v>
      </c>
      <c r="AC1756">
        <v>21</v>
      </c>
    </row>
    <row r="1757" spans="1:29" x14ac:dyDescent="0.3">
      <c r="A1757">
        <v>2177</v>
      </c>
      <c r="B1757" t="s">
        <v>547</v>
      </c>
      <c r="C1757" t="s">
        <v>3155</v>
      </c>
      <c r="J1757" t="s">
        <v>491</v>
      </c>
      <c r="K1757">
        <v>0</v>
      </c>
      <c r="N1757" t="b">
        <v>1</v>
      </c>
      <c r="O1757" t="b">
        <v>0</v>
      </c>
      <c r="P1757" t="b">
        <v>1</v>
      </c>
      <c r="Q1757">
        <v>1</v>
      </c>
      <c r="R1757">
        <v>2</v>
      </c>
      <c r="S1757">
        <v>1</v>
      </c>
      <c r="T1757">
        <v>2</v>
      </c>
      <c r="V1757" t="s">
        <v>2968</v>
      </c>
      <c r="W1757" t="s">
        <v>3120</v>
      </c>
      <c r="X1757" t="s">
        <v>693</v>
      </c>
      <c r="Y1757">
        <v>32</v>
      </c>
      <c r="Z1757">
        <v>32</v>
      </c>
      <c r="AA1757">
        <v>3</v>
      </c>
      <c r="AB1757">
        <v>3</v>
      </c>
      <c r="AC1757">
        <v>21</v>
      </c>
    </row>
    <row r="1758" spans="1:29" x14ac:dyDescent="0.3">
      <c r="A1758">
        <v>2178</v>
      </c>
      <c r="B1758" t="s">
        <v>547</v>
      </c>
      <c r="C1758" t="s">
        <v>3156</v>
      </c>
      <c r="J1758" t="s">
        <v>491</v>
      </c>
      <c r="K1758">
        <v>0</v>
      </c>
      <c r="N1758" t="b">
        <v>1</v>
      </c>
      <c r="O1758" t="b">
        <v>0</v>
      </c>
      <c r="P1758" t="b">
        <v>1</v>
      </c>
      <c r="Q1758">
        <v>1</v>
      </c>
      <c r="R1758">
        <v>2</v>
      </c>
      <c r="S1758">
        <v>1</v>
      </c>
      <c r="T1758">
        <v>2</v>
      </c>
      <c r="V1758" t="s">
        <v>2968</v>
      </c>
      <c r="W1758" t="s">
        <v>3120</v>
      </c>
      <c r="X1758" t="s">
        <v>695</v>
      </c>
      <c r="Y1758">
        <v>33</v>
      </c>
      <c r="Z1758">
        <v>33</v>
      </c>
      <c r="AA1758">
        <v>3</v>
      </c>
      <c r="AB1758">
        <v>3</v>
      </c>
      <c r="AC1758">
        <v>21</v>
      </c>
    </row>
    <row r="1759" spans="1:29" x14ac:dyDescent="0.3">
      <c r="A1759">
        <v>2179</v>
      </c>
      <c r="B1759" t="s">
        <v>547</v>
      </c>
      <c r="C1759" t="s">
        <v>3157</v>
      </c>
      <c r="J1759" t="s">
        <v>491</v>
      </c>
      <c r="K1759">
        <v>0</v>
      </c>
      <c r="N1759" t="b">
        <v>1</v>
      </c>
      <c r="O1759" t="b">
        <v>0</v>
      </c>
      <c r="P1759" t="b">
        <v>1</v>
      </c>
      <c r="Q1759">
        <v>1</v>
      </c>
      <c r="R1759">
        <v>2</v>
      </c>
      <c r="S1759">
        <v>1</v>
      </c>
      <c r="T1759">
        <v>2</v>
      </c>
      <c r="V1759" t="s">
        <v>2968</v>
      </c>
      <c r="W1759" t="s">
        <v>3120</v>
      </c>
      <c r="X1759" t="s">
        <v>697</v>
      </c>
      <c r="Y1759">
        <v>34</v>
      </c>
      <c r="Z1759">
        <v>34</v>
      </c>
      <c r="AA1759">
        <v>3</v>
      </c>
      <c r="AB1759">
        <v>3</v>
      </c>
      <c r="AC1759">
        <v>21</v>
      </c>
    </row>
    <row r="1760" spans="1:29" x14ac:dyDescent="0.3">
      <c r="A1760">
        <v>2180</v>
      </c>
      <c r="B1760" t="s">
        <v>547</v>
      </c>
      <c r="C1760" t="s">
        <v>3158</v>
      </c>
      <c r="J1760" t="s">
        <v>491</v>
      </c>
      <c r="K1760">
        <v>0</v>
      </c>
      <c r="N1760" t="b">
        <v>1</v>
      </c>
      <c r="O1760" t="b">
        <v>0</v>
      </c>
      <c r="P1760" t="b">
        <v>1</v>
      </c>
      <c r="Q1760">
        <v>1</v>
      </c>
      <c r="R1760">
        <v>2</v>
      </c>
      <c r="S1760">
        <v>1</v>
      </c>
      <c r="T1760">
        <v>2</v>
      </c>
      <c r="V1760" t="s">
        <v>2968</v>
      </c>
      <c r="W1760" t="s">
        <v>3120</v>
      </c>
      <c r="X1760" t="s">
        <v>699</v>
      </c>
      <c r="Y1760">
        <v>35</v>
      </c>
      <c r="Z1760">
        <v>35</v>
      </c>
      <c r="AA1760">
        <v>3</v>
      </c>
      <c r="AB1760">
        <v>3</v>
      </c>
      <c r="AC1760">
        <v>21</v>
      </c>
    </row>
    <row r="1761" spans="1:29" x14ac:dyDescent="0.3">
      <c r="A1761">
        <v>2181</v>
      </c>
      <c r="B1761" t="s">
        <v>547</v>
      </c>
      <c r="C1761" t="s">
        <v>3159</v>
      </c>
      <c r="J1761" t="s">
        <v>491</v>
      </c>
      <c r="K1761">
        <v>0</v>
      </c>
      <c r="N1761" t="b">
        <v>1</v>
      </c>
      <c r="O1761" t="b">
        <v>0</v>
      </c>
      <c r="P1761" t="b">
        <v>1</v>
      </c>
      <c r="Q1761">
        <v>1</v>
      </c>
      <c r="R1761">
        <v>2</v>
      </c>
      <c r="S1761">
        <v>1</v>
      </c>
      <c r="T1761">
        <v>2</v>
      </c>
      <c r="V1761" t="s">
        <v>2968</v>
      </c>
      <c r="W1761" t="s">
        <v>3120</v>
      </c>
      <c r="X1761" t="s">
        <v>701</v>
      </c>
      <c r="Y1761">
        <v>36</v>
      </c>
      <c r="Z1761">
        <v>36</v>
      </c>
      <c r="AA1761">
        <v>3</v>
      </c>
      <c r="AB1761">
        <v>3</v>
      </c>
      <c r="AC1761">
        <v>21</v>
      </c>
    </row>
    <row r="1762" spans="1:29" x14ac:dyDescent="0.3">
      <c r="A1762">
        <v>2182</v>
      </c>
      <c r="B1762" t="s">
        <v>547</v>
      </c>
      <c r="C1762" t="s">
        <v>3160</v>
      </c>
      <c r="J1762" t="s">
        <v>491</v>
      </c>
      <c r="K1762">
        <v>0</v>
      </c>
      <c r="N1762" t="b">
        <v>1</v>
      </c>
      <c r="O1762" t="b">
        <v>0</v>
      </c>
      <c r="P1762" t="b">
        <v>1</v>
      </c>
      <c r="Q1762">
        <v>1</v>
      </c>
      <c r="R1762">
        <v>2</v>
      </c>
      <c r="S1762">
        <v>1</v>
      </c>
      <c r="T1762">
        <v>2</v>
      </c>
      <c r="V1762" t="s">
        <v>2968</v>
      </c>
      <c r="W1762" t="s">
        <v>3120</v>
      </c>
      <c r="X1762" t="s">
        <v>703</v>
      </c>
      <c r="Y1762">
        <v>37</v>
      </c>
      <c r="Z1762">
        <v>37</v>
      </c>
      <c r="AA1762">
        <v>3</v>
      </c>
      <c r="AB1762">
        <v>3</v>
      </c>
      <c r="AC1762">
        <v>21</v>
      </c>
    </row>
    <row r="1763" spans="1:29" x14ac:dyDescent="0.3">
      <c r="A1763">
        <v>2183</v>
      </c>
      <c r="B1763" t="s">
        <v>547</v>
      </c>
      <c r="C1763" t="s">
        <v>3161</v>
      </c>
      <c r="J1763" t="s">
        <v>491</v>
      </c>
      <c r="K1763">
        <v>0</v>
      </c>
      <c r="N1763" t="b">
        <v>1</v>
      </c>
      <c r="O1763" t="b">
        <v>0</v>
      </c>
      <c r="P1763" t="b">
        <v>1</v>
      </c>
      <c r="Q1763">
        <v>1</v>
      </c>
      <c r="R1763">
        <v>2</v>
      </c>
      <c r="S1763">
        <v>1</v>
      </c>
      <c r="T1763">
        <v>2</v>
      </c>
      <c r="V1763" t="s">
        <v>2968</v>
      </c>
      <c r="W1763" t="s">
        <v>3120</v>
      </c>
      <c r="X1763" t="s">
        <v>705</v>
      </c>
      <c r="Y1763">
        <v>38</v>
      </c>
      <c r="Z1763">
        <v>38</v>
      </c>
      <c r="AA1763">
        <v>3</v>
      </c>
      <c r="AB1763">
        <v>3</v>
      </c>
      <c r="AC1763">
        <v>21</v>
      </c>
    </row>
    <row r="1764" spans="1:29" x14ac:dyDescent="0.3">
      <c r="A1764">
        <v>2184</v>
      </c>
      <c r="B1764" t="s">
        <v>547</v>
      </c>
      <c r="C1764" t="s">
        <v>3162</v>
      </c>
      <c r="J1764" t="s">
        <v>491</v>
      </c>
      <c r="K1764">
        <v>0</v>
      </c>
      <c r="N1764" t="b">
        <v>1</v>
      </c>
      <c r="O1764" t="b">
        <v>0</v>
      </c>
      <c r="P1764" t="b">
        <v>1</v>
      </c>
      <c r="Q1764">
        <v>1</v>
      </c>
      <c r="R1764">
        <v>2</v>
      </c>
      <c r="S1764">
        <v>1</v>
      </c>
      <c r="T1764">
        <v>2</v>
      </c>
      <c r="V1764" t="s">
        <v>2968</v>
      </c>
      <c r="W1764" t="s">
        <v>3120</v>
      </c>
      <c r="X1764" t="s">
        <v>707</v>
      </c>
      <c r="Y1764">
        <v>39</v>
      </c>
      <c r="Z1764">
        <v>39</v>
      </c>
      <c r="AA1764">
        <v>3</v>
      </c>
      <c r="AB1764">
        <v>3</v>
      </c>
      <c r="AC1764">
        <v>21</v>
      </c>
    </row>
    <row r="1765" spans="1:29" x14ac:dyDescent="0.3">
      <c r="A1765">
        <v>2185</v>
      </c>
      <c r="B1765" t="s">
        <v>547</v>
      </c>
      <c r="C1765" t="s">
        <v>3163</v>
      </c>
      <c r="J1765" t="s">
        <v>491</v>
      </c>
      <c r="K1765">
        <v>0</v>
      </c>
      <c r="N1765" t="b">
        <v>1</v>
      </c>
      <c r="O1765" t="b">
        <v>0</v>
      </c>
      <c r="P1765" t="b">
        <v>1</v>
      </c>
      <c r="Q1765">
        <v>1</v>
      </c>
      <c r="R1765">
        <v>2</v>
      </c>
      <c r="S1765">
        <v>1</v>
      </c>
      <c r="T1765">
        <v>2</v>
      </c>
      <c r="V1765" t="s">
        <v>2968</v>
      </c>
      <c r="W1765" t="s">
        <v>3120</v>
      </c>
      <c r="X1765" t="s">
        <v>709</v>
      </c>
      <c r="Y1765">
        <v>40</v>
      </c>
      <c r="Z1765">
        <v>40</v>
      </c>
      <c r="AA1765">
        <v>3</v>
      </c>
      <c r="AB1765">
        <v>3</v>
      </c>
      <c r="AC1765">
        <v>21</v>
      </c>
    </row>
    <row r="1766" spans="1:29" x14ac:dyDescent="0.3">
      <c r="A1766">
        <v>2186</v>
      </c>
      <c r="B1766" t="s">
        <v>547</v>
      </c>
      <c r="C1766" t="s">
        <v>3164</v>
      </c>
      <c r="J1766" t="s">
        <v>491</v>
      </c>
      <c r="K1766">
        <v>0</v>
      </c>
      <c r="N1766" t="b">
        <v>1</v>
      </c>
      <c r="O1766" t="b">
        <v>0</v>
      </c>
      <c r="P1766" t="b">
        <v>1</v>
      </c>
      <c r="Q1766">
        <v>1</v>
      </c>
      <c r="R1766">
        <v>2</v>
      </c>
      <c r="S1766">
        <v>1</v>
      </c>
      <c r="T1766">
        <v>2</v>
      </c>
      <c r="V1766" t="s">
        <v>2968</v>
      </c>
      <c r="W1766" t="s">
        <v>3120</v>
      </c>
      <c r="X1766" t="s">
        <v>711</v>
      </c>
      <c r="Y1766">
        <v>41</v>
      </c>
      <c r="Z1766">
        <v>41</v>
      </c>
      <c r="AA1766">
        <v>3</v>
      </c>
      <c r="AB1766">
        <v>3</v>
      </c>
      <c r="AC1766">
        <v>21</v>
      </c>
    </row>
    <row r="1767" spans="1:29" x14ac:dyDescent="0.3">
      <c r="A1767">
        <v>2187</v>
      </c>
      <c r="B1767" t="s">
        <v>547</v>
      </c>
      <c r="C1767" t="s">
        <v>3165</v>
      </c>
      <c r="J1767" t="s">
        <v>491</v>
      </c>
      <c r="K1767">
        <v>0</v>
      </c>
      <c r="N1767" t="b">
        <v>1</v>
      </c>
      <c r="O1767" t="b">
        <v>0</v>
      </c>
      <c r="P1767" t="b">
        <v>1</v>
      </c>
      <c r="Q1767">
        <v>1</v>
      </c>
      <c r="R1767">
        <v>2</v>
      </c>
      <c r="S1767">
        <v>1</v>
      </c>
      <c r="T1767">
        <v>2</v>
      </c>
      <c r="V1767" t="s">
        <v>2968</v>
      </c>
      <c r="W1767" t="s">
        <v>3120</v>
      </c>
      <c r="X1767" t="s">
        <v>713</v>
      </c>
      <c r="Y1767">
        <v>42</v>
      </c>
      <c r="Z1767">
        <v>42</v>
      </c>
      <c r="AA1767">
        <v>3</v>
      </c>
      <c r="AB1767">
        <v>3</v>
      </c>
      <c r="AC1767">
        <v>21</v>
      </c>
    </row>
    <row r="1768" spans="1:29" x14ac:dyDescent="0.3">
      <c r="A1768">
        <v>2188</v>
      </c>
      <c r="B1768" t="s">
        <v>547</v>
      </c>
      <c r="C1768" t="s">
        <v>3166</v>
      </c>
      <c r="J1768" t="s">
        <v>491</v>
      </c>
      <c r="K1768">
        <v>0</v>
      </c>
      <c r="N1768" t="b">
        <v>1</v>
      </c>
      <c r="O1768" t="b">
        <v>0</v>
      </c>
      <c r="P1768" t="b">
        <v>1</v>
      </c>
      <c r="Q1768">
        <v>1</v>
      </c>
      <c r="R1768">
        <v>2</v>
      </c>
      <c r="S1768">
        <v>1</v>
      </c>
      <c r="T1768">
        <v>2</v>
      </c>
      <c r="V1768" t="s">
        <v>2968</v>
      </c>
      <c r="W1768" t="s">
        <v>3120</v>
      </c>
      <c r="X1768" t="s">
        <v>715</v>
      </c>
      <c r="Y1768">
        <v>43</v>
      </c>
      <c r="Z1768">
        <v>43</v>
      </c>
      <c r="AA1768">
        <v>3</v>
      </c>
      <c r="AB1768">
        <v>3</v>
      </c>
      <c r="AC1768">
        <v>21</v>
      </c>
    </row>
    <row r="1769" spans="1:29" x14ac:dyDescent="0.3">
      <c r="A1769">
        <v>2189</v>
      </c>
      <c r="B1769" t="s">
        <v>547</v>
      </c>
      <c r="C1769" t="s">
        <v>3167</v>
      </c>
      <c r="J1769" t="s">
        <v>491</v>
      </c>
      <c r="K1769">
        <v>0</v>
      </c>
      <c r="N1769" t="b">
        <v>1</v>
      </c>
      <c r="O1769" t="b">
        <v>0</v>
      </c>
      <c r="P1769" t="b">
        <v>1</v>
      </c>
      <c r="Q1769">
        <v>1</v>
      </c>
      <c r="R1769">
        <v>2</v>
      </c>
      <c r="S1769">
        <v>1</v>
      </c>
      <c r="T1769">
        <v>2</v>
      </c>
      <c r="V1769" t="s">
        <v>2968</v>
      </c>
      <c r="W1769" t="s">
        <v>3120</v>
      </c>
      <c r="X1769" t="s">
        <v>717</v>
      </c>
      <c r="Y1769">
        <v>44</v>
      </c>
      <c r="Z1769">
        <v>44</v>
      </c>
      <c r="AA1769">
        <v>3</v>
      </c>
      <c r="AB1769">
        <v>3</v>
      </c>
      <c r="AC1769">
        <v>21</v>
      </c>
    </row>
    <row r="1770" spans="1:29" x14ac:dyDescent="0.3">
      <c r="A1770">
        <v>2190</v>
      </c>
      <c r="B1770" t="s">
        <v>547</v>
      </c>
      <c r="C1770" t="s">
        <v>3168</v>
      </c>
      <c r="J1770" t="s">
        <v>491</v>
      </c>
      <c r="K1770">
        <v>0</v>
      </c>
      <c r="N1770" t="b">
        <v>1</v>
      </c>
      <c r="O1770" t="b">
        <v>0</v>
      </c>
      <c r="P1770" t="b">
        <v>1</v>
      </c>
      <c r="Q1770">
        <v>1</v>
      </c>
      <c r="R1770">
        <v>2</v>
      </c>
      <c r="S1770">
        <v>1</v>
      </c>
      <c r="T1770">
        <v>2</v>
      </c>
      <c r="V1770" t="s">
        <v>2968</v>
      </c>
      <c r="W1770" t="s">
        <v>3120</v>
      </c>
      <c r="X1770" t="s">
        <v>719</v>
      </c>
      <c r="Y1770">
        <v>45</v>
      </c>
      <c r="Z1770">
        <v>45</v>
      </c>
      <c r="AA1770">
        <v>3</v>
      </c>
      <c r="AB1770">
        <v>3</v>
      </c>
      <c r="AC1770">
        <v>21</v>
      </c>
    </row>
    <row r="1771" spans="1:29" x14ac:dyDescent="0.3">
      <c r="A1771">
        <v>2191</v>
      </c>
      <c r="B1771" t="s">
        <v>547</v>
      </c>
      <c r="C1771" t="s">
        <v>3169</v>
      </c>
      <c r="J1771" t="s">
        <v>491</v>
      </c>
      <c r="K1771">
        <v>0</v>
      </c>
      <c r="N1771" t="b">
        <v>1</v>
      </c>
      <c r="O1771" t="b">
        <v>0</v>
      </c>
      <c r="P1771" t="b">
        <v>1</v>
      </c>
      <c r="Q1771">
        <v>1</v>
      </c>
      <c r="R1771">
        <v>2</v>
      </c>
      <c r="S1771">
        <v>1</v>
      </c>
      <c r="T1771">
        <v>2</v>
      </c>
      <c r="V1771" t="s">
        <v>2968</v>
      </c>
      <c r="W1771" t="s">
        <v>3120</v>
      </c>
      <c r="X1771" t="s">
        <v>721</v>
      </c>
      <c r="Y1771">
        <v>46</v>
      </c>
      <c r="Z1771">
        <v>46</v>
      </c>
      <c r="AA1771">
        <v>3</v>
      </c>
      <c r="AB1771">
        <v>3</v>
      </c>
      <c r="AC1771">
        <v>21</v>
      </c>
    </row>
    <row r="1772" spans="1:29" x14ac:dyDescent="0.3">
      <c r="A1772">
        <v>2192</v>
      </c>
      <c r="B1772" t="s">
        <v>547</v>
      </c>
      <c r="C1772" t="s">
        <v>3170</v>
      </c>
      <c r="J1772" t="s">
        <v>491</v>
      </c>
      <c r="K1772">
        <v>0</v>
      </c>
      <c r="N1772" t="b">
        <v>1</v>
      </c>
      <c r="O1772" t="b">
        <v>0</v>
      </c>
      <c r="P1772" t="b">
        <v>1</v>
      </c>
      <c r="Q1772">
        <v>1</v>
      </c>
      <c r="R1772">
        <v>2</v>
      </c>
      <c r="S1772">
        <v>1</v>
      </c>
      <c r="T1772">
        <v>2</v>
      </c>
      <c r="V1772" t="s">
        <v>2968</v>
      </c>
      <c r="W1772" t="s">
        <v>3120</v>
      </c>
      <c r="X1772" t="s">
        <v>723</v>
      </c>
      <c r="Y1772">
        <v>47</v>
      </c>
      <c r="Z1772">
        <v>47</v>
      </c>
      <c r="AA1772">
        <v>3</v>
      </c>
      <c r="AB1772">
        <v>3</v>
      </c>
      <c r="AC1772">
        <v>21</v>
      </c>
    </row>
    <row r="1773" spans="1:29" x14ac:dyDescent="0.3">
      <c r="A1773">
        <v>2193</v>
      </c>
      <c r="B1773" t="s">
        <v>547</v>
      </c>
      <c r="C1773" t="s">
        <v>3171</v>
      </c>
      <c r="J1773" t="s">
        <v>491</v>
      </c>
      <c r="K1773">
        <v>0</v>
      </c>
      <c r="N1773" t="b">
        <v>1</v>
      </c>
      <c r="O1773" t="b">
        <v>0</v>
      </c>
      <c r="P1773" t="b">
        <v>1</v>
      </c>
      <c r="Q1773">
        <v>1</v>
      </c>
      <c r="R1773">
        <v>2</v>
      </c>
      <c r="S1773">
        <v>1</v>
      </c>
      <c r="T1773">
        <v>2</v>
      </c>
      <c r="V1773" t="s">
        <v>2968</v>
      </c>
      <c r="W1773" t="s">
        <v>3120</v>
      </c>
      <c r="X1773" t="s">
        <v>725</v>
      </c>
      <c r="Y1773">
        <v>48</v>
      </c>
      <c r="Z1773">
        <v>48</v>
      </c>
      <c r="AA1773">
        <v>3</v>
      </c>
      <c r="AB1773">
        <v>3</v>
      </c>
      <c r="AC1773">
        <v>21</v>
      </c>
    </row>
    <row r="1774" spans="1:29" x14ac:dyDescent="0.3">
      <c r="A1774">
        <v>2194</v>
      </c>
      <c r="B1774" t="s">
        <v>547</v>
      </c>
      <c r="C1774" t="s">
        <v>3172</v>
      </c>
      <c r="J1774" t="s">
        <v>491</v>
      </c>
      <c r="K1774">
        <v>0</v>
      </c>
      <c r="N1774" t="b">
        <v>1</v>
      </c>
      <c r="O1774" t="b">
        <v>0</v>
      </c>
      <c r="P1774" t="b">
        <v>1</v>
      </c>
      <c r="Q1774">
        <v>1</v>
      </c>
      <c r="R1774">
        <v>2</v>
      </c>
      <c r="S1774">
        <v>1</v>
      </c>
      <c r="T1774">
        <v>2</v>
      </c>
      <c r="V1774" t="s">
        <v>2968</v>
      </c>
      <c r="W1774" t="s">
        <v>3120</v>
      </c>
      <c r="X1774" t="s">
        <v>727</v>
      </c>
      <c r="Y1774">
        <v>49</v>
      </c>
      <c r="Z1774">
        <v>49</v>
      </c>
      <c r="AA1774">
        <v>3</v>
      </c>
      <c r="AB1774">
        <v>3</v>
      </c>
      <c r="AC1774">
        <v>21</v>
      </c>
    </row>
    <row r="1775" spans="1:29" x14ac:dyDescent="0.3">
      <c r="A1775">
        <v>2195</v>
      </c>
      <c r="B1775" t="s">
        <v>547</v>
      </c>
      <c r="C1775" t="s">
        <v>3173</v>
      </c>
      <c r="J1775" t="s">
        <v>491</v>
      </c>
      <c r="K1775">
        <v>0</v>
      </c>
      <c r="N1775" t="b">
        <v>1</v>
      </c>
      <c r="O1775" t="b">
        <v>0</v>
      </c>
      <c r="P1775" t="b">
        <v>1</v>
      </c>
      <c r="Q1775">
        <v>1</v>
      </c>
      <c r="R1775">
        <v>2</v>
      </c>
      <c r="S1775">
        <v>1</v>
      </c>
      <c r="T1775">
        <v>2</v>
      </c>
      <c r="V1775" t="s">
        <v>2968</v>
      </c>
      <c r="W1775" t="s">
        <v>3120</v>
      </c>
      <c r="X1775" t="s">
        <v>729</v>
      </c>
      <c r="Y1775">
        <v>50</v>
      </c>
      <c r="Z1775">
        <v>50</v>
      </c>
      <c r="AA1775">
        <v>3</v>
      </c>
      <c r="AB1775">
        <v>3</v>
      </c>
      <c r="AC1775">
        <v>21</v>
      </c>
    </row>
    <row r="1776" spans="1:29" x14ac:dyDescent="0.3">
      <c r="A1776">
        <v>2196</v>
      </c>
      <c r="B1776" t="s">
        <v>547</v>
      </c>
      <c r="C1776" t="s">
        <v>3174</v>
      </c>
      <c r="J1776" t="s">
        <v>491</v>
      </c>
      <c r="K1776">
        <v>0</v>
      </c>
      <c r="N1776" t="b">
        <v>1</v>
      </c>
      <c r="O1776" t="b">
        <v>0</v>
      </c>
      <c r="P1776" t="b">
        <v>1</v>
      </c>
      <c r="Q1776">
        <v>1</v>
      </c>
      <c r="R1776">
        <v>2</v>
      </c>
      <c r="S1776">
        <v>1</v>
      </c>
      <c r="T1776">
        <v>2</v>
      </c>
      <c r="V1776" t="s">
        <v>2968</v>
      </c>
      <c r="W1776" t="s">
        <v>3120</v>
      </c>
      <c r="X1776" t="s">
        <v>731</v>
      </c>
      <c r="Y1776">
        <v>51</v>
      </c>
      <c r="Z1776">
        <v>51</v>
      </c>
      <c r="AA1776">
        <v>3</v>
      </c>
      <c r="AB1776">
        <v>3</v>
      </c>
      <c r="AC1776">
        <v>21</v>
      </c>
    </row>
    <row r="1777" spans="1:29" x14ac:dyDescent="0.3">
      <c r="A1777">
        <v>2197</v>
      </c>
      <c r="B1777" t="s">
        <v>547</v>
      </c>
      <c r="C1777" t="s">
        <v>3175</v>
      </c>
      <c r="J1777" t="s">
        <v>491</v>
      </c>
      <c r="K1777">
        <v>0</v>
      </c>
      <c r="N1777" t="b">
        <v>1</v>
      </c>
      <c r="O1777" t="b">
        <v>0</v>
      </c>
      <c r="P1777" t="b">
        <v>1</v>
      </c>
      <c r="Q1777">
        <v>1</v>
      </c>
      <c r="R1777">
        <v>2</v>
      </c>
      <c r="S1777">
        <v>1</v>
      </c>
      <c r="T1777">
        <v>2</v>
      </c>
      <c r="V1777" t="s">
        <v>2968</v>
      </c>
      <c r="W1777" t="s">
        <v>3120</v>
      </c>
      <c r="X1777" t="s">
        <v>733</v>
      </c>
      <c r="Y1777">
        <v>52</v>
      </c>
      <c r="Z1777">
        <v>52</v>
      </c>
      <c r="AA1777">
        <v>3</v>
      </c>
      <c r="AB1777">
        <v>3</v>
      </c>
      <c r="AC1777">
        <v>21</v>
      </c>
    </row>
    <row r="1778" spans="1:29" x14ac:dyDescent="0.3">
      <c r="A1778">
        <v>2198</v>
      </c>
      <c r="B1778" t="s">
        <v>547</v>
      </c>
      <c r="C1778" t="s">
        <v>3176</v>
      </c>
      <c r="J1778" t="s">
        <v>491</v>
      </c>
      <c r="K1778">
        <v>0</v>
      </c>
      <c r="N1778" t="b">
        <v>1</v>
      </c>
      <c r="O1778" t="b">
        <v>0</v>
      </c>
      <c r="P1778" t="b">
        <v>1</v>
      </c>
      <c r="Q1778">
        <v>1</v>
      </c>
      <c r="R1778">
        <v>2</v>
      </c>
      <c r="S1778">
        <v>1</v>
      </c>
      <c r="T1778">
        <v>2</v>
      </c>
      <c r="V1778" t="s">
        <v>2968</v>
      </c>
      <c r="W1778" t="s">
        <v>3120</v>
      </c>
      <c r="X1778" t="s">
        <v>1536</v>
      </c>
      <c r="Y1778">
        <v>53</v>
      </c>
      <c r="Z1778">
        <v>53</v>
      </c>
      <c r="AA1778">
        <v>3</v>
      </c>
      <c r="AB1778">
        <v>3</v>
      </c>
      <c r="AC1778">
        <v>21</v>
      </c>
    </row>
    <row r="1779" spans="1:29" x14ac:dyDescent="0.3">
      <c r="A1779">
        <v>2199</v>
      </c>
      <c r="B1779" t="s">
        <v>547</v>
      </c>
      <c r="C1779" t="s">
        <v>3177</v>
      </c>
      <c r="J1779" t="s">
        <v>491</v>
      </c>
      <c r="K1779">
        <v>0</v>
      </c>
      <c r="N1779" t="b">
        <v>1</v>
      </c>
      <c r="O1779" t="b">
        <v>0</v>
      </c>
      <c r="P1779" t="b">
        <v>1</v>
      </c>
      <c r="Q1779">
        <v>1</v>
      </c>
      <c r="R1779">
        <v>2</v>
      </c>
      <c r="S1779">
        <v>1</v>
      </c>
      <c r="T1779">
        <v>2</v>
      </c>
      <c r="V1779" t="s">
        <v>2968</v>
      </c>
      <c r="W1779" t="s">
        <v>3120</v>
      </c>
      <c r="X1779" t="s">
        <v>3178</v>
      </c>
      <c r="Y1779">
        <v>54</v>
      </c>
      <c r="Z1779">
        <v>54</v>
      </c>
      <c r="AA1779">
        <v>3</v>
      </c>
      <c r="AB1779">
        <v>3</v>
      </c>
      <c r="AC1779">
        <v>21</v>
      </c>
    </row>
    <row r="1780" spans="1:29" x14ac:dyDescent="0.3">
      <c r="A1780">
        <v>2200</v>
      </c>
      <c r="B1780" t="s">
        <v>547</v>
      </c>
      <c r="C1780" t="s">
        <v>3179</v>
      </c>
      <c r="J1780" t="s">
        <v>491</v>
      </c>
      <c r="K1780">
        <v>0</v>
      </c>
      <c r="N1780" t="b">
        <v>1</v>
      </c>
      <c r="O1780" t="b">
        <v>0</v>
      </c>
      <c r="P1780" t="b">
        <v>1</v>
      </c>
      <c r="Q1780">
        <v>1</v>
      </c>
      <c r="R1780">
        <v>2</v>
      </c>
      <c r="S1780">
        <v>1</v>
      </c>
      <c r="T1780">
        <v>2</v>
      </c>
      <c r="V1780" t="s">
        <v>2968</v>
      </c>
      <c r="W1780" t="s">
        <v>3120</v>
      </c>
      <c r="X1780" t="s">
        <v>3180</v>
      </c>
      <c r="Y1780">
        <v>55</v>
      </c>
      <c r="Z1780">
        <v>55</v>
      </c>
      <c r="AA1780">
        <v>3</v>
      </c>
      <c r="AB1780">
        <v>3</v>
      </c>
      <c r="AC1780">
        <v>21</v>
      </c>
    </row>
    <row r="1781" spans="1:29" x14ac:dyDescent="0.3">
      <c r="A1781">
        <v>2201</v>
      </c>
      <c r="B1781" t="s">
        <v>547</v>
      </c>
      <c r="C1781" t="s">
        <v>3181</v>
      </c>
      <c r="J1781" t="s">
        <v>491</v>
      </c>
      <c r="K1781">
        <v>0</v>
      </c>
      <c r="N1781" t="b">
        <v>1</v>
      </c>
      <c r="O1781" t="b">
        <v>0</v>
      </c>
      <c r="P1781" t="b">
        <v>1</v>
      </c>
      <c r="Q1781">
        <v>1</v>
      </c>
      <c r="R1781">
        <v>2</v>
      </c>
      <c r="S1781">
        <v>1</v>
      </c>
      <c r="T1781">
        <v>2</v>
      </c>
      <c r="V1781" t="s">
        <v>2968</v>
      </c>
      <c r="W1781" t="s">
        <v>3120</v>
      </c>
      <c r="X1781" t="s">
        <v>3182</v>
      </c>
      <c r="Y1781">
        <v>56</v>
      </c>
      <c r="Z1781">
        <v>56</v>
      </c>
      <c r="AA1781">
        <v>3</v>
      </c>
      <c r="AB1781">
        <v>3</v>
      </c>
      <c r="AC1781">
        <v>21</v>
      </c>
    </row>
    <row r="1782" spans="1:29" x14ac:dyDescent="0.3">
      <c r="A1782">
        <v>2202</v>
      </c>
      <c r="B1782" t="s">
        <v>547</v>
      </c>
      <c r="C1782" t="s">
        <v>3183</v>
      </c>
      <c r="J1782" t="s">
        <v>491</v>
      </c>
      <c r="K1782">
        <v>0</v>
      </c>
      <c r="N1782" t="b">
        <v>1</v>
      </c>
      <c r="O1782" t="b">
        <v>0</v>
      </c>
      <c r="P1782" t="b">
        <v>1</v>
      </c>
      <c r="Q1782">
        <v>1</v>
      </c>
      <c r="R1782">
        <v>2</v>
      </c>
      <c r="S1782">
        <v>1</v>
      </c>
      <c r="T1782">
        <v>2</v>
      </c>
      <c r="V1782" t="s">
        <v>2968</v>
      </c>
      <c r="W1782" t="s">
        <v>3120</v>
      </c>
      <c r="X1782" t="s">
        <v>3184</v>
      </c>
      <c r="Y1782">
        <v>57</v>
      </c>
      <c r="Z1782">
        <v>57</v>
      </c>
      <c r="AA1782">
        <v>3</v>
      </c>
      <c r="AB1782">
        <v>3</v>
      </c>
      <c r="AC1782">
        <v>21</v>
      </c>
    </row>
    <row r="1783" spans="1:29" x14ac:dyDescent="0.3">
      <c r="A1783">
        <v>2203</v>
      </c>
      <c r="B1783" t="s">
        <v>547</v>
      </c>
      <c r="C1783" t="s">
        <v>3185</v>
      </c>
      <c r="J1783" t="s">
        <v>491</v>
      </c>
      <c r="K1783">
        <v>0</v>
      </c>
      <c r="N1783" t="b">
        <v>1</v>
      </c>
      <c r="O1783" t="b">
        <v>0</v>
      </c>
      <c r="P1783" t="b">
        <v>1</v>
      </c>
      <c r="Q1783">
        <v>1</v>
      </c>
      <c r="R1783">
        <v>2</v>
      </c>
      <c r="S1783">
        <v>1</v>
      </c>
      <c r="T1783">
        <v>2</v>
      </c>
      <c r="V1783" t="s">
        <v>2968</v>
      </c>
      <c r="W1783" t="s">
        <v>3120</v>
      </c>
      <c r="X1783" t="s">
        <v>3186</v>
      </c>
      <c r="Y1783">
        <v>58</v>
      </c>
      <c r="Z1783">
        <v>58</v>
      </c>
      <c r="AA1783">
        <v>3</v>
      </c>
      <c r="AB1783">
        <v>3</v>
      </c>
      <c r="AC1783">
        <v>21</v>
      </c>
    </row>
    <row r="1784" spans="1:29" x14ac:dyDescent="0.3">
      <c r="A1784">
        <v>2204</v>
      </c>
      <c r="B1784" t="s">
        <v>547</v>
      </c>
      <c r="C1784" t="s">
        <v>3187</v>
      </c>
      <c r="J1784" t="s">
        <v>491</v>
      </c>
      <c r="K1784">
        <v>0</v>
      </c>
      <c r="N1784" t="b">
        <v>1</v>
      </c>
      <c r="O1784" t="b">
        <v>0</v>
      </c>
      <c r="P1784" t="b">
        <v>1</v>
      </c>
      <c r="Q1784">
        <v>1</v>
      </c>
      <c r="R1784">
        <v>2</v>
      </c>
      <c r="S1784">
        <v>1</v>
      </c>
      <c r="T1784">
        <v>2</v>
      </c>
      <c r="V1784" t="s">
        <v>2968</v>
      </c>
      <c r="W1784" t="s">
        <v>3120</v>
      </c>
      <c r="X1784" t="s">
        <v>3188</v>
      </c>
      <c r="Y1784">
        <v>59</v>
      </c>
      <c r="Z1784">
        <v>59</v>
      </c>
      <c r="AA1784">
        <v>3</v>
      </c>
      <c r="AB1784">
        <v>3</v>
      </c>
      <c r="AC1784">
        <v>21</v>
      </c>
    </row>
    <row r="1785" spans="1:29" x14ac:dyDescent="0.3">
      <c r="A1785">
        <v>2205</v>
      </c>
      <c r="B1785" t="s">
        <v>547</v>
      </c>
      <c r="C1785" t="s">
        <v>3189</v>
      </c>
      <c r="J1785" t="s">
        <v>491</v>
      </c>
      <c r="K1785">
        <v>0</v>
      </c>
      <c r="N1785" t="b">
        <v>1</v>
      </c>
      <c r="O1785" t="b">
        <v>0</v>
      </c>
      <c r="P1785" t="b">
        <v>1</v>
      </c>
      <c r="Q1785">
        <v>1</v>
      </c>
      <c r="R1785">
        <v>2</v>
      </c>
      <c r="S1785">
        <v>1</v>
      </c>
      <c r="T1785">
        <v>2</v>
      </c>
      <c r="V1785" t="s">
        <v>2968</v>
      </c>
      <c r="W1785" t="s">
        <v>3120</v>
      </c>
      <c r="X1785" t="s">
        <v>3190</v>
      </c>
      <c r="Y1785">
        <v>60</v>
      </c>
      <c r="Z1785">
        <v>60</v>
      </c>
      <c r="AA1785">
        <v>3</v>
      </c>
      <c r="AB1785">
        <v>3</v>
      </c>
      <c r="AC1785">
        <v>21</v>
      </c>
    </row>
    <row r="1786" spans="1:29" x14ac:dyDescent="0.3">
      <c r="A1786">
        <v>2206</v>
      </c>
      <c r="B1786" t="s">
        <v>547</v>
      </c>
      <c r="C1786" t="s">
        <v>3191</v>
      </c>
      <c r="J1786" t="s">
        <v>491</v>
      </c>
      <c r="K1786">
        <v>0</v>
      </c>
      <c r="N1786" t="b">
        <v>1</v>
      </c>
      <c r="O1786" t="b">
        <v>0</v>
      </c>
      <c r="P1786" t="b">
        <v>1</v>
      </c>
      <c r="Q1786">
        <v>1</v>
      </c>
      <c r="R1786">
        <v>2</v>
      </c>
      <c r="S1786">
        <v>1</v>
      </c>
      <c r="T1786">
        <v>2</v>
      </c>
      <c r="V1786" t="s">
        <v>2968</v>
      </c>
      <c r="W1786" t="s">
        <v>3120</v>
      </c>
      <c r="X1786" t="s">
        <v>3192</v>
      </c>
      <c r="Y1786">
        <v>61</v>
      </c>
      <c r="Z1786">
        <v>61</v>
      </c>
      <c r="AA1786">
        <v>3</v>
      </c>
      <c r="AB1786">
        <v>3</v>
      </c>
      <c r="AC1786">
        <v>21</v>
      </c>
    </row>
    <row r="1787" spans="1:29" x14ac:dyDescent="0.3">
      <c r="A1787">
        <v>2207</v>
      </c>
      <c r="B1787" t="s">
        <v>547</v>
      </c>
      <c r="C1787" t="s">
        <v>3193</v>
      </c>
      <c r="J1787" t="s">
        <v>491</v>
      </c>
      <c r="K1787">
        <v>0</v>
      </c>
      <c r="N1787" t="b">
        <v>1</v>
      </c>
      <c r="O1787" t="b">
        <v>0</v>
      </c>
      <c r="P1787" t="b">
        <v>1</v>
      </c>
      <c r="Q1787">
        <v>1</v>
      </c>
      <c r="R1787">
        <v>2</v>
      </c>
      <c r="S1787">
        <v>1</v>
      </c>
      <c r="T1787">
        <v>2</v>
      </c>
      <c r="V1787" t="s">
        <v>2968</v>
      </c>
      <c r="W1787" t="s">
        <v>3120</v>
      </c>
      <c r="X1787" t="s">
        <v>3194</v>
      </c>
      <c r="Y1787">
        <v>62</v>
      </c>
      <c r="Z1787">
        <v>62</v>
      </c>
      <c r="AA1787">
        <v>3</v>
      </c>
      <c r="AB1787">
        <v>3</v>
      </c>
      <c r="AC1787">
        <v>21</v>
      </c>
    </row>
    <row r="1788" spans="1:29" x14ac:dyDescent="0.3">
      <c r="A1788">
        <v>2208</v>
      </c>
      <c r="B1788" t="s">
        <v>547</v>
      </c>
      <c r="C1788" t="s">
        <v>3195</v>
      </c>
      <c r="J1788" t="s">
        <v>491</v>
      </c>
      <c r="K1788">
        <v>0</v>
      </c>
      <c r="N1788" t="b">
        <v>1</v>
      </c>
      <c r="O1788" t="b">
        <v>0</v>
      </c>
      <c r="P1788" t="b">
        <v>1</v>
      </c>
      <c r="Q1788">
        <v>1</v>
      </c>
      <c r="R1788">
        <v>2</v>
      </c>
      <c r="S1788">
        <v>1</v>
      </c>
      <c r="T1788">
        <v>2</v>
      </c>
      <c r="V1788" t="s">
        <v>2968</v>
      </c>
      <c r="W1788" t="s">
        <v>3120</v>
      </c>
      <c r="X1788" t="s">
        <v>3196</v>
      </c>
      <c r="Y1788">
        <v>63</v>
      </c>
      <c r="Z1788">
        <v>63</v>
      </c>
      <c r="AA1788">
        <v>3</v>
      </c>
      <c r="AB1788">
        <v>3</v>
      </c>
      <c r="AC1788">
        <v>21</v>
      </c>
    </row>
    <row r="1789" spans="1:29" x14ac:dyDescent="0.3">
      <c r="A1789">
        <v>2209</v>
      </c>
      <c r="B1789" t="s">
        <v>547</v>
      </c>
      <c r="C1789" t="s">
        <v>3197</v>
      </c>
      <c r="J1789" t="s">
        <v>491</v>
      </c>
      <c r="K1789">
        <v>0</v>
      </c>
      <c r="N1789" t="b">
        <v>1</v>
      </c>
      <c r="O1789" t="b">
        <v>0</v>
      </c>
      <c r="P1789" t="b">
        <v>1</v>
      </c>
      <c r="Q1789">
        <v>1</v>
      </c>
      <c r="R1789">
        <v>2</v>
      </c>
      <c r="S1789">
        <v>1</v>
      </c>
      <c r="T1789">
        <v>2</v>
      </c>
      <c r="V1789" t="s">
        <v>2968</v>
      </c>
      <c r="W1789" t="s">
        <v>3120</v>
      </c>
      <c r="X1789" t="s">
        <v>3198</v>
      </c>
      <c r="Y1789">
        <v>64</v>
      </c>
      <c r="Z1789">
        <v>64</v>
      </c>
      <c r="AA1789">
        <v>3</v>
      </c>
      <c r="AB1789">
        <v>3</v>
      </c>
      <c r="AC1789">
        <v>21</v>
      </c>
    </row>
    <row r="1790" spans="1:29" x14ac:dyDescent="0.3">
      <c r="A1790">
        <v>2210</v>
      </c>
      <c r="B1790" t="s">
        <v>547</v>
      </c>
      <c r="C1790" t="s">
        <v>3199</v>
      </c>
      <c r="J1790" t="s">
        <v>491</v>
      </c>
      <c r="K1790">
        <v>0</v>
      </c>
      <c r="N1790" t="b">
        <v>1</v>
      </c>
      <c r="O1790" t="b">
        <v>0</v>
      </c>
      <c r="P1790" t="b">
        <v>1</v>
      </c>
      <c r="Q1790">
        <v>1</v>
      </c>
      <c r="R1790">
        <v>2</v>
      </c>
      <c r="S1790">
        <v>1</v>
      </c>
      <c r="T1790">
        <v>2</v>
      </c>
      <c r="V1790" t="s">
        <v>2968</v>
      </c>
      <c r="W1790" t="s">
        <v>3120</v>
      </c>
      <c r="X1790" t="s">
        <v>3200</v>
      </c>
      <c r="Y1790">
        <v>65</v>
      </c>
      <c r="Z1790">
        <v>65</v>
      </c>
      <c r="AA1790">
        <v>3</v>
      </c>
      <c r="AB1790">
        <v>3</v>
      </c>
      <c r="AC1790">
        <v>21</v>
      </c>
    </row>
    <row r="1791" spans="1:29" x14ac:dyDescent="0.3">
      <c r="A1791">
        <v>2211</v>
      </c>
      <c r="B1791" t="s">
        <v>547</v>
      </c>
      <c r="C1791" t="s">
        <v>3201</v>
      </c>
      <c r="J1791" t="s">
        <v>491</v>
      </c>
      <c r="K1791">
        <v>0</v>
      </c>
      <c r="N1791" t="b">
        <v>1</v>
      </c>
      <c r="O1791" t="b">
        <v>0</v>
      </c>
      <c r="P1791" t="b">
        <v>1</v>
      </c>
      <c r="Q1791">
        <v>1</v>
      </c>
      <c r="R1791">
        <v>2</v>
      </c>
      <c r="S1791">
        <v>1</v>
      </c>
      <c r="T1791">
        <v>2</v>
      </c>
      <c r="V1791" t="s">
        <v>2968</v>
      </c>
      <c r="W1791" t="s">
        <v>3120</v>
      </c>
      <c r="X1791" t="s">
        <v>3202</v>
      </c>
      <c r="Y1791">
        <v>66</v>
      </c>
      <c r="Z1791">
        <v>66</v>
      </c>
      <c r="AA1791">
        <v>3</v>
      </c>
      <c r="AB1791">
        <v>3</v>
      </c>
      <c r="AC1791">
        <v>21</v>
      </c>
    </row>
    <row r="1792" spans="1:29" x14ac:dyDescent="0.3">
      <c r="A1792">
        <v>2212</v>
      </c>
      <c r="B1792" t="s">
        <v>547</v>
      </c>
      <c r="C1792" t="s">
        <v>3203</v>
      </c>
      <c r="J1792" t="s">
        <v>491</v>
      </c>
      <c r="K1792">
        <v>0</v>
      </c>
      <c r="N1792" t="b">
        <v>1</v>
      </c>
      <c r="O1792" t="b">
        <v>0</v>
      </c>
      <c r="P1792" t="b">
        <v>1</v>
      </c>
      <c r="Q1792">
        <v>1</v>
      </c>
      <c r="R1792">
        <v>2</v>
      </c>
      <c r="S1792">
        <v>1</v>
      </c>
      <c r="T1792">
        <v>2</v>
      </c>
      <c r="V1792" t="s">
        <v>2968</v>
      </c>
      <c r="W1792" t="s">
        <v>3120</v>
      </c>
      <c r="X1792" t="s">
        <v>3204</v>
      </c>
      <c r="Y1792">
        <v>67</v>
      </c>
      <c r="Z1792">
        <v>67</v>
      </c>
      <c r="AA1792">
        <v>3</v>
      </c>
      <c r="AB1792">
        <v>3</v>
      </c>
      <c r="AC1792">
        <v>21</v>
      </c>
    </row>
    <row r="1793" spans="1:29" x14ac:dyDescent="0.3">
      <c r="A1793">
        <v>2213</v>
      </c>
      <c r="B1793" t="s">
        <v>547</v>
      </c>
      <c r="C1793" t="s">
        <v>3205</v>
      </c>
      <c r="J1793" t="s">
        <v>491</v>
      </c>
      <c r="K1793">
        <v>0</v>
      </c>
      <c r="N1793" t="b">
        <v>1</v>
      </c>
      <c r="O1793" t="b">
        <v>0</v>
      </c>
      <c r="P1793" t="b">
        <v>1</v>
      </c>
      <c r="Q1793">
        <v>1</v>
      </c>
      <c r="R1793">
        <v>2</v>
      </c>
      <c r="S1793">
        <v>1</v>
      </c>
      <c r="T1793">
        <v>2</v>
      </c>
      <c r="V1793" t="s">
        <v>2968</v>
      </c>
      <c r="W1793" t="s">
        <v>3120</v>
      </c>
      <c r="X1793" t="s">
        <v>3206</v>
      </c>
      <c r="Y1793">
        <v>68</v>
      </c>
      <c r="Z1793">
        <v>68</v>
      </c>
      <c r="AA1793">
        <v>3</v>
      </c>
      <c r="AB1793">
        <v>3</v>
      </c>
      <c r="AC1793">
        <v>21</v>
      </c>
    </row>
    <row r="1794" spans="1:29" x14ac:dyDescent="0.3">
      <c r="A1794">
        <v>2214</v>
      </c>
      <c r="B1794" t="s">
        <v>547</v>
      </c>
      <c r="C1794" t="s">
        <v>3207</v>
      </c>
      <c r="J1794" t="s">
        <v>491</v>
      </c>
      <c r="K1794">
        <v>0</v>
      </c>
      <c r="N1794" t="b">
        <v>1</v>
      </c>
      <c r="O1794" t="b">
        <v>0</v>
      </c>
      <c r="P1794" t="b">
        <v>1</v>
      </c>
      <c r="Q1794">
        <v>1</v>
      </c>
      <c r="R1794">
        <v>2</v>
      </c>
      <c r="S1794">
        <v>1</v>
      </c>
      <c r="T1794">
        <v>2</v>
      </c>
      <c r="V1794" t="s">
        <v>2968</v>
      </c>
      <c r="W1794" t="s">
        <v>3120</v>
      </c>
      <c r="X1794" t="s">
        <v>3208</v>
      </c>
      <c r="Y1794">
        <v>69</v>
      </c>
      <c r="Z1794">
        <v>69</v>
      </c>
      <c r="AA1794">
        <v>3</v>
      </c>
      <c r="AB1794">
        <v>3</v>
      </c>
      <c r="AC1794">
        <v>21</v>
      </c>
    </row>
    <row r="1795" spans="1:29" x14ac:dyDescent="0.3">
      <c r="A1795">
        <v>2215</v>
      </c>
      <c r="B1795" t="s">
        <v>547</v>
      </c>
      <c r="C1795" t="s">
        <v>3209</v>
      </c>
      <c r="J1795" t="s">
        <v>491</v>
      </c>
      <c r="K1795">
        <v>0</v>
      </c>
      <c r="N1795" t="b">
        <v>1</v>
      </c>
      <c r="O1795" t="b">
        <v>0</v>
      </c>
      <c r="P1795" t="b">
        <v>1</v>
      </c>
      <c r="Q1795">
        <v>1</v>
      </c>
      <c r="R1795">
        <v>2</v>
      </c>
      <c r="S1795">
        <v>1</v>
      </c>
      <c r="T1795">
        <v>2</v>
      </c>
      <c r="V1795" t="s">
        <v>2968</v>
      </c>
      <c r="W1795" t="s">
        <v>3120</v>
      </c>
      <c r="X1795" t="s">
        <v>3210</v>
      </c>
      <c r="Y1795">
        <v>70</v>
      </c>
      <c r="Z1795">
        <v>70</v>
      </c>
      <c r="AA1795">
        <v>3</v>
      </c>
      <c r="AB1795">
        <v>3</v>
      </c>
      <c r="AC1795">
        <v>21</v>
      </c>
    </row>
    <row r="1796" spans="1:29" x14ac:dyDescent="0.3">
      <c r="A1796">
        <v>2216</v>
      </c>
      <c r="B1796" t="s">
        <v>547</v>
      </c>
      <c r="C1796" t="s">
        <v>3211</v>
      </c>
      <c r="J1796" t="s">
        <v>491</v>
      </c>
      <c r="K1796">
        <v>0</v>
      </c>
      <c r="N1796" t="b">
        <v>1</v>
      </c>
      <c r="O1796" t="b">
        <v>0</v>
      </c>
      <c r="P1796" t="b">
        <v>1</v>
      </c>
      <c r="Q1796">
        <v>1</v>
      </c>
      <c r="R1796">
        <v>2</v>
      </c>
      <c r="S1796">
        <v>1</v>
      </c>
      <c r="T1796">
        <v>2</v>
      </c>
      <c r="V1796" t="s">
        <v>2968</v>
      </c>
      <c r="W1796" t="s">
        <v>3120</v>
      </c>
      <c r="X1796" t="s">
        <v>3212</v>
      </c>
      <c r="Y1796">
        <v>71</v>
      </c>
      <c r="Z1796">
        <v>71</v>
      </c>
      <c r="AA1796">
        <v>3</v>
      </c>
      <c r="AB1796">
        <v>3</v>
      </c>
      <c r="AC1796">
        <v>21</v>
      </c>
    </row>
    <row r="1797" spans="1:29" x14ac:dyDescent="0.3">
      <c r="A1797">
        <v>2217</v>
      </c>
      <c r="B1797" t="s">
        <v>547</v>
      </c>
      <c r="C1797" t="s">
        <v>3213</v>
      </c>
      <c r="J1797" t="s">
        <v>491</v>
      </c>
      <c r="K1797">
        <v>0</v>
      </c>
      <c r="N1797" t="b">
        <v>1</v>
      </c>
      <c r="O1797" t="b">
        <v>0</v>
      </c>
      <c r="P1797" t="b">
        <v>1</v>
      </c>
      <c r="Q1797">
        <v>1</v>
      </c>
      <c r="R1797">
        <v>2</v>
      </c>
      <c r="S1797">
        <v>1</v>
      </c>
      <c r="T1797">
        <v>2</v>
      </c>
      <c r="V1797" t="s">
        <v>2968</v>
      </c>
      <c r="W1797" t="s">
        <v>3120</v>
      </c>
      <c r="X1797" t="s">
        <v>3214</v>
      </c>
      <c r="Y1797">
        <v>72</v>
      </c>
      <c r="Z1797">
        <v>72</v>
      </c>
      <c r="AA1797">
        <v>3</v>
      </c>
      <c r="AB1797">
        <v>3</v>
      </c>
      <c r="AC1797">
        <v>21</v>
      </c>
    </row>
    <row r="1798" spans="1:29" x14ac:dyDescent="0.3">
      <c r="A1798">
        <v>2218</v>
      </c>
      <c r="B1798" t="s">
        <v>547</v>
      </c>
      <c r="C1798" t="s">
        <v>3215</v>
      </c>
      <c r="J1798" t="s">
        <v>491</v>
      </c>
      <c r="K1798">
        <v>0</v>
      </c>
      <c r="N1798" t="b">
        <v>1</v>
      </c>
      <c r="O1798" t="b">
        <v>0</v>
      </c>
      <c r="P1798" t="b">
        <v>1</v>
      </c>
      <c r="Q1798">
        <v>1</v>
      </c>
      <c r="R1798">
        <v>2</v>
      </c>
      <c r="S1798">
        <v>1</v>
      </c>
      <c r="T1798">
        <v>2</v>
      </c>
      <c r="V1798" t="s">
        <v>2968</v>
      </c>
      <c r="W1798" t="s">
        <v>3120</v>
      </c>
      <c r="X1798" t="s">
        <v>3216</v>
      </c>
      <c r="Y1798">
        <v>73</v>
      </c>
      <c r="Z1798">
        <v>73</v>
      </c>
      <c r="AA1798">
        <v>3</v>
      </c>
      <c r="AB1798">
        <v>3</v>
      </c>
      <c r="AC1798">
        <v>21</v>
      </c>
    </row>
    <row r="1799" spans="1:29" x14ac:dyDescent="0.3">
      <c r="A1799">
        <v>2219</v>
      </c>
      <c r="B1799" t="s">
        <v>547</v>
      </c>
      <c r="C1799" t="s">
        <v>3217</v>
      </c>
      <c r="J1799" t="s">
        <v>491</v>
      </c>
      <c r="K1799">
        <v>0</v>
      </c>
      <c r="N1799" t="b">
        <v>1</v>
      </c>
      <c r="O1799" t="b">
        <v>0</v>
      </c>
      <c r="P1799" t="b">
        <v>1</v>
      </c>
      <c r="Q1799">
        <v>1</v>
      </c>
      <c r="R1799">
        <v>2</v>
      </c>
      <c r="S1799">
        <v>1</v>
      </c>
      <c r="T1799">
        <v>2</v>
      </c>
      <c r="V1799" t="s">
        <v>2968</v>
      </c>
      <c r="W1799" t="s">
        <v>3120</v>
      </c>
      <c r="X1799" t="s">
        <v>3218</v>
      </c>
      <c r="Y1799">
        <v>74</v>
      </c>
      <c r="Z1799">
        <v>74</v>
      </c>
      <c r="AA1799">
        <v>3</v>
      </c>
      <c r="AB1799">
        <v>3</v>
      </c>
      <c r="AC1799">
        <v>21</v>
      </c>
    </row>
    <row r="1800" spans="1:29" x14ac:dyDescent="0.3">
      <c r="A1800">
        <v>2220</v>
      </c>
      <c r="B1800" t="s">
        <v>547</v>
      </c>
      <c r="C1800" t="s">
        <v>3219</v>
      </c>
      <c r="J1800" t="s">
        <v>491</v>
      </c>
      <c r="K1800">
        <v>0</v>
      </c>
      <c r="N1800" t="b">
        <v>1</v>
      </c>
      <c r="O1800" t="b">
        <v>0</v>
      </c>
      <c r="P1800" t="b">
        <v>1</v>
      </c>
      <c r="Q1800">
        <v>1</v>
      </c>
      <c r="R1800">
        <v>2</v>
      </c>
      <c r="S1800">
        <v>1</v>
      </c>
      <c r="T1800">
        <v>2</v>
      </c>
      <c r="V1800" t="s">
        <v>2968</v>
      </c>
      <c r="W1800" t="s">
        <v>3120</v>
      </c>
      <c r="X1800" t="s">
        <v>3220</v>
      </c>
      <c r="Y1800">
        <v>75</v>
      </c>
      <c r="Z1800">
        <v>75</v>
      </c>
      <c r="AA1800">
        <v>3</v>
      </c>
      <c r="AB1800">
        <v>3</v>
      </c>
      <c r="AC1800">
        <v>21</v>
      </c>
    </row>
    <row r="1801" spans="1:29" x14ac:dyDescent="0.3">
      <c r="A1801">
        <v>2221</v>
      </c>
      <c r="B1801" t="s">
        <v>547</v>
      </c>
      <c r="C1801" t="s">
        <v>3221</v>
      </c>
      <c r="J1801" t="s">
        <v>491</v>
      </c>
      <c r="K1801">
        <v>0</v>
      </c>
      <c r="N1801" t="b">
        <v>1</v>
      </c>
      <c r="O1801" t="b">
        <v>0</v>
      </c>
      <c r="P1801" t="b">
        <v>1</v>
      </c>
      <c r="Q1801">
        <v>1</v>
      </c>
      <c r="R1801">
        <v>2</v>
      </c>
      <c r="S1801">
        <v>1</v>
      </c>
      <c r="T1801">
        <v>2</v>
      </c>
      <c r="V1801" t="s">
        <v>2968</v>
      </c>
      <c r="W1801" t="s">
        <v>3120</v>
      </c>
      <c r="X1801" t="s">
        <v>3222</v>
      </c>
      <c r="Y1801">
        <v>76</v>
      </c>
      <c r="Z1801">
        <v>76</v>
      </c>
      <c r="AA1801">
        <v>3</v>
      </c>
      <c r="AB1801">
        <v>3</v>
      </c>
      <c r="AC1801">
        <v>21</v>
      </c>
    </row>
    <row r="1802" spans="1:29" x14ac:dyDescent="0.3">
      <c r="A1802">
        <v>2222</v>
      </c>
      <c r="B1802" t="s">
        <v>547</v>
      </c>
      <c r="C1802" t="s">
        <v>3223</v>
      </c>
      <c r="J1802" t="s">
        <v>491</v>
      </c>
      <c r="K1802">
        <v>0</v>
      </c>
      <c r="N1802" t="b">
        <v>1</v>
      </c>
      <c r="O1802" t="b">
        <v>0</v>
      </c>
      <c r="P1802" t="b">
        <v>1</v>
      </c>
      <c r="Q1802">
        <v>1</v>
      </c>
      <c r="R1802">
        <v>2</v>
      </c>
      <c r="S1802">
        <v>1</v>
      </c>
      <c r="T1802">
        <v>2</v>
      </c>
      <c r="V1802" t="s">
        <v>2968</v>
      </c>
      <c r="W1802" t="s">
        <v>3120</v>
      </c>
      <c r="X1802" t="s">
        <v>3224</v>
      </c>
      <c r="Y1802">
        <v>77</v>
      </c>
      <c r="Z1802">
        <v>77</v>
      </c>
      <c r="AA1802">
        <v>3</v>
      </c>
      <c r="AB1802">
        <v>3</v>
      </c>
      <c r="AC1802">
        <v>21</v>
      </c>
    </row>
    <row r="1803" spans="1:29" x14ac:dyDescent="0.3">
      <c r="A1803">
        <v>2223</v>
      </c>
      <c r="B1803" t="s">
        <v>547</v>
      </c>
      <c r="C1803" t="s">
        <v>3225</v>
      </c>
      <c r="J1803" t="s">
        <v>491</v>
      </c>
      <c r="K1803">
        <v>0</v>
      </c>
      <c r="N1803" t="b">
        <v>1</v>
      </c>
      <c r="O1803" t="b">
        <v>0</v>
      </c>
      <c r="P1803" t="b">
        <v>1</v>
      </c>
      <c r="Q1803">
        <v>1</v>
      </c>
      <c r="R1803">
        <v>2</v>
      </c>
      <c r="S1803">
        <v>1</v>
      </c>
      <c r="T1803">
        <v>2</v>
      </c>
      <c r="V1803" t="s">
        <v>2968</v>
      </c>
      <c r="W1803" t="s">
        <v>3120</v>
      </c>
      <c r="X1803" t="s">
        <v>735</v>
      </c>
      <c r="Y1803">
        <v>3</v>
      </c>
      <c r="Z1803">
        <v>3</v>
      </c>
      <c r="AA1803">
        <v>4</v>
      </c>
      <c r="AB1803">
        <v>4</v>
      </c>
      <c r="AC1803">
        <v>21</v>
      </c>
    </row>
    <row r="1804" spans="1:29" x14ac:dyDescent="0.3">
      <c r="A1804">
        <v>2224</v>
      </c>
      <c r="B1804" t="s">
        <v>547</v>
      </c>
      <c r="C1804" t="s">
        <v>3226</v>
      </c>
      <c r="J1804" t="s">
        <v>491</v>
      </c>
      <c r="K1804">
        <v>0</v>
      </c>
      <c r="N1804" t="b">
        <v>1</v>
      </c>
      <c r="O1804" t="b">
        <v>0</v>
      </c>
      <c r="P1804" t="b">
        <v>1</v>
      </c>
      <c r="Q1804">
        <v>1</v>
      </c>
      <c r="R1804">
        <v>2</v>
      </c>
      <c r="S1804">
        <v>1</v>
      </c>
      <c r="T1804">
        <v>2</v>
      </c>
      <c r="V1804" t="s">
        <v>2968</v>
      </c>
      <c r="W1804" t="s">
        <v>3120</v>
      </c>
      <c r="X1804" t="s">
        <v>454</v>
      </c>
      <c r="Y1804">
        <v>4</v>
      </c>
      <c r="Z1804">
        <v>4</v>
      </c>
      <c r="AA1804">
        <v>4</v>
      </c>
      <c r="AB1804">
        <v>4</v>
      </c>
      <c r="AC1804">
        <v>21</v>
      </c>
    </row>
    <row r="1805" spans="1:29" x14ac:dyDescent="0.3">
      <c r="A1805">
        <v>2225</v>
      </c>
      <c r="B1805" t="s">
        <v>547</v>
      </c>
      <c r="C1805" t="s">
        <v>3227</v>
      </c>
      <c r="J1805" t="s">
        <v>491</v>
      </c>
      <c r="K1805">
        <v>0</v>
      </c>
      <c r="N1805" t="b">
        <v>1</v>
      </c>
      <c r="O1805" t="b">
        <v>0</v>
      </c>
      <c r="P1805" t="b">
        <v>1</v>
      </c>
      <c r="Q1805">
        <v>1</v>
      </c>
      <c r="R1805">
        <v>2</v>
      </c>
      <c r="S1805">
        <v>1</v>
      </c>
      <c r="T1805">
        <v>2</v>
      </c>
      <c r="V1805" t="s">
        <v>2968</v>
      </c>
      <c r="W1805" t="s">
        <v>3120</v>
      </c>
      <c r="X1805" t="s">
        <v>758</v>
      </c>
      <c r="Y1805">
        <v>5</v>
      </c>
      <c r="Z1805">
        <v>5</v>
      </c>
      <c r="AA1805">
        <v>4</v>
      </c>
      <c r="AB1805">
        <v>4</v>
      </c>
      <c r="AC1805">
        <v>21</v>
      </c>
    </row>
    <row r="1806" spans="1:29" x14ac:dyDescent="0.3">
      <c r="A1806">
        <v>2226</v>
      </c>
      <c r="B1806" t="s">
        <v>547</v>
      </c>
      <c r="C1806" t="s">
        <v>3228</v>
      </c>
      <c r="J1806" t="s">
        <v>491</v>
      </c>
      <c r="K1806">
        <v>0</v>
      </c>
      <c r="N1806" t="b">
        <v>1</v>
      </c>
      <c r="O1806" t="b">
        <v>0</v>
      </c>
      <c r="P1806" t="b">
        <v>1</v>
      </c>
      <c r="Q1806">
        <v>1</v>
      </c>
      <c r="R1806">
        <v>2</v>
      </c>
      <c r="S1806">
        <v>1</v>
      </c>
      <c r="T1806">
        <v>2</v>
      </c>
      <c r="V1806" t="s">
        <v>2968</v>
      </c>
      <c r="W1806" t="s">
        <v>3120</v>
      </c>
      <c r="X1806" t="s">
        <v>770</v>
      </c>
      <c r="Y1806">
        <v>6</v>
      </c>
      <c r="Z1806">
        <v>6</v>
      </c>
      <c r="AA1806">
        <v>4</v>
      </c>
      <c r="AB1806">
        <v>4</v>
      </c>
      <c r="AC1806">
        <v>21</v>
      </c>
    </row>
    <row r="1807" spans="1:29" x14ac:dyDescent="0.3">
      <c r="A1807">
        <v>2227</v>
      </c>
      <c r="B1807" t="s">
        <v>547</v>
      </c>
      <c r="C1807" t="s">
        <v>3229</v>
      </c>
      <c r="J1807" t="s">
        <v>491</v>
      </c>
      <c r="K1807">
        <v>0</v>
      </c>
      <c r="N1807" t="b">
        <v>1</v>
      </c>
      <c r="O1807" t="b">
        <v>0</v>
      </c>
      <c r="P1807" t="b">
        <v>1</v>
      </c>
      <c r="Q1807">
        <v>1</v>
      </c>
      <c r="R1807">
        <v>2</v>
      </c>
      <c r="S1807">
        <v>1</v>
      </c>
      <c r="T1807">
        <v>2</v>
      </c>
      <c r="V1807" t="s">
        <v>2968</v>
      </c>
      <c r="W1807" t="s">
        <v>3120</v>
      </c>
      <c r="X1807" t="s">
        <v>450</v>
      </c>
      <c r="Y1807">
        <v>7</v>
      </c>
      <c r="Z1807">
        <v>7</v>
      </c>
      <c r="AA1807">
        <v>4</v>
      </c>
      <c r="AB1807">
        <v>4</v>
      </c>
      <c r="AC1807">
        <v>21</v>
      </c>
    </row>
    <row r="1808" spans="1:29" x14ac:dyDescent="0.3">
      <c r="A1808">
        <v>2228</v>
      </c>
      <c r="B1808" t="s">
        <v>547</v>
      </c>
      <c r="C1808" t="s">
        <v>3230</v>
      </c>
      <c r="J1808" t="s">
        <v>491</v>
      </c>
      <c r="K1808">
        <v>0</v>
      </c>
      <c r="N1808" t="b">
        <v>1</v>
      </c>
      <c r="O1808" t="b">
        <v>0</v>
      </c>
      <c r="P1808" t="b">
        <v>1</v>
      </c>
      <c r="Q1808">
        <v>1</v>
      </c>
      <c r="R1808">
        <v>2</v>
      </c>
      <c r="S1808">
        <v>1</v>
      </c>
      <c r="T1808">
        <v>2</v>
      </c>
      <c r="V1808" t="s">
        <v>2968</v>
      </c>
      <c r="W1808" t="s">
        <v>3120</v>
      </c>
      <c r="X1808" t="s">
        <v>793</v>
      </c>
      <c r="Y1808">
        <v>8</v>
      </c>
      <c r="Z1808">
        <v>8</v>
      </c>
      <c r="AA1808">
        <v>4</v>
      </c>
      <c r="AB1808">
        <v>4</v>
      </c>
      <c r="AC1808">
        <v>21</v>
      </c>
    </row>
    <row r="1809" spans="1:29" x14ac:dyDescent="0.3">
      <c r="A1809">
        <v>2229</v>
      </c>
      <c r="B1809" t="s">
        <v>547</v>
      </c>
      <c r="C1809" t="s">
        <v>3231</v>
      </c>
      <c r="J1809" t="s">
        <v>491</v>
      </c>
      <c r="K1809">
        <v>0</v>
      </c>
      <c r="N1809" t="b">
        <v>1</v>
      </c>
      <c r="O1809" t="b">
        <v>0</v>
      </c>
      <c r="P1809" t="b">
        <v>1</v>
      </c>
      <c r="Q1809">
        <v>1</v>
      </c>
      <c r="R1809">
        <v>2</v>
      </c>
      <c r="S1809">
        <v>1</v>
      </c>
      <c r="T1809">
        <v>2</v>
      </c>
      <c r="V1809" t="s">
        <v>2968</v>
      </c>
      <c r="W1809" t="s">
        <v>3120</v>
      </c>
      <c r="X1809" t="s">
        <v>805</v>
      </c>
      <c r="Y1809">
        <v>9</v>
      </c>
      <c r="Z1809">
        <v>9</v>
      </c>
      <c r="AA1809">
        <v>4</v>
      </c>
      <c r="AB1809">
        <v>4</v>
      </c>
      <c r="AC1809">
        <v>21</v>
      </c>
    </row>
    <row r="1810" spans="1:29" x14ac:dyDescent="0.3">
      <c r="A1810">
        <v>2230</v>
      </c>
      <c r="B1810" t="s">
        <v>547</v>
      </c>
      <c r="C1810" t="s">
        <v>3232</v>
      </c>
      <c r="J1810" t="s">
        <v>491</v>
      </c>
      <c r="K1810">
        <v>0</v>
      </c>
      <c r="N1810" t="b">
        <v>1</v>
      </c>
      <c r="O1810" t="b">
        <v>0</v>
      </c>
      <c r="P1810" t="b">
        <v>1</v>
      </c>
      <c r="Q1810">
        <v>1</v>
      </c>
      <c r="R1810">
        <v>2</v>
      </c>
      <c r="S1810">
        <v>1</v>
      </c>
      <c r="T1810">
        <v>2</v>
      </c>
      <c r="V1810" t="s">
        <v>2968</v>
      </c>
      <c r="W1810" t="s">
        <v>3120</v>
      </c>
      <c r="X1810" t="s">
        <v>816</v>
      </c>
      <c r="Y1810">
        <v>10</v>
      </c>
      <c r="Z1810">
        <v>10</v>
      </c>
      <c r="AA1810">
        <v>4</v>
      </c>
      <c r="AB1810">
        <v>4</v>
      </c>
      <c r="AC1810">
        <v>21</v>
      </c>
    </row>
    <row r="1811" spans="1:29" x14ac:dyDescent="0.3">
      <c r="A1811">
        <v>2231</v>
      </c>
      <c r="B1811" t="s">
        <v>547</v>
      </c>
      <c r="C1811" t="s">
        <v>3233</v>
      </c>
      <c r="J1811" t="s">
        <v>491</v>
      </c>
      <c r="K1811">
        <v>0</v>
      </c>
      <c r="N1811" t="b">
        <v>1</v>
      </c>
      <c r="O1811" t="b">
        <v>0</v>
      </c>
      <c r="P1811" t="b">
        <v>1</v>
      </c>
      <c r="Q1811">
        <v>1</v>
      </c>
      <c r="R1811">
        <v>2</v>
      </c>
      <c r="S1811">
        <v>1</v>
      </c>
      <c r="T1811">
        <v>2</v>
      </c>
      <c r="V1811" t="s">
        <v>2968</v>
      </c>
      <c r="W1811" t="s">
        <v>3120</v>
      </c>
      <c r="X1811" t="s">
        <v>828</v>
      </c>
      <c r="Y1811">
        <v>11</v>
      </c>
      <c r="Z1811">
        <v>11</v>
      </c>
      <c r="AA1811">
        <v>4</v>
      </c>
      <c r="AB1811">
        <v>4</v>
      </c>
      <c r="AC1811">
        <v>21</v>
      </c>
    </row>
    <row r="1812" spans="1:29" x14ac:dyDescent="0.3">
      <c r="A1812">
        <v>2232</v>
      </c>
      <c r="B1812" t="s">
        <v>547</v>
      </c>
      <c r="C1812" t="s">
        <v>3234</v>
      </c>
      <c r="J1812" t="s">
        <v>491</v>
      </c>
      <c r="K1812">
        <v>0</v>
      </c>
      <c r="N1812" t="b">
        <v>1</v>
      </c>
      <c r="O1812" t="b">
        <v>0</v>
      </c>
      <c r="P1812" t="b">
        <v>1</v>
      </c>
      <c r="Q1812">
        <v>1</v>
      </c>
      <c r="R1812">
        <v>2</v>
      </c>
      <c r="S1812">
        <v>1</v>
      </c>
      <c r="T1812">
        <v>2</v>
      </c>
      <c r="V1812" t="s">
        <v>2968</v>
      </c>
      <c r="W1812" t="s">
        <v>3120</v>
      </c>
      <c r="X1812" t="s">
        <v>840</v>
      </c>
      <c r="Y1812">
        <v>12</v>
      </c>
      <c r="Z1812">
        <v>12</v>
      </c>
      <c r="AA1812">
        <v>4</v>
      </c>
      <c r="AB1812">
        <v>4</v>
      </c>
      <c r="AC1812">
        <v>21</v>
      </c>
    </row>
    <row r="1813" spans="1:29" x14ac:dyDescent="0.3">
      <c r="A1813">
        <v>2233</v>
      </c>
      <c r="B1813" t="s">
        <v>547</v>
      </c>
      <c r="C1813" t="s">
        <v>3235</v>
      </c>
      <c r="J1813" t="s">
        <v>491</v>
      </c>
      <c r="K1813">
        <v>0</v>
      </c>
      <c r="N1813" t="b">
        <v>1</v>
      </c>
      <c r="O1813" t="b">
        <v>0</v>
      </c>
      <c r="P1813" t="b">
        <v>1</v>
      </c>
      <c r="Q1813">
        <v>1</v>
      </c>
      <c r="R1813">
        <v>2</v>
      </c>
      <c r="S1813">
        <v>1</v>
      </c>
      <c r="T1813">
        <v>2</v>
      </c>
      <c r="V1813" t="s">
        <v>2968</v>
      </c>
      <c r="W1813" t="s">
        <v>3120</v>
      </c>
      <c r="X1813" t="s">
        <v>852</v>
      </c>
      <c r="Y1813">
        <v>13</v>
      </c>
      <c r="Z1813">
        <v>13</v>
      </c>
      <c r="AA1813">
        <v>4</v>
      </c>
      <c r="AB1813">
        <v>4</v>
      </c>
      <c r="AC1813">
        <v>21</v>
      </c>
    </row>
    <row r="1814" spans="1:29" x14ac:dyDescent="0.3">
      <c r="A1814">
        <v>2234</v>
      </c>
      <c r="B1814" t="s">
        <v>547</v>
      </c>
      <c r="C1814" t="s">
        <v>3236</v>
      </c>
      <c r="J1814" t="s">
        <v>491</v>
      </c>
      <c r="K1814">
        <v>0</v>
      </c>
      <c r="N1814" t="b">
        <v>1</v>
      </c>
      <c r="O1814" t="b">
        <v>0</v>
      </c>
      <c r="P1814" t="b">
        <v>1</v>
      </c>
      <c r="Q1814">
        <v>1</v>
      </c>
      <c r="R1814">
        <v>2</v>
      </c>
      <c r="S1814">
        <v>1</v>
      </c>
      <c r="T1814">
        <v>2</v>
      </c>
      <c r="V1814" t="s">
        <v>2968</v>
      </c>
      <c r="W1814" t="s">
        <v>3120</v>
      </c>
      <c r="X1814" t="s">
        <v>864</v>
      </c>
      <c r="Y1814">
        <v>14</v>
      </c>
      <c r="Z1814">
        <v>14</v>
      </c>
      <c r="AA1814">
        <v>4</v>
      </c>
      <c r="AB1814">
        <v>4</v>
      </c>
      <c r="AC1814">
        <v>21</v>
      </c>
    </row>
    <row r="1815" spans="1:29" x14ac:dyDescent="0.3">
      <c r="A1815">
        <v>2235</v>
      </c>
      <c r="B1815" t="s">
        <v>547</v>
      </c>
      <c r="C1815" t="s">
        <v>3237</v>
      </c>
      <c r="J1815" t="s">
        <v>491</v>
      </c>
      <c r="K1815">
        <v>0</v>
      </c>
      <c r="N1815" t="b">
        <v>1</v>
      </c>
      <c r="O1815" t="b">
        <v>0</v>
      </c>
      <c r="P1815" t="b">
        <v>1</v>
      </c>
      <c r="Q1815">
        <v>1</v>
      </c>
      <c r="R1815">
        <v>2</v>
      </c>
      <c r="S1815">
        <v>1</v>
      </c>
      <c r="T1815">
        <v>2</v>
      </c>
      <c r="V1815" t="s">
        <v>2968</v>
      </c>
      <c r="W1815" t="s">
        <v>3120</v>
      </c>
      <c r="X1815" t="s">
        <v>876</v>
      </c>
      <c r="Y1815">
        <v>15</v>
      </c>
      <c r="Z1815">
        <v>15</v>
      </c>
      <c r="AA1815">
        <v>4</v>
      </c>
      <c r="AB1815">
        <v>4</v>
      </c>
      <c r="AC1815">
        <v>21</v>
      </c>
    </row>
    <row r="1816" spans="1:29" x14ac:dyDescent="0.3">
      <c r="A1816">
        <v>2236</v>
      </c>
      <c r="B1816" t="s">
        <v>547</v>
      </c>
      <c r="C1816" t="s">
        <v>3238</v>
      </c>
      <c r="J1816" t="s">
        <v>491</v>
      </c>
      <c r="K1816">
        <v>0</v>
      </c>
      <c r="N1816" t="b">
        <v>1</v>
      </c>
      <c r="O1816" t="b">
        <v>0</v>
      </c>
      <c r="P1816" t="b">
        <v>1</v>
      </c>
      <c r="Q1816">
        <v>1</v>
      </c>
      <c r="R1816">
        <v>2</v>
      </c>
      <c r="S1816">
        <v>1</v>
      </c>
      <c r="T1816">
        <v>2</v>
      </c>
      <c r="V1816" t="s">
        <v>2968</v>
      </c>
      <c r="W1816" t="s">
        <v>3120</v>
      </c>
      <c r="X1816" t="s">
        <v>888</v>
      </c>
      <c r="Y1816">
        <v>16</v>
      </c>
      <c r="Z1816">
        <v>16</v>
      </c>
      <c r="AA1816">
        <v>4</v>
      </c>
      <c r="AB1816">
        <v>4</v>
      </c>
      <c r="AC1816">
        <v>21</v>
      </c>
    </row>
    <row r="1817" spans="1:29" x14ac:dyDescent="0.3">
      <c r="A1817">
        <v>2237</v>
      </c>
      <c r="B1817" t="s">
        <v>547</v>
      </c>
      <c r="C1817" t="s">
        <v>3239</v>
      </c>
      <c r="J1817" t="s">
        <v>491</v>
      </c>
      <c r="K1817">
        <v>0</v>
      </c>
      <c r="N1817" t="b">
        <v>1</v>
      </c>
      <c r="O1817" t="b">
        <v>0</v>
      </c>
      <c r="P1817" t="b">
        <v>1</v>
      </c>
      <c r="Q1817">
        <v>1</v>
      </c>
      <c r="R1817">
        <v>2</v>
      </c>
      <c r="S1817">
        <v>1</v>
      </c>
      <c r="T1817">
        <v>2</v>
      </c>
      <c r="V1817" t="s">
        <v>2968</v>
      </c>
      <c r="W1817" t="s">
        <v>3120</v>
      </c>
      <c r="X1817" t="s">
        <v>900</v>
      </c>
      <c r="Y1817">
        <v>17</v>
      </c>
      <c r="Z1817">
        <v>17</v>
      </c>
      <c r="AA1817">
        <v>4</v>
      </c>
      <c r="AB1817">
        <v>4</v>
      </c>
      <c r="AC1817">
        <v>21</v>
      </c>
    </row>
    <row r="1818" spans="1:29" x14ac:dyDescent="0.3">
      <c r="A1818">
        <v>2238</v>
      </c>
      <c r="B1818" t="s">
        <v>547</v>
      </c>
      <c r="C1818" t="s">
        <v>3240</v>
      </c>
      <c r="J1818" t="s">
        <v>491</v>
      </c>
      <c r="K1818">
        <v>0</v>
      </c>
      <c r="N1818" t="b">
        <v>1</v>
      </c>
      <c r="O1818" t="b">
        <v>0</v>
      </c>
      <c r="P1818" t="b">
        <v>1</v>
      </c>
      <c r="Q1818">
        <v>1</v>
      </c>
      <c r="R1818">
        <v>2</v>
      </c>
      <c r="S1818">
        <v>1</v>
      </c>
      <c r="T1818">
        <v>2</v>
      </c>
      <c r="V1818" t="s">
        <v>2968</v>
      </c>
      <c r="W1818" t="s">
        <v>3120</v>
      </c>
      <c r="X1818" t="s">
        <v>912</v>
      </c>
      <c r="Y1818">
        <v>18</v>
      </c>
      <c r="Z1818">
        <v>18</v>
      </c>
      <c r="AA1818">
        <v>4</v>
      </c>
      <c r="AB1818">
        <v>4</v>
      </c>
      <c r="AC1818">
        <v>21</v>
      </c>
    </row>
    <row r="1819" spans="1:29" x14ac:dyDescent="0.3">
      <c r="A1819">
        <v>2239</v>
      </c>
      <c r="B1819" t="s">
        <v>547</v>
      </c>
      <c r="C1819" t="s">
        <v>3241</v>
      </c>
      <c r="J1819" t="s">
        <v>491</v>
      </c>
      <c r="K1819">
        <v>0</v>
      </c>
      <c r="N1819" t="b">
        <v>1</v>
      </c>
      <c r="O1819" t="b">
        <v>0</v>
      </c>
      <c r="P1819" t="b">
        <v>1</v>
      </c>
      <c r="Q1819">
        <v>1</v>
      </c>
      <c r="R1819">
        <v>2</v>
      </c>
      <c r="S1819">
        <v>1</v>
      </c>
      <c r="T1819">
        <v>2</v>
      </c>
      <c r="V1819" t="s">
        <v>2968</v>
      </c>
      <c r="W1819" t="s">
        <v>3120</v>
      </c>
      <c r="X1819" t="s">
        <v>924</v>
      </c>
      <c r="Y1819">
        <v>19</v>
      </c>
      <c r="Z1819">
        <v>19</v>
      </c>
      <c r="AA1819">
        <v>4</v>
      </c>
      <c r="AB1819">
        <v>4</v>
      </c>
      <c r="AC1819">
        <v>21</v>
      </c>
    </row>
    <row r="1820" spans="1:29" x14ac:dyDescent="0.3">
      <c r="A1820">
        <v>2240</v>
      </c>
      <c r="B1820" t="s">
        <v>547</v>
      </c>
      <c r="C1820" t="s">
        <v>3242</v>
      </c>
      <c r="J1820" t="s">
        <v>491</v>
      </c>
      <c r="K1820">
        <v>0</v>
      </c>
      <c r="N1820" t="b">
        <v>1</v>
      </c>
      <c r="O1820" t="b">
        <v>0</v>
      </c>
      <c r="P1820" t="b">
        <v>1</v>
      </c>
      <c r="Q1820">
        <v>1</v>
      </c>
      <c r="R1820">
        <v>2</v>
      </c>
      <c r="S1820">
        <v>1</v>
      </c>
      <c r="T1820">
        <v>2</v>
      </c>
      <c r="V1820" t="s">
        <v>2968</v>
      </c>
      <c r="W1820" t="s">
        <v>3120</v>
      </c>
      <c r="X1820" t="s">
        <v>936</v>
      </c>
      <c r="Y1820">
        <v>20</v>
      </c>
      <c r="Z1820">
        <v>20</v>
      </c>
      <c r="AA1820">
        <v>4</v>
      </c>
      <c r="AB1820">
        <v>4</v>
      </c>
      <c r="AC1820">
        <v>21</v>
      </c>
    </row>
    <row r="1821" spans="1:29" x14ac:dyDescent="0.3">
      <c r="A1821">
        <v>2241</v>
      </c>
      <c r="B1821" t="s">
        <v>547</v>
      </c>
      <c r="C1821" t="s">
        <v>3243</v>
      </c>
      <c r="J1821" t="s">
        <v>491</v>
      </c>
      <c r="K1821">
        <v>0</v>
      </c>
      <c r="N1821" t="b">
        <v>1</v>
      </c>
      <c r="O1821" t="b">
        <v>0</v>
      </c>
      <c r="P1821" t="b">
        <v>1</v>
      </c>
      <c r="Q1821">
        <v>1</v>
      </c>
      <c r="R1821">
        <v>2</v>
      </c>
      <c r="S1821">
        <v>1</v>
      </c>
      <c r="T1821">
        <v>2</v>
      </c>
      <c r="V1821" t="s">
        <v>2968</v>
      </c>
      <c r="W1821" t="s">
        <v>3120</v>
      </c>
      <c r="X1821" t="s">
        <v>948</v>
      </c>
      <c r="Y1821">
        <v>21</v>
      </c>
      <c r="Z1821">
        <v>21</v>
      </c>
      <c r="AA1821">
        <v>4</v>
      </c>
      <c r="AB1821">
        <v>4</v>
      </c>
      <c r="AC1821">
        <v>21</v>
      </c>
    </row>
    <row r="1822" spans="1:29" x14ac:dyDescent="0.3">
      <c r="A1822">
        <v>2242</v>
      </c>
      <c r="B1822" t="s">
        <v>547</v>
      </c>
      <c r="C1822" t="s">
        <v>3244</v>
      </c>
      <c r="J1822" t="s">
        <v>491</v>
      </c>
      <c r="K1822">
        <v>0</v>
      </c>
      <c r="N1822" t="b">
        <v>1</v>
      </c>
      <c r="O1822" t="b">
        <v>0</v>
      </c>
      <c r="P1822" t="b">
        <v>1</v>
      </c>
      <c r="Q1822">
        <v>1</v>
      </c>
      <c r="R1822">
        <v>2</v>
      </c>
      <c r="S1822">
        <v>1</v>
      </c>
      <c r="T1822">
        <v>2</v>
      </c>
      <c r="V1822" t="s">
        <v>2968</v>
      </c>
      <c r="W1822" t="s">
        <v>3120</v>
      </c>
      <c r="X1822" t="s">
        <v>960</v>
      </c>
      <c r="Y1822">
        <v>22</v>
      </c>
      <c r="Z1822">
        <v>22</v>
      </c>
      <c r="AA1822">
        <v>4</v>
      </c>
      <c r="AB1822">
        <v>4</v>
      </c>
      <c r="AC1822">
        <v>21</v>
      </c>
    </row>
    <row r="1823" spans="1:29" x14ac:dyDescent="0.3">
      <c r="A1823">
        <v>2243</v>
      </c>
      <c r="B1823" t="s">
        <v>547</v>
      </c>
      <c r="C1823" t="s">
        <v>3245</v>
      </c>
      <c r="J1823" t="s">
        <v>491</v>
      </c>
      <c r="K1823">
        <v>0</v>
      </c>
      <c r="N1823" t="b">
        <v>1</v>
      </c>
      <c r="O1823" t="b">
        <v>0</v>
      </c>
      <c r="P1823" t="b">
        <v>1</v>
      </c>
      <c r="Q1823">
        <v>1</v>
      </c>
      <c r="R1823">
        <v>2</v>
      </c>
      <c r="S1823">
        <v>1</v>
      </c>
      <c r="T1823">
        <v>2</v>
      </c>
      <c r="V1823" t="s">
        <v>2968</v>
      </c>
      <c r="W1823" t="s">
        <v>3120</v>
      </c>
      <c r="X1823" t="s">
        <v>972</v>
      </c>
      <c r="Y1823">
        <v>23</v>
      </c>
      <c r="Z1823">
        <v>23</v>
      </c>
      <c r="AA1823">
        <v>4</v>
      </c>
      <c r="AB1823">
        <v>4</v>
      </c>
      <c r="AC1823">
        <v>21</v>
      </c>
    </row>
    <row r="1824" spans="1:29" x14ac:dyDescent="0.3">
      <c r="A1824">
        <v>2244</v>
      </c>
      <c r="B1824" t="s">
        <v>547</v>
      </c>
      <c r="C1824" t="s">
        <v>3246</v>
      </c>
      <c r="J1824" t="s">
        <v>491</v>
      </c>
      <c r="K1824">
        <v>0</v>
      </c>
      <c r="N1824" t="b">
        <v>1</v>
      </c>
      <c r="O1824" t="b">
        <v>0</v>
      </c>
      <c r="P1824" t="b">
        <v>1</v>
      </c>
      <c r="Q1824">
        <v>1</v>
      </c>
      <c r="R1824">
        <v>2</v>
      </c>
      <c r="S1824">
        <v>1</v>
      </c>
      <c r="T1824">
        <v>2</v>
      </c>
      <c r="V1824" t="s">
        <v>2968</v>
      </c>
      <c r="W1824" t="s">
        <v>3120</v>
      </c>
      <c r="X1824" t="s">
        <v>984</v>
      </c>
      <c r="Y1824">
        <v>24</v>
      </c>
      <c r="Z1824">
        <v>24</v>
      </c>
      <c r="AA1824">
        <v>4</v>
      </c>
      <c r="AB1824">
        <v>4</v>
      </c>
      <c r="AC1824">
        <v>21</v>
      </c>
    </row>
    <row r="1825" spans="1:29" x14ac:dyDescent="0.3">
      <c r="A1825">
        <v>2245</v>
      </c>
      <c r="B1825" t="s">
        <v>547</v>
      </c>
      <c r="C1825" t="s">
        <v>3247</v>
      </c>
      <c r="J1825" t="s">
        <v>491</v>
      </c>
      <c r="K1825">
        <v>0</v>
      </c>
      <c r="N1825" t="b">
        <v>1</v>
      </c>
      <c r="O1825" t="b">
        <v>0</v>
      </c>
      <c r="P1825" t="b">
        <v>1</v>
      </c>
      <c r="Q1825">
        <v>1</v>
      </c>
      <c r="R1825">
        <v>2</v>
      </c>
      <c r="S1825">
        <v>1</v>
      </c>
      <c r="T1825">
        <v>2</v>
      </c>
      <c r="V1825" t="s">
        <v>2968</v>
      </c>
      <c r="W1825" t="s">
        <v>3120</v>
      </c>
      <c r="X1825" t="s">
        <v>996</v>
      </c>
      <c r="Y1825">
        <v>25</v>
      </c>
      <c r="Z1825">
        <v>25</v>
      </c>
      <c r="AA1825">
        <v>4</v>
      </c>
      <c r="AB1825">
        <v>4</v>
      </c>
      <c r="AC1825">
        <v>21</v>
      </c>
    </row>
    <row r="1826" spans="1:29" x14ac:dyDescent="0.3">
      <c r="A1826">
        <v>2246</v>
      </c>
      <c r="B1826" t="s">
        <v>547</v>
      </c>
      <c r="C1826" t="s">
        <v>3248</v>
      </c>
      <c r="J1826" t="s">
        <v>491</v>
      </c>
      <c r="K1826">
        <v>0</v>
      </c>
      <c r="N1826" t="b">
        <v>1</v>
      </c>
      <c r="O1826" t="b">
        <v>0</v>
      </c>
      <c r="P1826" t="b">
        <v>1</v>
      </c>
      <c r="Q1826">
        <v>1</v>
      </c>
      <c r="R1826">
        <v>2</v>
      </c>
      <c r="S1826">
        <v>1</v>
      </c>
      <c r="T1826">
        <v>2</v>
      </c>
      <c r="V1826" t="s">
        <v>2968</v>
      </c>
      <c r="W1826" t="s">
        <v>3120</v>
      </c>
      <c r="X1826" t="s">
        <v>1008</v>
      </c>
      <c r="Y1826">
        <v>26</v>
      </c>
      <c r="Z1826">
        <v>26</v>
      </c>
      <c r="AA1826">
        <v>4</v>
      </c>
      <c r="AB1826">
        <v>4</v>
      </c>
      <c r="AC1826">
        <v>21</v>
      </c>
    </row>
    <row r="1827" spans="1:29" x14ac:dyDescent="0.3">
      <c r="A1827">
        <v>2247</v>
      </c>
      <c r="B1827" t="s">
        <v>547</v>
      </c>
      <c r="C1827" t="s">
        <v>3249</v>
      </c>
      <c r="J1827" t="s">
        <v>491</v>
      </c>
      <c r="K1827">
        <v>0</v>
      </c>
      <c r="N1827" t="b">
        <v>1</v>
      </c>
      <c r="O1827" t="b">
        <v>0</v>
      </c>
      <c r="P1827" t="b">
        <v>1</v>
      </c>
      <c r="Q1827">
        <v>1</v>
      </c>
      <c r="R1827">
        <v>2</v>
      </c>
      <c r="S1827">
        <v>1</v>
      </c>
      <c r="T1827">
        <v>2</v>
      </c>
      <c r="V1827" t="s">
        <v>2968</v>
      </c>
      <c r="W1827" t="s">
        <v>3120</v>
      </c>
      <c r="X1827" t="s">
        <v>1020</v>
      </c>
      <c r="Y1827">
        <v>27</v>
      </c>
      <c r="Z1827">
        <v>27</v>
      </c>
      <c r="AA1827">
        <v>4</v>
      </c>
      <c r="AB1827">
        <v>4</v>
      </c>
      <c r="AC1827">
        <v>21</v>
      </c>
    </row>
    <row r="1828" spans="1:29" x14ac:dyDescent="0.3">
      <c r="A1828">
        <v>2248</v>
      </c>
      <c r="B1828" t="s">
        <v>547</v>
      </c>
      <c r="C1828" t="s">
        <v>3250</v>
      </c>
      <c r="J1828" t="s">
        <v>491</v>
      </c>
      <c r="K1828">
        <v>0</v>
      </c>
      <c r="N1828" t="b">
        <v>1</v>
      </c>
      <c r="O1828" t="b">
        <v>0</v>
      </c>
      <c r="P1828" t="b">
        <v>1</v>
      </c>
      <c r="Q1828">
        <v>1</v>
      </c>
      <c r="R1828">
        <v>2</v>
      </c>
      <c r="S1828">
        <v>1</v>
      </c>
      <c r="T1828">
        <v>2</v>
      </c>
      <c r="V1828" t="s">
        <v>2968</v>
      </c>
      <c r="W1828" t="s">
        <v>3120</v>
      </c>
      <c r="X1828" t="s">
        <v>1032</v>
      </c>
      <c r="Y1828">
        <v>28</v>
      </c>
      <c r="Z1828">
        <v>28</v>
      </c>
      <c r="AA1828">
        <v>4</v>
      </c>
      <c r="AB1828">
        <v>4</v>
      </c>
      <c r="AC1828">
        <v>21</v>
      </c>
    </row>
    <row r="1829" spans="1:29" x14ac:dyDescent="0.3">
      <c r="A1829">
        <v>2249</v>
      </c>
      <c r="B1829" t="s">
        <v>547</v>
      </c>
      <c r="C1829" t="s">
        <v>3251</v>
      </c>
      <c r="J1829" t="s">
        <v>491</v>
      </c>
      <c r="K1829">
        <v>0</v>
      </c>
      <c r="N1829" t="b">
        <v>1</v>
      </c>
      <c r="O1829" t="b">
        <v>0</v>
      </c>
      <c r="P1829" t="b">
        <v>1</v>
      </c>
      <c r="Q1829">
        <v>1</v>
      </c>
      <c r="R1829">
        <v>2</v>
      </c>
      <c r="S1829">
        <v>1</v>
      </c>
      <c r="T1829">
        <v>2</v>
      </c>
      <c r="V1829" t="s">
        <v>2968</v>
      </c>
      <c r="W1829" t="s">
        <v>3120</v>
      </c>
      <c r="X1829" t="s">
        <v>1044</v>
      </c>
      <c r="Y1829">
        <v>29</v>
      </c>
      <c r="Z1829">
        <v>29</v>
      </c>
      <c r="AA1829">
        <v>4</v>
      </c>
      <c r="AB1829">
        <v>4</v>
      </c>
      <c r="AC1829">
        <v>21</v>
      </c>
    </row>
    <row r="1830" spans="1:29" x14ac:dyDescent="0.3">
      <c r="A1830">
        <v>2250</v>
      </c>
      <c r="B1830" t="s">
        <v>547</v>
      </c>
      <c r="C1830" t="s">
        <v>3252</v>
      </c>
      <c r="J1830" t="s">
        <v>491</v>
      </c>
      <c r="K1830">
        <v>0</v>
      </c>
      <c r="N1830" t="b">
        <v>1</v>
      </c>
      <c r="O1830" t="b">
        <v>0</v>
      </c>
      <c r="P1830" t="b">
        <v>1</v>
      </c>
      <c r="Q1830">
        <v>1</v>
      </c>
      <c r="R1830">
        <v>2</v>
      </c>
      <c r="S1830">
        <v>1</v>
      </c>
      <c r="T1830">
        <v>2</v>
      </c>
      <c r="V1830" t="s">
        <v>2968</v>
      </c>
      <c r="W1830" t="s">
        <v>3120</v>
      </c>
      <c r="X1830" t="s">
        <v>1056</v>
      </c>
      <c r="Y1830">
        <v>30</v>
      </c>
      <c r="Z1830">
        <v>30</v>
      </c>
      <c r="AA1830">
        <v>4</v>
      </c>
      <c r="AB1830">
        <v>4</v>
      </c>
      <c r="AC1830">
        <v>21</v>
      </c>
    </row>
    <row r="1831" spans="1:29" x14ac:dyDescent="0.3">
      <c r="A1831">
        <v>2251</v>
      </c>
      <c r="B1831" t="s">
        <v>547</v>
      </c>
      <c r="C1831" t="s">
        <v>3253</v>
      </c>
      <c r="J1831" t="s">
        <v>491</v>
      </c>
      <c r="K1831">
        <v>0</v>
      </c>
      <c r="N1831" t="b">
        <v>1</v>
      </c>
      <c r="O1831" t="b">
        <v>0</v>
      </c>
      <c r="P1831" t="b">
        <v>1</v>
      </c>
      <c r="Q1831">
        <v>1</v>
      </c>
      <c r="R1831">
        <v>2</v>
      </c>
      <c r="S1831">
        <v>1</v>
      </c>
      <c r="T1831">
        <v>2</v>
      </c>
      <c r="V1831" t="s">
        <v>2968</v>
      </c>
      <c r="W1831" t="s">
        <v>3120</v>
      </c>
      <c r="X1831" t="s">
        <v>1068</v>
      </c>
      <c r="Y1831">
        <v>31</v>
      </c>
      <c r="Z1831">
        <v>31</v>
      </c>
      <c r="AA1831">
        <v>4</v>
      </c>
      <c r="AB1831">
        <v>4</v>
      </c>
      <c r="AC1831">
        <v>21</v>
      </c>
    </row>
    <row r="1832" spans="1:29" x14ac:dyDescent="0.3">
      <c r="A1832">
        <v>2252</v>
      </c>
      <c r="B1832" t="s">
        <v>547</v>
      </c>
      <c r="C1832" t="s">
        <v>3254</v>
      </c>
      <c r="J1832" t="s">
        <v>491</v>
      </c>
      <c r="K1832">
        <v>0</v>
      </c>
      <c r="N1832" t="b">
        <v>1</v>
      </c>
      <c r="O1832" t="b">
        <v>0</v>
      </c>
      <c r="P1832" t="b">
        <v>1</v>
      </c>
      <c r="Q1832">
        <v>1</v>
      </c>
      <c r="R1832">
        <v>2</v>
      </c>
      <c r="S1832">
        <v>1</v>
      </c>
      <c r="T1832">
        <v>2</v>
      </c>
      <c r="V1832" t="s">
        <v>2968</v>
      </c>
      <c r="W1832" t="s">
        <v>3120</v>
      </c>
      <c r="X1832" t="s">
        <v>1080</v>
      </c>
      <c r="Y1832">
        <v>32</v>
      </c>
      <c r="Z1832">
        <v>32</v>
      </c>
      <c r="AA1832">
        <v>4</v>
      </c>
      <c r="AB1832">
        <v>4</v>
      </c>
      <c r="AC1832">
        <v>21</v>
      </c>
    </row>
    <row r="1833" spans="1:29" x14ac:dyDescent="0.3">
      <c r="A1833">
        <v>2253</v>
      </c>
      <c r="B1833" t="s">
        <v>547</v>
      </c>
      <c r="C1833" t="s">
        <v>3255</v>
      </c>
      <c r="J1833" t="s">
        <v>491</v>
      </c>
      <c r="K1833">
        <v>0</v>
      </c>
      <c r="N1833" t="b">
        <v>1</v>
      </c>
      <c r="O1833" t="b">
        <v>0</v>
      </c>
      <c r="P1833" t="b">
        <v>1</v>
      </c>
      <c r="Q1833">
        <v>1</v>
      </c>
      <c r="R1833">
        <v>2</v>
      </c>
      <c r="S1833">
        <v>1</v>
      </c>
      <c r="T1833">
        <v>2</v>
      </c>
      <c r="V1833" t="s">
        <v>2968</v>
      </c>
      <c r="W1833" t="s">
        <v>3120</v>
      </c>
      <c r="X1833" t="s">
        <v>1092</v>
      </c>
      <c r="Y1833">
        <v>33</v>
      </c>
      <c r="Z1833">
        <v>33</v>
      </c>
      <c r="AA1833">
        <v>4</v>
      </c>
      <c r="AB1833">
        <v>4</v>
      </c>
      <c r="AC1833">
        <v>21</v>
      </c>
    </row>
    <row r="1834" spans="1:29" x14ac:dyDescent="0.3">
      <c r="A1834">
        <v>2254</v>
      </c>
      <c r="B1834" t="s">
        <v>547</v>
      </c>
      <c r="C1834" t="s">
        <v>3256</v>
      </c>
      <c r="J1834" t="s">
        <v>491</v>
      </c>
      <c r="K1834">
        <v>0</v>
      </c>
      <c r="N1834" t="b">
        <v>1</v>
      </c>
      <c r="O1834" t="b">
        <v>0</v>
      </c>
      <c r="P1834" t="b">
        <v>1</v>
      </c>
      <c r="Q1834">
        <v>1</v>
      </c>
      <c r="R1834">
        <v>2</v>
      </c>
      <c r="S1834">
        <v>1</v>
      </c>
      <c r="T1834">
        <v>2</v>
      </c>
      <c r="V1834" t="s">
        <v>2968</v>
      </c>
      <c r="W1834" t="s">
        <v>3120</v>
      </c>
      <c r="X1834" t="s">
        <v>1104</v>
      </c>
      <c r="Y1834">
        <v>34</v>
      </c>
      <c r="Z1834">
        <v>34</v>
      </c>
      <c r="AA1834">
        <v>4</v>
      </c>
      <c r="AB1834">
        <v>4</v>
      </c>
      <c r="AC1834">
        <v>21</v>
      </c>
    </row>
    <row r="1835" spans="1:29" x14ac:dyDescent="0.3">
      <c r="A1835">
        <v>2255</v>
      </c>
      <c r="B1835" t="s">
        <v>547</v>
      </c>
      <c r="C1835" t="s">
        <v>3257</v>
      </c>
      <c r="J1835" t="s">
        <v>491</v>
      </c>
      <c r="K1835">
        <v>0</v>
      </c>
      <c r="N1835" t="b">
        <v>1</v>
      </c>
      <c r="O1835" t="b">
        <v>0</v>
      </c>
      <c r="P1835" t="b">
        <v>1</v>
      </c>
      <c r="Q1835">
        <v>1</v>
      </c>
      <c r="R1835">
        <v>2</v>
      </c>
      <c r="S1835">
        <v>1</v>
      </c>
      <c r="T1835">
        <v>2</v>
      </c>
      <c r="V1835" t="s">
        <v>2968</v>
      </c>
      <c r="W1835" t="s">
        <v>3120</v>
      </c>
      <c r="X1835" t="s">
        <v>1116</v>
      </c>
      <c r="Y1835">
        <v>35</v>
      </c>
      <c r="Z1835">
        <v>35</v>
      </c>
      <c r="AA1835">
        <v>4</v>
      </c>
      <c r="AB1835">
        <v>4</v>
      </c>
      <c r="AC1835">
        <v>21</v>
      </c>
    </row>
    <row r="1836" spans="1:29" x14ac:dyDescent="0.3">
      <c r="A1836">
        <v>2256</v>
      </c>
      <c r="B1836" t="s">
        <v>547</v>
      </c>
      <c r="C1836" t="s">
        <v>3258</v>
      </c>
      <c r="J1836" t="s">
        <v>491</v>
      </c>
      <c r="K1836">
        <v>0</v>
      </c>
      <c r="N1836" t="b">
        <v>1</v>
      </c>
      <c r="O1836" t="b">
        <v>0</v>
      </c>
      <c r="P1836" t="b">
        <v>1</v>
      </c>
      <c r="Q1836">
        <v>1</v>
      </c>
      <c r="R1836">
        <v>2</v>
      </c>
      <c r="S1836">
        <v>1</v>
      </c>
      <c r="T1836">
        <v>2</v>
      </c>
      <c r="V1836" t="s">
        <v>2968</v>
      </c>
      <c r="W1836" t="s">
        <v>3120</v>
      </c>
      <c r="X1836" t="s">
        <v>1127</v>
      </c>
      <c r="Y1836">
        <v>36</v>
      </c>
      <c r="Z1836">
        <v>36</v>
      </c>
      <c r="AA1836">
        <v>4</v>
      </c>
      <c r="AB1836">
        <v>4</v>
      </c>
      <c r="AC1836">
        <v>21</v>
      </c>
    </row>
    <row r="1837" spans="1:29" x14ac:dyDescent="0.3">
      <c r="A1837">
        <v>2257</v>
      </c>
      <c r="B1837" t="s">
        <v>547</v>
      </c>
      <c r="C1837" t="s">
        <v>3259</v>
      </c>
      <c r="J1837" t="s">
        <v>491</v>
      </c>
      <c r="K1837">
        <v>0</v>
      </c>
      <c r="N1837" t="b">
        <v>1</v>
      </c>
      <c r="O1837" t="b">
        <v>0</v>
      </c>
      <c r="P1837" t="b">
        <v>1</v>
      </c>
      <c r="Q1837">
        <v>1</v>
      </c>
      <c r="R1837">
        <v>2</v>
      </c>
      <c r="S1837">
        <v>1</v>
      </c>
      <c r="T1837">
        <v>2</v>
      </c>
      <c r="V1837" t="s">
        <v>2968</v>
      </c>
      <c r="W1837" t="s">
        <v>3120</v>
      </c>
      <c r="X1837" t="s">
        <v>1139</v>
      </c>
      <c r="Y1837">
        <v>37</v>
      </c>
      <c r="Z1837">
        <v>37</v>
      </c>
      <c r="AA1837">
        <v>4</v>
      </c>
      <c r="AB1837">
        <v>4</v>
      </c>
      <c r="AC1837">
        <v>21</v>
      </c>
    </row>
    <row r="1838" spans="1:29" x14ac:dyDescent="0.3">
      <c r="A1838">
        <v>2258</v>
      </c>
      <c r="B1838" t="s">
        <v>547</v>
      </c>
      <c r="C1838" t="s">
        <v>3260</v>
      </c>
      <c r="J1838" t="s">
        <v>491</v>
      </c>
      <c r="K1838">
        <v>0</v>
      </c>
      <c r="N1838" t="b">
        <v>1</v>
      </c>
      <c r="O1838" t="b">
        <v>0</v>
      </c>
      <c r="P1838" t="b">
        <v>1</v>
      </c>
      <c r="Q1838">
        <v>1</v>
      </c>
      <c r="R1838">
        <v>2</v>
      </c>
      <c r="S1838">
        <v>1</v>
      </c>
      <c r="T1838">
        <v>2</v>
      </c>
      <c r="V1838" t="s">
        <v>2968</v>
      </c>
      <c r="W1838" t="s">
        <v>3120</v>
      </c>
      <c r="X1838" t="s">
        <v>1151</v>
      </c>
      <c r="Y1838">
        <v>38</v>
      </c>
      <c r="Z1838">
        <v>38</v>
      </c>
      <c r="AA1838">
        <v>4</v>
      </c>
      <c r="AB1838">
        <v>4</v>
      </c>
      <c r="AC1838">
        <v>21</v>
      </c>
    </row>
    <row r="1839" spans="1:29" x14ac:dyDescent="0.3">
      <c r="A1839">
        <v>2259</v>
      </c>
      <c r="B1839" t="s">
        <v>547</v>
      </c>
      <c r="C1839" t="s">
        <v>3261</v>
      </c>
      <c r="J1839" t="s">
        <v>491</v>
      </c>
      <c r="K1839">
        <v>0</v>
      </c>
      <c r="N1839" t="b">
        <v>1</v>
      </c>
      <c r="O1839" t="b">
        <v>0</v>
      </c>
      <c r="P1839" t="b">
        <v>1</v>
      </c>
      <c r="Q1839">
        <v>1</v>
      </c>
      <c r="R1839">
        <v>2</v>
      </c>
      <c r="S1839">
        <v>1</v>
      </c>
      <c r="T1839">
        <v>2</v>
      </c>
      <c r="V1839" t="s">
        <v>2968</v>
      </c>
      <c r="W1839" t="s">
        <v>3120</v>
      </c>
      <c r="X1839" t="s">
        <v>1163</v>
      </c>
      <c r="Y1839">
        <v>39</v>
      </c>
      <c r="Z1839">
        <v>39</v>
      </c>
      <c r="AA1839">
        <v>4</v>
      </c>
      <c r="AB1839">
        <v>4</v>
      </c>
      <c r="AC1839">
        <v>21</v>
      </c>
    </row>
    <row r="1840" spans="1:29" x14ac:dyDescent="0.3">
      <c r="A1840">
        <v>2260</v>
      </c>
      <c r="B1840" t="s">
        <v>547</v>
      </c>
      <c r="C1840" t="s">
        <v>3262</v>
      </c>
      <c r="J1840" t="s">
        <v>491</v>
      </c>
      <c r="K1840">
        <v>0</v>
      </c>
      <c r="N1840" t="b">
        <v>1</v>
      </c>
      <c r="O1840" t="b">
        <v>0</v>
      </c>
      <c r="P1840" t="b">
        <v>1</v>
      </c>
      <c r="Q1840">
        <v>1</v>
      </c>
      <c r="R1840">
        <v>2</v>
      </c>
      <c r="S1840">
        <v>1</v>
      </c>
      <c r="T1840">
        <v>2</v>
      </c>
      <c r="V1840" t="s">
        <v>2968</v>
      </c>
      <c r="W1840" t="s">
        <v>3120</v>
      </c>
      <c r="X1840" t="s">
        <v>1175</v>
      </c>
      <c r="Y1840">
        <v>40</v>
      </c>
      <c r="Z1840">
        <v>40</v>
      </c>
      <c r="AA1840">
        <v>4</v>
      </c>
      <c r="AB1840">
        <v>4</v>
      </c>
      <c r="AC1840">
        <v>21</v>
      </c>
    </row>
    <row r="1841" spans="1:29" x14ac:dyDescent="0.3">
      <c r="A1841">
        <v>2261</v>
      </c>
      <c r="B1841" t="s">
        <v>547</v>
      </c>
      <c r="C1841" t="s">
        <v>3263</v>
      </c>
      <c r="J1841" t="s">
        <v>491</v>
      </c>
      <c r="K1841">
        <v>0</v>
      </c>
      <c r="N1841" t="b">
        <v>1</v>
      </c>
      <c r="O1841" t="b">
        <v>0</v>
      </c>
      <c r="P1841" t="b">
        <v>1</v>
      </c>
      <c r="Q1841">
        <v>1</v>
      </c>
      <c r="R1841">
        <v>2</v>
      </c>
      <c r="S1841">
        <v>1</v>
      </c>
      <c r="T1841">
        <v>2</v>
      </c>
      <c r="V1841" t="s">
        <v>2968</v>
      </c>
      <c r="W1841" t="s">
        <v>3120</v>
      </c>
      <c r="X1841" t="s">
        <v>1187</v>
      </c>
      <c r="Y1841">
        <v>41</v>
      </c>
      <c r="Z1841">
        <v>41</v>
      </c>
      <c r="AA1841">
        <v>4</v>
      </c>
      <c r="AB1841">
        <v>4</v>
      </c>
      <c r="AC1841">
        <v>21</v>
      </c>
    </row>
    <row r="1842" spans="1:29" x14ac:dyDescent="0.3">
      <c r="A1842">
        <v>2262</v>
      </c>
      <c r="B1842" t="s">
        <v>547</v>
      </c>
      <c r="C1842" t="s">
        <v>3264</v>
      </c>
      <c r="J1842" t="s">
        <v>491</v>
      </c>
      <c r="K1842">
        <v>0</v>
      </c>
      <c r="N1842" t="b">
        <v>1</v>
      </c>
      <c r="O1842" t="b">
        <v>0</v>
      </c>
      <c r="P1842" t="b">
        <v>1</v>
      </c>
      <c r="Q1842">
        <v>1</v>
      </c>
      <c r="R1842">
        <v>2</v>
      </c>
      <c r="S1842">
        <v>1</v>
      </c>
      <c r="T1842">
        <v>2</v>
      </c>
      <c r="V1842" t="s">
        <v>2968</v>
      </c>
      <c r="W1842" t="s">
        <v>3120</v>
      </c>
      <c r="X1842" t="s">
        <v>1199</v>
      </c>
      <c r="Y1842">
        <v>42</v>
      </c>
      <c r="Z1842">
        <v>42</v>
      </c>
      <c r="AA1842">
        <v>4</v>
      </c>
      <c r="AB1842">
        <v>4</v>
      </c>
      <c r="AC1842">
        <v>21</v>
      </c>
    </row>
    <row r="1843" spans="1:29" x14ac:dyDescent="0.3">
      <c r="A1843">
        <v>2263</v>
      </c>
      <c r="B1843" t="s">
        <v>547</v>
      </c>
      <c r="C1843" t="s">
        <v>3265</v>
      </c>
      <c r="J1843" t="s">
        <v>491</v>
      </c>
      <c r="K1843">
        <v>0</v>
      </c>
      <c r="N1843" t="b">
        <v>1</v>
      </c>
      <c r="O1843" t="b">
        <v>0</v>
      </c>
      <c r="P1843" t="b">
        <v>1</v>
      </c>
      <c r="Q1843">
        <v>1</v>
      </c>
      <c r="R1843">
        <v>2</v>
      </c>
      <c r="S1843">
        <v>1</v>
      </c>
      <c r="T1843">
        <v>2</v>
      </c>
      <c r="V1843" t="s">
        <v>2968</v>
      </c>
      <c r="W1843" t="s">
        <v>3120</v>
      </c>
      <c r="X1843" t="s">
        <v>1211</v>
      </c>
      <c r="Y1843">
        <v>43</v>
      </c>
      <c r="Z1843">
        <v>43</v>
      </c>
      <c r="AA1843">
        <v>4</v>
      </c>
      <c r="AB1843">
        <v>4</v>
      </c>
      <c r="AC1843">
        <v>21</v>
      </c>
    </row>
    <row r="1844" spans="1:29" x14ac:dyDescent="0.3">
      <c r="A1844">
        <v>2264</v>
      </c>
      <c r="B1844" t="s">
        <v>547</v>
      </c>
      <c r="C1844" t="s">
        <v>3266</v>
      </c>
      <c r="J1844" t="s">
        <v>491</v>
      </c>
      <c r="K1844">
        <v>0</v>
      </c>
      <c r="N1844" t="b">
        <v>1</v>
      </c>
      <c r="O1844" t="b">
        <v>0</v>
      </c>
      <c r="P1844" t="b">
        <v>1</v>
      </c>
      <c r="Q1844">
        <v>1</v>
      </c>
      <c r="R1844">
        <v>2</v>
      </c>
      <c r="S1844">
        <v>1</v>
      </c>
      <c r="T1844">
        <v>2</v>
      </c>
      <c r="V1844" t="s">
        <v>2968</v>
      </c>
      <c r="W1844" t="s">
        <v>3120</v>
      </c>
      <c r="X1844" t="s">
        <v>1223</v>
      </c>
      <c r="Y1844">
        <v>44</v>
      </c>
      <c r="Z1844">
        <v>44</v>
      </c>
      <c r="AA1844">
        <v>4</v>
      </c>
      <c r="AB1844">
        <v>4</v>
      </c>
      <c r="AC1844">
        <v>21</v>
      </c>
    </row>
    <row r="1845" spans="1:29" x14ac:dyDescent="0.3">
      <c r="A1845">
        <v>2265</v>
      </c>
      <c r="B1845" t="s">
        <v>547</v>
      </c>
      <c r="C1845" t="s">
        <v>3267</v>
      </c>
      <c r="J1845" t="s">
        <v>491</v>
      </c>
      <c r="K1845">
        <v>0</v>
      </c>
      <c r="N1845" t="b">
        <v>1</v>
      </c>
      <c r="O1845" t="b">
        <v>0</v>
      </c>
      <c r="P1845" t="b">
        <v>1</v>
      </c>
      <c r="Q1845">
        <v>1</v>
      </c>
      <c r="R1845">
        <v>2</v>
      </c>
      <c r="S1845">
        <v>1</v>
      </c>
      <c r="T1845">
        <v>2</v>
      </c>
      <c r="V1845" t="s">
        <v>2968</v>
      </c>
      <c r="W1845" t="s">
        <v>3120</v>
      </c>
      <c r="X1845" t="s">
        <v>1235</v>
      </c>
      <c r="Y1845">
        <v>45</v>
      </c>
      <c r="Z1845">
        <v>45</v>
      </c>
      <c r="AA1845">
        <v>4</v>
      </c>
      <c r="AB1845">
        <v>4</v>
      </c>
      <c r="AC1845">
        <v>21</v>
      </c>
    </row>
    <row r="1846" spans="1:29" x14ac:dyDescent="0.3">
      <c r="A1846">
        <v>2266</v>
      </c>
      <c r="B1846" t="s">
        <v>547</v>
      </c>
      <c r="C1846" t="s">
        <v>3268</v>
      </c>
      <c r="J1846" t="s">
        <v>491</v>
      </c>
      <c r="K1846">
        <v>0</v>
      </c>
      <c r="N1846" t="b">
        <v>1</v>
      </c>
      <c r="O1846" t="b">
        <v>0</v>
      </c>
      <c r="P1846" t="b">
        <v>1</v>
      </c>
      <c r="Q1846">
        <v>1</v>
      </c>
      <c r="R1846">
        <v>2</v>
      </c>
      <c r="S1846">
        <v>1</v>
      </c>
      <c r="T1846">
        <v>2</v>
      </c>
      <c r="V1846" t="s">
        <v>2968</v>
      </c>
      <c r="W1846" t="s">
        <v>3120</v>
      </c>
      <c r="X1846" t="s">
        <v>1247</v>
      </c>
      <c r="Y1846">
        <v>46</v>
      </c>
      <c r="Z1846">
        <v>46</v>
      </c>
      <c r="AA1846">
        <v>4</v>
      </c>
      <c r="AB1846">
        <v>4</v>
      </c>
      <c r="AC1846">
        <v>21</v>
      </c>
    </row>
    <row r="1847" spans="1:29" x14ac:dyDescent="0.3">
      <c r="A1847">
        <v>2267</v>
      </c>
      <c r="B1847" t="s">
        <v>547</v>
      </c>
      <c r="C1847" t="s">
        <v>3269</v>
      </c>
      <c r="J1847" t="s">
        <v>491</v>
      </c>
      <c r="K1847">
        <v>0</v>
      </c>
      <c r="N1847" t="b">
        <v>1</v>
      </c>
      <c r="O1847" t="b">
        <v>0</v>
      </c>
      <c r="P1847" t="b">
        <v>1</v>
      </c>
      <c r="Q1847">
        <v>1</v>
      </c>
      <c r="R1847">
        <v>2</v>
      </c>
      <c r="S1847">
        <v>1</v>
      </c>
      <c r="T1847">
        <v>2</v>
      </c>
      <c r="V1847" t="s">
        <v>2968</v>
      </c>
      <c r="W1847" t="s">
        <v>3120</v>
      </c>
      <c r="X1847" t="s">
        <v>1259</v>
      </c>
      <c r="Y1847">
        <v>47</v>
      </c>
      <c r="Z1847">
        <v>47</v>
      </c>
      <c r="AA1847">
        <v>4</v>
      </c>
      <c r="AB1847">
        <v>4</v>
      </c>
      <c r="AC1847">
        <v>21</v>
      </c>
    </row>
    <row r="1848" spans="1:29" x14ac:dyDescent="0.3">
      <c r="A1848">
        <v>2268</v>
      </c>
      <c r="B1848" t="s">
        <v>547</v>
      </c>
      <c r="C1848" t="s">
        <v>3270</v>
      </c>
      <c r="J1848" t="s">
        <v>491</v>
      </c>
      <c r="K1848">
        <v>0</v>
      </c>
      <c r="N1848" t="b">
        <v>1</v>
      </c>
      <c r="O1848" t="b">
        <v>0</v>
      </c>
      <c r="P1848" t="b">
        <v>1</v>
      </c>
      <c r="Q1848">
        <v>1</v>
      </c>
      <c r="R1848">
        <v>2</v>
      </c>
      <c r="S1848">
        <v>1</v>
      </c>
      <c r="T1848">
        <v>2</v>
      </c>
      <c r="V1848" t="s">
        <v>2968</v>
      </c>
      <c r="W1848" t="s">
        <v>3120</v>
      </c>
      <c r="X1848" t="s">
        <v>1271</v>
      </c>
      <c r="Y1848">
        <v>48</v>
      </c>
      <c r="Z1848">
        <v>48</v>
      </c>
      <c r="AA1848">
        <v>4</v>
      </c>
      <c r="AB1848">
        <v>4</v>
      </c>
      <c r="AC1848">
        <v>21</v>
      </c>
    </row>
    <row r="1849" spans="1:29" x14ac:dyDescent="0.3">
      <c r="A1849">
        <v>2269</v>
      </c>
      <c r="B1849" t="s">
        <v>547</v>
      </c>
      <c r="C1849" t="s">
        <v>3271</v>
      </c>
      <c r="J1849" t="s">
        <v>491</v>
      </c>
      <c r="K1849">
        <v>0</v>
      </c>
      <c r="N1849" t="b">
        <v>1</v>
      </c>
      <c r="O1849" t="b">
        <v>0</v>
      </c>
      <c r="P1849" t="b">
        <v>1</v>
      </c>
      <c r="Q1849">
        <v>1</v>
      </c>
      <c r="R1849">
        <v>2</v>
      </c>
      <c r="S1849">
        <v>1</v>
      </c>
      <c r="T1849">
        <v>2</v>
      </c>
      <c r="V1849" t="s">
        <v>2968</v>
      </c>
      <c r="W1849" t="s">
        <v>3120</v>
      </c>
      <c r="X1849" t="s">
        <v>1283</v>
      </c>
      <c r="Y1849">
        <v>49</v>
      </c>
      <c r="Z1849">
        <v>49</v>
      </c>
      <c r="AA1849">
        <v>4</v>
      </c>
      <c r="AB1849">
        <v>4</v>
      </c>
      <c r="AC1849">
        <v>21</v>
      </c>
    </row>
    <row r="1850" spans="1:29" x14ac:dyDescent="0.3">
      <c r="A1850">
        <v>2270</v>
      </c>
      <c r="B1850" t="s">
        <v>547</v>
      </c>
      <c r="C1850" t="s">
        <v>3272</v>
      </c>
      <c r="J1850" t="s">
        <v>491</v>
      </c>
      <c r="K1850">
        <v>0</v>
      </c>
      <c r="N1850" t="b">
        <v>1</v>
      </c>
      <c r="O1850" t="b">
        <v>0</v>
      </c>
      <c r="P1850" t="b">
        <v>1</v>
      </c>
      <c r="Q1850">
        <v>1</v>
      </c>
      <c r="R1850">
        <v>2</v>
      </c>
      <c r="S1850">
        <v>1</v>
      </c>
      <c r="T1850">
        <v>2</v>
      </c>
      <c r="V1850" t="s">
        <v>2968</v>
      </c>
      <c r="W1850" t="s">
        <v>3120</v>
      </c>
      <c r="X1850" t="s">
        <v>1295</v>
      </c>
      <c r="Y1850">
        <v>50</v>
      </c>
      <c r="Z1850">
        <v>50</v>
      </c>
      <c r="AA1850">
        <v>4</v>
      </c>
      <c r="AB1850">
        <v>4</v>
      </c>
      <c r="AC1850">
        <v>21</v>
      </c>
    </row>
    <row r="1851" spans="1:29" x14ac:dyDescent="0.3">
      <c r="A1851">
        <v>2271</v>
      </c>
      <c r="B1851" t="s">
        <v>547</v>
      </c>
      <c r="C1851" t="s">
        <v>3273</v>
      </c>
      <c r="J1851" t="s">
        <v>491</v>
      </c>
      <c r="K1851">
        <v>0</v>
      </c>
      <c r="N1851" t="b">
        <v>1</v>
      </c>
      <c r="O1851" t="b">
        <v>0</v>
      </c>
      <c r="P1851" t="b">
        <v>1</v>
      </c>
      <c r="Q1851">
        <v>1</v>
      </c>
      <c r="R1851">
        <v>2</v>
      </c>
      <c r="S1851">
        <v>1</v>
      </c>
      <c r="T1851">
        <v>2</v>
      </c>
      <c r="V1851" t="s">
        <v>2968</v>
      </c>
      <c r="W1851" t="s">
        <v>3120</v>
      </c>
      <c r="X1851" t="s">
        <v>1307</v>
      </c>
      <c r="Y1851">
        <v>51</v>
      </c>
      <c r="Z1851">
        <v>51</v>
      </c>
      <c r="AA1851">
        <v>4</v>
      </c>
      <c r="AB1851">
        <v>4</v>
      </c>
      <c r="AC1851">
        <v>21</v>
      </c>
    </row>
    <row r="1852" spans="1:29" x14ac:dyDescent="0.3">
      <c r="A1852">
        <v>2272</v>
      </c>
      <c r="B1852" t="s">
        <v>547</v>
      </c>
      <c r="C1852" t="s">
        <v>3274</v>
      </c>
      <c r="J1852" t="s">
        <v>491</v>
      </c>
      <c r="K1852">
        <v>0</v>
      </c>
      <c r="N1852" t="b">
        <v>1</v>
      </c>
      <c r="O1852" t="b">
        <v>0</v>
      </c>
      <c r="P1852" t="b">
        <v>1</v>
      </c>
      <c r="Q1852">
        <v>1</v>
      </c>
      <c r="R1852">
        <v>2</v>
      </c>
      <c r="S1852">
        <v>1</v>
      </c>
      <c r="T1852">
        <v>2</v>
      </c>
      <c r="V1852" t="s">
        <v>2968</v>
      </c>
      <c r="W1852" t="s">
        <v>3120</v>
      </c>
      <c r="X1852" t="s">
        <v>1319</v>
      </c>
      <c r="Y1852">
        <v>52</v>
      </c>
      <c r="Z1852">
        <v>52</v>
      </c>
      <c r="AA1852">
        <v>4</v>
      </c>
      <c r="AB1852">
        <v>4</v>
      </c>
      <c r="AC1852">
        <v>21</v>
      </c>
    </row>
    <row r="1853" spans="1:29" x14ac:dyDescent="0.3">
      <c r="A1853">
        <v>2273</v>
      </c>
      <c r="B1853" t="s">
        <v>547</v>
      </c>
      <c r="C1853" t="s">
        <v>3275</v>
      </c>
      <c r="J1853" t="s">
        <v>491</v>
      </c>
      <c r="K1853">
        <v>0</v>
      </c>
      <c r="N1853" t="b">
        <v>1</v>
      </c>
      <c r="O1853" t="b">
        <v>0</v>
      </c>
      <c r="P1853" t="b">
        <v>1</v>
      </c>
      <c r="Q1853">
        <v>1</v>
      </c>
      <c r="R1853">
        <v>2</v>
      </c>
      <c r="S1853">
        <v>1</v>
      </c>
      <c r="T1853">
        <v>2</v>
      </c>
      <c r="V1853" t="s">
        <v>2968</v>
      </c>
      <c r="W1853" t="s">
        <v>3120</v>
      </c>
      <c r="X1853" t="s">
        <v>1832</v>
      </c>
      <c r="Y1853">
        <v>53</v>
      </c>
      <c r="Z1853">
        <v>53</v>
      </c>
      <c r="AA1853">
        <v>4</v>
      </c>
      <c r="AB1853">
        <v>4</v>
      </c>
      <c r="AC1853">
        <v>21</v>
      </c>
    </row>
    <row r="1854" spans="1:29" x14ac:dyDescent="0.3">
      <c r="A1854">
        <v>2274</v>
      </c>
      <c r="B1854" t="s">
        <v>547</v>
      </c>
      <c r="C1854" t="s">
        <v>3276</v>
      </c>
      <c r="J1854" t="s">
        <v>491</v>
      </c>
      <c r="K1854">
        <v>0</v>
      </c>
      <c r="N1854" t="b">
        <v>1</v>
      </c>
      <c r="O1854" t="b">
        <v>0</v>
      </c>
      <c r="P1854" t="b">
        <v>1</v>
      </c>
      <c r="Q1854">
        <v>1</v>
      </c>
      <c r="R1854">
        <v>2</v>
      </c>
      <c r="S1854">
        <v>1</v>
      </c>
      <c r="T1854">
        <v>2</v>
      </c>
      <c r="V1854" t="s">
        <v>2968</v>
      </c>
      <c r="W1854" t="s">
        <v>3120</v>
      </c>
      <c r="X1854" t="s">
        <v>3277</v>
      </c>
      <c r="Y1854">
        <v>54</v>
      </c>
      <c r="Z1854">
        <v>54</v>
      </c>
      <c r="AA1854">
        <v>4</v>
      </c>
      <c r="AB1854">
        <v>4</v>
      </c>
      <c r="AC1854">
        <v>21</v>
      </c>
    </row>
    <row r="1855" spans="1:29" x14ac:dyDescent="0.3">
      <c r="A1855">
        <v>2275</v>
      </c>
      <c r="B1855" t="s">
        <v>547</v>
      </c>
      <c r="C1855" t="s">
        <v>3278</v>
      </c>
      <c r="J1855" t="s">
        <v>491</v>
      </c>
      <c r="K1855">
        <v>0</v>
      </c>
      <c r="N1855" t="b">
        <v>1</v>
      </c>
      <c r="O1855" t="b">
        <v>0</v>
      </c>
      <c r="P1855" t="b">
        <v>1</v>
      </c>
      <c r="Q1855">
        <v>1</v>
      </c>
      <c r="R1855">
        <v>2</v>
      </c>
      <c r="S1855">
        <v>1</v>
      </c>
      <c r="T1855">
        <v>2</v>
      </c>
      <c r="V1855" t="s">
        <v>2968</v>
      </c>
      <c r="W1855" t="s">
        <v>3120</v>
      </c>
      <c r="X1855" t="s">
        <v>3279</v>
      </c>
      <c r="Y1855">
        <v>55</v>
      </c>
      <c r="Z1855">
        <v>55</v>
      </c>
      <c r="AA1855">
        <v>4</v>
      </c>
      <c r="AB1855">
        <v>4</v>
      </c>
      <c r="AC1855">
        <v>21</v>
      </c>
    </row>
    <row r="1856" spans="1:29" x14ac:dyDescent="0.3">
      <c r="A1856">
        <v>2276</v>
      </c>
      <c r="B1856" t="s">
        <v>547</v>
      </c>
      <c r="C1856" t="s">
        <v>3280</v>
      </c>
      <c r="J1856" t="s">
        <v>491</v>
      </c>
      <c r="K1856">
        <v>0</v>
      </c>
      <c r="N1856" t="b">
        <v>1</v>
      </c>
      <c r="O1856" t="b">
        <v>0</v>
      </c>
      <c r="P1856" t="b">
        <v>1</v>
      </c>
      <c r="Q1856">
        <v>1</v>
      </c>
      <c r="R1856">
        <v>2</v>
      </c>
      <c r="S1856">
        <v>1</v>
      </c>
      <c r="T1856">
        <v>2</v>
      </c>
      <c r="V1856" t="s">
        <v>2968</v>
      </c>
      <c r="W1856" t="s">
        <v>3120</v>
      </c>
      <c r="X1856" t="s">
        <v>3281</v>
      </c>
      <c r="Y1856">
        <v>56</v>
      </c>
      <c r="Z1856">
        <v>56</v>
      </c>
      <c r="AA1856">
        <v>4</v>
      </c>
      <c r="AB1856">
        <v>4</v>
      </c>
      <c r="AC1856">
        <v>21</v>
      </c>
    </row>
    <row r="1857" spans="1:29" x14ac:dyDescent="0.3">
      <c r="A1857">
        <v>2277</v>
      </c>
      <c r="B1857" t="s">
        <v>547</v>
      </c>
      <c r="C1857" t="s">
        <v>3282</v>
      </c>
      <c r="J1857" t="s">
        <v>491</v>
      </c>
      <c r="K1857">
        <v>0</v>
      </c>
      <c r="N1857" t="b">
        <v>1</v>
      </c>
      <c r="O1857" t="b">
        <v>0</v>
      </c>
      <c r="P1857" t="b">
        <v>1</v>
      </c>
      <c r="Q1857">
        <v>1</v>
      </c>
      <c r="R1857">
        <v>2</v>
      </c>
      <c r="S1857">
        <v>1</v>
      </c>
      <c r="T1857">
        <v>2</v>
      </c>
      <c r="V1857" t="s">
        <v>2968</v>
      </c>
      <c r="W1857" t="s">
        <v>3120</v>
      </c>
      <c r="X1857" t="s">
        <v>3283</v>
      </c>
      <c r="Y1857">
        <v>57</v>
      </c>
      <c r="Z1857">
        <v>57</v>
      </c>
      <c r="AA1857">
        <v>4</v>
      </c>
      <c r="AB1857">
        <v>4</v>
      </c>
      <c r="AC1857">
        <v>21</v>
      </c>
    </row>
    <row r="1858" spans="1:29" x14ac:dyDescent="0.3">
      <c r="A1858">
        <v>2278</v>
      </c>
      <c r="B1858" t="s">
        <v>547</v>
      </c>
      <c r="C1858" t="s">
        <v>3284</v>
      </c>
      <c r="J1858" t="s">
        <v>491</v>
      </c>
      <c r="K1858">
        <v>0</v>
      </c>
      <c r="N1858" t="b">
        <v>1</v>
      </c>
      <c r="O1858" t="b">
        <v>0</v>
      </c>
      <c r="P1858" t="b">
        <v>1</v>
      </c>
      <c r="Q1858">
        <v>1</v>
      </c>
      <c r="R1858">
        <v>2</v>
      </c>
      <c r="S1858">
        <v>1</v>
      </c>
      <c r="T1858">
        <v>2</v>
      </c>
      <c r="V1858" t="s">
        <v>2968</v>
      </c>
      <c r="W1858" t="s">
        <v>3120</v>
      </c>
      <c r="X1858" t="s">
        <v>3285</v>
      </c>
      <c r="Y1858">
        <v>58</v>
      </c>
      <c r="Z1858">
        <v>58</v>
      </c>
      <c r="AA1858">
        <v>4</v>
      </c>
      <c r="AB1858">
        <v>4</v>
      </c>
      <c r="AC1858">
        <v>21</v>
      </c>
    </row>
    <row r="1859" spans="1:29" x14ac:dyDescent="0.3">
      <c r="A1859">
        <v>2279</v>
      </c>
      <c r="B1859" t="s">
        <v>547</v>
      </c>
      <c r="C1859" t="s">
        <v>3286</v>
      </c>
      <c r="J1859" t="s">
        <v>491</v>
      </c>
      <c r="K1859">
        <v>0</v>
      </c>
      <c r="N1859" t="b">
        <v>1</v>
      </c>
      <c r="O1859" t="b">
        <v>0</v>
      </c>
      <c r="P1859" t="b">
        <v>1</v>
      </c>
      <c r="Q1859">
        <v>1</v>
      </c>
      <c r="R1859">
        <v>2</v>
      </c>
      <c r="S1859">
        <v>1</v>
      </c>
      <c r="T1859">
        <v>2</v>
      </c>
      <c r="V1859" t="s">
        <v>2968</v>
      </c>
      <c r="W1859" t="s">
        <v>3120</v>
      </c>
      <c r="X1859" t="s">
        <v>3287</v>
      </c>
      <c r="Y1859">
        <v>59</v>
      </c>
      <c r="Z1859">
        <v>59</v>
      </c>
      <c r="AA1859">
        <v>4</v>
      </c>
      <c r="AB1859">
        <v>4</v>
      </c>
      <c r="AC1859">
        <v>21</v>
      </c>
    </row>
    <row r="1860" spans="1:29" x14ac:dyDescent="0.3">
      <c r="A1860">
        <v>2280</v>
      </c>
      <c r="B1860" t="s">
        <v>547</v>
      </c>
      <c r="C1860" t="s">
        <v>3288</v>
      </c>
      <c r="J1860" t="s">
        <v>491</v>
      </c>
      <c r="K1860">
        <v>0</v>
      </c>
      <c r="N1860" t="b">
        <v>1</v>
      </c>
      <c r="O1860" t="b">
        <v>0</v>
      </c>
      <c r="P1860" t="b">
        <v>1</v>
      </c>
      <c r="Q1860">
        <v>1</v>
      </c>
      <c r="R1860">
        <v>2</v>
      </c>
      <c r="S1860">
        <v>1</v>
      </c>
      <c r="T1860">
        <v>2</v>
      </c>
      <c r="V1860" t="s">
        <v>2968</v>
      </c>
      <c r="W1860" t="s">
        <v>3120</v>
      </c>
      <c r="X1860" t="s">
        <v>3289</v>
      </c>
      <c r="Y1860">
        <v>60</v>
      </c>
      <c r="Z1860">
        <v>60</v>
      </c>
      <c r="AA1860">
        <v>4</v>
      </c>
      <c r="AB1860">
        <v>4</v>
      </c>
      <c r="AC1860">
        <v>21</v>
      </c>
    </row>
    <row r="1861" spans="1:29" x14ac:dyDescent="0.3">
      <c r="A1861">
        <v>2281</v>
      </c>
      <c r="B1861" t="s">
        <v>547</v>
      </c>
      <c r="C1861" t="s">
        <v>3290</v>
      </c>
      <c r="J1861" t="s">
        <v>491</v>
      </c>
      <c r="K1861">
        <v>0</v>
      </c>
      <c r="N1861" t="b">
        <v>1</v>
      </c>
      <c r="O1861" t="b">
        <v>0</v>
      </c>
      <c r="P1861" t="b">
        <v>1</v>
      </c>
      <c r="Q1861">
        <v>1</v>
      </c>
      <c r="R1861">
        <v>2</v>
      </c>
      <c r="S1861">
        <v>1</v>
      </c>
      <c r="T1861">
        <v>2</v>
      </c>
      <c r="V1861" t="s">
        <v>2968</v>
      </c>
      <c r="W1861" t="s">
        <v>3120</v>
      </c>
      <c r="X1861" t="s">
        <v>3291</v>
      </c>
      <c r="Y1861">
        <v>61</v>
      </c>
      <c r="Z1861">
        <v>61</v>
      </c>
      <c r="AA1861">
        <v>4</v>
      </c>
      <c r="AB1861">
        <v>4</v>
      </c>
      <c r="AC1861">
        <v>21</v>
      </c>
    </row>
    <row r="1862" spans="1:29" x14ac:dyDescent="0.3">
      <c r="A1862">
        <v>2282</v>
      </c>
      <c r="B1862" t="s">
        <v>547</v>
      </c>
      <c r="C1862" t="s">
        <v>3292</v>
      </c>
      <c r="J1862" t="s">
        <v>491</v>
      </c>
      <c r="K1862">
        <v>0</v>
      </c>
      <c r="N1862" t="b">
        <v>1</v>
      </c>
      <c r="O1862" t="b">
        <v>0</v>
      </c>
      <c r="P1862" t="b">
        <v>1</v>
      </c>
      <c r="Q1862">
        <v>1</v>
      </c>
      <c r="R1862">
        <v>2</v>
      </c>
      <c r="S1862">
        <v>1</v>
      </c>
      <c r="T1862">
        <v>2</v>
      </c>
      <c r="V1862" t="s">
        <v>2968</v>
      </c>
      <c r="W1862" t="s">
        <v>3120</v>
      </c>
      <c r="X1862" t="s">
        <v>3293</v>
      </c>
      <c r="Y1862">
        <v>62</v>
      </c>
      <c r="Z1862">
        <v>62</v>
      </c>
      <c r="AA1862">
        <v>4</v>
      </c>
      <c r="AB1862">
        <v>4</v>
      </c>
      <c r="AC1862">
        <v>21</v>
      </c>
    </row>
    <row r="1863" spans="1:29" x14ac:dyDescent="0.3">
      <c r="A1863">
        <v>2283</v>
      </c>
      <c r="B1863" t="s">
        <v>547</v>
      </c>
      <c r="C1863" t="s">
        <v>3294</v>
      </c>
      <c r="J1863" t="s">
        <v>491</v>
      </c>
      <c r="K1863">
        <v>0</v>
      </c>
      <c r="N1863" t="b">
        <v>1</v>
      </c>
      <c r="O1863" t="b">
        <v>0</v>
      </c>
      <c r="P1863" t="b">
        <v>1</v>
      </c>
      <c r="Q1863">
        <v>1</v>
      </c>
      <c r="R1863">
        <v>2</v>
      </c>
      <c r="S1863">
        <v>1</v>
      </c>
      <c r="T1863">
        <v>2</v>
      </c>
      <c r="V1863" t="s">
        <v>2968</v>
      </c>
      <c r="W1863" t="s">
        <v>3120</v>
      </c>
      <c r="X1863" t="s">
        <v>3295</v>
      </c>
      <c r="Y1863">
        <v>63</v>
      </c>
      <c r="Z1863">
        <v>63</v>
      </c>
      <c r="AA1863">
        <v>4</v>
      </c>
      <c r="AB1863">
        <v>4</v>
      </c>
      <c r="AC1863">
        <v>21</v>
      </c>
    </row>
    <row r="1864" spans="1:29" x14ac:dyDescent="0.3">
      <c r="A1864">
        <v>2284</v>
      </c>
      <c r="B1864" t="s">
        <v>547</v>
      </c>
      <c r="C1864" t="s">
        <v>3296</v>
      </c>
      <c r="J1864" t="s">
        <v>491</v>
      </c>
      <c r="K1864">
        <v>0</v>
      </c>
      <c r="N1864" t="b">
        <v>1</v>
      </c>
      <c r="O1864" t="b">
        <v>0</v>
      </c>
      <c r="P1864" t="b">
        <v>1</v>
      </c>
      <c r="Q1864">
        <v>1</v>
      </c>
      <c r="R1864">
        <v>2</v>
      </c>
      <c r="S1864">
        <v>1</v>
      </c>
      <c r="T1864">
        <v>2</v>
      </c>
      <c r="V1864" t="s">
        <v>2968</v>
      </c>
      <c r="W1864" t="s">
        <v>3120</v>
      </c>
      <c r="X1864" t="s">
        <v>3297</v>
      </c>
      <c r="Y1864">
        <v>64</v>
      </c>
      <c r="Z1864">
        <v>64</v>
      </c>
      <c r="AA1864">
        <v>4</v>
      </c>
      <c r="AB1864">
        <v>4</v>
      </c>
      <c r="AC1864">
        <v>21</v>
      </c>
    </row>
    <row r="1865" spans="1:29" x14ac:dyDescent="0.3">
      <c r="A1865">
        <v>2285</v>
      </c>
      <c r="B1865" t="s">
        <v>547</v>
      </c>
      <c r="C1865" t="s">
        <v>3298</v>
      </c>
      <c r="J1865" t="s">
        <v>491</v>
      </c>
      <c r="K1865">
        <v>0</v>
      </c>
      <c r="N1865" t="b">
        <v>1</v>
      </c>
      <c r="O1865" t="b">
        <v>0</v>
      </c>
      <c r="P1865" t="b">
        <v>1</v>
      </c>
      <c r="Q1865">
        <v>1</v>
      </c>
      <c r="R1865">
        <v>2</v>
      </c>
      <c r="S1865">
        <v>1</v>
      </c>
      <c r="T1865">
        <v>2</v>
      </c>
      <c r="V1865" t="s">
        <v>2968</v>
      </c>
      <c r="W1865" t="s">
        <v>3120</v>
      </c>
      <c r="X1865" t="s">
        <v>3299</v>
      </c>
      <c r="Y1865">
        <v>65</v>
      </c>
      <c r="Z1865">
        <v>65</v>
      </c>
      <c r="AA1865">
        <v>4</v>
      </c>
      <c r="AB1865">
        <v>4</v>
      </c>
      <c r="AC1865">
        <v>21</v>
      </c>
    </row>
    <row r="1866" spans="1:29" x14ac:dyDescent="0.3">
      <c r="A1866">
        <v>2286</v>
      </c>
      <c r="B1866" t="s">
        <v>547</v>
      </c>
      <c r="C1866" t="s">
        <v>3300</v>
      </c>
      <c r="J1866" t="s">
        <v>491</v>
      </c>
      <c r="K1866">
        <v>0</v>
      </c>
      <c r="N1866" t="b">
        <v>1</v>
      </c>
      <c r="O1866" t="b">
        <v>0</v>
      </c>
      <c r="P1866" t="b">
        <v>1</v>
      </c>
      <c r="Q1866">
        <v>1</v>
      </c>
      <c r="R1866">
        <v>2</v>
      </c>
      <c r="S1866">
        <v>1</v>
      </c>
      <c r="T1866">
        <v>2</v>
      </c>
      <c r="V1866" t="s">
        <v>2968</v>
      </c>
      <c r="W1866" t="s">
        <v>3120</v>
      </c>
      <c r="X1866" t="s">
        <v>3301</v>
      </c>
      <c r="Y1866">
        <v>66</v>
      </c>
      <c r="Z1866">
        <v>66</v>
      </c>
      <c r="AA1866">
        <v>4</v>
      </c>
      <c r="AB1866">
        <v>4</v>
      </c>
      <c r="AC1866">
        <v>21</v>
      </c>
    </row>
    <row r="1867" spans="1:29" x14ac:dyDescent="0.3">
      <c r="A1867">
        <v>2287</v>
      </c>
      <c r="B1867" t="s">
        <v>547</v>
      </c>
      <c r="C1867" t="s">
        <v>3302</v>
      </c>
      <c r="J1867" t="s">
        <v>491</v>
      </c>
      <c r="K1867">
        <v>0</v>
      </c>
      <c r="N1867" t="b">
        <v>1</v>
      </c>
      <c r="O1867" t="b">
        <v>0</v>
      </c>
      <c r="P1867" t="b">
        <v>1</v>
      </c>
      <c r="Q1867">
        <v>1</v>
      </c>
      <c r="R1867">
        <v>2</v>
      </c>
      <c r="S1867">
        <v>1</v>
      </c>
      <c r="T1867">
        <v>2</v>
      </c>
      <c r="V1867" t="s">
        <v>2968</v>
      </c>
      <c r="W1867" t="s">
        <v>3120</v>
      </c>
      <c r="X1867" t="s">
        <v>3303</v>
      </c>
      <c r="Y1867">
        <v>67</v>
      </c>
      <c r="Z1867">
        <v>67</v>
      </c>
      <c r="AA1867">
        <v>4</v>
      </c>
      <c r="AB1867">
        <v>4</v>
      </c>
      <c r="AC1867">
        <v>21</v>
      </c>
    </row>
    <row r="1868" spans="1:29" x14ac:dyDescent="0.3">
      <c r="A1868">
        <v>2288</v>
      </c>
      <c r="B1868" t="s">
        <v>547</v>
      </c>
      <c r="C1868" t="s">
        <v>3304</v>
      </c>
      <c r="J1868" t="s">
        <v>491</v>
      </c>
      <c r="K1868">
        <v>0</v>
      </c>
      <c r="N1868" t="b">
        <v>1</v>
      </c>
      <c r="O1868" t="b">
        <v>0</v>
      </c>
      <c r="P1868" t="b">
        <v>1</v>
      </c>
      <c r="Q1868">
        <v>1</v>
      </c>
      <c r="R1868">
        <v>2</v>
      </c>
      <c r="S1868">
        <v>1</v>
      </c>
      <c r="T1868">
        <v>2</v>
      </c>
      <c r="V1868" t="s">
        <v>2968</v>
      </c>
      <c r="W1868" t="s">
        <v>3120</v>
      </c>
      <c r="X1868" t="s">
        <v>3305</v>
      </c>
      <c r="Y1868">
        <v>68</v>
      </c>
      <c r="Z1868">
        <v>68</v>
      </c>
      <c r="AA1868">
        <v>4</v>
      </c>
      <c r="AB1868">
        <v>4</v>
      </c>
      <c r="AC1868">
        <v>21</v>
      </c>
    </row>
    <row r="1869" spans="1:29" x14ac:dyDescent="0.3">
      <c r="A1869">
        <v>2289</v>
      </c>
      <c r="B1869" t="s">
        <v>547</v>
      </c>
      <c r="C1869" t="s">
        <v>3306</v>
      </c>
      <c r="J1869" t="s">
        <v>491</v>
      </c>
      <c r="K1869">
        <v>0</v>
      </c>
      <c r="N1869" t="b">
        <v>1</v>
      </c>
      <c r="O1869" t="b">
        <v>0</v>
      </c>
      <c r="P1869" t="b">
        <v>1</v>
      </c>
      <c r="Q1869">
        <v>1</v>
      </c>
      <c r="R1869">
        <v>2</v>
      </c>
      <c r="S1869">
        <v>1</v>
      </c>
      <c r="T1869">
        <v>2</v>
      </c>
      <c r="V1869" t="s">
        <v>2968</v>
      </c>
      <c r="W1869" t="s">
        <v>3120</v>
      </c>
      <c r="X1869" t="s">
        <v>3307</v>
      </c>
      <c r="Y1869">
        <v>69</v>
      </c>
      <c r="Z1869">
        <v>69</v>
      </c>
      <c r="AA1869">
        <v>4</v>
      </c>
      <c r="AB1869">
        <v>4</v>
      </c>
      <c r="AC1869">
        <v>21</v>
      </c>
    </row>
    <row r="1870" spans="1:29" x14ac:dyDescent="0.3">
      <c r="A1870">
        <v>2290</v>
      </c>
      <c r="B1870" t="s">
        <v>547</v>
      </c>
      <c r="C1870" t="s">
        <v>3308</v>
      </c>
      <c r="J1870" t="s">
        <v>491</v>
      </c>
      <c r="K1870">
        <v>0</v>
      </c>
      <c r="N1870" t="b">
        <v>1</v>
      </c>
      <c r="O1870" t="b">
        <v>0</v>
      </c>
      <c r="P1870" t="b">
        <v>1</v>
      </c>
      <c r="Q1870">
        <v>1</v>
      </c>
      <c r="R1870">
        <v>2</v>
      </c>
      <c r="S1870">
        <v>1</v>
      </c>
      <c r="T1870">
        <v>2</v>
      </c>
      <c r="V1870" t="s">
        <v>2968</v>
      </c>
      <c r="W1870" t="s">
        <v>3120</v>
      </c>
      <c r="X1870" t="s">
        <v>3309</v>
      </c>
      <c r="Y1870">
        <v>70</v>
      </c>
      <c r="Z1870">
        <v>70</v>
      </c>
      <c r="AA1870">
        <v>4</v>
      </c>
      <c r="AB1870">
        <v>4</v>
      </c>
      <c r="AC1870">
        <v>21</v>
      </c>
    </row>
    <row r="1871" spans="1:29" x14ac:dyDescent="0.3">
      <c r="A1871">
        <v>2291</v>
      </c>
      <c r="B1871" t="s">
        <v>547</v>
      </c>
      <c r="C1871" t="s">
        <v>3310</v>
      </c>
      <c r="J1871" t="s">
        <v>491</v>
      </c>
      <c r="K1871">
        <v>0</v>
      </c>
      <c r="N1871" t="b">
        <v>1</v>
      </c>
      <c r="O1871" t="b">
        <v>0</v>
      </c>
      <c r="P1871" t="b">
        <v>1</v>
      </c>
      <c r="Q1871">
        <v>1</v>
      </c>
      <c r="R1871">
        <v>2</v>
      </c>
      <c r="S1871">
        <v>1</v>
      </c>
      <c r="T1871">
        <v>2</v>
      </c>
      <c r="V1871" t="s">
        <v>2968</v>
      </c>
      <c r="W1871" t="s">
        <v>3120</v>
      </c>
      <c r="X1871" t="s">
        <v>3311</v>
      </c>
      <c r="Y1871">
        <v>71</v>
      </c>
      <c r="Z1871">
        <v>71</v>
      </c>
      <c r="AA1871">
        <v>4</v>
      </c>
      <c r="AB1871">
        <v>4</v>
      </c>
      <c r="AC1871">
        <v>21</v>
      </c>
    </row>
    <row r="1872" spans="1:29" x14ac:dyDescent="0.3">
      <c r="A1872">
        <v>2292</v>
      </c>
      <c r="B1872" t="s">
        <v>547</v>
      </c>
      <c r="C1872" t="s">
        <v>3312</v>
      </c>
      <c r="J1872" t="s">
        <v>491</v>
      </c>
      <c r="K1872">
        <v>0</v>
      </c>
      <c r="N1872" t="b">
        <v>1</v>
      </c>
      <c r="O1872" t="b">
        <v>0</v>
      </c>
      <c r="P1872" t="b">
        <v>1</v>
      </c>
      <c r="Q1872">
        <v>1</v>
      </c>
      <c r="R1872">
        <v>2</v>
      </c>
      <c r="S1872">
        <v>1</v>
      </c>
      <c r="T1872">
        <v>2</v>
      </c>
      <c r="V1872" t="s">
        <v>2968</v>
      </c>
      <c r="W1872" t="s">
        <v>3120</v>
      </c>
      <c r="X1872" t="s">
        <v>3313</v>
      </c>
      <c r="Y1872">
        <v>72</v>
      </c>
      <c r="Z1872">
        <v>72</v>
      </c>
      <c r="AA1872">
        <v>4</v>
      </c>
      <c r="AB1872">
        <v>4</v>
      </c>
      <c r="AC1872">
        <v>21</v>
      </c>
    </row>
    <row r="1873" spans="1:29" x14ac:dyDescent="0.3">
      <c r="A1873">
        <v>2293</v>
      </c>
      <c r="B1873" t="s">
        <v>547</v>
      </c>
      <c r="C1873" t="s">
        <v>3314</v>
      </c>
      <c r="J1873" t="s">
        <v>491</v>
      </c>
      <c r="K1873">
        <v>0</v>
      </c>
      <c r="N1873" t="b">
        <v>1</v>
      </c>
      <c r="O1873" t="b">
        <v>0</v>
      </c>
      <c r="P1873" t="b">
        <v>1</v>
      </c>
      <c r="Q1873">
        <v>1</v>
      </c>
      <c r="R1873">
        <v>2</v>
      </c>
      <c r="S1873">
        <v>1</v>
      </c>
      <c r="T1873">
        <v>2</v>
      </c>
      <c r="V1873" t="s">
        <v>2968</v>
      </c>
      <c r="W1873" t="s">
        <v>3120</v>
      </c>
      <c r="X1873" t="s">
        <v>3315</v>
      </c>
      <c r="Y1873">
        <v>73</v>
      </c>
      <c r="Z1873">
        <v>73</v>
      </c>
      <c r="AA1873">
        <v>4</v>
      </c>
      <c r="AB1873">
        <v>4</v>
      </c>
      <c r="AC1873">
        <v>21</v>
      </c>
    </row>
    <row r="1874" spans="1:29" x14ac:dyDescent="0.3">
      <c r="A1874">
        <v>2294</v>
      </c>
      <c r="B1874" t="s">
        <v>547</v>
      </c>
      <c r="C1874" t="s">
        <v>3316</v>
      </c>
      <c r="J1874" t="s">
        <v>491</v>
      </c>
      <c r="K1874">
        <v>0</v>
      </c>
      <c r="N1874" t="b">
        <v>1</v>
      </c>
      <c r="O1874" t="b">
        <v>0</v>
      </c>
      <c r="P1874" t="b">
        <v>1</v>
      </c>
      <c r="Q1874">
        <v>1</v>
      </c>
      <c r="R1874">
        <v>2</v>
      </c>
      <c r="S1874">
        <v>1</v>
      </c>
      <c r="T1874">
        <v>2</v>
      </c>
      <c r="V1874" t="s">
        <v>2968</v>
      </c>
      <c r="W1874" t="s">
        <v>3120</v>
      </c>
      <c r="X1874" t="s">
        <v>3317</v>
      </c>
      <c r="Y1874">
        <v>74</v>
      </c>
      <c r="Z1874">
        <v>74</v>
      </c>
      <c r="AA1874">
        <v>4</v>
      </c>
      <c r="AB1874">
        <v>4</v>
      </c>
      <c r="AC1874">
        <v>21</v>
      </c>
    </row>
    <row r="1875" spans="1:29" x14ac:dyDescent="0.3">
      <c r="A1875">
        <v>2295</v>
      </c>
      <c r="B1875" t="s">
        <v>547</v>
      </c>
      <c r="C1875" t="s">
        <v>3318</v>
      </c>
      <c r="J1875" t="s">
        <v>491</v>
      </c>
      <c r="K1875">
        <v>0</v>
      </c>
      <c r="N1875" t="b">
        <v>1</v>
      </c>
      <c r="O1875" t="b">
        <v>0</v>
      </c>
      <c r="P1875" t="b">
        <v>1</v>
      </c>
      <c r="Q1875">
        <v>1</v>
      </c>
      <c r="R1875">
        <v>2</v>
      </c>
      <c r="S1875">
        <v>1</v>
      </c>
      <c r="T1875">
        <v>2</v>
      </c>
      <c r="V1875" t="s">
        <v>2968</v>
      </c>
      <c r="W1875" t="s">
        <v>3120</v>
      </c>
      <c r="X1875" t="s">
        <v>3319</v>
      </c>
      <c r="Y1875">
        <v>75</v>
      </c>
      <c r="Z1875">
        <v>75</v>
      </c>
      <c r="AA1875">
        <v>4</v>
      </c>
      <c r="AB1875">
        <v>4</v>
      </c>
      <c r="AC1875">
        <v>21</v>
      </c>
    </row>
    <row r="1876" spans="1:29" x14ac:dyDescent="0.3">
      <c r="A1876">
        <v>2296</v>
      </c>
      <c r="B1876" t="s">
        <v>547</v>
      </c>
      <c r="C1876" t="s">
        <v>3320</v>
      </c>
      <c r="J1876" t="s">
        <v>491</v>
      </c>
      <c r="K1876">
        <v>0</v>
      </c>
      <c r="N1876" t="b">
        <v>1</v>
      </c>
      <c r="O1876" t="b">
        <v>0</v>
      </c>
      <c r="P1876" t="b">
        <v>1</v>
      </c>
      <c r="Q1876">
        <v>1</v>
      </c>
      <c r="R1876">
        <v>2</v>
      </c>
      <c r="S1876">
        <v>1</v>
      </c>
      <c r="T1876">
        <v>2</v>
      </c>
      <c r="V1876" t="s">
        <v>2968</v>
      </c>
      <c r="W1876" t="s">
        <v>3120</v>
      </c>
      <c r="X1876" t="s">
        <v>3321</v>
      </c>
      <c r="Y1876">
        <v>76</v>
      </c>
      <c r="Z1876">
        <v>76</v>
      </c>
      <c r="AA1876">
        <v>4</v>
      </c>
      <c r="AB1876">
        <v>4</v>
      </c>
      <c r="AC1876">
        <v>21</v>
      </c>
    </row>
    <row r="1877" spans="1:29" x14ac:dyDescent="0.3">
      <c r="A1877">
        <v>2297</v>
      </c>
      <c r="B1877" t="s">
        <v>547</v>
      </c>
      <c r="C1877" t="s">
        <v>3322</v>
      </c>
      <c r="J1877" t="s">
        <v>491</v>
      </c>
      <c r="K1877">
        <v>0</v>
      </c>
      <c r="N1877" t="b">
        <v>1</v>
      </c>
      <c r="O1877" t="b">
        <v>0</v>
      </c>
      <c r="P1877" t="b">
        <v>1</v>
      </c>
      <c r="Q1877">
        <v>1</v>
      </c>
      <c r="R1877">
        <v>2</v>
      </c>
      <c r="S1877">
        <v>1</v>
      </c>
      <c r="T1877">
        <v>2</v>
      </c>
      <c r="V1877" t="s">
        <v>2968</v>
      </c>
      <c r="W1877" t="s">
        <v>3120</v>
      </c>
      <c r="X1877" t="s">
        <v>3323</v>
      </c>
      <c r="Y1877">
        <v>77</v>
      </c>
      <c r="Z1877">
        <v>77</v>
      </c>
      <c r="AA1877">
        <v>4</v>
      </c>
      <c r="AB1877">
        <v>4</v>
      </c>
      <c r="AC1877">
        <v>21</v>
      </c>
    </row>
    <row r="1878" spans="1:29" x14ac:dyDescent="0.3">
      <c r="A1878">
        <v>2298</v>
      </c>
      <c r="B1878" t="s">
        <v>547</v>
      </c>
      <c r="C1878" t="s">
        <v>3324</v>
      </c>
      <c r="J1878" t="s">
        <v>491</v>
      </c>
      <c r="K1878">
        <v>0</v>
      </c>
      <c r="N1878" t="b">
        <v>1</v>
      </c>
      <c r="O1878" t="b">
        <v>0</v>
      </c>
      <c r="P1878" t="b">
        <v>1</v>
      </c>
      <c r="Q1878">
        <v>1</v>
      </c>
      <c r="R1878">
        <v>2</v>
      </c>
      <c r="S1878">
        <v>1</v>
      </c>
      <c r="T1878">
        <v>2</v>
      </c>
      <c r="V1878" t="s">
        <v>2968</v>
      </c>
      <c r="W1878" t="s">
        <v>3120</v>
      </c>
      <c r="X1878" t="s">
        <v>737</v>
      </c>
      <c r="Y1878">
        <v>3</v>
      </c>
      <c r="Z1878">
        <v>3</v>
      </c>
      <c r="AA1878">
        <v>5</v>
      </c>
      <c r="AB1878">
        <v>5</v>
      </c>
      <c r="AC1878">
        <v>21</v>
      </c>
    </row>
    <row r="1879" spans="1:29" x14ac:dyDescent="0.3">
      <c r="A1879">
        <v>2299</v>
      </c>
      <c r="B1879" t="s">
        <v>547</v>
      </c>
      <c r="C1879" t="s">
        <v>3325</v>
      </c>
      <c r="J1879" t="s">
        <v>491</v>
      </c>
      <c r="K1879">
        <v>0</v>
      </c>
      <c r="N1879" t="b">
        <v>1</v>
      </c>
      <c r="O1879" t="b">
        <v>0</v>
      </c>
      <c r="P1879" t="b">
        <v>1</v>
      </c>
      <c r="Q1879">
        <v>1</v>
      </c>
      <c r="R1879">
        <v>2</v>
      </c>
      <c r="S1879">
        <v>1</v>
      </c>
      <c r="T1879">
        <v>2</v>
      </c>
      <c r="V1879" t="s">
        <v>2968</v>
      </c>
      <c r="W1879" t="s">
        <v>3120</v>
      </c>
      <c r="X1879" t="s">
        <v>748</v>
      </c>
      <c r="Y1879">
        <v>4</v>
      </c>
      <c r="Z1879">
        <v>4</v>
      </c>
      <c r="AA1879">
        <v>5</v>
      </c>
      <c r="AB1879">
        <v>5</v>
      </c>
      <c r="AC1879">
        <v>21</v>
      </c>
    </row>
    <row r="1880" spans="1:29" x14ac:dyDescent="0.3">
      <c r="A1880">
        <v>2300</v>
      </c>
      <c r="B1880" t="s">
        <v>547</v>
      </c>
      <c r="C1880" t="s">
        <v>3326</v>
      </c>
      <c r="J1880" t="s">
        <v>491</v>
      </c>
      <c r="K1880">
        <v>0</v>
      </c>
      <c r="N1880" t="b">
        <v>1</v>
      </c>
      <c r="O1880" t="b">
        <v>0</v>
      </c>
      <c r="P1880" t="b">
        <v>1</v>
      </c>
      <c r="Q1880">
        <v>1</v>
      </c>
      <c r="R1880">
        <v>2</v>
      </c>
      <c r="S1880">
        <v>1</v>
      </c>
      <c r="T1880">
        <v>2</v>
      </c>
      <c r="V1880" t="s">
        <v>2968</v>
      </c>
      <c r="W1880" t="s">
        <v>3120</v>
      </c>
      <c r="X1880" t="s">
        <v>760</v>
      </c>
      <c r="Y1880">
        <v>5</v>
      </c>
      <c r="Z1880">
        <v>5</v>
      </c>
      <c r="AA1880">
        <v>5</v>
      </c>
      <c r="AB1880">
        <v>5</v>
      </c>
      <c r="AC1880">
        <v>21</v>
      </c>
    </row>
    <row r="1881" spans="1:29" x14ac:dyDescent="0.3">
      <c r="A1881">
        <v>2301</v>
      </c>
      <c r="B1881" t="s">
        <v>547</v>
      </c>
      <c r="C1881" t="s">
        <v>3327</v>
      </c>
      <c r="J1881" t="s">
        <v>491</v>
      </c>
      <c r="K1881">
        <v>0</v>
      </c>
      <c r="N1881" t="b">
        <v>1</v>
      </c>
      <c r="O1881" t="b">
        <v>0</v>
      </c>
      <c r="P1881" t="b">
        <v>1</v>
      </c>
      <c r="Q1881">
        <v>1</v>
      </c>
      <c r="R1881">
        <v>2</v>
      </c>
      <c r="S1881">
        <v>1</v>
      </c>
      <c r="T1881">
        <v>2</v>
      </c>
      <c r="V1881" t="s">
        <v>2968</v>
      </c>
      <c r="W1881" t="s">
        <v>3120</v>
      </c>
      <c r="X1881" t="s">
        <v>772</v>
      </c>
      <c r="Y1881">
        <v>6</v>
      </c>
      <c r="Z1881">
        <v>6</v>
      </c>
      <c r="AA1881">
        <v>5</v>
      </c>
      <c r="AB1881">
        <v>5</v>
      </c>
      <c r="AC1881">
        <v>21</v>
      </c>
    </row>
    <row r="1882" spans="1:29" x14ac:dyDescent="0.3">
      <c r="A1882">
        <v>2302</v>
      </c>
      <c r="B1882" t="s">
        <v>547</v>
      </c>
      <c r="C1882" t="s">
        <v>3328</v>
      </c>
      <c r="J1882" t="s">
        <v>491</v>
      </c>
      <c r="K1882">
        <v>0</v>
      </c>
      <c r="N1882" t="b">
        <v>1</v>
      </c>
      <c r="O1882" t="b">
        <v>0</v>
      </c>
      <c r="P1882" t="b">
        <v>1</v>
      </c>
      <c r="Q1882">
        <v>1</v>
      </c>
      <c r="R1882">
        <v>2</v>
      </c>
      <c r="S1882">
        <v>1</v>
      </c>
      <c r="T1882">
        <v>2</v>
      </c>
      <c r="V1882" t="s">
        <v>2968</v>
      </c>
      <c r="W1882" t="s">
        <v>3120</v>
      </c>
      <c r="X1882" t="s">
        <v>783</v>
      </c>
      <c r="Y1882">
        <v>7</v>
      </c>
      <c r="Z1882">
        <v>7</v>
      </c>
      <c r="AA1882">
        <v>5</v>
      </c>
      <c r="AB1882">
        <v>5</v>
      </c>
      <c r="AC1882">
        <v>21</v>
      </c>
    </row>
    <row r="1883" spans="1:29" x14ac:dyDescent="0.3">
      <c r="A1883">
        <v>2303</v>
      </c>
      <c r="B1883" t="s">
        <v>547</v>
      </c>
      <c r="C1883" t="s">
        <v>3329</v>
      </c>
      <c r="J1883" t="s">
        <v>491</v>
      </c>
      <c r="K1883">
        <v>0</v>
      </c>
      <c r="N1883" t="b">
        <v>1</v>
      </c>
      <c r="O1883" t="b">
        <v>0</v>
      </c>
      <c r="P1883" t="b">
        <v>1</v>
      </c>
      <c r="Q1883">
        <v>1</v>
      </c>
      <c r="R1883">
        <v>2</v>
      </c>
      <c r="S1883">
        <v>1</v>
      </c>
      <c r="T1883">
        <v>2</v>
      </c>
      <c r="V1883" t="s">
        <v>2968</v>
      </c>
      <c r="W1883" t="s">
        <v>3120</v>
      </c>
      <c r="X1883" t="s">
        <v>795</v>
      </c>
      <c r="Y1883">
        <v>8</v>
      </c>
      <c r="Z1883">
        <v>8</v>
      </c>
      <c r="AA1883">
        <v>5</v>
      </c>
      <c r="AB1883">
        <v>5</v>
      </c>
      <c r="AC1883">
        <v>21</v>
      </c>
    </row>
    <row r="1884" spans="1:29" x14ac:dyDescent="0.3">
      <c r="A1884">
        <v>2304</v>
      </c>
      <c r="B1884" t="s">
        <v>547</v>
      </c>
      <c r="C1884" t="s">
        <v>3330</v>
      </c>
      <c r="J1884" t="s">
        <v>491</v>
      </c>
      <c r="K1884">
        <v>0</v>
      </c>
      <c r="N1884" t="b">
        <v>1</v>
      </c>
      <c r="O1884" t="b">
        <v>0</v>
      </c>
      <c r="P1884" t="b">
        <v>1</v>
      </c>
      <c r="Q1884">
        <v>1</v>
      </c>
      <c r="R1884">
        <v>2</v>
      </c>
      <c r="S1884">
        <v>1</v>
      </c>
      <c r="T1884">
        <v>2</v>
      </c>
      <c r="V1884" t="s">
        <v>2968</v>
      </c>
      <c r="W1884" t="s">
        <v>3120</v>
      </c>
      <c r="X1884" t="s">
        <v>453</v>
      </c>
      <c r="Y1884">
        <v>9</v>
      </c>
      <c r="Z1884">
        <v>9</v>
      </c>
      <c r="AA1884">
        <v>5</v>
      </c>
      <c r="AB1884">
        <v>5</v>
      </c>
      <c r="AC1884">
        <v>21</v>
      </c>
    </row>
    <row r="1885" spans="1:29" x14ac:dyDescent="0.3">
      <c r="A1885">
        <v>2305</v>
      </c>
      <c r="B1885" t="s">
        <v>547</v>
      </c>
      <c r="C1885" t="s">
        <v>3331</v>
      </c>
      <c r="J1885" t="s">
        <v>491</v>
      </c>
      <c r="K1885">
        <v>0</v>
      </c>
      <c r="N1885" t="b">
        <v>1</v>
      </c>
      <c r="O1885" t="b">
        <v>0</v>
      </c>
      <c r="P1885" t="b">
        <v>1</v>
      </c>
      <c r="Q1885">
        <v>1</v>
      </c>
      <c r="R1885">
        <v>2</v>
      </c>
      <c r="S1885">
        <v>1</v>
      </c>
      <c r="T1885">
        <v>2</v>
      </c>
      <c r="V1885" t="s">
        <v>2968</v>
      </c>
      <c r="W1885" t="s">
        <v>3120</v>
      </c>
      <c r="X1885" t="s">
        <v>818</v>
      </c>
      <c r="Y1885">
        <v>10</v>
      </c>
      <c r="Z1885">
        <v>10</v>
      </c>
      <c r="AA1885">
        <v>5</v>
      </c>
      <c r="AB1885">
        <v>5</v>
      </c>
      <c r="AC1885">
        <v>21</v>
      </c>
    </row>
    <row r="1886" spans="1:29" x14ac:dyDescent="0.3">
      <c r="A1886">
        <v>2306</v>
      </c>
      <c r="B1886" t="s">
        <v>547</v>
      </c>
      <c r="C1886" t="s">
        <v>3332</v>
      </c>
      <c r="J1886" t="s">
        <v>491</v>
      </c>
      <c r="K1886">
        <v>0</v>
      </c>
      <c r="N1886" t="b">
        <v>1</v>
      </c>
      <c r="O1886" t="b">
        <v>0</v>
      </c>
      <c r="P1886" t="b">
        <v>1</v>
      </c>
      <c r="Q1886">
        <v>1</v>
      </c>
      <c r="R1886">
        <v>2</v>
      </c>
      <c r="S1886">
        <v>1</v>
      </c>
      <c r="T1886">
        <v>2</v>
      </c>
      <c r="V1886" t="s">
        <v>2968</v>
      </c>
      <c r="W1886" t="s">
        <v>3120</v>
      </c>
      <c r="X1886" t="s">
        <v>830</v>
      </c>
      <c r="Y1886">
        <v>11</v>
      </c>
      <c r="Z1886">
        <v>11</v>
      </c>
      <c r="AA1886">
        <v>5</v>
      </c>
      <c r="AB1886">
        <v>5</v>
      </c>
      <c r="AC1886">
        <v>21</v>
      </c>
    </row>
    <row r="1887" spans="1:29" x14ac:dyDescent="0.3">
      <c r="A1887">
        <v>2307</v>
      </c>
      <c r="B1887" t="s">
        <v>547</v>
      </c>
      <c r="C1887" t="s">
        <v>3333</v>
      </c>
      <c r="J1887" t="s">
        <v>491</v>
      </c>
      <c r="K1887">
        <v>0</v>
      </c>
      <c r="N1887" t="b">
        <v>1</v>
      </c>
      <c r="O1887" t="b">
        <v>0</v>
      </c>
      <c r="P1887" t="b">
        <v>1</v>
      </c>
      <c r="Q1887">
        <v>1</v>
      </c>
      <c r="R1887">
        <v>2</v>
      </c>
      <c r="S1887">
        <v>1</v>
      </c>
      <c r="T1887">
        <v>2</v>
      </c>
      <c r="V1887" t="s">
        <v>2968</v>
      </c>
      <c r="W1887" t="s">
        <v>3120</v>
      </c>
      <c r="X1887" t="s">
        <v>842</v>
      </c>
      <c r="Y1887">
        <v>12</v>
      </c>
      <c r="Z1887">
        <v>12</v>
      </c>
      <c r="AA1887">
        <v>5</v>
      </c>
      <c r="AB1887">
        <v>5</v>
      </c>
      <c r="AC1887">
        <v>21</v>
      </c>
    </row>
    <row r="1888" spans="1:29" x14ac:dyDescent="0.3">
      <c r="A1888">
        <v>2308</v>
      </c>
      <c r="B1888" t="s">
        <v>547</v>
      </c>
      <c r="C1888" t="s">
        <v>3334</v>
      </c>
      <c r="J1888" t="s">
        <v>491</v>
      </c>
      <c r="K1888">
        <v>0</v>
      </c>
      <c r="N1888" t="b">
        <v>1</v>
      </c>
      <c r="O1888" t="b">
        <v>0</v>
      </c>
      <c r="P1888" t="b">
        <v>1</v>
      </c>
      <c r="Q1888">
        <v>1</v>
      </c>
      <c r="R1888">
        <v>2</v>
      </c>
      <c r="S1888">
        <v>1</v>
      </c>
      <c r="T1888">
        <v>2</v>
      </c>
      <c r="V1888" t="s">
        <v>2968</v>
      </c>
      <c r="W1888" t="s">
        <v>3120</v>
      </c>
      <c r="X1888" t="s">
        <v>854</v>
      </c>
      <c r="Y1888">
        <v>13</v>
      </c>
      <c r="Z1888">
        <v>13</v>
      </c>
      <c r="AA1888">
        <v>5</v>
      </c>
      <c r="AB1888">
        <v>5</v>
      </c>
      <c r="AC1888">
        <v>21</v>
      </c>
    </row>
    <row r="1889" spans="1:29" x14ac:dyDescent="0.3">
      <c r="A1889">
        <v>2309</v>
      </c>
      <c r="B1889" t="s">
        <v>547</v>
      </c>
      <c r="C1889" t="s">
        <v>3335</v>
      </c>
      <c r="J1889" t="s">
        <v>491</v>
      </c>
      <c r="K1889">
        <v>0</v>
      </c>
      <c r="N1889" t="b">
        <v>1</v>
      </c>
      <c r="O1889" t="b">
        <v>0</v>
      </c>
      <c r="P1889" t="b">
        <v>1</v>
      </c>
      <c r="Q1889">
        <v>1</v>
      </c>
      <c r="R1889">
        <v>2</v>
      </c>
      <c r="S1889">
        <v>1</v>
      </c>
      <c r="T1889">
        <v>2</v>
      </c>
      <c r="V1889" t="s">
        <v>2968</v>
      </c>
      <c r="W1889" t="s">
        <v>3120</v>
      </c>
      <c r="X1889" t="s">
        <v>866</v>
      </c>
      <c r="Y1889">
        <v>14</v>
      </c>
      <c r="Z1889">
        <v>14</v>
      </c>
      <c r="AA1889">
        <v>5</v>
      </c>
      <c r="AB1889">
        <v>5</v>
      </c>
      <c r="AC1889">
        <v>21</v>
      </c>
    </row>
    <row r="1890" spans="1:29" x14ac:dyDescent="0.3">
      <c r="A1890">
        <v>2310</v>
      </c>
      <c r="B1890" t="s">
        <v>547</v>
      </c>
      <c r="C1890" t="s">
        <v>3336</v>
      </c>
      <c r="J1890" t="s">
        <v>491</v>
      </c>
      <c r="K1890">
        <v>0</v>
      </c>
      <c r="N1890" t="b">
        <v>1</v>
      </c>
      <c r="O1890" t="b">
        <v>0</v>
      </c>
      <c r="P1890" t="b">
        <v>1</v>
      </c>
      <c r="Q1890">
        <v>1</v>
      </c>
      <c r="R1890">
        <v>2</v>
      </c>
      <c r="S1890">
        <v>1</v>
      </c>
      <c r="T1890">
        <v>2</v>
      </c>
      <c r="V1890" t="s">
        <v>2968</v>
      </c>
      <c r="W1890" t="s">
        <v>3120</v>
      </c>
      <c r="X1890" t="s">
        <v>878</v>
      </c>
      <c r="Y1890">
        <v>15</v>
      </c>
      <c r="Z1890">
        <v>15</v>
      </c>
      <c r="AA1890">
        <v>5</v>
      </c>
      <c r="AB1890">
        <v>5</v>
      </c>
      <c r="AC1890">
        <v>21</v>
      </c>
    </row>
    <row r="1891" spans="1:29" x14ac:dyDescent="0.3">
      <c r="A1891">
        <v>2311</v>
      </c>
      <c r="B1891" t="s">
        <v>547</v>
      </c>
      <c r="C1891" t="s">
        <v>3337</v>
      </c>
      <c r="J1891" t="s">
        <v>491</v>
      </c>
      <c r="K1891">
        <v>0</v>
      </c>
      <c r="N1891" t="b">
        <v>1</v>
      </c>
      <c r="O1891" t="b">
        <v>0</v>
      </c>
      <c r="P1891" t="b">
        <v>1</v>
      </c>
      <c r="Q1891">
        <v>1</v>
      </c>
      <c r="R1891">
        <v>2</v>
      </c>
      <c r="S1891">
        <v>1</v>
      </c>
      <c r="T1891">
        <v>2</v>
      </c>
      <c r="V1891" t="s">
        <v>2968</v>
      </c>
      <c r="W1891" t="s">
        <v>3120</v>
      </c>
      <c r="X1891" t="s">
        <v>890</v>
      </c>
      <c r="Y1891">
        <v>16</v>
      </c>
      <c r="Z1891">
        <v>16</v>
      </c>
      <c r="AA1891">
        <v>5</v>
      </c>
      <c r="AB1891">
        <v>5</v>
      </c>
      <c r="AC1891">
        <v>21</v>
      </c>
    </row>
    <row r="1892" spans="1:29" x14ac:dyDescent="0.3">
      <c r="A1892">
        <v>2312</v>
      </c>
      <c r="B1892" t="s">
        <v>547</v>
      </c>
      <c r="C1892" t="s">
        <v>3338</v>
      </c>
      <c r="J1892" t="s">
        <v>491</v>
      </c>
      <c r="K1892">
        <v>0</v>
      </c>
      <c r="N1892" t="b">
        <v>1</v>
      </c>
      <c r="O1892" t="b">
        <v>0</v>
      </c>
      <c r="P1892" t="b">
        <v>1</v>
      </c>
      <c r="Q1892">
        <v>1</v>
      </c>
      <c r="R1892">
        <v>2</v>
      </c>
      <c r="S1892">
        <v>1</v>
      </c>
      <c r="T1892">
        <v>2</v>
      </c>
      <c r="V1892" t="s">
        <v>2968</v>
      </c>
      <c r="W1892" t="s">
        <v>3120</v>
      </c>
      <c r="X1892" t="s">
        <v>902</v>
      </c>
      <c r="Y1892">
        <v>17</v>
      </c>
      <c r="Z1892">
        <v>17</v>
      </c>
      <c r="AA1892">
        <v>5</v>
      </c>
      <c r="AB1892">
        <v>5</v>
      </c>
      <c r="AC1892">
        <v>21</v>
      </c>
    </row>
    <row r="1893" spans="1:29" x14ac:dyDescent="0.3">
      <c r="A1893">
        <v>2313</v>
      </c>
      <c r="B1893" t="s">
        <v>547</v>
      </c>
      <c r="C1893" t="s">
        <v>3339</v>
      </c>
      <c r="J1893" t="s">
        <v>491</v>
      </c>
      <c r="K1893">
        <v>0</v>
      </c>
      <c r="N1893" t="b">
        <v>1</v>
      </c>
      <c r="O1893" t="b">
        <v>0</v>
      </c>
      <c r="P1893" t="b">
        <v>1</v>
      </c>
      <c r="Q1893">
        <v>1</v>
      </c>
      <c r="R1893">
        <v>2</v>
      </c>
      <c r="S1893">
        <v>1</v>
      </c>
      <c r="T1893">
        <v>2</v>
      </c>
      <c r="V1893" t="s">
        <v>2968</v>
      </c>
      <c r="W1893" t="s">
        <v>3120</v>
      </c>
      <c r="X1893" t="s">
        <v>914</v>
      </c>
      <c r="Y1893">
        <v>18</v>
      </c>
      <c r="Z1893">
        <v>18</v>
      </c>
      <c r="AA1893">
        <v>5</v>
      </c>
      <c r="AB1893">
        <v>5</v>
      </c>
      <c r="AC1893">
        <v>21</v>
      </c>
    </row>
    <row r="1894" spans="1:29" x14ac:dyDescent="0.3">
      <c r="A1894">
        <v>2314</v>
      </c>
      <c r="B1894" t="s">
        <v>547</v>
      </c>
      <c r="C1894" t="s">
        <v>3340</v>
      </c>
      <c r="J1894" t="s">
        <v>491</v>
      </c>
      <c r="K1894">
        <v>0</v>
      </c>
      <c r="N1894" t="b">
        <v>1</v>
      </c>
      <c r="O1894" t="b">
        <v>0</v>
      </c>
      <c r="P1894" t="b">
        <v>1</v>
      </c>
      <c r="Q1894">
        <v>1</v>
      </c>
      <c r="R1894">
        <v>2</v>
      </c>
      <c r="S1894">
        <v>1</v>
      </c>
      <c r="T1894">
        <v>2</v>
      </c>
      <c r="V1894" t="s">
        <v>2968</v>
      </c>
      <c r="W1894" t="s">
        <v>3120</v>
      </c>
      <c r="X1894" t="s">
        <v>926</v>
      </c>
      <c r="Y1894">
        <v>19</v>
      </c>
      <c r="Z1894">
        <v>19</v>
      </c>
      <c r="AA1894">
        <v>5</v>
      </c>
      <c r="AB1894">
        <v>5</v>
      </c>
      <c r="AC1894">
        <v>21</v>
      </c>
    </row>
    <row r="1895" spans="1:29" x14ac:dyDescent="0.3">
      <c r="A1895">
        <v>2315</v>
      </c>
      <c r="B1895" t="s">
        <v>547</v>
      </c>
      <c r="C1895" t="s">
        <v>3341</v>
      </c>
      <c r="J1895" t="s">
        <v>491</v>
      </c>
      <c r="K1895">
        <v>0</v>
      </c>
      <c r="N1895" t="b">
        <v>1</v>
      </c>
      <c r="O1895" t="b">
        <v>0</v>
      </c>
      <c r="P1895" t="b">
        <v>1</v>
      </c>
      <c r="Q1895">
        <v>1</v>
      </c>
      <c r="R1895">
        <v>2</v>
      </c>
      <c r="S1895">
        <v>1</v>
      </c>
      <c r="T1895">
        <v>2</v>
      </c>
      <c r="V1895" t="s">
        <v>2968</v>
      </c>
      <c r="W1895" t="s">
        <v>3120</v>
      </c>
      <c r="X1895" t="s">
        <v>938</v>
      </c>
      <c r="Y1895">
        <v>20</v>
      </c>
      <c r="Z1895">
        <v>20</v>
      </c>
      <c r="AA1895">
        <v>5</v>
      </c>
      <c r="AB1895">
        <v>5</v>
      </c>
      <c r="AC1895">
        <v>21</v>
      </c>
    </row>
    <row r="1896" spans="1:29" x14ac:dyDescent="0.3">
      <c r="A1896">
        <v>2316</v>
      </c>
      <c r="B1896" t="s">
        <v>547</v>
      </c>
      <c r="C1896" t="s">
        <v>3342</v>
      </c>
      <c r="J1896" t="s">
        <v>491</v>
      </c>
      <c r="K1896">
        <v>0</v>
      </c>
      <c r="N1896" t="b">
        <v>1</v>
      </c>
      <c r="O1896" t="b">
        <v>0</v>
      </c>
      <c r="P1896" t="b">
        <v>1</v>
      </c>
      <c r="Q1896">
        <v>1</v>
      </c>
      <c r="R1896">
        <v>2</v>
      </c>
      <c r="S1896">
        <v>1</v>
      </c>
      <c r="T1896">
        <v>2</v>
      </c>
      <c r="V1896" t="s">
        <v>2968</v>
      </c>
      <c r="W1896" t="s">
        <v>3120</v>
      </c>
      <c r="X1896" t="s">
        <v>950</v>
      </c>
      <c r="Y1896">
        <v>21</v>
      </c>
      <c r="Z1896">
        <v>21</v>
      </c>
      <c r="AA1896">
        <v>5</v>
      </c>
      <c r="AB1896">
        <v>5</v>
      </c>
      <c r="AC1896">
        <v>21</v>
      </c>
    </row>
    <row r="1897" spans="1:29" x14ac:dyDescent="0.3">
      <c r="A1897">
        <v>2317</v>
      </c>
      <c r="B1897" t="s">
        <v>547</v>
      </c>
      <c r="C1897" t="s">
        <v>3343</v>
      </c>
      <c r="J1897" t="s">
        <v>491</v>
      </c>
      <c r="K1897">
        <v>0</v>
      </c>
      <c r="N1897" t="b">
        <v>1</v>
      </c>
      <c r="O1897" t="b">
        <v>0</v>
      </c>
      <c r="P1897" t="b">
        <v>1</v>
      </c>
      <c r="Q1897">
        <v>1</v>
      </c>
      <c r="R1897">
        <v>2</v>
      </c>
      <c r="S1897">
        <v>1</v>
      </c>
      <c r="T1897">
        <v>2</v>
      </c>
      <c r="V1897" t="s">
        <v>2968</v>
      </c>
      <c r="W1897" t="s">
        <v>3120</v>
      </c>
      <c r="X1897" t="s">
        <v>962</v>
      </c>
      <c r="Y1897">
        <v>22</v>
      </c>
      <c r="Z1897">
        <v>22</v>
      </c>
      <c r="AA1897">
        <v>5</v>
      </c>
      <c r="AB1897">
        <v>5</v>
      </c>
      <c r="AC1897">
        <v>21</v>
      </c>
    </row>
    <row r="1898" spans="1:29" x14ac:dyDescent="0.3">
      <c r="A1898">
        <v>2318</v>
      </c>
      <c r="B1898" t="s">
        <v>547</v>
      </c>
      <c r="C1898" t="s">
        <v>3344</v>
      </c>
      <c r="J1898" t="s">
        <v>491</v>
      </c>
      <c r="K1898">
        <v>0</v>
      </c>
      <c r="N1898" t="b">
        <v>1</v>
      </c>
      <c r="O1898" t="b">
        <v>0</v>
      </c>
      <c r="P1898" t="b">
        <v>1</v>
      </c>
      <c r="Q1898">
        <v>1</v>
      </c>
      <c r="R1898">
        <v>2</v>
      </c>
      <c r="S1898">
        <v>1</v>
      </c>
      <c r="T1898">
        <v>2</v>
      </c>
      <c r="V1898" t="s">
        <v>2968</v>
      </c>
      <c r="W1898" t="s">
        <v>3120</v>
      </c>
      <c r="X1898" t="s">
        <v>974</v>
      </c>
      <c r="Y1898">
        <v>23</v>
      </c>
      <c r="Z1898">
        <v>23</v>
      </c>
      <c r="AA1898">
        <v>5</v>
      </c>
      <c r="AB1898">
        <v>5</v>
      </c>
      <c r="AC1898">
        <v>21</v>
      </c>
    </row>
    <row r="1899" spans="1:29" x14ac:dyDescent="0.3">
      <c r="A1899">
        <v>2319</v>
      </c>
      <c r="B1899" t="s">
        <v>547</v>
      </c>
      <c r="C1899" t="s">
        <v>3345</v>
      </c>
      <c r="J1899" t="s">
        <v>491</v>
      </c>
      <c r="K1899">
        <v>0</v>
      </c>
      <c r="N1899" t="b">
        <v>1</v>
      </c>
      <c r="O1899" t="b">
        <v>0</v>
      </c>
      <c r="P1899" t="b">
        <v>1</v>
      </c>
      <c r="Q1899">
        <v>1</v>
      </c>
      <c r="R1899">
        <v>2</v>
      </c>
      <c r="S1899">
        <v>1</v>
      </c>
      <c r="T1899">
        <v>2</v>
      </c>
      <c r="V1899" t="s">
        <v>2968</v>
      </c>
      <c r="W1899" t="s">
        <v>3120</v>
      </c>
      <c r="X1899" t="s">
        <v>986</v>
      </c>
      <c r="Y1899">
        <v>24</v>
      </c>
      <c r="Z1899">
        <v>24</v>
      </c>
      <c r="AA1899">
        <v>5</v>
      </c>
      <c r="AB1899">
        <v>5</v>
      </c>
      <c r="AC1899">
        <v>21</v>
      </c>
    </row>
    <row r="1900" spans="1:29" x14ac:dyDescent="0.3">
      <c r="A1900">
        <v>2320</v>
      </c>
      <c r="B1900" t="s">
        <v>547</v>
      </c>
      <c r="C1900" t="s">
        <v>3346</v>
      </c>
      <c r="J1900" t="s">
        <v>491</v>
      </c>
      <c r="K1900">
        <v>0</v>
      </c>
      <c r="N1900" t="b">
        <v>1</v>
      </c>
      <c r="O1900" t="b">
        <v>0</v>
      </c>
      <c r="P1900" t="b">
        <v>1</v>
      </c>
      <c r="Q1900">
        <v>1</v>
      </c>
      <c r="R1900">
        <v>2</v>
      </c>
      <c r="S1900">
        <v>1</v>
      </c>
      <c r="T1900">
        <v>2</v>
      </c>
      <c r="V1900" t="s">
        <v>2968</v>
      </c>
      <c r="W1900" t="s">
        <v>3120</v>
      </c>
      <c r="X1900" t="s">
        <v>998</v>
      </c>
      <c r="Y1900">
        <v>25</v>
      </c>
      <c r="Z1900">
        <v>25</v>
      </c>
      <c r="AA1900">
        <v>5</v>
      </c>
      <c r="AB1900">
        <v>5</v>
      </c>
      <c r="AC1900">
        <v>21</v>
      </c>
    </row>
    <row r="1901" spans="1:29" x14ac:dyDescent="0.3">
      <c r="A1901">
        <v>2321</v>
      </c>
      <c r="B1901" t="s">
        <v>547</v>
      </c>
      <c r="C1901" t="s">
        <v>3347</v>
      </c>
      <c r="J1901" t="s">
        <v>491</v>
      </c>
      <c r="K1901">
        <v>0</v>
      </c>
      <c r="N1901" t="b">
        <v>1</v>
      </c>
      <c r="O1901" t="b">
        <v>0</v>
      </c>
      <c r="P1901" t="b">
        <v>1</v>
      </c>
      <c r="Q1901">
        <v>1</v>
      </c>
      <c r="R1901">
        <v>2</v>
      </c>
      <c r="S1901">
        <v>1</v>
      </c>
      <c r="T1901">
        <v>2</v>
      </c>
      <c r="V1901" t="s">
        <v>2968</v>
      </c>
      <c r="W1901" t="s">
        <v>3120</v>
      </c>
      <c r="X1901" t="s">
        <v>1010</v>
      </c>
      <c r="Y1901">
        <v>26</v>
      </c>
      <c r="Z1901">
        <v>26</v>
      </c>
      <c r="AA1901">
        <v>5</v>
      </c>
      <c r="AB1901">
        <v>5</v>
      </c>
      <c r="AC1901">
        <v>21</v>
      </c>
    </row>
    <row r="1902" spans="1:29" x14ac:dyDescent="0.3">
      <c r="A1902">
        <v>2322</v>
      </c>
      <c r="B1902" t="s">
        <v>547</v>
      </c>
      <c r="C1902" t="s">
        <v>3348</v>
      </c>
      <c r="J1902" t="s">
        <v>491</v>
      </c>
      <c r="K1902">
        <v>0</v>
      </c>
      <c r="N1902" t="b">
        <v>1</v>
      </c>
      <c r="O1902" t="b">
        <v>0</v>
      </c>
      <c r="P1902" t="b">
        <v>1</v>
      </c>
      <c r="Q1902">
        <v>1</v>
      </c>
      <c r="R1902">
        <v>2</v>
      </c>
      <c r="S1902">
        <v>1</v>
      </c>
      <c r="T1902">
        <v>2</v>
      </c>
      <c r="V1902" t="s">
        <v>2968</v>
      </c>
      <c r="W1902" t="s">
        <v>3120</v>
      </c>
      <c r="X1902" t="s">
        <v>1022</v>
      </c>
      <c r="Y1902">
        <v>27</v>
      </c>
      <c r="Z1902">
        <v>27</v>
      </c>
      <c r="AA1902">
        <v>5</v>
      </c>
      <c r="AB1902">
        <v>5</v>
      </c>
      <c r="AC1902">
        <v>21</v>
      </c>
    </row>
    <row r="1903" spans="1:29" x14ac:dyDescent="0.3">
      <c r="A1903">
        <v>2323</v>
      </c>
      <c r="B1903" t="s">
        <v>547</v>
      </c>
      <c r="C1903" t="s">
        <v>3349</v>
      </c>
      <c r="J1903" t="s">
        <v>491</v>
      </c>
      <c r="K1903">
        <v>0</v>
      </c>
      <c r="N1903" t="b">
        <v>1</v>
      </c>
      <c r="O1903" t="b">
        <v>0</v>
      </c>
      <c r="P1903" t="b">
        <v>1</v>
      </c>
      <c r="Q1903">
        <v>1</v>
      </c>
      <c r="R1903">
        <v>2</v>
      </c>
      <c r="S1903">
        <v>1</v>
      </c>
      <c r="T1903">
        <v>2</v>
      </c>
      <c r="V1903" t="s">
        <v>2968</v>
      </c>
      <c r="W1903" t="s">
        <v>3120</v>
      </c>
      <c r="X1903" t="s">
        <v>1034</v>
      </c>
      <c r="Y1903">
        <v>28</v>
      </c>
      <c r="Z1903">
        <v>28</v>
      </c>
      <c r="AA1903">
        <v>5</v>
      </c>
      <c r="AB1903">
        <v>5</v>
      </c>
      <c r="AC1903">
        <v>21</v>
      </c>
    </row>
    <row r="1904" spans="1:29" x14ac:dyDescent="0.3">
      <c r="A1904">
        <v>2324</v>
      </c>
      <c r="B1904" t="s">
        <v>547</v>
      </c>
      <c r="C1904" t="s">
        <v>3350</v>
      </c>
      <c r="J1904" t="s">
        <v>491</v>
      </c>
      <c r="K1904">
        <v>0</v>
      </c>
      <c r="N1904" t="b">
        <v>1</v>
      </c>
      <c r="O1904" t="b">
        <v>0</v>
      </c>
      <c r="P1904" t="b">
        <v>1</v>
      </c>
      <c r="Q1904">
        <v>1</v>
      </c>
      <c r="R1904">
        <v>2</v>
      </c>
      <c r="S1904">
        <v>1</v>
      </c>
      <c r="T1904">
        <v>2</v>
      </c>
      <c r="V1904" t="s">
        <v>2968</v>
      </c>
      <c r="W1904" t="s">
        <v>3120</v>
      </c>
      <c r="X1904" t="s">
        <v>1046</v>
      </c>
      <c r="Y1904">
        <v>29</v>
      </c>
      <c r="Z1904">
        <v>29</v>
      </c>
      <c r="AA1904">
        <v>5</v>
      </c>
      <c r="AB1904">
        <v>5</v>
      </c>
      <c r="AC1904">
        <v>21</v>
      </c>
    </row>
    <row r="1905" spans="1:29" x14ac:dyDescent="0.3">
      <c r="A1905">
        <v>2325</v>
      </c>
      <c r="B1905" t="s">
        <v>547</v>
      </c>
      <c r="C1905" t="s">
        <v>3351</v>
      </c>
      <c r="J1905" t="s">
        <v>491</v>
      </c>
      <c r="K1905">
        <v>0</v>
      </c>
      <c r="N1905" t="b">
        <v>1</v>
      </c>
      <c r="O1905" t="b">
        <v>0</v>
      </c>
      <c r="P1905" t="b">
        <v>1</v>
      </c>
      <c r="Q1905">
        <v>1</v>
      </c>
      <c r="R1905">
        <v>2</v>
      </c>
      <c r="S1905">
        <v>1</v>
      </c>
      <c r="T1905">
        <v>2</v>
      </c>
      <c r="V1905" t="s">
        <v>2968</v>
      </c>
      <c r="W1905" t="s">
        <v>3120</v>
      </c>
      <c r="X1905" t="s">
        <v>1058</v>
      </c>
      <c r="Y1905">
        <v>30</v>
      </c>
      <c r="Z1905">
        <v>30</v>
      </c>
      <c r="AA1905">
        <v>5</v>
      </c>
      <c r="AB1905">
        <v>5</v>
      </c>
      <c r="AC1905">
        <v>21</v>
      </c>
    </row>
    <row r="1906" spans="1:29" x14ac:dyDescent="0.3">
      <c r="A1906">
        <v>2326</v>
      </c>
      <c r="B1906" t="s">
        <v>547</v>
      </c>
      <c r="C1906" t="s">
        <v>3352</v>
      </c>
      <c r="J1906" t="s">
        <v>491</v>
      </c>
      <c r="K1906">
        <v>0</v>
      </c>
      <c r="N1906" t="b">
        <v>1</v>
      </c>
      <c r="O1906" t="b">
        <v>0</v>
      </c>
      <c r="P1906" t="b">
        <v>1</v>
      </c>
      <c r="Q1906">
        <v>1</v>
      </c>
      <c r="R1906">
        <v>2</v>
      </c>
      <c r="S1906">
        <v>1</v>
      </c>
      <c r="T1906">
        <v>2</v>
      </c>
      <c r="V1906" t="s">
        <v>2968</v>
      </c>
      <c r="W1906" t="s">
        <v>3120</v>
      </c>
      <c r="X1906" t="s">
        <v>1070</v>
      </c>
      <c r="Y1906">
        <v>31</v>
      </c>
      <c r="Z1906">
        <v>31</v>
      </c>
      <c r="AA1906">
        <v>5</v>
      </c>
      <c r="AB1906">
        <v>5</v>
      </c>
      <c r="AC1906">
        <v>21</v>
      </c>
    </row>
    <row r="1907" spans="1:29" x14ac:dyDescent="0.3">
      <c r="A1907">
        <v>2327</v>
      </c>
      <c r="B1907" t="s">
        <v>547</v>
      </c>
      <c r="C1907" t="s">
        <v>3353</v>
      </c>
      <c r="J1907" t="s">
        <v>491</v>
      </c>
      <c r="K1907">
        <v>0</v>
      </c>
      <c r="N1907" t="b">
        <v>1</v>
      </c>
      <c r="O1907" t="b">
        <v>0</v>
      </c>
      <c r="P1907" t="b">
        <v>1</v>
      </c>
      <c r="Q1907">
        <v>1</v>
      </c>
      <c r="R1907">
        <v>2</v>
      </c>
      <c r="S1907">
        <v>1</v>
      </c>
      <c r="T1907">
        <v>2</v>
      </c>
      <c r="V1907" t="s">
        <v>2968</v>
      </c>
      <c r="W1907" t="s">
        <v>3120</v>
      </c>
      <c r="X1907" t="s">
        <v>1082</v>
      </c>
      <c r="Y1907">
        <v>32</v>
      </c>
      <c r="Z1907">
        <v>32</v>
      </c>
      <c r="AA1907">
        <v>5</v>
      </c>
      <c r="AB1907">
        <v>5</v>
      </c>
      <c r="AC1907">
        <v>21</v>
      </c>
    </row>
    <row r="1908" spans="1:29" x14ac:dyDescent="0.3">
      <c r="A1908">
        <v>2328</v>
      </c>
      <c r="B1908" t="s">
        <v>547</v>
      </c>
      <c r="C1908" t="s">
        <v>3354</v>
      </c>
      <c r="J1908" t="s">
        <v>491</v>
      </c>
      <c r="K1908">
        <v>0</v>
      </c>
      <c r="N1908" t="b">
        <v>1</v>
      </c>
      <c r="O1908" t="b">
        <v>0</v>
      </c>
      <c r="P1908" t="b">
        <v>1</v>
      </c>
      <c r="Q1908">
        <v>1</v>
      </c>
      <c r="R1908">
        <v>2</v>
      </c>
      <c r="S1908">
        <v>1</v>
      </c>
      <c r="T1908">
        <v>2</v>
      </c>
      <c r="V1908" t="s">
        <v>2968</v>
      </c>
      <c r="W1908" t="s">
        <v>3120</v>
      </c>
      <c r="X1908" t="s">
        <v>1094</v>
      </c>
      <c r="Y1908">
        <v>33</v>
      </c>
      <c r="Z1908">
        <v>33</v>
      </c>
      <c r="AA1908">
        <v>5</v>
      </c>
      <c r="AB1908">
        <v>5</v>
      </c>
      <c r="AC1908">
        <v>21</v>
      </c>
    </row>
    <row r="1909" spans="1:29" x14ac:dyDescent="0.3">
      <c r="A1909">
        <v>2329</v>
      </c>
      <c r="B1909" t="s">
        <v>547</v>
      </c>
      <c r="C1909" t="s">
        <v>3355</v>
      </c>
      <c r="J1909" t="s">
        <v>491</v>
      </c>
      <c r="K1909">
        <v>0</v>
      </c>
      <c r="N1909" t="b">
        <v>1</v>
      </c>
      <c r="O1909" t="b">
        <v>0</v>
      </c>
      <c r="P1909" t="b">
        <v>1</v>
      </c>
      <c r="Q1909">
        <v>1</v>
      </c>
      <c r="R1909">
        <v>2</v>
      </c>
      <c r="S1909">
        <v>1</v>
      </c>
      <c r="T1909">
        <v>2</v>
      </c>
      <c r="V1909" t="s">
        <v>2968</v>
      </c>
      <c r="W1909" t="s">
        <v>3120</v>
      </c>
      <c r="X1909" t="s">
        <v>1106</v>
      </c>
      <c r="Y1909">
        <v>34</v>
      </c>
      <c r="Z1909">
        <v>34</v>
      </c>
      <c r="AA1909">
        <v>5</v>
      </c>
      <c r="AB1909">
        <v>5</v>
      </c>
      <c r="AC1909">
        <v>21</v>
      </c>
    </row>
    <row r="1910" spans="1:29" x14ac:dyDescent="0.3">
      <c r="A1910">
        <v>2330</v>
      </c>
      <c r="B1910" t="s">
        <v>547</v>
      </c>
      <c r="C1910" t="s">
        <v>3356</v>
      </c>
      <c r="J1910" t="s">
        <v>491</v>
      </c>
      <c r="K1910">
        <v>0</v>
      </c>
      <c r="N1910" t="b">
        <v>1</v>
      </c>
      <c r="O1910" t="b">
        <v>0</v>
      </c>
      <c r="P1910" t="b">
        <v>1</v>
      </c>
      <c r="Q1910">
        <v>1</v>
      </c>
      <c r="R1910">
        <v>2</v>
      </c>
      <c r="S1910">
        <v>1</v>
      </c>
      <c r="T1910">
        <v>2</v>
      </c>
      <c r="V1910" t="s">
        <v>2968</v>
      </c>
      <c r="W1910" t="s">
        <v>3120</v>
      </c>
      <c r="X1910" t="s">
        <v>1118</v>
      </c>
      <c r="Y1910">
        <v>35</v>
      </c>
      <c r="Z1910">
        <v>35</v>
      </c>
      <c r="AA1910">
        <v>5</v>
      </c>
      <c r="AB1910">
        <v>5</v>
      </c>
      <c r="AC1910">
        <v>21</v>
      </c>
    </row>
    <row r="1911" spans="1:29" x14ac:dyDescent="0.3">
      <c r="A1911">
        <v>2331</v>
      </c>
      <c r="B1911" t="s">
        <v>547</v>
      </c>
      <c r="C1911" t="s">
        <v>3357</v>
      </c>
      <c r="J1911" t="s">
        <v>491</v>
      </c>
      <c r="K1911">
        <v>0</v>
      </c>
      <c r="N1911" t="b">
        <v>1</v>
      </c>
      <c r="O1911" t="b">
        <v>0</v>
      </c>
      <c r="P1911" t="b">
        <v>1</v>
      </c>
      <c r="Q1911">
        <v>1</v>
      </c>
      <c r="R1911">
        <v>2</v>
      </c>
      <c r="S1911">
        <v>1</v>
      </c>
      <c r="T1911">
        <v>2</v>
      </c>
      <c r="V1911" t="s">
        <v>2968</v>
      </c>
      <c r="W1911" t="s">
        <v>3120</v>
      </c>
      <c r="X1911" t="s">
        <v>1129</v>
      </c>
      <c r="Y1911">
        <v>36</v>
      </c>
      <c r="Z1911">
        <v>36</v>
      </c>
      <c r="AA1911">
        <v>5</v>
      </c>
      <c r="AB1911">
        <v>5</v>
      </c>
      <c r="AC1911">
        <v>21</v>
      </c>
    </row>
    <row r="1912" spans="1:29" x14ac:dyDescent="0.3">
      <c r="A1912">
        <v>2332</v>
      </c>
      <c r="B1912" t="s">
        <v>547</v>
      </c>
      <c r="C1912" t="s">
        <v>3358</v>
      </c>
      <c r="J1912" t="s">
        <v>491</v>
      </c>
      <c r="K1912">
        <v>0</v>
      </c>
      <c r="N1912" t="b">
        <v>1</v>
      </c>
      <c r="O1912" t="b">
        <v>0</v>
      </c>
      <c r="P1912" t="b">
        <v>1</v>
      </c>
      <c r="Q1912">
        <v>1</v>
      </c>
      <c r="R1912">
        <v>2</v>
      </c>
      <c r="S1912">
        <v>1</v>
      </c>
      <c r="T1912">
        <v>2</v>
      </c>
      <c r="V1912" t="s">
        <v>2968</v>
      </c>
      <c r="W1912" t="s">
        <v>3120</v>
      </c>
      <c r="X1912" t="s">
        <v>1141</v>
      </c>
      <c r="Y1912">
        <v>37</v>
      </c>
      <c r="Z1912">
        <v>37</v>
      </c>
      <c r="AA1912">
        <v>5</v>
      </c>
      <c r="AB1912">
        <v>5</v>
      </c>
      <c r="AC1912">
        <v>21</v>
      </c>
    </row>
    <row r="1913" spans="1:29" x14ac:dyDescent="0.3">
      <c r="A1913">
        <v>2333</v>
      </c>
      <c r="B1913" t="s">
        <v>547</v>
      </c>
      <c r="C1913" t="s">
        <v>3359</v>
      </c>
      <c r="J1913" t="s">
        <v>491</v>
      </c>
      <c r="K1913">
        <v>0</v>
      </c>
      <c r="N1913" t="b">
        <v>1</v>
      </c>
      <c r="O1913" t="b">
        <v>0</v>
      </c>
      <c r="P1913" t="b">
        <v>1</v>
      </c>
      <c r="Q1913">
        <v>1</v>
      </c>
      <c r="R1913">
        <v>2</v>
      </c>
      <c r="S1913">
        <v>1</v>
      </c>
      <c r="T1913">
        <v>2</v>
      </c>
      <c r="V1913" t="s">
        <v>2968</v>
      </c>
      <c r="W1913" t="s">
        <v>3120</v>
      </c>
      <c r="X1913" t="s">
        <v>1153</v>
      </c>
      <c r="Y1913">
        <v>38</v>
      </c>
      <c r="Z1913">
        <v>38</v>
      </c>
      <c r="AA1913">
        <v>5</v>
      </c>
      <c r="AB1913">
        <v>5</v>
      </c>
      <c r="AC1913">
        <v>21</v>
      </c>
    </row>
    <row r="1914" spans="1:29" x14ac:dyDescent="0.3">
      <c r="A1914">
        <v>2334</v>
      </c>
      <c r="B1914" t="s">
        <v>547</v>
      </c>
      <c r="C1914" t="s">
        <v>3360</v>
      </c>
      <c r="J1914" t="s">
        <v>491</v>
      </c>
      <c r="K1914">
        <v>0</v>
      </c>
      <c r="N1914" t="b">
        <v>1</v>
      </c>
      <c r="O1914" t="b">
        <v>0</v>
      </c>
      <c r="P1914" t="b">
        <v>1</v>
      </c>
      <c r="Q1914">
        <v>1</v>
      </c>
      <c r="R1914">
        <v>2</v>
      </c>
      <c r="S1914">
        <v>1</v>
      </c>
      <c r="T1914">
        <v>2</v>
      </c>
      <c r="V1914" t="s">
        <v>2968</v>
      </c>
      <c r="W1914" t="s">
        <v>3120</v>
      </c>
      <c r="X1914" t="s">
        <v>1165</v>
      </c>
      <c r="Y1914">
        <v>39</v>
      </c>
      <c r="Z1914">
        <v>39</v>
      </c>
      <c r="AA1914">
        <v>5</v>
      </c>
      <c r="AB1914">
        <v>5</v>
      </c>
      <c r="AC1914">
        <v>21</v>
      </c>
    </row>
    <row r="1915" spans="1:29" x14ac:dyDescent="0.3">
      <c r="A1915">
        <v>2335</v>
      </c>
      <c r="B1915" t="s">
        <v>547</v>
      </c>
      <c r="C1915" t="s">
        <v>3361</v>
      </c>
      <c r="J1915" t="s">
        <v>491</v>
      </c>
      <c r="K1915">
        <v>0</v>
      </c>
      <c r="N1915" t="b">
        <v>1</v>
      </c>
      <c r="O1915" t="b">
        <v>0</v>
      </c>
      <c r="P1915" t="b">
        <v>1</v>
      </c>
      <c r="Q1915">
        <v>1</v>
      </c>
      <c r="R1915">
        <v>2</v>
      </c>
      <c r="S1915">
        <v>1</v>
      </c>
      <c r="T1915">
        <v>2</v>
      </c>
      <c r="V1915" t="s">
        <v>2968</v>
      </c>
      <c r="W1915" t="s">
        <v>3120</v>
      </c>
      <c r="X1915" t="s">
        <v>1177</v>
      </c>
      <c r="Y1915">
        <v>40</v>
      </c>
      <c r="Z1915">
        <v>40</v>
      </c>
      <c r="AA1915">
        <v>5</v>
      </c>
      <c r="AB1915">
        <v>5</v>
      </c>
      <c r="AC1915">
        <v>21</v>
      </c>
    </row>
    <row r="1916" spans="1:29" x14ac:dyDescent="0.3">
      <c r="A1916">
        <v>2336</v>
      </c>
      <c r="B1916" t="s">
        <v>547</v>
      </c>
      <c r="C1916" t="s">
        <v>3362</v>
      </c>
      <c r="J1916" t="s">
        <v>491</v>
      </c>
      <c r="K1916">
        <v>0</v>
      </c>
      <c r="N1916" t="b">
        <v>1</v>
      </c>
      <c r="O1916" t="b">
        <v>0</v>
      </c>
      <c r="P1916" t="b">
        <v>1</v>
      </c>
      <c r="Q1916">
        <v>1</v>
      </c>
      <c r="R1916">
        <v>2</v>
      </c>
      <c r="S1916">
        <v>1</v>
      </c>
      <c r="T1916">
        <v>2</v>
      </c>
      <c r="V1916" t="s">
        <v>2968</v>
      </c>
      <c r="W1916" t="s">
        <v>3120</v>
      </c>
      <c r="X1916" t="s">
        <v>1189</v>
      </c>
      <c r="Y1916">
        <v>41</v>
      </c>
      <c r="Z1916">
        <v>41</v>
      </c>
      <c r="AA1916">
        <v>5</v>
      </c>
      <c r="AB1916">
        <v>5</v>
      </c>
      <c r="AC1916">
        <v>21</v>
      </c>
    </row>
    <row r="1917" spans="1:29" x14ac:dyDescent="0.3">
      <c r="A1917">
        <v>2337</v>
      </c>
      <c r="B1917" t="s">
        <v>547</v>
      </c>
      <c r="C1917" t="s">
        <v>3363</v>
      </c>
      <c r="J1917" t="s">
        <v>491</v>
      </c>
      <c r="K1917">
        <v>0</v>
      </c>
      <c r="N1917" t="b">
        <v>1</v>
      </c>
      <c r="O1917" t="b">
        <v>0</v>
      </c>
      <c r="P1917" t="b">
        <v>1</v>
      </c>
      <c r="Q1917">
        <v>1</v>
      </c>
      <c r="R1917">
        <v>2</v>
      </c>
      <c r="S1917">
        <v>1</v>
      </c>
      <c r="T1917">
        <v>2</v>
      </c>
      <c r="V1917" t="s">
        <v>2968</v>
      </c>
      <c r="W1917" t="s">
        <v>3120</v>
      </c>
      <c r="X1917" t="s">
        <v>1201</v>
      </c>
      <c r="Y1917">
        <v>42</v>
      </c>
      <c r="Z1917">
        <v>42</v>
      </c>
      <c r="AA1917">
        <v>5</v>
      </c>
      <c r="AB1917">
        <v>5</v>
      </c>
      <c r="AC1917">
        <v>21</v>
      </c>
    </row>
    <row r="1918" spans="1:29" x14ac:dyDescent="0.3">
      <c r="A1918">
        <v>2338</v>
      </c>
      <c r="B1918" t="s">
        <v>547</v>
      </c>
      <c r="C1918" t="s">
        <v>3364</v>
      </c>
      <c r="J1918" t="s">
        <v>491</v>
      </c>
      <c r="K1918">
        <v>0</v>
      </c>
      <c r="N1918" t="b">
        <v>1</v>
      </c>
      <c r="O1918" t="b">
        <v>0</v>
      </c>
      <c r="P1918" t="b">
        <v>1</v>
      </c>
      <c r="Q1918">
        <v>1</v>
      </c>
      <c r="R1918">
        <v>2</v>
      </c>
      <c r="S1918">
        <v>1</v>
      </c>
      <c r="T1918">
        <v>2</v>
      </c>
      <c r="V1918" t="s">
        <v>2968</v>
      </c>
      <c r="W1918" t="s">
        <v>3120</v>
      </c>
      <c r="X1918" t="s">
        <v>1213</v>
      </c>
      <c r="Y1918">
        <v>43</v>
      </c>
      <c r="Z1918">
        <v>43</v>
      </c>
      <c r="AA1918">
        <v>5</v>
      </c>
      <c r="AB1918">
        <v>5</v>
      </c>
      <c r="AC1918">
        <v>21</v>
      </c>
    </row>
    <row r="1919" spans="1:29" x14ac:dyDescent="0.3">
      <c r="A1919">
        <v>2339</v>
      </c>
      <c r="B1919" t="s">
        <v>547</v>
      </c>
      <c r="C1919" t="s">
        <v>3365</v>
      </c>
      <c r="J1919" t="s">
        <v>491</v>
      </c>
      <c r="K1919">
        <v>0</v>
      </c>
      <c r="N1919" t="b">
        <v>1</v>
      </c>
      <c r="O1919" t="b">
        <v>0</v>
      </c>
      <c r="P1919" t="b">
        <v>1</v>
      </c>
      <c r="Q1919">
        <v>1</v>
      </c>
      <c r="R1919">
        <v>2</v>
      </c>
      <c r="S1919">
        <v>1</v>
      </c>
      <c r="T1919">
        <v>2</v>
      </c>
      <c r="V1919" t="s">
        <v>2968</v>
      </c>
      <c r="W1919" t="s">
        <v>3120</v>
      </c>
      <c r="X1919" t="s">
        <v>1225</v>
      </c>
      <c r="Y1919">
        <v>44</v>
      </c>
      <c r="Z1919">
        <v>44</v>
      </c>
      <c r="AA1919">
        <v>5</v>
      </c>
      <c r="AB1919">
        <v>5</v>
      </c>
      <c r="AC1919">
        <v>21</v>
      </c>
    </row>
    <row r="1920" spans="1:29" x14ac:dyDescent="0.3">
      <c r="A1920">
        <v>2340</v>
      </c>
      <c r="B1920" t="s">
        <v>547</v>
      </c>
      <c r="C1920" t="s">
        <v>3366</v>
      </c>
      <c r="J1920" t="s">
        <v>491</v>
      </c>
      <c r="K1920">
        <v>0</v>
      </c>
      <c r="N1920" t="b">
        <v>1</v>
      </c>
      <c r="O1920" t="b">
        <v>0</v>
      </c>
      <c r="P1920" t="b">
        <v>1</v>
      </c>
      <c r="Q1920">
        <v>1</v>
      </c>
      <c r="R1920">
        <v>2</v>
      </c>
      <c r="S1920">
        <v>1</v>
      </c>
      <c r="T1920">
        <v>2</v>
      </c>
      <c r="V1920" t="s">
        <v>2968</v>
      </c>
      <c r="W1920" t="s">
        <v>3120</v>
      </c>
      <c r="X1920" t="s">
        <v>1237</v>
      </c>
      <c r="Y1920">
        <v>45</v>
      </c>
      <c r="Z1920">
        <v>45</v>
      </c>
      <c r="AA1920">
        <v>5</v>
      </c>
      <c r="AB1920">
        <v>5</v>
      </c>
      <c r="AC1920">
        <v>21</v>
      </c>
    </row>
    <row r="1921" spans="1:29" x14ac:dyDescent="0.3">
      <c r="A1921">
        <v>2341</v>
      </c>
      <c r="B1921" t="s">
        <v>547</v>
      </c>
      <c r="C1921" t="s">
        <v>3367</v>
      </c>
      <c r="J1921" t="s">
        <v>491</v>
      </c>
      <c r="K1921">
        <v>0</v>
      </c>
      <c r="N1921" t="b">
        <v>1</v>
      </c>
      <c r="O1921" t="b">
        <v>0</v>
      </c>
      <c r="P1921" t="b">
        <v>1</v>
      </c>
      <c r="Q1921">
        <v>1</v>
      </c>
      <c r="R1921">
        <v>2</v>
      </c>
      <c r="S1921">
        <v>1</v>
      </c>
      <c r="T1921">
        <v>2</v>
      </c>
      <c r="V1921" t="s">
        <v>2968</v>
      </c>
      <c r="W1921" t="s">
        <v>3120</v>
      </c>
      <c r="X1921" t="s">
        <v>1249</v>
      </c>
      <c r="Y1921">
        <v>46</v>
      </c>
      <c r="Z1921">
        <v>46</v>
      </c>
      <c r="AA1921">
        <v>5</v>
      </c>
      <c r="AB1921">
        <v>5</v>
      </c>
      <c r="AC1921">
        <v>21</v>
      </c>
    </row>
    <row r="1922" spans="1:29" x14ac:dyDescent="0.3">
      <c r="A1922">
        <v>2342</v>
      </c>
      <c r="B1922" t="s">
        <v>547</v>
      </c>
      <c r="C1922" t="s">
        <v>3368</v>
      </c>
      <c r="J1922" t="s">
        <v>491</v>
      </c>
      <c r="K1922">
        <v>0</v>
      </c>
      <c r="N1922" t="b">
        <v>1</v>
      </c>
      <c r="O1922" t="b">
        <v>0</v>
      </c>
      <c r="P1922" t="b">
        <v>1</v>
      </c>
      <c r="Q1922">
        <v>1</v>
      </c>
      <c r="R1922">
        <v>2</v>
      </c>
      <c r="S1922">
        <v>1</v>
      </c>
      <c r="T1922">
        <v>2</v>
      </c>
      <c r="V1922" t="s">
        <v>2968</v>
      </c>
      <c r="W1922" t="s">
        <v>3120</v>
      </c>
      <c r="X1922" t="s">
        <v>1261</v>
      </c>
      <c r="Y1922">
        <v>47</v>
      </c>
      <c r="Z1922">
        <v>47</v>
      </c>
      <c r="AA1922">
        <v>5</v>
      </c>
      <c r="AB1922">
        <v>5</v>
      </c>
      <c r="AC1922">
        <v>21</v>
      </c>
    </row>
    <row r="1923" spans="1:29" x14ac:dyDescent="0.3">
      <c r="A1923">
        <v>2343</v>
      </c>
      <c r="B1923" t="s">
        <v>547</v>
      </c>
      <c r="C1923" t="s">
        <v>3369</v>
      </c>
      <c r="J1923" t="s">
        <v>491</v>
      </c>
      <c r="K1923">
        <v>0</v>
      </c>
      <c r="N1923" t="b">
        <v>1</v>
      </c>
      <c r="O1923" t="b">
        <v>0</v>
      </c>
      <c r="P1923" t="b">
        <v>1</v>
      </c>
      <c r="Q1923">
        <v>1</v>
      </c>
      <c r="R1923">
        <v>2</v>
      </c>
      <c r="S1923">
        <v>1</v>
      </c>
      <c r="T1923">
        <v>2</v>
      </c>
      <c r="V1923" t="s">
        <v>2968</v>
      </c>
      <c r="W1923" t="s">
        <v>3120</v>
      </c>
      <c r="X1923" t="s">
        <v>1273</v>
      </c>
      <c r="Y1923">
        <v>48</v>
      </c>
      <c r="Z1923">
        <v>48</v>
      </c>
      <c r="AA1923">
        <v>5</v>
      </c>
      <c r="AB1923">
        <v>5</v>
      </c>
      <c r="AC1923">
        <v>21</v>
      </c>
    </row>
    <row r="1924" spans="1:29" x14ac:dyDescent="0.3">
      <c r="A1924">
        <v>2344</v>
      </c>
      <c r="B1924" t="s">
        <v>547</v>
      </c>
      <c r="C1924" t="s">
        <v>3370</v>
      </c>
      <c r="J1924" t="s">
        <v>491</v>
      </c>
      <c r="K1924">
        <v>0</v>
      </c>
      <c r="N1924" t="b">
        <v>1</v>
      </c>
      <c r="O1924" t="b">
        <v>0</v>
      </c>
      <c r="P1924" t="b">
        <v>1</v>
      </c>
      <c r="Q1924">
        <v>1</v>
      </c>
      <c r="R1924">
        <v>2</v>
      </c>
      <c r="S1924">
        <v>1</v>
      </c>
      <c r="T1924">
        <v>2</v>
      </c>
      <c r="V1924" t="s">
        <v>2968</v>
      </c>
      <c r="W1924" t="s">
        <v>3120</v>
      </c>
      <c r="X1924" t="s">
        <v>1285</v>
      </c>
      <c r="Y1924">
        <v>49</v>
      </c>
      <c r="Z1924">
        <v>49</v>
      </c>
      <c r="AA1924">
        <v>5</v>
      </c>
      <c r="AB1924">
        <v>5</v>
      </c>
      <c r="AC1924">
        <v>21</v>
      </c>
    </row>
    <row r="1925" spans="1:29" x14ac:dyDescent="0.3">
      <c r="A1925">
        <v>2345</v>
      </c>
      <c r="B1925" t="s">
        <v>547</v>
      </c>
      <c r="C1925" t="s">
        <v>3371</v>
      </c>
      <c r="J1925" t="s">
        <v>491</v>
      </c>
      <c r="K1925">
        <v>0</v>
      </c>
      <c r="N1925" t="b">
        <v>1</v>
      </c>
      <c r="O1925" t="b">
        <v>0</v>
      </c>
      <c r="P1925" t="b">
        <v>1</v>
      </c>
      <c r="Q1925">
        <v>1</v>
      </c>
      <c r="R1925">
        <v>2</v>
      </c>
      <c r="S1925">
        <v>1</v>
      </c>
      <c r="T1925">
        <v>2</v>
      </c>
      <c r="V1925" t="s">
        <v>2968</v>
      </c>
      <c r="W1925" t="s">
        <v>3120</v>
      </c>
      <c r="X1925" t="s">
        <v>1297</v>
      </c>
      <c r="Y1925">
        <v>50</v>
      </c>
      <c r="Z1925">
        <v>50</v>
      </c>
      <c r="AA1925">
        <v>5</v>
      </c>
      <c r="AB1925">
        <v>5</v>
      </c>
      <c r="AC1925">
        <v>21</v>
      </c>
    </row>
    <row r="1926" spans="1:29" x14ac:dyDescent="0.3">
      <c r="A1926">
        <v>2346</v>
      </c>
      <c r="B1926" t="s">
        <v>547</v>
      </c>
      <c r="C1926" t="s">
        <v>3372</v>
      </c>
      <c r="J1926" t="s">
        <v>491</v>
      </c>
      <c r="K1926">
        <v>0</v>
      </c>
      <c r="N1926" t="b">
        <v>1</v>
      </c>
      <c r="O1926" t="b">
        <v>0</v>
      </c>
      <c r="P1926" t="b">
        <v>1</v>
      </c>
      <c r="Q1926">
        <v>1</v>
      </c>
      <c r="R1926">
        <v>2</v>
      </c>
      <c r="S1926">
        <v>1</v>
      </c>
      <c r="T1926">
        <v>2</v>
      </c>
      <c r="V1926" t="s">
        <v>2968</v>
      </c>
      <c r="W1926" t="s">
        <v>3120</v>
      </c>
      <c r="X1926" t="s">
        <v>1309</v>
      </c>
      <c r="Y1926">
        <v>51</v>
      </c>
      <c r="Z1926">
        <v>51</v>
      </c>
      <c r="AA1926">
        <v>5</v>
      </c>
      <c r="AB1926">
        <v>5</v>
      </c>
      <c r="AC1926">
        <v>21</v>
      </c>
    </row>
    <row r="1927" spans="1:29" x14ac:dyDescent="0.3">
      <c r="A1927">
        <v>2347</v>
      </c>
      <c r="B1927" t="s">
        <v>547</v>
      </c>
      <c r="C1927" t="s">
        <v>3373</v>
      </c>
      <c r="J1927" t="s">
        <v>491</v>
      </c>
      <c r="K1927">
        <v>0</v>
      </c>
      <c r="N1927" t="b">
        <v>1</v>
      </c>
      <c r="O1927" t="b">
        <v>0</v>
      </c>
      <c r="P1927" t="b">
        <v>1</v>
      </c>
      <c r="Q1927">
        <v>1</v>
      </c>
      <c r="R1927">
        <v>2</v>
      </c>
      <c r="S1927">
        <v>1</v>
      </c>
      <c r="T1927">
        <v>2</v>
      </c>
      <c r="V1927" t="s">
        <v>2968</v>
      </c>
      <c r="W1927" t="s">
        <v>3120</v>
      </c>
      <c r="X1927" t="s">
        <v>1321</v>
      </c>
      <c r="Y1927">
        <v>52</v>
      </c>
      <c r="Z1927">
        <v>52</v>
      </c>
      <c r="AA1927">
        <v>5</v>
      </c>
      <c r="AB1927">
        <v>5</v>
      </c>
      <c r="AC1927">
        <v>21</v>
      </c>
    </row>
    <row r="1928" spans="1:29" x14ac:dyDescent="0.3">
      <c r="A1928">
        <v>2348</v>
      </c>
      <c r="B1928" t="s">
        <v>547</v>
      </c>
      <c r="C1928" t="s">
        <v>3374</v>
      </c>
      <c r="J1928" t="s">
        <v>491</v>
      </c>
      <c r="K1928">
        <v>0</v>
      </c>
      <c r="N1928" t="b">
        <v>1</v>
      </c>
      <c r="O1928" t="b">
        <v>0</v>
      </c>
      <c r="P1928" t="b">
        <v>1</v>
      </c>
      <c r="Q1928">
        <v>1</v>
      </c>
      <c r="R1928">
        <v>2</v>
      </c>
      <c r="S1928">
        <v>1</v>
      </c>
      <c r="T1928">
        <v>2</v>
      </c>
      <c r="V1928" t="s">
        <v>2968</v>
      </c>
      <c r="W1928" t="s">
        <v>3120</v>
      </c>
      <c r="X1928" t="s">
        <v>1834</v>
      </c>
      <c r="Y1928">
        <v>53</v>
      </c>
      <c r="Z1928">
        <v>53</v>
      </c>
      <c r="AA1928">
        <v>5</v>
      </c>
      <c r="AB1928">
        <v>5</v>
      </c>
      <c r="AC1928">
        <v>21</v>
      </c>
    </row>
    <row r="1929" spans="1:29" x14ac:dyDescent="0.3">
      <c r="A1929">
        <v>2349</v>
      </c>
      <c r="B1929" t="s">
        <v>547</v>
      </c>
      <c r="C1929" t="s">
        <v>3375</v>
      </c>
      <c r="J1929" t="s">
        <v>491</v>
      </c>
      <c r="K1929">
        <v>0</v>
      </c>
      <c r="N1929" t="b">
        <v>1</v>
      </c>
      <c r="O1929" t="b">
        <v>0</v>
      </c>
      <c r="P1929" t="b">
        <v>1</v>
      </c>
      <c r="Q1929">
        <v>1</v>
      </c>
      <c r="R1929">
        <v>2</v>
      </c>
      <c r="S1929">
        <v>1</v>
      </c>
      <c r="T1929">
        <v>2</v>
      </c>
      <c r="V1929" t="s">
        <v>2968</v>
      </c>
      <c r="W1929" t="s">
        <v>3120</v>
      </c>
      <c r="X1929" t="s">
        <v>3376</v>
      </c>
      <c r="Y1929">
        <v>54</v>
      </c>
      <c r="Z1929">
        <v>54</v>
      </c>
      <c r="AA1929">
        <v>5</v>
      </c>
      <c r="AB1929">
        <v>5</v>
      </c>
      <c r="AC1929">
        <v>21</v>
      </c>
    </row>
    <row r="1930" spans="1:29" x14ac:dyDescent="0.3">
      <c r="A1930">
        <v>2350</v>
      </c>
      <c r="B1930" t="s">
        <v>547</v>
      </c>
      <c r="C1930" t="s">
        <v>3377</v>
      </c>
      <c r="J1930" t="s">
        <v>491</v>
      </c>
      <c r="K1930">
        <v>0</v>
      </c>
      <c r="N1930" t="b">
        <v>1</v>
      </c>
      <c r="O1930" t="b">
        <v>0</v>
      </c>
      <c r="P1930" t="b">
        <v>1</v>
      </c>
      <c r="Q1930">
        <v>1</v>
      </c>
      <c r="R1930">
        <v>2</v>
      </c>
      <c r="S1930">
        <v>1</v>
      </c>
      <c r="T1930">
        <v>2</v>
      </c>
      <c r="V1930" t="s">
        <v>2968</v>
      </c>
      <c r="W1930" t="s">
        <v>3120</v>
      </c>
      <c r="X1930" t="s">
        <v>3378</v>
      </c>
      <c r="Y1930">
        <v>55</v>
      </c>
      <c r="Z1930">
        <v>55</v>
      </c>
      <c r="AA1930">
        <v>5</v>
      </c>
      <c r="AB1930">
        <v>5</v>
      </c>
      <c r="AC1930">
        <v>21</v>
      </c>
    </row>
    <row r="1931" spans="1:29" x14ac:dyDescent="0.3">
      <c r="A1931">
        <v>2351</v>
      </c>
      <c r="B1931" t="s">
        <v>547</v>
      </c>
      <c r="C1931" t="s">
        <v>3379</v>
      </c>
      <c r="J1931" t="s">
        <v>491</v>
      </c>
      <c r="K1931">
        <v>0</v>
      </c>
      <c r="N1931" t="b">
        <v>1</v>
      </c>
      <c r="O1931" t="b">
        <v>0</v>
      </c>
      <c r="P1931" t="b">
        <v>1</v>
      </c>
      <c r="Q1931">
        <v>1</v>
      </c>
      <c r="R1931">
        <v>2</v>
      </c>
      <c r="S1931">
        <v>1</v>
      </c>
      <c r="T1931">
        <v>2</v>
      </c>
      <c r="V1931" t="s">
        <v>2968</v>
      </c>
      <c r="W1931" t="s">
        <v>3120</v>
      </c>
      <c r="X1931" t="s">
        <v>3380</v>
      </c>
      <c r="Y1931">
        <v>56</v>
      </c>
      <c r="Z1931">
        <v>56</v>
      </c>
      <c r="AA1931">
        <v>5</v>
      </c>
      <c r="AB1931">
        <v>5</v>
      </c>
      <c r="AC1931">
        <v>21</v>
      </c>
    </row>
    <row r="1932" spans="1:29" x14ac:dyDescent="0.3">
      <c r="A1932">
        <v>2352</v>
      </c>
      <c r="B1932" t="s">
        <v>547</v>
      </c>
      <c r="C1932" t="s">
        <v>3381</v>
      </c>
      <c r="J1932" t="s">
        <v>491</v>
      </c>
      <c r="K1932">
        <v>0</v>
      </c>
      <c r="N1932" t="b">
        <v>1</v>
      </c>
      <c r="O1932" t="b">
        <v>0</v>
      </c>
      <c r="P1932" t="b">
        <v>1</v>
      </c>
      <c r="Q1932">
        <v>1</v>
      </c>
      <c r="R1932">
        <v>2</v>
      </c>
      <c r="S1932">
        <v>1</v>
      </c>
      <c r="T1932">
        <v>2</v>
      </c>
      <c r="V1932" t="s">
        <v>2968</v>
      </c>
      <c r="W1932" t="s">
        <v>3120</v>
      </c>
      <c r="X1932" t="s">
        <v>3382</v>
      </c>
      <c r="Y1932">
        <v>57</v>
      </c>
      <c r="Z1932">
        <v>57</v>
      </c>
      <c r="AA1932">
        <v>5</v>
      </c>
      <c r="AB1932">
        <v>5</v>
      </c>
      <c r="AC1932">
        <v>21</v>
      </c>
    </row>
    <row r="1933" spans="1:29" x14ac:dyDescent="0.3">
      <c r="A1933">
        <v>2353</v>
      </c>
      <c r="B1933" t="s">
        <v>547</v>
      </c>
      <c r="C1933" t="s">
        <v>3383</v>
      </c>
      <c r="J1933" t="s">
        <v>491</v>
      </c>
      <c r="K1933">
        <v>0</v>
      </c>
      <c r="N1933" t="b">
        <v>1</v>
      </c>
      <c r="O1933" t="b">
        <v>0</v>
      </c>
      <c r="P1933" t="b">
        <v>1</v>
      </c>
      <c r="Q1933">
        <v>1</v>
      </c>
      <c r="R1933">
        <v>2</v>
      </c>
      <c r="S1933">
        <v>1</v>
      </c>
      <c r="T1933">
        <v>2</v>
      </c>
      <c r="V1933" t="s">
        <v>2968</v>
      </c>
      <c r="W1933" t="s">
        <v>3120</v>
      </c>
      <c r="X1933" t="s">
        <v>3384</v>
      </c>
      <c r="Y1933">
        <v>58</v>
      </c>
      <c r="Z1933">
        <v>58</v>
      </c>
      <c r="AA1933">
        <v>5</v>
      </c>
      <c r="AB1933">
        <v>5</v>
      </c>
      <c r="AC1933">
        <v>21</v>
      </c>
    </row>
    <row r="1934" spans="1:29" x14ac:dyDescent="0.3">
      <c r="A1934">
        <v>2354</v>
      </c>
      <c r="B1934" t="s">
        <v>547</v>
      </c>
      <c r="C1934" t="s">
        <v>3385</v>
      </c>
      <c r="J1934" t="s">
        <v>491</v>
      </c>
      <c r="K1934">
        <v>0</v>
      </c>
      <c r="N1934" t="b">
        <v>1</v>
      </c>
      <c r="O1934" t="b">
        <v>0</v>
      </c>
      <c r="P1934" t="b">
        <v>1</v>
      </c>
      <c r="Q1934">
        <v>1</v>
      </c>
      <c r="R1934">
        <v>2</v>
      </c>
      <c r="S1934">
        <v>1</v>
      </c>
      <c r="T1934">
        <v>2</v>
      </c>
      <c r="V1934" t="s">
        <v>2968</v>
      </c>
      <c r="W1934" t="s">
        <v>3120</v>
      </c>
      <c r="X1934" t="s">
        <v>3386</v>
      </c>
      <c r="Y1934">
        <v>59</v>
      </c>
      <c r="Z1934">
        <v>59</v>
      </c>
      <c r="AA1934">
        <v>5</v>
      </c>
      <c r="AB1934">
        <v>5</v>
      </c>
      <c r="AC1934">
        <v>21</v>
      </c>
    </row>
    <row r="1935" spans="1:29" x14ac:dyDescent="0.3">
      <c r="A1935">
        <v>2355</v>
      </c>
      <c r="B1935" t="s">
        <v>547</v>
      </c>
      <c r="C1935" t="s">
        <v>3387</v>
      </c>
      <c r="J1935" t="s">
        <v>491</v>
      </c>
      <c r="K1935">
        <v>0</v>
      </c>
      <c r="N1935" t="b">
        <v>1</v>
      </c>
      <c r="O1935" t="b">
        <v>0</v>
      </c>
      <c r="P1935" t="b">
        <v>1</v>
      </c>
      <c r="Q1935">
        <v>1</v>
      </c>
      <c r="R1935">
        <v>2</v>
      </c>
      <c r="S1935">
        <v>1</v>
      </c>
      <c r="T1935">
        <v>2</v>
      </c>
      <c r="V1935" t="s">
        <v>2968</v>
      </c>
      <c r="W1935" t="s">
        <v>3120</v>
      </c>
      <c r="X1935" t="s">
        <v>3388</v>
      </c>
      <c r="Y1935">
        <v>60</v>
      </c>
      <c r="Z1935">
        <v>60</v>
      </c>
      <c r="AA1935">
        <v>5</v>
      </c>
      <c r="AB1935">
        <v>5</v>
      </c>
      <c r="AC1935">
        <v>21</v>
      </c>
    </row>
    <row r="1936" spans="1:29" x14ac:dyDescent="0.3">
      <c r="A1936">
        <v>2356</v>
      </c>
      <c r="B1936" t="s">
        <v>547</v>
      </c>
      <c r="C1936" t="s">
        <v>3389</v>
      </c>
      <c r="J1936" t="s">
        <v>491</v>
      </c>
      <c r="K1936">
        <v>0</v>
      </c>
      <c r="N1936" t="b">
        <v>1</v>
      </c>
      <c r="O1936" t="b">
        <v>0</v>
      </c>
      <c r="P1936" t="b">
        <v>1</v>
      </c>
      <c r="Q1936">
        <v>1</v>
      </c>
      <c r="R1936">
        <v>2</v>
      </c>
      <c r="S1936">
        <v>1</v>
      </c>
      <c r="T1936">
        <v>2</v>
      </c>
      <c r="V1936" t="s">
        <v>2968</v>
      </c>
      <c r="W1936" t="s">
        <v>3120</v>
      </c>
      <c r="X1936" t="s">
        <v>3390</v>
      </c>
      <c r="Y1936">
        <v>61</v>
      </c>
      <c r="Z1936">
        <v>61</v>
      </c>
      <c r="AA1936">
        <v>5</v>
      </c>
      <c r="AB1936">
        <v>5</v>
      </c>
      <c r="AC1936">
        <v>21</v>
      </c>
    </row>
    <row r="1937" spans="1:29" x14ac:dyDescent="0.3">
      <c r="A1937">
        <v>2357</v>
      </c>
      <c r="B1937" t="s">
        <v>547</v>
      </c>
      <c r="C1937" t="s">
        <v>3391</v>
      </c>
      <c r="J1937" t="s">
        <v>491</v>
      </c>
      <c r="K1937">
        <v>0</v>
      </c>
      <c r="N1937" t="b">
        <v>1</v>
      </c>
      <c r="O1937" t="b">
        <v>0</v>
      </c>
      <c r="P1937" t="b">
        <v>1</v>
      </c>
      <c r="Q1937">
        <v>1</v>
      </c>
      <c r="R1937">
        <v>2</v>
      </c>
      <c r="S1937">
        <v>1</v>
      </c>
      <c r="T1937">
        <v>2</v>
      </c>
      <c r="V1937" t="s">
        <v>2968</v>
      </c>
      <c r="W1937" t="s">
        <v>3120</v>
      </c>
      <c r="X1937" t="s">
        <v>3392</v>
      </c>
      <c r="Y1937">
        <v>62</v>
      </c>
      <c r="Z1937">
        <v>62</v>
      </c>
      <c r="AA1937">
        <v>5</v>
      </c>
      <c r="AB1937">
        <v>5</v>
      </c>
      <c r="AC1937">
        <v>21</v>
      </c>
    </row>
    <row r="1938" spans="1:29" x14ac:dyDescent="0.3">
      <c r="A1938">
        <v>2358</v>
      </c>
      <c r="B1938" t="s">
        <v>547</v>
      </c>
      <c r="C1938" t="s">
        <v>3393</v>
      </c>
      <c r="J1938" t="s">
        <v>491</v>
      </c>
      <c r="K1938">
        <v>0</v>
      </c>
      <c r="N1938" t="b">
        <v>1</v>
      </c>
      <c r="O1938" t="b">
        <v>0</v>
      </c>
      <c r="P1938" t="b">
        <v>1</v>
      </c>
      <c r="Q1938">
        <v>1</v>
      </c>
      <c r="R1938">
        <v>2</v>
      </c>
      <c r="S1938">
        <v>1</v>
      </c>
      <c r="T1938">
        <v>2</v>
      </c>
      <c r="V1938" t="s">
        <v>2968</v>
      </c>
      <c r="W1938" t="s">
        <v>3120</v>
      </c>
      <c r="X1938" t="s">
        <v>3394</v>
      </c>
      <c r="Y1938">
        <v>63</v>
      </c>
      <c r="Z1938">
        <v>63</v>
      </c>
      <c r="AA1938">
        <v>5</v>
      </c>
      <c r="AB1938">
        <v>5</v>
      </c>
      <c r="AC1938">
        <v>21</v>
      </c>
    </row>
    <row r="1939" spans="1:29" x14ac:dyDescent="0.3">
      <c r="A1939">
        <v>2359</v>
      </c>
      <c r="B1939" t="s">
        <v>547</v>
      </c>
      <c r="C1939" t="s">
        <v>3395</v>
      </c>
      <c r="J1939" t="s">
        <v>491</v>
      </c>
      <c r="K1939">
        <v>0</v>
      </c>
      <c r="N1939" t="b">
        <v>1</v>
      </c>
      <c r="O1939" t="b">
        <v>0</v>
      </c>
      <c r="P1939" t="b">
        <v>1</v>
      </c>
      <c r="Q1939">
        <v>1</v>
      </c>
      <c r="R1939">
        <v>2</v>
      </c>
      <c r="S1939">
        <v>1</v>
      </c>
      <c r="T1939">
        <v>2</v>
      </c>
      <c r="V1939" t="s">
        <v>2968</v>
      </c>
      <c r="W1939" t="s">
        <v>3120</v>
      </c>
      <c r="X1939" t="s">
        <v>3396</v>
      </c>
      <c r="Y1939">
        <v>64</v>
      </c>
      <c r="Z1939">
        <v>64</v>
      </c>
      <c r="AA1939">
        <v>5</v>
      </c>
      <c r="AB1939">
        <v>5</v>
      </c>
      <c r="AC1939">
        <v>21</v>
      </c>
    </row>
    <row r="1940" spans="1:29" x14ac:dyDescent="0.3">
      <c r="A1940">
        <v>2360</v>
      </c>
      <c r="B1940" t="s">
        <v>547</v>
      </c>
      <c r="C1940" t="s">
        <v>3397</v>
      </c>
      <c r="J1940" t="s">
        <v>491</v>
      </c>
      <c r="K1940">
        <v>0</v>
      </c>
      <c r="N1940" t="b">
        <v>1</v>
      </c>
      <c r="O1940" t="b">
        <v>0</v>
      </c>
      <c r="P1940" t="b">
        <v>1</v>
      </c>
      <c r="Q1940">
        <v>1</v>
      </c>
      <c r="R1940">
        <v>2</v>
      </c>
      <c r="S1940">
        <v>1</v>
      </c>
      <c r="T1940">
        <v>2</v>
      </c>
      <c r="V1940" t="s">
        <v>2968</v>
      </c>
      <c r="W1940" t="s">
        <v>3120</v>
      </c>
      <c r="X1940" t="s">
        <v>3398</v>
      </c>
      <c r="Y1940">
        <v>65</v>
      </c>
      <c r="Z1940">
        <v>65</v>
      </c>
      <c r="AA1940">
        <v>5</v>
      </c>
      <c r="AB1940">
        <v>5</v>
      </c>
      <c r="AC1940">
        <v>21</v>
      </c>
    </row>
    <row r="1941" spans="1:29" x14ac:dyDescent="0.3">
      <c r="A1941">
        <v>2361</v>
      </c>
      <c r="B1941" t="s">
        <v>547</v>
      </c>
      <c r="C1941" t="s">
        <v>3399</v>
      </c>
      <c r="J1941" t="s">
        <v>491</v>
      </c>
      <c r="K1941">
        <v>0</v>
      </c>
      <c r="N1941" t="b">
        <v>1</v>
      </c>
      <c r="O1941" t="b">
        <v>0</v>
      </c>
      <c r="P1941" t="b">
        <v>1</v>
      </c>
      <c r="Q1941">
        <v>1</v>
      </c>
      <c r="R1941">
        <v>2</v>
      </c>
      <c r="S1941">
        <v>1</v>
      </c>
      <c r="T1941">
        <v>2</v>
      </c>
      <c r="V1941" t="s">
        <v>2968</v>
      </c>
      <c r="W1941" t="s">
        <v>3120</v>
      </c>
      <c r="X1941" t="s">
        <v>3400</v>
      </c>
      <c r="Y1941">
        <v>66</v>
      </c>
      <c r="Z1941">
        <v>66</v>
      </c>
      <c r="AA1941">
        <v>5</v>
      </c>
      <c r="AB1941">
        <v>5</v>
      </c>
      <c r="AC1941">
        <v>21</v>
      </c>
    </row>
    <row r="1942" spans="1:29" x14ac:dyDescent="0.3">
      <c r="A1942">
        <v>2362</v>
      </c>
      <c r="B1942" t="s">
        <v>547</v>
      </c>
      <c r="C1942" t="s">
        <v>3401</v>
      </c>
      <c r="J1942" t="s">
        <v>491</v>
      </c>
      <c r="K1942">
        <v>0</v>
      </c>
      <c r="N1942" t="b">
        <v>1</v>
      </c>
      <c r="O1942" t="b">
        <v>0</v>
      </c>
      <c r="P1942" t="b">
        <v>1</v>
      </c>
      <c r="Q1942">
        <v>1</v>
      </c>
      <c r="R1942">
        <v>2</v>
      </c>
      <c r="S1942">
        <v>1</v>
      </c>
      <c r="T1942">
        <v>2</v>
      </c>
      <c r="V1942" t="s">
        <v>2968</v>
      </c>
      <c r="W1942" t="s">
        <v>3120</v>
      </c>
      <c r="X1942" t="s">
        <v>3402</v>
      </c>
      <c r="Y1942">
        <v>67</v>
      </c>
      <c r="Z1942">
        <v>67</v>
      </c>
      <c r="AA1942">
        <v>5</v>
      </c>
      <c r="AB1942">
        <v>5</v>
      </c>
      <c r="AC1942">
        <v>21</v>
      </c>
    </row>
    <row r="1943" spans="1:29" x14ac:dyDescent="0.3">
      <c r="A1943">
        <v>2363</v>
      </c>
      <c r="B1943" t="s">
        <v>547</v>
      </c>
      <c r="C1943" t="s">
        <v>3403</v>
      </c>
      <c r="J1943" t="s">
        <v>491</v>
      </c>
      <c r="K1943">
        <v>0</v>
      </c>
      <c r="N1943" t="b">
        <v>1</v>
      </c>
      <c r="O1943" t="b">
        <v>0</v>
      </c>
      <c r="P1943" t="b">
        <v>1</v>
      </c>
      <c r="Q1943">
        <v>1</v>
      </c>
      <c r="R1943">
        <v>2</v>
      </c>
      <c r="S1943">
        <v>1</v>
      </c>
      <c r="T1943">
        <v>2</v>
      </c>
      <c r="V1943" t="s">
        <v>2968</v>
      </c>
      <c r="W1943" t="s">
        <v>3120</v>
      </c>
      <c r="X1943" t="s">
        <v>3404</v>
      </c>
      <c r="Y1943">
        <v>68</v>
      </c>
      <c r="Z1943">
        <v>68</v>
      </c>
      <c r="AA1943">
        <v>5</v>
      </c>
      <c r="AB1943">
        <v>5</v>
      </c>
      <c r="AC1943">
        <v>21</v>
      </c>
    </row>
    <row r="1944" spans="1:29" x14ac:dyDescent="0.3">
      <c r="A1944">
        <v>2364</v>
      </c>
      <c r="B1944" t="s">
        <v>547</v>
      </c>
      <c r="C1944" t="s">
        <v>3405</v>
      </c>
      <c r="J1944" t="s">
        <v>491</v>
      </c>
      <c r="K1944">
        <v>0</v>
      </c>
      <c r="N1944" t="b">
        <v>1</v>
      </c>
      <c r="O1944" t="b">
        <v>0</v>
      </c>
      <c r="P1944" t="b">
        <v>1</v>
      </c>
      <c r="Q1944">
        <v>1</v>
      </c>
      <c r="R1944">
        <v>2</v>
      </c>
      <c r="S1944">
        <v>1</v>
      </c>
      <c r="T1944">
        <v>2</v>
      </c>
      <c r="V1944" t="s">
        <v>2968</v>
      </c>
      <c r="W1944" t="s">
        <v>3120</v>
      </c>
      <c r="X1944" t="s">
        <v>3406</v>
      </c>
      <c r="Y1944">
        <v>69</v>
      </c>
      <c r="Z1944">
        <v>69</v>
      </c>
      <c r="AA1944">
        <v>5</v>
      </c>
      <c r="AB1944">
        <v>5</v>
      </c>
      <c r="AC1944">
        <v>21</v>
      </c>
    </row>
    <row r="1945" spans="1:29" x14ac:dyDescent="0.3">
      <c r="A1945">
        <v>2365</v>
      </c>
      <c r="B1945" t="s">
        <v>547</v>
      </c>
      <c r="C1945" t="s">
        <v>3407</v>
      </c>
      <c r="J1945" t="s">
        <v>491</v>
      </c>
      <c r="K1945">
        <v>0</v>
      </c>
      <c r="N1945" t="b">
        <v>1</v>
      </c>
      <c r="O1945" t="b">
        <v>0</v>
      </c>
      <c r="P1945" t="b">
        <v>1</v>
      </c>
      <c r="Q1945">
        <v>1</v>
      </c>
      <c r="R1945">
        <v>2</v>
      </c>
      <c r="S1945">
        <v>1</v>
      </c>
      <c r="T1945">
        <v>2</v>
      </c>
      <c r="V1945" t="s">
        <v>2968</v>
      </c>
      <c r="W1945" t="s">
        <v>3120</v>
      </c>
      <c r="X1945" t="s">
        <v>3408</v>
      </c>
      <c r="Y1945">
        <v>70</v>
      </c>
      <c r="Z1945">
        <v>70</v>
      </c>
      <c r="AA1945">
        <v>5</v>
      </c>
      <c r="AB1945">
        <v>5</v>
      </c>
      <c r="AC1945">
        <v>21</v>
      </c>
    </row>
    <row r="1946" spans="1:29" x14ac:dyDescent="0.3">
      <c r="A1946">
        <v>2366</v>
      </c>
      <c r="B1946" t="s">
        <v>547</v>
      </c>
      <c r="C1946" t="s">
        <v>3409</v>
      </c>
      <c r="J1946" t="s">
        <v>491</v>
      </c>
      <c r="K1946">
        <v>0</v>
      </c>
      <c r="N1946" t="b">
        <v>1</v>
      </c>
      <c r="O1946" t="b">
        <v>0</v>
      </c>
      <c r="P1946" t="b">
        <v>1</v>
      </c>
      <c r="Q1946">
        <v>1</v>
      </c>
      <c r="R1946">
        <v>2</v>
      </c>
      <c r="S1946">
        <v>1</v>
      </c>
      <c r="T1946">
        <v>2</v>
      </c>
      <c r="V1946" t="s">
        <v>2968</v>
      </c>
      <c r="W1946" t="s">
        <v>3120</v>
      </c>
      <c r="X1946" t="s">
        <v>3410</v>
      </c>
      <c r="Y1946">
        <v>71</v>
      </c>
      <c r="Z1946">
        <v>71</v>
      </c>
      <c r="AA1946">
        <v>5</v>
      </c>
      <c r="AB1946">
        <v>5</v>
      </c>
      <c r="AC1946">
        <v>21</v>
      </c>
    </row>
    <row r="1947" spans="1:29" x14ac:dyDescent="0.3">
      <c r="A1947">
        <v>2367</v>
      </c>
      <c r="B1947" t="s">
        <v>547</v>
      </c>
      <c r="C1947" t="s">
        <v>3411</v>
      </c>
      <c r="J1947" t="s">
        <v>491</v>
      </c>
      <c r="K1947">
        <v>0</v>
      </c>
      <c r="N1947" t="b">
        <v>1</v>
      </c>
      <c r="O1947" t="b">
        <v>0</v>
      </c>
      <c r="P1947" t="b">
        <v>1</v>
      </c>
      <c r="Q1947">
        <v>1</v>
      </c>
      <c r="R1947">
        <v>2</v>
      </c>
      <c r="S1947">
        <v>1</v>
      </c>
      <c r="T1947">
        <v>2</v>
      </c>
      <c r="V1947" t="s">
        <v>2968</v>
      </c>
      <c r="W1947" t="s">
        <v>3120</v>
      </c>
      <c r="X1947" t="s">
        <v>3412</v>
      </c>
      <c r="Y1947">
        <v>72</v>
      </c>
      <c r="Z1947">
        <v>72</v>
      </c>
      <c r="AA1947">
        <v>5</v>
      </c>
      <c r="AB1947">
        <v>5</v>
      </c>
      <c r="AC1947">
        <v>21</v>
      </c>
    </row>
    <row r="1948" spans="1:29" x14ac:dyDescent="0.3">
      <c r="A1948">
        <v>2368</v>
      </c>
      <c r="B1948" t="s">
        <v>547</v>
      </c>
      <c r="C1948" t="s">
        <v>3413</v>
      </c>
      <c r="J1948" t="s">
        <v>491</v>
      </c>
      <c r="K1948">
        <v>0</v>
      </c>
      <c r="N1948" t="b">
        <v>1</v>
      </c>
      <c r="O1948" t="b">
        <v>0</v>
      </c>
      <c r="P1948" t="b">
        <v>1</v>
      </c>
      <c r="Q1948">
        <v>1</v>
      </c>
      <c r="R1948">
        <v>2</v>
      </c>
      <c r="S1948">
        <v>1</v>
      </c>
      <c r="T1948">
        <v>2</v>
      </c>
      <c r="V1948" t="s">
        <v>2968</v>
      </c>
      <c r="W1948" t="s">
        <v>3120</v>
      </c>
      <c r="X1948" t="s">
        <v>3414</v>
      </c>
      <c r="Y1948">
        <v>73</v>
      </c>
      <c r="Z1948">
        <v>73</v>
      </c>
      <c r="AA1948">
        <v>5</v>
      </c>
      <c r="AB1948">
        <v>5</v>
      </c>
      <c r="AC1948">
        <v>21</v>
      </c>
    </row>
    <row r="1949" spans="1:29" x14ac:dyDescent="0.3">
      <c r="A1949">
        <v>2369</v>
      </c>
      <c r="B1949" t="s">
        <v>547</v>
      </c>
      <c r="C1949" t="s">
        <v>3415</v>
      </c>
      <c r="J1949" t="s">
        <v>491</v>
      </c>
      <c r="K1949">
        <v>0</v>
      </c>
      <c r="N1949" t="b">
        <v>1</v>
      </c>
      <c r="O1949" t="b">
        <v>0</v>
      </c>
      <c r="P1949" t="b">
        <v>1</v>
      </c>
      <c r="Q1949">
        <v>1</v>
      </c>
      <c r="R1949">
        <v>2</v>
      </c>
      <c r="S1949">
        <v>1</v>
      </c>
      <c r="T1949">
        <v>2</v>
      </c>
      <c r="V1949" t="s">
        <v>2968</v>
      </c>
      <c r="W1949" t="s">
        <v>3120</v>
      </c>
      <c r="X1949" t="s">
        <v>3416</v>
      </c>
      <c r="Y1949">
        <v>74</v>
      </c>
      <c r="Z1949">
        <v>74</v>
      </c>
      <c r="AA1949">
        <v>5</v>
      </c>
      <c r="AB1949">
        <v>5</v>
      </c>
      <c r="AC1949">
        <v>21</v>
      </c>
    </row>
    <row r="1950" spans="1:29" x14ac:dyDescent="0.3">
      <c r="A1950">
        <v>2370</v>
      </c>
      <c r="B1950" t="s">
        <v>547</v>
      </c>
      <c r="C1950" t="s">
        <v>3417</v>
      </c>
      <c r="J1950" t="s">
        <v>491</v>
      </c>
      <c r="K1950">
        <v>0</v>
      </c>
      <c r="N1950" t="b">
        <v>1</v>
      </c>
      <c r="O1950" t="b">
        <v>0</v>
      </c>
      <c r="P1950" t="b">
        <v>1</v>
      </c>
      <c r="Q1950">
        <v>1</v>
      </c>
      <c r="R1950">
        <v>2</v>
      </c>
      <c r="S1950">
        <v>1</v>
      </c>
      <c r="T1950">
        <v>2</v>
      </c>
      <c r="V1950" t="s">
        <v>2968</v>
      </c>
      <c r="W1950" t="s">
        <v>3120</v>
      </c>
      <c r="X1950" t="s">
        <v>3418</v>
      </c>
      <c r="Y1950">
        <v>75</v>
      </c>
      <c r="Z1950">
        <v>75</v>
      </c>
      <c r="AA1950">
        <v>5</v>
      </c>
      <c r="AB1950">
        <v>5</v>
      </c>
      <c r="AC1950">
        <v>21</v>
      </c>
    </row>
    <row r="1951" spans="1:29" x14ac:dyDescent="0.3">
      <c r="A1951">
        <v>2371</v>
      </c>
      <c r="B1951" t="s">
        <v>547</v>
      </c>
      <c r="C1951" t="s">
        <v>3419</v>
      </c>
      <c r="J1951" t="s">
        <v>491</v>
      </c>
      <c r="K1951">
        <v>0</v>
      </c>
      <c r="N1951" t="b">
        <v>1</v>
      </c>
      <c r="O1951" t="b">
        <v>0</v>
      </c>
      <c r="P1951" t="b">
        <v>1</v>
      </c>
      <c r="Q1951">
        <v>1</v>
      </c>
      <c r="R1951">
        <v>2</v>
      </c>
      <c r="S1951">
        <v>1</v>
      </c>
      <c r="T1951">
        <v>2</v>
      </c>
      <c r="V1951" t="s">
        <v>2968</v>
      </c>
      <c r="W1951" t="s">
        <v>3120</v>
      </c>
      <c r="X1951" t="s">
        <v>3420</v>
      </c>
      <c r="Y1951">
        <v>76</v>
      </c>
      <c r="Z1951">
        <v>76</v>
      </c>
      <c r="AA1951">
        <v>5</v>
      </c>
      <c r="AB1951">
        <v>5</v>
      </c>
      <c r="AC1951">
        <v>21</v>
      </c>
    </row>
    <row r="1952" spans="1:29" x14ac:dyDescent="0.3">
      <c r="A1952">
        <v>2372</v>
      </c>
      <c r="B1952" t="s">
        <v>547</v>
      </c>
      <c r="C1952" t="s">
        <v>3421</v>
      </c>
      <c r="J1952" t="s">
        <v>491</v>
      </c>
      <c r="K1952">
        <v>0</v>
      </c>
      <c r="N1952" t="b">
        <v>1</v>
      </c>
      <c r="O1952" t="b">
        <v>0</v>
      </c>
      <c r="P1952" t="b">
        <v>1</v>
      </c>
      <c r="Q1952">
        <v>1</v>
      </c>
      <c r="R1952">
        <v>2</v>
      </c>
      <c r="S1952">
        <v>1</v>
      </c>
      <c r="T1952">
        <v>2</v>
      </c>
      <c r="V1952" t="s">
        <v>2968</v>
      </c>
      <c r="W1952" t="s">
        <v>3120</v>
      </c>
      <c r="X1952" t="s">
        <v>3422</v>
      </c>
      <c r="Y1952">
        <v>77</v>
      </c>
      <c r="Z1952">
        <v>77</v>
      </c>
      <c r="AA1952">
        <v>5</v>
      </c>
      <c r="AB1952">
        <v>5</v>
      </c>
      <c r="AC1952">
        <v>21</v>
      </c>
    </row>
    <row r="1953" spans="1:29" x14ac:dyDescent="0.3">
      <c r="A1953">
        <v>2373</v>
      </c>
      <c r="B1953" t="s">
        <v>547</v>
      </c>
      <c r="C1953" t="s">
        <v>3423</v>
      </c>
      <c r="J1953" t="s">
        <v>495</v>
      </c>
      <c r="K1953">
        <v>0</v>
      </c>
      <c r="N1953" t="b">
        <v>1</v>
      </c>
      <c r="O1953" t="b">
        <v>0</v>
      </c>
      <c r="P1953" t="b">
        <v>1</v>
      </c>
      <c r="Q1953">
        <v>1</v>
      </c>
      <c r="R1953">
        <v>2</v>
      </c>
      <c r="S1953">
        <v>1</v>
      </c>
      <c r="T1953">
        <v>2</v>
      </c>
      <c r="V1953" t="s">
        <v>2968</v>
      </c>
      <c r="W1953" t="s">
        <v>3120</v>
      </c>
      <c r="X1953" t="s">
        <v>739</v>
      </c>
      <c r="Y1953">
        <v>3</v>
      </c>
      <c r="Z1953">
        <v>3</v>
      </c>
      <c r="AA1953">
        <v>6</v>
      </c>
      <c r="AB1953">
        <v>6</v>
      </c>
      <c r="AC1953">
        <v>21</v>
      </c>
    </row>
    <row r="1954" spans="1:29" x14ac:dyDescent="0.3">
      <c r="A1954">
        <v>2374</v>
      </c>
      <c r="B1954" t="s">
        <v>547</v>
      </c>
      <c r="C1954" t="s">
        <v>3424</v>
      </c>
      <c r="J1954" t="s">
        <v>495</v>
      </c>
      <c r="K1954">
        <v>0</v>
      </c>
      <c r="N1954" t="b">
        <v>1</v>
      </c>
      <c r="O1954" t="b">
        <v>0</v>
      </c>
      <c r="P1954" t="b">
        <v>1</v>
      </c>
      <c r="Q1954">
        <v>1</v>
      </c>
      <c r="R1954">
        <v>2</v>
      </c>
      <c r="S1954">
        <v>1</v>
      </c>
      <c r="T1954">
        <v>2</v>
      </c>
      <c r="V1954" t="s">
        <v>2968</v>
      </c>
      <c r="W1954" t="s">
        <v>3120</v>
      </c>
      <c r="X1954" t="s">
        <v>750</v>
      </c>
      <c r="Y1954">
        <v>4</v>
      </c>
      <c r="Z1954">
        <v>4</v>
      </c>
      <c r="AA1954">
        <v>6</v>
      </c>
      <c r="AB1954">
        <v>6</v>
      </c>
      <c r="AC1954">
        <v>21</v>
      </c>
    </row>
    <row r="1955" spans="1:29" x14ac:dyDescent="0.3">
      <c r="A1955">
        <v>2375</v>
      </c>
      <c r="B1955" t="s">
        <v>547</v>
      </c>
      <c r="C1955" t="s">
        <v>3425</v>
      </c>
      <c r="J1955" t="s">
        <v>495</v>
      </c>
      <c r="K1955">
        <v>0</v>
      </c>
      <c r="N1955" t="b">
        <v>1</v>
      </c>
      <c r="O1955" t="b">
        <v>0</v>
      </c>
      <c r="P1955" t="b">
        <v>1</v>
      </c>
      <c r="Q1955">
        <v>1</v>
      </c>
      <c r="R1955">
        <v>2</v>
      </c>
      <c r="S1955">
        <v>1</v>
      </c>
      <c r="T1955">
        <v>2</v>
      </c>
      <c r="V1955" t="s">
        <v>2968</v>
      </c>
      <c r="W1955" t="s">
        <v>3120</v>
      </c>
      <c r="X1955" t="s">
        <v>762</v>
      </c>
      <c r="Y1955">
        <v>5</v>
      </c>
      <c r="Z1955">
        <v>5</v>
      </c>
      <c r="AA1955">
        <v>6</v>
      </c>
      <c r="AB1955">
        <v>6</v>
      </c>
      <c r="AC1955">
        <v>21</v>
      </c>
    </row>
    <row r="1956" spans="1:29" x14ac:dyDescent="0.3">
      <c r="A1956">
        <v>2376</v>
      </c>
      <c r="B1956" t="s">
        <v>547</v>
      </c>
      <c r="C1956" t="s">
        <v>3426</v>
      </c>
      <c r="J1956" t="s">
        <v>495</v>
      </c>
      <c r="K1956">
        <v>0</v>
      </c>
      <c r="N1956" t="b">
        <v>1</v>
      </c>
      <c r="O1956" t="b">
        <v>0</v>
      </c>
      <c r="P1956" t="b">
        <v>1</v>
      </c>
      <c r="Q1956">
        <v>1</v>
      </c>
      <c r="R1956">
        <v>2</v>
      </c>
      <c r="S1956">
        <v>1</v>
      </c>
      <c r="T1956">
        <v>2</v>
      </c>
      <c r="V1956" t="s">
        <v>2968</v>
      </c>
      <c r="W1956" t="s">
        <v>3120</v>
      </c>
      <c r="X1956" t="s">
        <v>774</v>
      </c>
      <c r="Y1956">
        <v>6</v>
      </c>
      <c r="Z1956">
        <v>6</v>
      </c>
      <c r="AA1956">
        <v>6</v>
      </c>
      <c r="AB1956">
        <v>6</v>
      </c>
      <c r="AC1956">
        <v>21</v>
      </c>
    </row>
    <row r="1957" spans="1:29" x14ac:dyDescent="0.3">
      <c r="A1957">
        <v>2377</v>
      </c>
      <c r="B1957" t="s">
        <v>547</v>
      </c>
      <c r="C1957" t="s">
        <v>3427</v>
      </c>
      <c r="J1957" t="s">
        <v>495</v>
      </c>
      <c r="K1957">
        <v>0</v>
      </c>
      <c r="N1957" t="b">
        <v>1</v>
      </c>
      <c r="O1957" t="b">
        <v>0</v>
      </c>
      <c r="P1957" t="b">
        <v>1</v>
      </c>
      <c r="Q1957">
        <v>1</v>
      </c>
      <c r="R1957">
        <v>2</v>
      </c>
      <c r="S1957">
        <v>1</v>
      </c>
      <c r="T1957">
        <v>2</v>
      </c>
      <c r="V1957" t="s">
        <v>2968</v>
      </c>
      <c r="W1957" t="s">
        <v>3120</v>
      </c>
      <c r="X1957" t="s">
        <v>785</v>
      </c>
      <c r="Y1957">
        <v>7</v>
      </c>
      <c r="Z1957">
        <v>7</v>
      </c>
      <c r="AA1957">
        <v>6</v>
      </c>
      <c r="AB1957">
        <v>6</v>
      </c>
      <c r="AC1957">
        <v>21</v>
      </c>
    </row>
    <row r="1958" spans="1:29" x14ac:dyDescent="0.3">
      <c r="A1958">
        <v>2378</v>
      </c>
      <c r="B1958" t="s">
        <v>547</v>
      </c>
      <c r="C1958" t="s">
        <v>3428</v>
      </c>
      <c r="J1958" t="s">
        <v>495</v>
      </c>
      <c r="K1958">
        <v>0</v>
      </c>
      <c r="N1958" t="b">
        <v>1</v>
      </c>
      <c r="O1958" t="b">
        <v>0</v>
      </c>
      <c r="P1958" t="b">
        <v>1</v>
      </c>
      <c r="Q1958">
        <v>1</v>
      </c>
      <c r="R1958">
        <v>2</v>
      </c>
      <c r="S1958">
        <v>1</v>
      </c>
      <c r="T1958">
        <v>2</v>
      </c>
      <c r="V1958" t="s">
        <v>2968</v>
      </c>
      <c r="W1958" t="s">
        <v>3120</v>
      </c>
      <c r="X1958" t="s">
        <v>797</v>
      </c>
      <c r="Y1958">
        <v>8</v>
      </c>
      <c r="Z1958">
        <v>8</v>
      </c>
      <c r="AA1958">
        <v>6</v>
      </c>
      <c r="AB1958">
        <v>6</v>
      </c>
      <c r="AC1958">
        <v>21</v>
      </c>
    </row>
    <row r="1959" spans="1:29" x14ac:dyDescent="0.3">
      <c r="A1959">
        <v>2379</v>
      </c>
      <c r="B1959" t="s">
        <v>547</v>
      </c>
      <c r="C1959" t="s">
        <v>3429</v>
      </c>
      <c r="J1959" t="s">
        <v>495</v>
      </c>
      <c r="K1959">
        <v>0</v>
      </c>
      <c r="N1959" t="b">
        <v>1</v>
      </c>
      <c r="O1959" t="b">
        <v>0</v>
      </c>
      <c r="P1959" t="b">
        <v>1</v>
      </c>
      <c r="Q1959">
        <v>1</v>
      </c>
      <c r="R1959">
        <v>2</v>
      </c>
      <c r="S1959">
        <v>1</v>
      </c>
      <c r="T1959">
        <v>2</v>
      </c>
      <c r="V1959" t="s">
        <v>2968</v>
      </c>
      <c r="W1959" t="s">
        <v>3120</v>
      </c>
      <c r="X1959" t="s">
        <v>808</v>
      </c>
      <c r="Y1959">
        <v>9</v>
      </c>
      <c r="Z1959">
        <v>9</v>
      </c>
      <c r="AA1959">
        <v>6</v>
      </c>
      <c r="AB1959">
        <v>6</v>
      </c>
      <c r="AC1959">
        <v>21</v>
      </c>
    </row>
    <row r="1960" spans="1:29" x14ac:dyDescent="0.3">
      <c r="A1960">
        <v>2380</v>
      </c>
      <c r="B1960" t="s">
        <v>547</v>
      </c>
      <c r="C1960" t="s">
        <v>3430</v>
      </c>
      <c r="J1960" t="s">
        <v>495</v>
      </c>
      <c r="K1960">
        <v>0</v>
      </c>
      <c r="N1960" t="b">
        <v>1</v>
      </c>
      <c r="O1960" t="b">
        <v>0</v>
      </c>
      <c r="P1960" t="b">
        <v>1</v>
      </c>
      <c r="Q1960">
        <v>1</v>
      </c>
      <c r="R1960">
        <v>2</v>
      </c>
      <c r="S1960">
        <v>1</v>
      </c>
      <c r="T1960">
        <v>2</v>
      </c>
      <c r="V1960" t="s">
        <v>2968</v>
      </c>
      <c r="W1960" t="s">
        <v>3120</v>
      </c>
      <c r="X1960" t="s">
        <v>820</v>
      </c>
      <c r="Y1960">
        <v>10</v>
      </c>
      <c r="Z1960">
        <v>10</v>
      </c>
      <c r="AA1960">
        <v>6</v>
      </c>
      <c r="AB1960">
        <v>6</v>
      </c>
      <c r="AC1960">
        <v>21</v>
      </c>
    </row>
    <row r="1961" spans="1:29" x14ac:dyDescent="0.3">
      <c r="A1961">
        <v>2381</v>
      </c>
      <c r="B1961" t="s">
        <v>547</v>
      </c>
      <c r="C1961" t="s">
        <v>3431</v>
      </c>
      <c r="J1961" t="s">
        <v>495</v>
      </c>
      <c r="K1961">
        <v>0</v>
      </c>
      <c r="N1961" t="b">
        <v>1</v>
      </c>
      <c r="O1961" t="b">
        <v>0</v>
      </c>
      <c r="P1961" t="b">
        <v>1</v>
      </c>
      <c r="Q1961">
        <v>1</v>
      </c>
      <c r="R1961">
        <v>2</v>
      </c>
      <c r="S1961">
        <v>1</v>
      </c>
      <c r="T1961">
        <v>2</v>
      </c>
      <c r="V1961" t="s">
        <v>2968</v>
      </c>
      <c r="W1961" t="s">
        <v>3120</v>
      </c>
      <c r="X1961" t="s">
        <v>832</v>
      </c>
      <c r="Y1961">
        <v>11</v>
      </c>
      <c r="Z1961">
        <v>11</v>
      </c>
      <c r="AA1961">
        <v>6</v>
      </c>
      <c r="AB1961">
        <v>6</v>
      </c>
      <c r="AC1961">
        <v>21</v>
      </c>
    </row>
    <row r="1962" spans="1:29" x14ac:dyDescent="0.3">
      <c r="A1962">
        <v>2382</v>
      </c>
      <c r="B1962" t="s">
        <v>547</v>
      </c>
      <c r="C1962" t="s">
        <v>3432</v>
      </c>
      <c r="J1962" t="s">
        <v>495</v>
      </c>
      <c r="K1962">
        <v>0</v>
      </c>
      <c r="N1962" t="b">
        <v>1</v>
      </c>
      <c r="O1962" t="b">
        <v>0</v>
      </c>
      <c r="P1962" t="b">
        <v>1</v>
      </c>
      <c r="Q1962">
        <v>1</v>
      </c>
      <c r="R1962">
        <v>2</v>
      </c>
      <c r="S1962">
        <v>1</v>
      </c>
      <c r="T1962">
        <v>2</v>
      </c>
      <c r="V1962" t="s">
        <v>2968</v>
      </c>
      <c r="W1962" t="s">
        <v>3120</v>
      </c>
      <c r="X1962" t="s">
        <v>844</v>
      </c>
      <c r="Y1962">
        <v>12</v>
      </c>
      <c r="Z1962">
        <v>12</v>
      </c>
      <c r="AA1962">
        <v>6</v>
      </c>
      <c r="AB1962">
        <v>6</v>
      </c>
      <c r="AC1962">
        <v>21</v>
      </c>
    </row>
    <row r="1963" spans="1:29" x14ac:dyDescent="0.3">
      <c r="A1963">
        <v>2383</v>
      </c>
      <c r="B1963" t="s">
        <v>547</v>
      </c>
      <c r="C1963" t="s">
        <v>3433</v>
      </c>
      <c r="J1963" t="s">
        <v>495</v>
      </c>
      <c r="K1963">
        <v>0</v>
      </c>
      <c r="N1963" t="b">
        <v>1</v>
      </c>
      <c r="O1963" t="b">
        <v>0</v>
      </c>
      <c r="P1963" t="b">
        <v>1</v>
      </c>
      <c r="Q1963">
        <v>1</v>
      </c>
      <c r="R1963">
        <v>2</v>
      </c>
      <c r="S1963">
        <v>1</v>
      </c>
      <c r="T1963">
        <v>2</v>
      </c>
      <c r="V1963" t="s">
        <v>2968</v>
      </c>
      <c r="W1963" t="s">
        <v>3120</v>
      </c>
      <c r="X1963" t="s">
        <v>856</v>
      </c>
      <c r="Y1963">
        <v>13</v>
      </c>
      <c r="Z1963">
        <v>13</v>
      </c>
      <c r="AA1963">
        <v>6</v>
      </c>
      <c r="AB1963">
        <v>6</v>
      </c>
      <c r="AC1963">
        <v>21</v>
      </c>
    </row>
    <row r="1964" spans="1:29" x14ac:dyDescent="0.3">
      <c r="A1964">
        <v>2384</v>
      </c>
      <c r="B1964" t="s">
        <v>547</v>
      </c>
      <c r="C1964" t="s">
        <v>3434</v>
      </c>
      <c r="J1964" t="s">
        <v>495</v>
      </c>
      <c r="K1964">
        <v>0</v>
      </c>
      <c r="N1964" t="b">
        <v>1</v>
      </c>
      <c r="O1964" t="b">
        <v>0</v>
      </c>
      <c r="P1964" t="b">
        <v>1</v>
      </c>
      <c r="Q1964">
        <v>1</v>
      </c>
      <c r="R1964">
        <v>2</v>
      </c>
      <c r="S1964">
        <v>1</v>
      </c>
      <c r="T1964">
        <v>2</v>
      </c>
      <c r="V1964" t="s">
        <v>2968</v>
      </c>
      <c r="W1964" t="s">
        <v>3120</v>
      </c>
      <c r="X1964" t="s">
        <v>868</v>
      </c>
      <c r="Y1964">
        <v>14</v>
      </c>
      <c r="Z1964">
        <v>14</v>
      </c>
      <c r="AA1964">
        <v>6</v>
      </c>
      <c r="AB1964">
        <v>6</v>
      </c>
      <c r="AC1964">
        <v>21</v>
      </c>
    </row>
    <row r="1965" spans="1:29" x14ac:dyDescent="0.3">
      <c r="A1965">
        <v>2385</v>
      </c>
      <c r="B1965" t="s">
        <v>547</v>
      </c>
      <c r="C1965" t="s">
        <v>3435</v>
      </c>
      <c r="J1965" t="s">
        <v>495</v>
      </c>
      <c r="K1965">
        <v>0</v>
      </c>
      <c r="N1965" t="b">
        <v>1</v>
      </c>
      <c r="O1965" t="b">
        <v>0</v>
      </c>
      <c r="P1965" t="b">
        <v>1</v>
      </c>
      <c r="Q1965">
        <v>1</v>
      </c>
      <c r="R1965">
        <v>2</v>
      </c>
      <c r="S1965">
        <v>1</v>
      </c>
      <c r="T1965">
        <v>2</v>
      </c>
      <c r="V1965" t="s">
        <v>2968</v>
      </c>
      <c r="W1965" t="s">
        <v>3120</v>
      </c>
      <c r="X1965" t="s">
        <v>880</v>
      </c>
      <c r="Y1965">
        <v>15</v>
      </c>
      <c r="Z1965">
        <v>15</v>
      </c>
      <c r="AA1965">
        <v>6</v>
      </c>
      <c r="AB1965">
        <v>6</v>
      </c>
      <c r="AC1965">
        <v>21</v>
      </c>
    </row>
    <row r="1966" spans="1:29" x14ac:dyDescent="0.3">
      <c r="A1966">
        <v>2386</v>
      </c>
      <c r="B1966" t="s">
        <v>547</v>
      </c>
      <c r="C1966" t="s">
        <v>3436</v>
      </c>
      <c r="J1966" t="s">
        <v>495</v>
      </c>
      <c r="K1966">
        <v>0</v>
      </c>
      <c r="N1966" t="b">
        <v>1</v>
      </c>
      <c r="O1966" t="b">
        <v>0</v>
      </c>
      <c r="P1966" t="b">
        <v>1</v>
      </c>
      <c r="Q1966">
        <v>1</v>
      </c>
      <c r="R1966">
        <v>2</v>
      </c>
      <c r="S1966">
        <v>1</v>
      </c>
      <c r="T1966">
        <v>2</v>
      </c>
      <c r="V1966" t="s">
        <v>2968</v>
      </c>
      <c r="W1966" t="s">
        <v>3120</v>
      </c>
      <c r="X1966" t="s">
        <v>892</v>
      </c>
      <c r="Y1966">
        <v>16</v>
      </c>
      <c r="Z1966">
        <v>16</v>
      </c>
      <c r="AA1966">
        <v>6</v>
      </c>
      <c r="AB1966">
        <v>6</v>
      </c>
      <c r="AC1966">
        <v>21</v>
      </c>
    </row>
    <row r="1967" spans="1:29" x14ac:dyDescent="0.3">
      <c r="A1967">
        <v>2387</v>
      </c>
      <c r="B1967" t="s">
        <v>547</v>
      </c>
      <c r="C1967" t="s">
        <v>3437</v>
      </c>
      <c r="J1967" t="s">
        <v>495</v>
      </c>
      <c r="K1967">
        <v>0</v>
      </c>
      <c r="N1967" t="b">
        <v>1</v>
      </c>
      <c r="O1967" t="b">
        <v>0</v>
      </c>
      <c r="P1967" t="b">
        <v>1</v>
      </c>
      <c r="Q1967">
        <v>1</v>
      </c>
      <c r="R1967">
        <v>2</v>
      </c>
      <c r="S1967">
        <v>1</v>
      </c>
      <c r="T1967">
        <v>2</v>
      </c>
      <c r="V1967" t="s">
        <v>2968</v>
      </c>
      <c r="W1967" t="s">
        <v>3120</v>
      </c>
      <c r="X1967" t="s">
        <v>904</v>
      </c>
      <c r="Y1967">
        <v>17</v>
      </c>
      <c r="Z1967">
        <v>17</v>
      </c>
      <c r="AA1967">
        <v>6</v>
      </c>
      <c r="AB1967">
        <v>6</v>
      </c>
      <c r="AC1967">
        <v>21</v>
      </c>
    </row>
    <row r="1968" spans="1:29" x14ac:dyDescent="0.3">
      <c r="A1968">
        <v>2388</v>
      </c>
      <c r="B1968" t="s">
        <v>547</v>
      </c>
      <c r="C1968" t="s">
        <v>3438</v>
      </c>
      <c r="J1968" t="s">
        <v>495</v>
      </c>
      <c r="K1968">
        <v>0</v>
      </c>
      <c r="N1968" t="b">
        <v>1</v>
      </c>
      <c r="O1968" t="b">
        <v>0</v>
      </c>
      <c r="P1968" t="b">
        <v>1</v>
      </c>
      <c r="Q1968">
        <v>1</v>
      </c>
      <c r="R1968">
        <v>2</v>
      </c>
      <c r="S1968">
        <v>1</v>
      </c>
      <c r="T1968">
        <v>2</v>
      </c>
      <c r="V1968" t="s">
        <v>2968</v>
      </c>
      <c r="W1968" t="s">
        <v>3120</v>
      </c>
      <c r="X1968" t="s">
        <v>916</v>
      </c>
      <c r="Y1968">
        <v>18</v>
      </c>
      <c r="Z1968">
        <v>18</v>
      </c>
      <c r="AA1968">
        <v>6</v>
      </c>
      <c r="AB1968">
        <v>6</v>
      </c>
      <c r="AC1968">
        <v>21</v>
      </c>
    </row>
    <row r="1969" spans="1:29" x14ac:dyDescent="0.3">
      <c r="A1969">
        <v>2389</v>
      </c>
      <c r="B1969" t="s">
        <v>547</v>
      </c>
      <c r="C1969" t="s">
        <v>3439</v>
      </c>
      <c r="J1969" t="s">
        <v>495</v>
      </c>
      <c r="K1969">
        <v>0</v>
      </c>
      <c r="N1969" t="b">
        <v>1</v>
      </c>
      <c r="O1969" t="b">
        <v>0</v>
      </c>
      <c r="P1969" t="b">
        <v>1</v>
      </c>
      <c r="Q1969">
        <v>1</v>
      </c>
      <c r="R1969">
        <v>2</v>
      </c>
      <c r="S1969">
        <v>1</v>
      </c>
      <c r="T1969">
        <v>2</v>
      </c>
      <c r="V1969" t="s">
        <v>2968</v>
      </c>
      <c r="W1969" t="s">
        <v>3120</v>
      </c>
      <c r="X1969" t="s">
        <v>928</v>
      </c>
      <c r="Y1969">
        <v>19</v>
      </c>
      <c r="Z1969">
        <v>19</v>
      </c>
      <c r="AA1969">
        <v>6</v>
      </c>
      <c r="AB1969">
        <v>6</v>
      </c>
      <c r="AC1969">
        <v>21</v>
      </c>
    </row>
    <row r="1970" spans="1:29" x14ac:dyDescent="0.3">
      <c r="A1970">
        <v>2390</v>
      </c>
      <c r="B1970" t="s">
        <v>547</v>
      </c>
      <c r="C1970" t="s">
        <v>3440</v>
      </c>
      <c r="J1970" t="s">
        <v>495</v>
      </c>
      <c r="K1970">
        <v>0</v>
      </c>
      <c r="N1970" t="b">
        <v>1</v>
      </c>
      <c r="O1970" t="b">
        <v>0</v>
      </c>
      <c r="P1970" t="b">
        <v>1</v>
      </c>
      <c r="Q1970">
        <v>1</v>
      </c>
      <c r="R1970">
        <v>2</v>
      </c>
      <c r="S1970">
        <v>1</v>
      </c>
      <c r="T1970">
        <v>2</v>
      </c>
      <c r="V1970" t="s">
        <v>2968</v>
      </c>
      <c r="W1970" t="s">
        <v>3120</v>
      </c>
      <c r="X1970" t="s">
        <v>940</v>
      </c>
      <c r="Y1970">
        <v>20</v>
      </c>
      <c r="Z1970">
        <v>20</v>
      </c>
      <c r="AA1970">
        <v>6</v>
      </c>
      <c r="AB1970">
        <v>6</v>
      </c>
      <c r="AC1970">
        <v>21</v>
      </c>
    </row>
    <row r="1971" spans="1:29" x14ac:dyDescent="0.3">
      <c r="A1971">
        <v>2391</v>
      </c>
      <c r="B1971" t="s">
        <v>547</v>
      </c>
      <c r="C1971" t="s">
        <v>3441</v>
      </c>
      <c r="J1971" t="s">
        <v>495</v>
      </c>
      <c r="K1971">
        <v>0</v>
      </c>
      <c r="N1971" t="b">
        <v>1</v>
      </c>
      <c r="O1971" t="b">
        <v>0</v>
      </c>
      <c r="P1971" t="b">
        <v>1</v>
      </c>
      <c r="Q1971">
        <v>1</v>
      </c>
      <c r="R1971">
        <v>2</v>
      </c>
      <c r="S1971">
        <v>1</v>
      </c>
      <c r="T1971">
        <v>2</v>
      </c>
      <c r="V1971" t="s">
        <v>2968</v>
      </c>
      <c r="W1971" t="s">
        <v>3120</v>
      </c>
      <c r="X1971" t="s">
        <v>952</v>
      </c>
      <c r="Y1971">
        <v>21</v>
      </c>
      <c r="Z1971">
        <v>21</v>
      </c>
      <c r="AA1971">
        <v>6</v>
      </c>
      <c r="AB1971">
        <v>6</v>
      </c>
      <c r="AC1971">
        <v>21</v>
      </c>
    </row>
    <row r="1972" spans="1:29" x14ac:dyDescent="0.3">
      <c r="A1972">
        <v>2392</v>
      </c>
      <c r="B1972" t="s">
        <v>547</v>
      </c>
      <c r="C1972" t="s">
        <v>3442</v>
      </c>
      <c r="J1972" t="s">
        <v>495</v>
      </c>
      <c r="K1972">
        <v>0</v>
      </c>
      <c r="N1972" t="b">
        <v>1</v>
      </c>
      <c r="O1972" t="b">
        <v>0</v>
      </c>
      <c r="P1972" t="b">
        <v>1</v>
      </c>
      <c r="Q1972">
        <v>1</v>
      </c>
      <c r="R1972">
        <v>2</v>
      </c>
      <c r="S1972">
        <v>1</v>
      </c>
      <c r="T1972">
        <v>2</v>
      </c>
      <c r="V1972" t="s">
        <v>2968</v>
      </c>
      <c r="W1972" t="s">
        <v>3120</v>
      </c>
      <c r="X1972" t="s">
        <v>964</v>
      </c>
      <c r="Y1972">
        <v>22</v>
      </c>
      <c r="Z1972">
        <v>22</v>
      </c>
      <c r="AA1972">
        <v>6</v>
      </c>
      <c r="AB1972">
        <v>6</v>
      </c>
      <c r="AC1972">
        <v>21</v>
      </c>
    </row>
    <row r="1973" spans="1:29" x14ac:dyDescent="0.3">
      <c r="A1973">
        <v>2393</v>
      </c>
      <c r="B1973" t="s">
        <v>547</v>
      </c>
      <c r="C1973" t="s">
        <v>3443</v>
      </c>
      <c r="J1973" t="s">
        <v>495</v>
      </c>
      <c r="K1973">
        <v>0</v>
      </c>
      <c r="N1973" t="b">
        <v>1</v>
      </c>
      <c r="O1973" t="b">
        <v>0</v>
      </c>
      <c r="P1973" t="b">
        <v>1</v>
      </c>
      <c r="Q1973">
        <v>1</v>
      </c>
      <c r="R1973">
        <v>2</v>
      </c>
      <c r="S1973">
        <v>1</v>
      </c>
      <c r="T1973">
        <v>2</v>
      </c>
      <c r="V1973" t="s">
        <v>2968</v>
      </c>
      <c r="W1973" t="s">
        <v>3120</v>
      </c>
      <c r="X1973" t="s">
        <v>976</v>
      </c>
      <c r="Y1973">
        <v>23</v>
      </c>
      <c r="Z1973">
        <v>23</v>
      </c>
      <c r="AA1973">
        <v>6</v>
      </c>
      <c r="AB1973">
        <v>6</v>
      </c>
      <c r="AC1973">
        <v>21</v>
      </c>
    </row>
    <row r="1974" spans="1:29" x14ac:dyDescent="0.3">
      <c r="A1974">
        <v>2394</v>
      </c>
      <c r="B1974" t="s">
        <v>547</v>
      </c>
      <c r="C1974" t="s">
        <v>3444</v>
      </c>
      <c r="J1974" t="s">
        <v>495</v>
      </c>
      <c r="K1974">
        <v>0</v>
      </c>
      <c r="N1974" t="b">
        <v>1</v>
      </c>
      <c r="O1974" t="b">
        <v>0</v>
      </c>
      <c r="P1974" t="b">
        <v>1</v>
      </c>
      <c r="Q1974">
        <v>1</v>
      </c>
      <c r="R1974">
        <v>2</v>
      </c>
      <c r="S1974">
        <v>1</v>
      </c>
      <c r="T1974">
        <v>2</v>
      </c>
      <c r="V1974" t="s">
        <v>2968</v>
      </c>
      <c r="W1974" t="s">
        <v>3120</v>
      </c>
      <c r="X1974" t="s">
        <v>988</v>
      </c>
      <c r="Y1974">
        <v>24</v>
      </c>
      <c r="Z1974">
        <v>24</v>
      </c>
      <c r="AA1974">
        <v>6</v>
      </c>
      <c r="AB1974">
        <v>6</v>
      </c>
      <c r="AC1974">
        <v>21</v>
      </c>
    </row>
    <row r="1975" spans="1:29" x14ac:dyDescent="0.3">
      <c r="A1975">
        <v>2395</v>
      </c>
      <c r="B1975" t="s">
        <v>547</v>
      </c>
      <c r="C1975" t="s">
        <v>3445</v>
      </c>
      <c r="J1975" t="s">
        <v>495</v>
      </c>
      <c r="K1975">
        <v>0</v>
      </c>
      <c r="N1975" t="b">
        <v>1</v>
      </c>
      <c r="O1975" t="b">
        <v>0</v>
      </c>
      <c r="P1975" t="b">
        <v>1</v>
      </c>
      <c r="Q1975">
        <v>1</v>
      </c>
      <c r="R1975">
        <v>2</v>
      </c>
      <c r="S1975">
        <v>1</v>
      </c>
      <c r="T1975">
        <v>2</v>
      </c>
      <c r="V1975" t="s">
        <v>2968</v>
      </c>
      <c r="W1975" t="s">
        <v>3120</v>
      </c>
      <c r="X1975" t="s">
        <v>1000</v>
      </c>
      <c r="Y1975">
        <v>25</v>
      </c>
      <c r="Z1975">
        <v>25</v>
      </c>
      <c r="AA1975">
        <v>6</v>
      </c>
      <c r="AB1975">
        <v>6</v>
      </c>
      <c r="AC1975">
        <v>21</v>
      </c>
    </row>
    <row r="1976" spans="1:29" x14ac:dyDescent="0.3">
      <c r="A1976">
        <v>2396</v>
      </c>
      <c r="B1976" t="s">
        <v>547</v>
      </c>
      <c r="C1976" t="s">
        <v>3446</v>
      </c>
      <c r="J1976" t="s">
        <v>495</v>
      </c>
      <c r="K1976">
        <v>0</v>
      </c>
      <c r="N1976" t="b">
        <v>1</v>
      </c>
      <c r="O1976" t="b">
        <v>0</v>
      </c>
      <c r="P1976" t="b">
        <v>1</v>
      </c>
      <c r="Q1976">
        <v>1</v>
      </c>
      <c r="R1976">
        <v>2</v>
      </c>
      <c r="S1976">
        <v>1</v>
      </c>
      <c r="T1976">
        <v>2</v>
      </c>
      <c r="V1976" t="s">
        <v>2968</v>
      </c>
      <c r="W1976" t="s">
        <v>3120</v>
      </c>
      <c r="X1976" t="s">
        <v>1012</v>
      </c>
      <c r="Y1976">
        <v>26</v>
      </c>
      <c r="Z1976">
        <v>26</v>
      </c>
      <c r="AA1976">
        <v>6</v>
      </c>
      <c r="AB1976">
        <v>6</v>
      </c>
      <c r="AC1976">
        <v>21</v>
      </c>
    </row>
    <row r="1977" spans="1:29" x14ac:dyDescent="0.3">
      <c r="A1977">
        <v>2397</v>
      </c>
      <c r="B1977" t="s">
        <v>547</v>
      </c>
      <c r="C1977" t="s">
        <v>3447</v>
      </c>
      <c r="J1977" t="s">
        <v>495</v>
      </c>
      <c r="K1977">
        <v>0</v>
      </c>
      <c r="N1977" t="b">
        <v>1</v>
      </c>
      <c r="O1977" t="b">
        <v>0</v>
      </c>
      <c r="P1977" t="b">
        <v>1</v>
      </c>
      <c r="Q1977">
        <v>1</v>
      </c>
      <c r="R1977">
        <v>2</v>
      </c>
      <c r="S1977">
        <v>1</v>
      </c>
      <c r="T1977">
        <v>2</v>
      </c>
      <c r="V1977" t="s">
        <v>2968</v>
      </c>
      <c r="W1977" t="s">
        <v>3120</v>
      </c>
      <c r="X1977" t="s">
        <v>1024</v>
      </c>
      <c r="Y1977">
        <v>27</v>
      </c>
      <c r="Z1977">
        <v>27</v>
      </c>
      <c r="AA1977">
        <v>6</v>
      </c>
      <c r="AB1977">
        <v>6</v>
      </c>
      <c r="AC1977">
        <v>21</v>
      </c>
    </row>
    <row r="1978" spans="1:29" x14ac:dyDescent="0.3">
      <c r="A1978">
        <v>2398</v>
      </c>
      <c r="B1978" t="s">
        <v>547</v>
      </c>
      <c r="C1978" t="s">
        <v>3448</v>
      </c>
      <c r="J1978" t="s">
        <v>495</v>
      </c>
      <c r="K1978">
        <v>0</v>
      </c>
      <c r="N1978" t="b">
        <v>1</v>
      </c>
      <c r="O1978" t="b">
        <v>0</v>
      </c>
      <c r="P1978" t="b">
        <v>1</v>
      </c>
      <c r="Q1978">
        <v>1</v>
      </c>
      <c r="R1978">
        <v>2</v>
      </c>
      <c r="S1978">
        <v>1</v>
      </c>
      <c r="T1978">
        <v>2</v>
      </c>
      <c r="V1978" t="s">
        <v>2968</v>
      </c>
      <c r="W1978" t="s">
        <v>3120</v>
      </c>
      <c r="X1978" t="s">
        <v>1036</v>
      </c>
      <c r="Y1978">
        <v>28</v>
      </c>
      <c r="Z1978">
        <v>28</v>
      </c>
      <c r="AA1978">
        <v>6</v>
      </c>
      <c r="AB1978">
        <v>6</v>
      </c>
      <c r="AC1978">
        <v>21</v>
      </c>
    </row>
    <row r="1979" spans="1:29" x14ac:dyDescent="0.3">
      <c r="A1979">
        <v>2399</v>
      </c>
      <c r="B1979" t="s">
        <v>547</v>
      </c>
      <c r="C1979" t="s">
        <v>3449</v>
      </c>
      <c r="J1979" t="s">
        <v>495</v>
      </c>
      <c r="K1979">
        <v>0</v>
      </c>
      <c r="N1979" t="b">
        <v>1</v>
      </c>
      <c r="O1979" t="b">
        <v>0</v>
      </c>
      <c r="P1979" t="b">
        <v>1</v>
      </c>
      <c r="Q1979">
        <v>1</v>
      </c>
      <c r="R1979">
        <v>2</v>
      </c>
      <c r="S1979">
        <v>1</v>
      </c>
      <c r="T1979">
        <v>2</v>
      </c>
      <c r="V1979" t="s">
        <v>2968</v>
      </c>
      <c r="W1979" t="s">
        <v>3120</v>
      </c>
      <c r="X1979" t="s">
        <v>1048</v>
      </c>
      <c r="Y1979">
        <v>29</v>
      </c>
      <c r="Z1979">
        <v>29</v>
      </c>
      <c r="AA1979">
        <v>6</v>
      </c>
      <c r="AB1979">
        <v>6</v>
      </c>
      <c r="AC1979">
        <v>21</v>
      </c>
    </row>
    <row r="1980" spans="1:29" x14ac:dyDescent="0.3">
      <c r="A1980">
        <v>2400</v>
      </c>
      <c r="B1980" t="s">
        <v>547</v>
      </c>
      <c r="C1980" t="s">
        <v>3450</v>
      </c>
      <c r="J1980" t="s">
        <v>495</v>
      </c>
      <c r="K1980">
        <v>0</v>
      </c>
      <c r="N1980" t="b">
        <v>1</v>
      </c>
      <c r="O1980" t="b">
        <v>0</v>
      </c>
      <c r="P1980" t="b">
        <v>1</v>
      </c>
      <c r="Q1980">
        <v>1</v>
      </c>
      <c r="R1980">
        <v>2</v>
      </c>
      <c r="S1980">
        <v>1</v>
      </c>
      <c r="T1980">
        <v>2</v>
      </c>
      <c r="V1980" t="s">
        <v>2968</v>
      </c>
      <c r="W1980" t="s">
        <v>3120</v>
      </c>
      <c r="X1980" t="s">
        <v>1060</v>
      </c>
      <c r="Y1980">
        <v>30</v>
      </c>
      <c r="Z1980">
        <v>30</v>
      </c>
      <c r="AA1980">
        <v>6</v>
      </c>
      <c r="AB1980">
        <v>6</v>
      </c>
      <c r="AC1980">
        <v>21</v>
      </c>
    </row>
    <row r="1981" spans="1:29" x14ac:dyDescent="0.3">
      <c r="A1981">
        <v>2401</v>
      </c>
      <c r="B1981" t="s">
        <v>547</v>
      </c>
      <c r="C1981" t="s">
        <v>3451</v>
      </c>
      <c r="J1981" t="s">
        <v>495</v>
      </c>
      <c r="K1981">
        <v>0</v>
      </c>
      <c r="N1981" t="b">
        <v>1</v>
      </c>
      <c r="O1981" t="b">
        <v>0</v>
      </c>
      <c r="P1981" t="b">
        <v>1</v>
      </c>
      <c r="Q1981">
        <v>1</v>
      </c>
      <c r="R1981">
        <v>2</v>
      </c>
      <c r="S1981">
        <v>1</v>
      </c>
      <c r="T1981">
        <v>2</v>
      </c>
      <c r="V1981" t="s">
        <v>2968</v>
      </c>
      <c r="W1981" t="s">
        <v>3120</v>
      </c>
      <c r="X1981" t="s">
        <v>1072</v>
      </c>
      <c r="Y1981">
        <v>31</v>
      </c>
      <c r="Z1981">
        <v>31</v>
      </c>
      <c r="AA1981">
        <v>6</v>
      </c>
      <c r="AB1981">
        <v>6</v>
      </c>
      <c r="AC1981">
        <v>21</v>
      </c>
    </row>
    <row r="1982" spans="1:29" x14ac:dyDescent="0.3">
      <c r="A1982">
        <v>2402</v>
      </c>
      <c r="B1982" t="s">
        <v>547</v>
      </c>
      <c r="C1982" t="s">
        <v>3452</v>
      </c>
      <c r="J1982" t="s">
        <v>495</v>
      </c>
      <c r="K1982">
        <v>0</v>
      </c>
      <c r="N1982" t="b">
        <v>1</v>
      </c>
      <c r="O1982" t="b">
        <v>0</v>
      </c>
      <c r="P1982" t="b">
        <v>1</v>
      </c>
      <c r="Q1982">
        <v>1</v>
      </c>
      <c r="R1982">
        <v>2</v>
      </c>
      <c r="S1982">
        <v>1</v>
      </c>
      <c r="T1982">
        <v>2</v>
      </c>
      <c r="V1982" t="s">
        <v>2968</v>
      </c>
      <c r="W1982" t="s">
        <v>3120</v>
      </c>
      <c r="X1982" t="s">
        <v>1084</v>
      </c>
      <c r="Y1982">
        <v>32</v>
      </c>
      <c r="Z1982">
        <v>32</v>
      </c>
      <c r="AA1982">
        <v>6</v>
      </c>
      <c r="AB1982">
        <v>6</v>
      </c>
      <c r="AC1982">
        <v>21</v>
      </c>
    </row>
    <row r="1983" spans="1:29" x14ac:dyDescent="0.3">
      <c r="A1983">
        <v>2403</v>
      </c>
      <c r="B1983" t="s">
        <v>547</v>
      </c>
      <c r="C1983" t="s">
        <v>3453</v>
      </c>
      <c r="J1983" t="s">
        <v>495</v>
      </c>
      <c r="K1983">
        <v>0</v>
      </c>
      <c r="N1983" t="b">
        <v>1</v>
      </c>
      <c r="O1983" t="b">
        <v>0</v>
      </c>
      <c r="P1983" t="b">
        <v>1</v>
      </c>
      <c r="Q1983">
        <v>1</v>
      </c>
      <c r="R1983">
        <v>2</v>
      </c>
      <c r="S1983">
        <v>1</v>
      </c>
      <c r="T1983">
        <v>2</v>
      </c>
      <c r="V1983" t="s">
        <v>2968</v>
      </c>
      <c r="W1983" t="s">
        <v>3120</v>
      </c>
      <c r="X1983" t="s">
        <v>1096</v>
      </c>
      <c r="Y1983">
        <v>33</v>
      </c>
      <c r="Z1983">
        <v>33</v>
      </c>
      <c r="AA1983">
        <v>6</v>
      </c>
      <c r="AB1983">
        <v>6</v>
      </c>
      <c r="AC1983">
        <v>21</v>
      </c>
    </row>
    <row r="1984" spans="1:29" x14ac:dyDescent="0.3">
      <c r="A1984">
        <v>2404</v>
      </c>
      <c r="B1984" t="s">
        <v>547</v>
      </c>
      <c r="C1984" t="s">
        <v>3454</v>
      </c>
      <c r="J1984" t="s">
        <v>495</v>
      </c>
      <c r="K1984">
        <v>0</v>
      </c>
      <c r="N1984" t="b">
        <v>1</v>
      </c>
      <c r="O1984" t="b">
        <v>0</v>
      </c>
      <c r="P1984" t="b">
        <v>1</v>
      </c>
      <c r="Q1984">
        <v>1</v>
      </c>
      <c r="R1984">
        <v>2</v>
      </c>
      <c r="S1984">
        <v>1</v>
      </c>
      <c r="T1984">
        <v>2</v>
      </c>
      <c r="V1984" t="s">
        <v>2968</v>
      </c>
      <c r="W1984" t="s">
        <v>3120</v>
      </c>
      <c r="X1984" t="s">
        <v>1108</v>
      </c>
      <c r="Y1984">
        <v>34</v>
      </c>
      <c r="Z1984">
        <v>34</v>
      </c>
      <c r="AA1984">
        <v>6</v>
      </c>
      <c r="AB1984">
        <v>6</v>
      </c>
      <c r="AC1984">
        <v>21</v>
      </c>
    </row>
    <row r="1985" spans="1:29" x14ac:dyDescent="0.3">
      <c r="A1985">
        <v>2405</v>
      </c>
      <c r="B1985" t="s">
        <v>547</v>
      </c>
      <c r="C1985" t="s">
        <v>3455</v>
      </c>
      <c r="J1985" t="s">
        <v>495</v>
      </c>
      <c r="K1985">
        <v>0</v>
      </c>
      <c r="N1985" t="b">
        <v>1</v>
      </c>
      <c r="O1985" t="b">
        <v>0</v>
      </c>
      <c r="P1985" t="b">
        <v>1</v>
      </c>
      <c r="Q1985">
        <v>1</v>
      </c>
      <c r="R1985">
        <v>2</v>
      </c>
      <c r="S1985">
        <v>1</v>
      </c>
      <c r="T1985">
        <v>2</v>
      </c>
      <c r="V1985" t="s">
        <v>2968</v>
      </c>
      <c r="W1985" t="s">
        <v>3120</v>
      </c>
      <c r="X1985" t="s">
        <v>448</v>
      </c>
      <c r="Y1985">
        <v>35</v>
      </c>
      <c r="Z1985">
        <v>35</v>
      </c>
      <c r="AA1985">
        <v>6</v>
      </c>
      <c r="AB1985">
        <v>6</v>
      </c>
      <c r="AC1985">
        <v>21</v>
      </c>
    </row>
    <row r="1986" spans="1:29" x14ac:dyDescent="0.3">
      <c r="A1986">
        <v>2406</v>
      </c>
      <c r="B1986" t="s">
        <v>547</v>
      </c>
      <c r="C1986" t="s">
        <v>3456</v>
      </c>
      <c r="J1986" t="s">
        <v>495</v>
      </c>
      <c r="K1986">
        <v>0</v>
      </c>
      <c r="N1986" t="b">
        <v>1</v>
      </c>
      <c r="O1986" t="b">
        <v>0</v>
      </c>
      <c r="P1986" t="b">
        <v>1</v>
      </c>
      <c r="Q1986">
        <v>1</v>
      </c>
      <c r="R1986">
        <v>2</v>
      </c>
      <c r="S1986">
        <v>1</v>
      </c>
      <c r="T1986">
        <v>2</v>
      </c>
      <c r="V1986" t="s">
        <v>2968</v>
      </c>
      <c r="W1986" t="s">
        <v>3120</v>
      </c>
      <c r="X1986" t="s">
        <v>1131</v>
      </c>
      <c r="Y1986">
        <v>36</v>
      </c>
      <c r="Z1986">
        <v>36</v>
      </c>
      <c r="AA1986">
        <v>6</v>
      </c>
      <c r="AB1986">
        <v>6</v>
      </c>
      <c r="AC1986">
        <v>21</v>
      </c>
    </row>
    <row r="1987" spans="1:29" x14ac:dyDescent="0.3">
      <c r="A1987">
        <v>2407</v>
      </c>
      <c r="B1987" t="s">
        <v>547</v>
      </c>
      <c r="C1987" t="s">
        <v>3457</v>
      </c>
      <c r="J1987" t="s">
        <v>495</v>
      </c>
      <c r="K1987">
        <v>0</v>
      </c>
      <c r="N1987" t="b">
        <v>1</v>
      </c>
      <c r="O1987" t="b">
        <v>0</v>
      </c>
      <c r="P1987" t="b">
        <v>1</v>
      </c>
      <c r="Q1987">
        <v>1</v>
      </c>
      <c r="R1987">
        <v>2</v>
      </c>
      <c r="S1987">
        <v>1</v>
      </c>
      <c r="T1987">
        <v>2</v>
      </c>
      <c r="V1987" t="s">
        <v>2968</v>
      </c>
      <c r="W1987" t="s">
        <v>3120</v>
      </c>
      <c r="X1987" t="s">
        <v>1143</v>
      </c>
      <c r="Y1987">
        <v>37</v>
      </c>
      <c r="Z1987">
        <v>37</v>
      </c>
      <c r="AA1987">
        <v>6</v>
      </c>
      <c r="AB1987">
        <v>6</v>
      </c>
      <c r="AC1987">
        <v>21</v>
      </c>
    </row>
    <row r="1988" spans="1:29" x14ac:dyDescent="0.3">
      <c r="A1988">
        <v>2408</v>
      </c>
      <c r="B1988" t="s">
        <v>547</v>
      </c>
      <c r="C1988" t="s">
        <v>3458</v>
      </c>
      <c r="J1988" t="s">
        <v>495</v>
      </c>
      <c r="K1988">
        <v>0</v>
      </c>
      <c r="N1988" t="b">
        <v>1</v>
      </c>
      <c r="O1988" t="b">
        <v>0</v>
      </c>
      <c r="P1988" t="b">
        <v>1</v>
      </c>
      <c r="Q1988">
        <v>1</v>
      </c>
      <c r="R1988">
        <v>2</v>
      </c>
      <c r="S1988">
        <v>1</v>
      </c>
      <c r="T1988">
        <v>2</v>
      </c>
      <c r="V1988" t="s">
        <v>2968</v>
      </c>
      <c r="W1988" t="s">
        <v>3120</v>
      </c>
      <c r="X1988" t="s">
        <v>1155</v>
      </c>
      <c r="Y1988">
        <v>38</v>
      </c>
      <c r="Z1988">
        <v>38</v>
      </c>
      <c r="AA1988">
        <v>6</v>
      </c>
      <c r="AB1988">
        <v>6</v>
      </c>
      <c r="AC1988">
        <v>21</v>
      </c>
    </row>
    <row r="1989" spans="1:29" x14ac:dyDescent="0.3">
      <c r="A1989">
        <v>2409</v>
      </c>
      <c r="B1989" t="s">
        <v>547</v>
      </c>
      <c r="C1989" t="s">
        <v>3459</v>
      </c>
      <c r="J1989" t="s">
        <v>495</v>
      </c>
      <c r="K1989">
        <v>0</v>
      </c>
      <c r="N1989" t="b">
        <v>1</v>
      </c>
      <c r="O1989" t="b">
        <v>0</v>
      </c>
      <c r="P1989" t="b">
        <v>1</v>
      </c>
      <c r="Q1989">
        <v>1</v>
      </c>
      <c r="R1989">
        <v>2</v>
      </c>
      <c r="S1989">
        <v>1</v>
      </c>
      <c r="T1989">
        <v>2</v>
      </c>
      <c r="V1989" t="s">
        <v>2968</v>
      </c>
      <c r="W1989" t="s">
        <v>3120</v>
      </c>
      <c r="X1989" t="s">
        <v>1167</v>
      </c>
      <c r="Y1989">
        <v>39</v>
      </c>
      <c r="Z1989">
        <v>39</v>
      </c>
      <c r="AA1989">
        <v>6</v>
      </c>
      <c r="AB1989">
        <v>6</v>
      </c>
      <c r="AC1989">
        <v>21</v>
      </c>
    </row>
    <row r="1990" spans="1:29" x14ac:dyDescent="0.3">
      <c r="A1990">
        <v>2410</v>
      </c>
      <c r="B1990" t="s">
        <v>547</v>
      </c>
      <c r="C1990" t="s">
        <v>3460</v>
      </c>
      <c r="J1990" t="s">
        <v>495</v>
      </c>
      <c r="K1990">
        <v>0</v>
      </c>
      <c r="N1990" t="b">
        <v>1</v>
      </c>
      <c r="O1990" t="b">
        <v>0</v>
      </c>
      <c r="P1990" t="b">
        <v>1</v>
      </c>
      <c r="Q1990">
        <v>1</v>
      </c>
      <c r="R1990">
        <v>2</v>
      </c>
      <c r="S1990">
        <v>1</v>
      </c>
      <c r="T1990">
        <v>2</v>
      </c>
      <c r="V1990" t="s">
        <v>2968</v>
      </c>
      <c r="W1990" t="s">
        <v>3120</v>
      </c>
      <c r="X1990" t="s">
        <v>1179</v>
      </c>
      <c r="Y1990">
        <v>40</v>
      </c>
      <c r="Z1990">
        <v>40</v>
      </c>
      <c r="AA1990">
        <v>6</v>
      </c>
      <c r="AB1990">
        <v>6</v>
      </c>
      <c r="AC1990">
        <v>21</v>
      </c>
    </row>
    <row r="1991" spans="1:29" x14ac:dyDescent="0.3">
      <c r="A1991">
        <v>2411</v>
      </c>
      <c r="B1991" t="s">
        <v>547</v>
      </c>
      <c r="C1991" t="s">
        <v>3461</v>
      </c>
      <c r="J1991" t="s">
        <v>495</v>
      </c>
      <c r="K1991">
        <v>0</v>
      </c>
      <c r="N1991" t="b">
        <v>1</v>
      </c>
      <c r="O1991" t="b">
        <v>0</v>
      </c>
      <c r="P1991" t="b">
        <v>1</v>
      </c>
      <c r="Q1991">
        <v>1</v>
      </c>
      <c r="R1991">
        <v>2</v>
      </c>
      <c r="S1991">
        <v>1</v>
      </c>
      <c r="T1991">
        <v>2</v>
      </c>
      <c r="V1991" t="s">
        <v>2968</v>
      </c>
      <c r="W1991" t="s">
        <v>3120</v>
      </c>
      <c r="X1991" t="s">
        <v>1191</v>
      </c>
      <c r="Y1991">
        <v>41</v>
      </c>
      <c r="Z1991">
        <v>41</v>
      </c>
      <c r="AA1991">
        <v>6</v>
      </c>
      <c r="AB1991">
        <v>6</v>
      </c>
      <c r="AC1991">
        <v>21</v>
      </c>
    </row>
    <row r="1992" spans="1:29" x14ac:dyDescent="0.3">
      <c r="A1992">
        <v>2412</v>
      </c>
      <c r="B1992" t="s">
        <v>547</v>
      </c>
      <c r="C1992" t="s">
        <v>3462</v>
      </c>
      <c r="J1992" t="s">
        <v>495</v>
      </c>
      <c r="K1992">
        <v>0</v>
      </c>
      <c r="N1992" t="b">
        <v>1</v>
      </c>
      <c r="O1992" t="b">
        <v>0</v>
      </c>
      <c r="P1992" t="b">
        <v>1</v>
      </c>
      <c r="Q1992">
        <v>1</v>
      </c>
      <c r="R1992">
        <v>2</v>
      </c>
      <c r="S1992">
        <v>1</v>
      </c>
      <c r="T1992">
        <v>2</v>
      </c>
      <c r="V1992" t="s">
        <v>2968</v>
      </c>
      <c r="W1992" t="s">
        <v>3120</v>
      </c>
      <c r="X1992" t="s">
        <v>1203</v>
      </c>
      <c r="Y1992">
        <v>42</v>
      </c>
      <c r="Z1992">
        <v>42</v>
      </c>
      <c r="AA1992">
        <v>6</v>
      </c>
      <c r="AB1992">
        <v>6</v>
      </c>
      <c r="AC1992">
        <v>21</v>
      </c>
    </row>
    <row r="1993" spans="1:29" x14ac:dyDescent="0.3">
      <c r="A1993">
        <v>2413</v>
      </c>
      <c r="B1993" t="s">
        <v>547</v>
      </c>
      <c r="C1993" t="s">
        <v>3463</v>
      </c>
      <c r="J1993" t="s">
        <v>495</v>
      </c>
      <c r="K1993">
        <v>0</v>
      </c>
      <c r="N1993" t="b">
        <v>1</v>
      </c>
      <c r="O1993" t="b">
        <v>0</v>
      </c>
      <c r="P1993" t="b">
        <v>1</v>
      </c>
      <c r="Q1993">
        <v>1</v>
      </c>
      <c r="R1993">
        <v>2</v>
      </c>
      <c r="S1993">
        <v>1</v>
      </c>
      <c r="T1993">
        <v>2</v>
      </c>
      <c r="V1993" t="s">
        <v>2968</v>
      </c>
      <c r="W1993" t="s">
        <v>3120</v>
      </c>
      <c r="X1993" t="s">
        <v>1215</v>
      </c>
      <c r="Y1993">
        <v>43</v>
      </c>
      <c r="Z1993">
        <v>43</v>
      </c>
      <c r="AA1993">
        <v>6</v>
      </c>
      <c r="AB1993">
        <v>6</v>
      </c>
      <c r="AC1993">
        <v>21</v>
      </c>
    </row>
    <row r="1994" spans="1:29" x14ac:dyDescent="0.3">
      <c r="A1994">
        <v>2414</v>
      </c>
      <c r="B1994" t="s">
        <v>547</v>
      </c>
      <c r="C1994" t="s">
        <v>3464</v>
      </c>
      <c r="J1994" t="s">
        <v>495</v>
      </c>
      <c r="K1994">
        <v>0</v>
      </c>
      <c r="N1994" t="b">
        <v>1</v>
      </c>
      <c r="O1994" t="b">
        <v>0</v>
      </c>
      <c r="P1994" t="b">
        <v>1</v>
      </c>
      <c r="Q1994">
        <v>1</v>
      </c>
      <c r="R1994">
        <v>2</v>
      </c>
      <c r="S1994">
        <v>1</v>
      </c>
      <c r="T1994">
        <v>2</v>
      </c>
      <c r="V1994" t="s">
        <v>2968</v>
      </c>
      <c r="W1994" t="s">
        <v>3120</v>
      </c>
      <c r="X1994" t="s">
        <v>1227</v>
      </c>
      <c r="Y1994">
        <v>44</v>
      </c>
      <c r="Z1994">
        <v>44</v>
      </c>
      <c r="AA1994">
        <v>6</v>
      </c>
      <c r="AB1994">
        <v>6</v>
      </c>
      <c r="AC1994">
        <v>21</v>
      </c>
    </row>
    <row r="1995" spans="1:29" x14ac:dyDescent="0.3">
      <c r="A1995">
        <v>2415</v>
      </c>
      <c r="B1995" t="s">
        <v>547</v>
      </c>
      <c r="C1995" t="s">
        <v>3465</v>
      </c>
      <c r="J1995" t="s">
        <v>495</v>
      </c>
      <c r="K1995">
        <v>0</v>
      </c>
      <c r="N1995" t="b">
        <v>1</v>
      </c>
      <c r="O1995" t="b">
        <v>0</v>
      </c>
      <c r="P1995" t="b">
        <v>1</v>
      </c>
      <c r="Q1995">
        <v>1</v>
      </c>
      <c r="R1995">
        <v>2</v>
      </c>
      <c r="S1995">
        <v>1</v>
      </c>
      <c r="T1995">
        <v>2</v>
      </c>
      <c r="V1995" t="s">
        <v>2968</v>
      </c>
      <c r="W1995" t="s">
        <v>3120</v>
      </c>
      <c r="X1995" t="s">
        <v>1239</v>
      </c>
      <c r="Y1995">
        <v>45</v>
      </c>
      <c r="Z1995">
        <v>45</v>
      </c>
      <c r="AA1995">
        <v>6</v>
      </c>
      <c r="AB1995">
        <v>6</v>
      </c>
      <c r="AC1995">
        <v>21</v>
      </c>
    </row>
    <row r="1996" spans="1:29" x14ac:dyDescent="0.3">
      <c r="A1996">
        <v>2416</v>
      </c>
      <c r="B1996" t="s">
        <v>547</v>
      </c>
      <c r="C1996" t="s">
        <v>3466</v>
      </c>
      <c r="J1996" t="s">
        <v>495</v>
      </c>
      <c r="K1996">
        <v>0</v>
      </c>
      <c r="N1996" t="b">
        <v>1</v>
      </c>
      <c r="O1996" t="b">
        <v>0</v>
      </c>
      <c r="P1996" t="b">
        <v>1</v>
      </c>
      <c r="Q1996">
        <v>1</v>
      </c>
      <c r="R1996">
        <v>2</v>
      </c>
      <c r="S1996">
        <v>1</v>
      </c>
      <c r="T1996">
        <v>2</v>
      </c>
      <c r="V1996" t="s">
        <v>2968</v>
      </c>
      <c r="W1996" t="s">
        <v>3120</v>
      </c>
      <c r="X1996" t="s">
        <v>1251</v>
      </c>
      <c r="Y1996">
        <v>46</v>
      </c>
      <c r="Z1996">
        <v>46</v>
      </c>
      <c r="AA1996">
        <v>6</v>
      </c>
      <c r="AB1996">
        <v>6</v>
      </c>
      <c r="AC1996">
        <v>21</v>
      </c>
    </row>
    <row r="1997" spans="1:29" x14ac:dyDescent="0.3">
      <c r="A1997">
        <v>2417</v>
      </c>
      <c r="B1997" t="s">
        <v>547</v>
      </c>
      <c r="C1997" t="s">
        <v>3467</v>
      </c>
      <c r="J1997" t="s">
        <v>495</v>
      </c>
      <c r="K1997">
        <v>0</v>
      </c>
      <c r="N1997" t="b">
        <v>1</v>
      </c>
      <c r="O1997" t="b">
        <v>0</v>
      </c>
      <c r="P1997" t="b">
        <v>1</v>
      </c>
      <c r="Q1997">
        <v>1</v>
      </c>
      <c r="R1997">
        <v>2</v>
      </c>
      <c r="S1997">
        <v>1</v>
      </c>
      <c r="T1997">
        <v>2</v>
      </c>
      <c r="V1997" t="s">
        <v>2968</v>
      </c>
      <c r="W1997" t="s">
        <v>3120</v>
      </c>
      <c r="X1997" t="s">
        <v>1263</v>
      </c>
      <c r="Y1997">
        <v>47</v>
      </c>
      <c r="Z1997">
        <v>47</v>
      </c>
      <c r="AA1997">
        <v>6</v>
      </c>
      <c r="AB1997">
        <v>6</v>
      </c>
      <c r="AC1997">
        <v>21</v>
      </c>
    </row>
    <row r="1998" spans="1:29" x14ac:dyDescent="0.3">
      <c r="A1998">
        <v>2418</v>
      </c>
      <c r="B1998" t="s">
        <v>547</v>
      </c>
      <c r="C1998" t="s">
        <v>3468</v>
      </c>
      <c r="J1998" t="s">
        <v>495</v>
      </c>
      <c r="K1998">
        <v>0</v>
      </c>
      <c r="N1998" t="b">
        <v>1</v>
      </c>
      <c r="O1998" t="b">
        <v>0</v>
      </c>
      <c r="P1998" t="b">
        <v>1</v>
      </c>
      <c r="Q1998">
        <v>1</v>
      </c>
      <c r="R1998">
        <v>2</v>
      </c>
      <c r="S1998">
        <v>1</v>
      </c>
      <c r="T1998">
        <v>2</v>
      </c>
      <c r="V1998" t="s">
        <v>2968</v>
      </c>
      <c r="W1998" t="s">
        <v>3120</v>
      </c>
      <c r="X1998" t="s">
        <v>1275</v>
      </c>
      <c r="Y1998">
        <v>48</v>
      </c>
      <c r="Z1998">
        <v>48</v>
      </c>
      <c r="AA1998">
        <v>6</v>
      </c>
      <c r="AB1998">
        <v>6</v>
      </c>
      <c r="AC1998">
        <v>21</v>
      </c>
    </row>
    <row r="1999" spans="1:29" x14ac:dyDescent="0.3">
      <c r="A1999">
        <v>2419</v>
      </c>
      <c r="B1999" t="s">
        <v>547</v>
      </c>
      <c r="C1999" t="s">
        <v>3469</v>
      </c>
      <c r="J1999" t="s">
        <v>495</v>
      </c>
      <c r="K1999">
        <v>0</v>
      </c>
      <c r="N1999" t="b">
        <v>1</v>
      </c>
      <c r="O1999" t="b">
        <v>0</v>
      </c>
      <c r="P1999" t="b">
        <v>1</v>
      </c>
      <c r="Q1999">
        <v>1</v>
      </c>
      <c r="R1999">
        <v>2</v>
      </c>
      <c r="S1999">
        <v>1</v>
      </c>
      <c r="T1999">
        <v>2</v>
      </c>
      <c r="V1999" t="s">
        <v>2968</v>
      </c>
      <c r="W1999" t="s">
        <v>3120</v>
      </c>
      <c r="X1999" t="s">
        <v>1287</v>
      </c>
      <c r="Y1999">
        <v>49</v>
      </c>
      <c r="Z1999">
        <v>49</v>
      </c>
      <c r="AA1999">
        <v>6</v>
      </c>
      <c r="AB1999">
        <v>6</v>
      </c>
      <c r="AC1999">
        <v>21</v>
      </c>
    </row>
    <row r="2000" spans="1:29" x14ac:dyDescent="0.3">
      <c r="A2000">
        <v>2420</v>
      </c>
      <c r="B2000" t="s">
        <v>547</v>
      </c>
      <c r="C2000" t="s">
        <v>3470</v>
      </c>
      <c r="J2000" t="s">
        <v>495</v>
      </c>
      <c r="K2000">
        <v>0</v>
      </c>
      <c r="N2000" t="b">
        <v>1</v>
      </c>
      <c r="O2000" t="b">
        <v>0</v>
      </c>
      <c r="P2000" t="b">
        <v>1</v>
      </c>
      <c r="Q2000">
        <v>1</v>
      </c>
      <c r="R2000">
        <v>2</v>
      </c>
      <c r="S2000">
        <v>1</v>
      </c>
      <c r="T2000">
        <v>2</v>
      </c>
      <c r="V2000" t="s">
        <v>2968</v>
      </c>
      <c r="W2000" t="s">
        <v>3120</v>
      </c>
      <c r="X2000" t="s">
        <v>1299</v>
      </c>
      <c r="Y2000">
        <v>50</v>
      </c>
      <c r="Z2000">
        <v>50</v>
      </c>
      <c r="AA2000">
        <v>6</v>
      </c>
      <c r="AB2000">
        <v>6</v>
      </c>
      <c r="AC2000">
        <v>21</v>
      </c>
    </row>
    <row r="2001" spans="1:29" x14ac:dyDescent="0.3">
      <c r="A2001">
        <v>2421</v>
      </c>
      <c r="B2001" t="s">
        <v>547</v>
      </c>
      <c r="C2001" t="s">
        <v>3471</v>
      </c>
      <c r="J2001" t="s">
        <v>495</v>
      </c>
      <c r="K2001">
        <v>0</v>
      </c>
      <c r="N2001" t="b">
        <v>1</v>
      </c>
      <c r="O2001" t="b">
        <v>0</v>
      </c>
      <c r="P2001" t="b">
        <v>1</v>
      </c>
      <c r="Q2001">
        <v>1</v>
      </c>
      <c r="R2001">
        <v>2</v>
      </c>
      <c r="S2001">
        <v>1</v>
      </c>
      <c r="T2001">
        <v>2</v>
      </c>
      <c r="V2001" t="s">
        <v>2968</v>
      </c>
      <c r="W2001" t="s">
        <v>3120</v>
      </c>
      <c r="X2001" t="s">
        <v>1311</v>
      </c>
      <c r="Y2001">
        <v>51</v>
      </c>
      <c r="Z2001">
        <v>51</v>
      </c>
      <c r="AA2001">
        <v>6</v>
      </c>
      <c r="AB2001">
        <v>6</v>
      </c>
      <c r="AC2001">
        <v>21</v>
      </c>
    </row>
    <row r="2002" spans="1:29" x14ac:dyDescent="0.3">
      <c r="A2002">
        <v>2422</v>
      </c>
      <c r="B2002" t="s">
        <v>547</v>
      </c>
      <c r="C2002" t="s">
        <v>3472</v>
      </c>
      <c r="J2002" t="s">
        <v>495</v>
      </c>
      <c r="K2002">
        <v>0</v>
      </c>
      <c r="N2002" t="b">
        <v>1</v>
      </c>
      <c r="O2002" t="b">
        <v>0</v>
      </c>
      <c r="P2002" t="b">
        <v>1</v>
      </c>
      <c r="Q2002">
        <v>1</v>
      </c>
      <c r="R2002">
        <v>2</v>
      </c>
      <c r="S2002">
        <v>1</v>
      </c>
      <c r="T2002">
        <v>2</v>
      </c>
      <c r="V2002" t="s">
        <v>2968</v>
      </c>
      <c r="W2002" t="s">
        <v>3120</v>
      </c>
      <c r="X2002" t="s">
        <v>1323</v>
      </c>
      <c r="Y2002">
        <v>52</v>
      </c>
      <c r="Z2002">
        <v>52</v>
      </c>
      <c r="AA2002">
        <v>6</v>
      </c>
      <c r="AB2002">
        <v>6</v>
      </c>
      <c r="AC2002">
        <v>21</v>
      </c>
    </row>
    <row r="2003" spans="1:29" x14ac:dyDescent="0.3">
      <c r="A2003">
        <v>2423</v>
      </c>
      <c r="B2003" t="s">
        <v>547</v>
      </c>
      <c r="C2003" t="s">
        <v>3473</v>
      </c>
      <c r="J2003" t="s">
        <v>495</v>
      </c>
      <c r="K2003">
        <v>0</v>
      </c>
      <c r="N2003" t="b">
        <v>1</v>
      </c>
      <c r="O2003" t="b">
        <v>0</v>
      </c>
      <c r="P2003" t="b">
        <v>1</v>
      </c>
      <c r="Q2003">
        <v>1</v>
      </c>
      <c r="R2003">
        <v>2</v>
      </c>
      <c r="S2003">
        <v>1</v>
      </c>
      <c r="T2003">
        <v>2</v>
      </c>
      <c r="V2003" t="s">
        <v>2968</v>
      </c>
      <c r="W2003" t="s">
        <v>3120</v>
      </c>
      <c r="X2003" t="s">
        <v>1836</v>
      </c>
      <c r="Y2003">
        <v>53</v>
      </c>
      <c r="Z2003">
        <v>53</v>
      </c>
      <c r="AA2003">
        <v>6</v>
      </c>
      <c r="AB2003">
        <v>6</v>
      </c>
      <c r="AC2003">
        <v>21</v>
      </c>
    </row>
    <row r="2004" spans="1:29" x14ac:dyDescent="0.3">
      <c r="A2004">
        <v>2424</v>
      </c>
      <c r="B2004" t="s">
        <v>547</v>
      </c>
      <c r="C2004" t="s">
        <v>3474</v>
      </c>
      <c r="J2004" t="s">
        <v>495</v>
      </c>
      <c r="K2004">
        <v>0</v>
      </c>
      <c r="N2004" t="b">
        <v>1</v>
      </c>
      <c r="O2004" t="b">
        <v>0</v>
      </c>
      <c r="P2004" t="b">
        <v>1</v>
      </c>
      <c r="Q2004">
        <v>1</v>
      </c>
      <c r="R2004">
        <v>2</v>
      </c>
      <c r="S2004">
        <v>1</v>
      </c>
      <c r="T2004">
        <v>2</v>
      </c>
      <c r="V2004" t="s">
        <v>2968</v>
      </c>
      <c r="W2004" t="s">
        <v>3120</v>
      </c>
      <c r="X2004" t="s">
        <v>3475</v>
      </c>
      <c r="Y2004">
        <v>54</v>
      </c>
      <c r="Z2004">
        <v>54</v>
      </c>
      <c r="AA2004">
        <v>6</v>
      </c>
      <c r="AB2004">
        <v>6</v>
      </c>
      <c r="AC2004">
        <v>21</v>
      </c>
    </row>
    <row r="2005" spans="1:29" x14ac:dyDescent="0.3">
      <c r="A2005">
        <v>2425</v>
      </c>
      <c r="B2005" t="s">
        <v>547</v>
      </c>
      <c r="C2005" t="s">
        <v>3476</v>
      </c>
      <c r="J2005" t="s">
        <v>495</v>
      </c>
      <c r="K2005">
        <v>0</v>
      </c>
      <c r="N2005" t="b">
        <v>1</v>
      </c>
      <c r="O2005" t="b">
        <v>0</v>
      </c>
      <c r="P2005" t="b">
        <v>1</v>
      </c>
      <c r="Q2005">
        <v>1</v>
      </c>
      <c r="R2005">
        <v>2</v>
      </c>
      <c r="S2005">
        <v>1</v>
      </c>
      <c r="T2005">
        <v>2</v>
      </c>
      <c r="V2005" t="s">
        <v>2968</v>
      </c>
      <c r="W2005" t="s">
        <v>3120</v>
      </c>
      <c r="X2005" t="s">
        <v>3477</v>
      </c>
      <c r="Y2005">
        <v>55</v>
      </c>
      <c r="Z2005">
        <v>55</v>
      </c>
      <c r="AA2005">
        <v>6</v>
      </c>
      <c r="AB2005">
        <v>6</v>
      </c>
      <c r="AC2005">
        <v>21</v>
      </c>
    </row>
    <row r="2006" spans="1:29" x14ac:dyDescent="0.3">
      <c r="A2006">
        <v>2426</v>
      </c>
      <c r="B2006" t="s">
        <v>547</v>
      </c>
      <c r="C2006" t="s">
        <v>3478</v>
      </c>
      <c r="J2006" t="s">
        <v>495</v>
      </c>
      <c r="K2006">
        <v>0</v>
      </c>
      <c r="N2006" t="b">
        <v>1</v>
      </c>
      <c r="O2006" t="b">
        <v>0</v>
      </c>
      <c r="P2006" t="b">
        <v>1</v>
      </c>
      <c r="Q2006">
        <v>1</v>
      </c>
      <c r="R2006">
        <v>2</v>
      </c>
      <c r="S2006">
        <v>1</v>
      </c>
      <c r="T2006">
        <v>2</v>
      </c>
      <c r="V2006" t="s">
        <v>2968</v>
      </c>
      <c r="W2006" t="s">
        <v>3120</v>
      </c>
      <c r="X2006" t="s">
        <v>3479</v>
      </c>
      <c r="Y2006">
        <v>56</v>
      </c>
      <c r="Z2006">
        <v>56</v>
      </c>
      <c r="AA2006">
        <v>6</v>
      </c>
      <c r="AB2006">
        <v>6</v>
      </c>
      <c r="AC2006">
        <v>21</v>
      </c>
    </row>
    <row r="2007" spans="1:29" x14ac:dyDescent="0.3">
      <c r="A2007">
        <v>2427</v>
      </c>
      <c r="B2007" t="s">
        <v>547</v>
      </c>
      <c r="C2007" t="s">
        <v>3480</v>
      </c>
      <c r="J2007" t="s">
        <v>495</v>
      </c>
      <c r="K2007">
        <v>0</v>
      </c>
      <c r="N2007" t="b">
        <v>1</v>
      </c>
      <c r="O2007" t="b">
        <v>0</v>
      </c>
      <c r="P2007" t="b">
        <v>1</v>
      </c>
      <c r="Q2007">
        <v>1</v>
      </c>
      <c r="R2007">
        <v>2</v>
      </c>
      <c r="S2007">
        <v>1</v>
      </c>
      <c r="T2007">
        <v>2</v>
      </c>
      <c r="V2007" t="s">
        <v>2968</v>
      </c>
      <c r="W2007" t="s">
        <v>3120</v>
      </c>
      <c r="X2007" t="s">
        <v>3481</v>
      </c>
      <c r="Y2007">
        <v>57</v>
      </c>
      <c r="Z2007">
        <v>57</v>
      </c>
      <c r="AA2007">
        <v>6</v>
      </c>
      <c r="AB2007">
        <v>6</v>
      </c>
      <c r="AC2007">
        <v>21</v>
      </c>
    </row>
    <row r="2008" spans="1:29" x14ac:dyDescent="0.3">
      <c r="A2008">
        <v>2428</v>
      </c>
      <c r="B2008" t="s">
        <v>547</v>
      </c>
      <c r="C2008" t="s">
        <v>3482</v>
      </c>
      <c r="J2008" t="s">
        <v>495</v>
      </c>
      <c r="K2008">
        <v>0</v>
      </c>
      <c r="N2008" t="b">
        <v>1</v>
      </c>
      <c r="O2008" t="b">
        <v>0</v>
      </c>
      <c r="P2008" t="b">
        <v>1</v>
      </c>
      <c r="Q2008">
        <v>1</v>
      </c>
      <c r="R2008">
        <v>2</v>
      </c>
      <c r="S2008">
        <v>1</v>
      </c>
      <c r="T2008">
        <v>2</v>
      </c>
      <c r="V2008" t="s">
        <v>2968</v>
      </c>
      <c r="W2008" t="s">
        <v>3120</v>
      </c>
      <c r="X2008" t="s">
        <v>3483</v>
      </c>
      <c r="Y2008">
        <v>58</v>
      </c>
      <c r="Z2008">
        <v>58</v>
      </c>
      <c r="AA2008">
        <v>6</v>
      </c>
      <c r="AB2008">
        <v>6</v>
      </c>
      <c r="AC2008">
        <v>21</v>
      </c>
    </row>
    <row r="2009" spans="1:29" x14ac:dyDescent="0.3">
      <c r="A2009">
        <v>2429</v>
      </c>
      <c r="B2009" t="s">
        <v>547</v>
      </c>
      <c r="C2009" t="s">
        <v>3484</v>
      </c>
      <c r="J2009" t="s">
        <v>495</v>
      </c>
      <c r="K2009">
        <v>0</v>
      </c>
      <c r="N2009" t="b">
        <v>1</v>
      </c>
      <c r="O2009" t="b">
        <v>0</v>
      </c>
      <c r="P2009" t="b">
        <v>1</v>
      </c>
      <c r="Q2009">
        <v>1</v>
      </c>
      <c r="R2009">
        <v>2</v>
      </c>
      <c r="S2009">
        <v>1</v>
      </c>
      <c r="T2009">
        <v>2</v>
      </c>
      <c r="V2009" t="s">
        <v>2968</v>
      </c>
      <c r="W2009" t="s">
        <v>3120</v>
      </c>
      <c r="X2009" t="s">
        <v>3485</v>
      </c>
      <c r="Y2009">
        <v>59</v>
      </c>
      <c r="Z2009">
        <v>59</v>
      </c>
      <c r="AA2009">
        <v>6</v>
      </c>
      <c r="AB2009">
        <v>6</v>
      </c>
      <c r="AC2009">
        <v>21</v>
      </c>
    </row>
    <row r="2010" spans="1:29" x14ac:dyDescent="0.3">
      <c r="A2010">
        <v>2430</v>
      </c>
      <c r="B2010" t="s">
        <v>547</v>
      </c>
      <c r="C2010" t="s">
        <v>3486</v>
      </c>
      <c r="J2010" t="s">
        <v>495</v>
      </c>
      <c r="K2010">
        <v>0</v>
      </c>
      <c r="N2010" t="b">
        <v>1</v>
      </c>
      <c r="O2010" t="b">
        <v>0</v>
      </c>
      <c r="P2010" t="b">
        <v>1</v>
      </c>
      <c r="Q2010">
        <v>1</v>
      </c>
      <c r="R2010">
        <v>2</v>
      </c>
      <c r="S2010">
        <v>1</v>
      </c>
      <c r="T2010">
        <v>2</v>
      </c>
      <c r="V2010" t="s">
        <v>2968</v>
      </c>
      <c r="W2010" t="s">
        <v>3120</v>
      </c>
      <c r="X2010" t="s">
        <v>3487</v>
      </c>
      <c r="Y2010">
        <v>60</v>
      </c>
      <c r="Z2010">
        <v>60</v>
      </c>
      <c r="AA2010">
        <v>6</v>
      </c>
      <c r="AB2010">
        <v>6</v>
      </c>
      <c r="AC2010">
        <v>21</v>
      </c>
    </row>
    <row r="2011" spans="1:29" x14ac:dyDescent="0.3">
      <c r="A2011">
        <v>2431</v>
      </c>
      <c r="B2011" t="s">
        <v>547</v>
      </c>
      <c r="C2011" t="s">
        <v>3488</v>
      </c>
      <c r="J2011" t="s">
        <v>495</v>
      </c>
      <c r="K2011">
        <v>0</v>
      </c>
      <c r="N2011" t="b">
        <v>1</v>
      </c>
      <c r="O2011" t="b">
        <v>0</v>
      </c>
      <c r="P2011" t="b">
        <v>1</v>
      </c>
      <c r="Q2011">
        <v>1</v>
      </c>
      <c r="R2011">
        <v>2</v>
      </c>
      <c r="S2011">
        <v>1</v>
      </c>
      <c r="T2011">
        <v>2</v>
      </c>
      <c r="V2011" t="s">
        <v>2968</v>
      </c>
      <c r="W2011" t="s">
        <v>3120</v>
      </c>
      <c r="X2011" t="s">
        <v>3489</v>
      </c>
      <c r="Y2011">
        <v>61</v>
      </c>
      <c r="Z2011">
        <v>61</v>
      </c>
      <c r="AA2011">
        <v>6</v>
      </c>
      <c r="AB2011">
        <v>6</v>
      </c>
      <c r="AC2011">
        <v>21</v>
      </c>
    </row>
    <row r="2012" spans="1:29" x14ac:dyDescent="0.3">
      <c r="A2012">
        <v>2432</v>
      </c>
      <c r="B2012" t="s">
        <v>547</v>
      </c>
      <c r="C2012" t="s">
        <v>3490</v>
      </c>
      <c r="J2012" t="s">
        <v>495</v>
      </c>
      <c r="K2012">
        <v>0</v>
      </c>
      <c r="N2012" t="b">
        <v>1</v>
      </c>
      <c r="O2012" t="b">
        <v>0</v>
      </c>
      <c r="P2012" t="b">
        <v>1</v>
      </c>
      <c r="Q2012">
        <v>1</v>
      </c>
      <c r="R2012">
        <v>2</v>
      </c>
      <c r="S2012">
        <v>1</v>
      </c>
      <c r="T2012">
        <v>2</v>
      </c>
      <c r="V2012" t="s">
        <v>2968</v>
      </c>
      <c r="W2012" t="s">
        <v>3120</v>
      </c>
      <c r="X2012" t="s">
        <v>3491</v>
      </c>
      <c r="Y2012">
        <v>62</v>
      </c>
      <c r="Z2012">
        <v>62</v>
      </c>
      <c r="AA2012">
        <v>6</v>
      </c>
      <c r="AB2012">
        <v>6</v>
      </c>
      <c r="AC2012">
        <v>21</v>
      </c>
    </row>
    <row r="2013" spans="1:29" x14ac:dyDescent="0.3">
      <c r="A2013">
        <v>2433</v>
      </c>
      <c r="B2013" t="s">
        <v>547</v>
      </c>
      <c r="C2013" t="s">
        <v>3492</v>
      </c>
      <c r="J2013" t="s">
        <v>495</v>
      </c>
      <c r="K2013">
        <v>0</v>
      </c>
      <c r="N2013" t="b">
        <v>1</v>
      </c>
      <c r="O2013" t="b">
        <v>0</v>
      </c>
      <c r="P2013" t="b">
        <v>1</v>
      </c>
      <c r="Q2013">
        <v>1</v>
      </c>
      <c r="R2013">
        <v>2</v>
      </c>
      <c r="S2013">
        <v>1</v>
      </c>
      <c r="T2013">
        <v>2</v>
      </c>
      <c r="V2013" t="s">
        <v>2968</v>
      </c>
      <c r="W2013" t="s">
        <v>3120</v>
      </c>
      <c r="X2013" t="s">
        <v>3493</v>
      </c>
      <c r="Y2013">
        <v>63</v>
      </c>
      <c r="Z2013">
        <v>63</v>
      </c>
      <c r="AA2013">
        <v>6</v>
      </c>
      <c r="AB2013">
        <v>6</v>
      </c>
      <c r="AC2013">
        <v>21</v>
      </c>
    </row>
    <row r="2014" spans="1:29" x14ac:dyDescent="0.3">
      <c r="A2014">
        <v>2434</v>
      </c>
      <c r="B2014" t="s">
        <v>547</v>
      </c>
      <c r="C2014" t="s">
        <v>3494</v>
      </c>
      <c r="J2014" t="s">
        <v>495</v>
      </c>
      <c r="K2014">
        <v>0</v>
      </c>
      <c r="N2014" t="b">
        <v>1</v>
      </c>
      <c r="O2014" t="b">
        <v>0</v>
      </c>
      <c r="P2014" t="b">
        <v>1</v>
      </c>
      <c r="Q2014">
        <v>1</v>
      </c>
      <c r="R2014">
        <v>2</v>
      </c>
      <c r="S2014">
        <v>1</v>
      </c>
      <c r="T2014">
        <v>2</v>
      </c>
      <c r="V2014" t="s">
        <v>2968</v>
      </c>
      <c r="W2014" t="s">
        <v>3120</v>
      </c>
      <c r="X2014" t="s">
        <v>3495</v>
      </c>
      <c r="Y2014">
        <v>64</v>
      </c>
      <c r="Z2014">
        <v>64</v>
      </c>
      <c r="AA2014">
        <v>6</v>
      </c>
      <c r="AB2014">
        <v>6</v>
      </c>
      <c r="AC2014">
        <v>21</v>
      </c>
    </row>
    <row r="2015" spans="1:29" x14ac:dyDescent="0.3">
      <c r="A2015">
        <v>2435</v>
      </c>
      <c r="B2015" t="s">
        <v>547</v>
      </c>
      <c r="C2015" t="s">
        <v>3496</v>
      </c>
      <c r="J2015" t="s">
        <v>495</v>
      </c>
      <c r="K2015">
        <v>0</v>
      </c>
      <c r="N2015" t="b">
        <v>1</v>
      </c>
      <c r="O2015" t="b">
        <v>0</v>
      </c>
      <c r="P2015" t="b">
        <v>1</v>
      </c>
      <c r="Q2015">
        <v>1</v>
      </c>
      <c r="R2015">
        <v>2</v>
      </c>
      <c r="S2015">
        <v>1</v>
      </c>
      <c r="T2015">
        <v>2</v>
      </c>
      <c r="V2015" t="s">
        <v>2968</v>
      </c>
      <c r="W2015" t="s">
        <v>3120</v>
      </c>
      <c r="X2015" t="s">
        <v>3497</v>
      </c>
      <c r="Y2015">
        <v>65</v>
      </c>
      <c r="Z2015">
        <v>65</v>
      </c>
      <c r="AA2015">
        <v>6</v>
      </c>
      <c r="AB2015">
        <v>6</v>
      </c>
      <c r="AC2015">
        <v>21</v>
      </c>
    </row>
    <row r="2016" spans="1:29" x14ac:dyDescent="0.3">
      <c r="A2016">
        <v>2436</v>
      </c>
      <c r="B2016" t="s">
        <v>547</v>
      </c>
      <c r="C2016" t="s">
        <v>3498</v>
      </c>
      <c r="J2016" t="s">
        <v>495</v>
      </c>
      <c r="K2016">
        <v>0</v>
      </c>
      <c r="N2016" t="b">
        <v>1</v>
      </c>
      <c r="O2016" t="b">
        <v>0</v>
      </c>
      <c r="P2016" t="b">
        <v>1</v>
      </c>
      <c r="Q2016">
        <v>1</v>
      </c>
      <c r="R2016">
        <v>2</v>
      </c>
      <c r="S2016">
        <v>1</v>
      </c>
      <c r="T2016">
        <v>2</v>
      </c>
      <c r="V2016" t="s">
        <v>2968</v>
      </c>
      <c r="W2016" t="s">
        <v>3120</v>
      </c>
      <c r="X2016" t="s">
        <v>3499</v>
      </c>
      <c r="Y2016">
        <v>66</v>
      </c>
      <c r="Z2016">
        <v>66</v>
      </c>
      <c r="AA2016">
        <v>6</v>
      </c>
      <c r="AB2016">
        <v>6</v>
      </c>
      <c r="AC2016">
        <v>21</v>
      </c>
    </row>
    <row r="2017" spans="1:29" x14ac:dyDescent="0.3">
      <c r="A2017">
        <v>2437</v>
      </c>
      <c r="B2017" t="s">
        <v>547</v>
      </c>
      <c r="C2017" t="s">
        <v>3500</v>
      </c>
      <c r="J2017" t="s">
        <v>495</v>
      </c>
      <c r="K2017">
        <v>0</v>
      </c>
      <c r="N2017" t="b">
        <v>1</v>
      </c>
      <c r="O2017" t="b">
        <v>0</v>
      </c>
      <c r="P2017" t="b">
        <v>1</v>
      </c>
      <c r="Q2017">
        <v>1</v>
      </c>
      <c r="R2017">
        <v>2</v>
      </c>
      <c r="S2017">
        <v>1</v>
      </c>
      <c r="T2017">
        <v>2</v>
      </c>
      <c r="V2017" t="s">
        <v>2968</v>
      </c>
      <c r="W2017" t="s">
        <v>3120</v>
      </c>
      <c r="X2017" t="s">
        <v>3501</v>
      </c>
      <c r="Y2017">
        <v>67</v>
      </c>
      <c r="Z2017">
        <v>67</v>
      </c>
      <c r="AA2017">
        <v>6</v>
      </c>
      <c r="AB2017">
        <v>6</v>
      </c>
      <c r="AC2017">
        <v>21</v>
      </c>
    </row>
    <row r="2018" spans="1:29" x14ac:dyDescent="0.3">
      <c r="A2018">
        <v>2438</v>
      </c>
      <c r="B2018" t="s">
        <v>547</v>
      </c>
      <c r="C2018" t="s">
        <v>3502</v>
      </c>
      <c r="J2018" t="s">
        <v>495</v>
      </c>
      <c r="K2018">
        <v>0</v>
      </c>
      <c r="N2018" t="b">
        <v>1</v>
      </c>
      <c r="O2018" t="b">
        <v>0</v>
      </c>
      <c r="P2018" t="b">
        <v>1</v>
      </c>
      <c r="Q2018">
        <v>1</v>
      </c>
      <c r="R2018">
        <v>2</v>
      </c>
      <c r="S2018">
        <v>1</v>
      </c>
      <c r="T2018">
        <v>2</v>
      </c>
      <c r="V2018" t="s">
        <v>2968</v>
      </c>
      <c r="W2018" t="s">
        <v>3120</v>
      </c>
      <c r="X2018" t="s">
        <v>3503</v>
      </c>
      <c r="Y2018">
        <v>68</v>
      </c>
      <c r="Z2018">
        <v>68</v>
      </c>
      <c r="AA2018">
        <v>6</v>
      </c>
      <c r="AB2018">
        <v>6</v>
      </c>
      <c r="AC2018">
        <v>21</v>
      </c>
    </row>
    <row r="2019" spans="1:29" x14ac:dyDescent="0.3">
      <c r="A2019">
        <v>2439</v>
      </c>
      <c r="B2019" t="s">
        <v>547</v>
      </c>
      <c r="C2019" t="s">
        <v>3504</v>
      </c>
      <c r="J2019" t="s">
        <v>495</v>
      </c>
      <c r="K2019">
        <v>0</v>
      </c>
      <c r="N2019" t="b">
        <v>1</v>
      </c>
      <c r="O2019" t="b">
        <v>0</v>
      </c>
      <c r="P2019" t="b">
        <v>1</v>
      </c>
      <c r="Q2019">
        <v>1</v>
      </c>
      <c r="R2019">
        <v>2</v>
      </c>
      <c r="S2019">
        <v>1</v>
      </c>
      <c r="T2019">
        <v>2</v>
      </c>
      <c r="V2019" t="s">
        <v>2968</v>
      </c>
      <c r="W2019" t="s">
        <v>3120</v>
      </c>
      <c r="X2019" t="s">
        <v>3505</v>
      </c>
      <c r="Y2019">
        <v>69</v>
      </c>
      <c r="Z2019">
        <v>69</v>
      </c>
      <c r="AA2019">
        <v>6</v>
      </c>
      <c r="AB2019">
        <v>6</v>
      </c>
      <c r="AC2019">
        <v>21</v>
      </c>
    </row>
    <row r="2020" spans="1:29" x14ac:dyDescent="0.3">
      <c r="A2020">
        <v>2440</v>
      </c>
      <c r="B2020" t="s">
        <v>547</v>
      </c>
      <c r="C2020" t="s">
        <v>3506</v>
      </c>
      <c r="J2020" t="s">
        <v>495</v>
      </c>
      <c r="K2020">
        <v>0</v>
      </c>
      <c r="N2020" t="b">
        <v>1</v>
      </c>
      <c r="O2020" t="b">
        <v>0</v>
      </c>
      <c r="P2020" t="b">
        <v>1</v>
      </c>
      <c r="Q2020">
        <v>1</v>
      </c>
      <c r="R2020">
        <v>2</v>
      </c>
      <c r="S2020">
        <v>1</v>
      </c>
      <c r="T2020">
        <v>2</v>
      </c>
      <c r="V2020" t="s">
        <v>2968</v>
      </c>
      <c r="W2020" t="s">
        <v>3120</v>
      </c>
      <c r="X2020" t="s">
        <v>3507</v>
      </c>
      <c r="Y2020">
        <v>70</v>
      </c>
      <c r="Z2020">
        <v>70</v>
      </c>
      <c r="AA2020">
        <v>6</v>
      </c>
      <c r="AB2020">
        <v>6</v>
      </c>
      <c r="AC2020">
        <v>21</v>
      </c>
    </row>
    <row r="2021" spans="1:29" x14ac:dyDescent="0.3">
      <c r="A2021">
        <v>2441</v>
      </c>
      <c r="B2021" t="s">
        <v>547</v>
      </c>
      <c r="C2021" t="s">
        <v>3508</v>
      </c>
      <c r="J2021" t="s">
        <v>495</v>
      </c>
      <c r="K2021">
        <v>0</v>
      </c>
      <c r="N2021" t="b">
        <v>1</v>
      </c>
      <c r="O2021" t="b">
        <v>0</v>
      </c>
      <c r="P2021" t="b">
        <v>1</v>
      </c>
      <c r="Q2021">
        <v>1</v>
      </c>
      <c r="R2021">
        <v>2</v>
      </c>
      <c r="S2021">
        <v>1</v>
      </c>
      <c r="T2021">
        <v>2</v>
      </c>
      <c r="V2021" t="s">
        <v>2968</v>
      </c>
      <c r="W2021" t="s">
        <v>3120</v>
      </c>
      <c r="X2021" t="s">
        <v>3509</v>
      </c>
      <c r="Y2021">
        <v>71</v>
      </c>
      <c r="Z2021">
        <v>71</v>
      </c>
      <c r="AA2021">
        <v>6</v>
      </c>
      <c r="AB2021">
        <v>6</v>
      </c>
      <c r="AC2021">
        <v>21</v>
      </c>
    </row>
    <row r="2022" spans="1:29" x14ac:dyDescent="0.3">
      <c r="A2022">
        <v>2442</v>
      </c>
      <c r="B2022" t="s">
        <v>547</v>
      </c>
      <c r="C2022" t="s">
        <v>3510</v>
      </c>
      <c r="J2022" t="s">
        <v>495</v>
      </c>
      <c r="K2022">
        <v>0</v>
      </c>
      <c r="N2022" t="b">
        <v>1</v>
      </c>
      <c r="O2022" t="b">
        <v>0</v>
      </c>
      <c r="P2022" t="b">
        <v>1</v>
      </c>
      <c r="Q2022">
        <v>1</v>
      </c>
      <c r="R2022">
        <v>2</v>
      </c>
      <c r="S2022">
        <v>1</v>
      </c>
      <c r="T2022">
        <v>2</v>
      </c>
      <c r="V2022" t="s">
        <v>2968</v>
      </c>
      <c r="W2022" t="s">
        <v>3120</v>
      </c>
      <c r="X2022" t="s">
        <v>3511</v>
      </c>
      <c r="Y2022">
        <v>72</v>
      </c>
      <c r="Z2022">
        <v>72</v>
      </c>
      <c r="AA2022">
        <v>6</v>
      </c>
      <c r="AB2022">
        <v>6</v>
      </c>
      <c r="AC2022">
        <v>21</v>
      </c>
    </row>
    <row r="2023" spans="1:29" x14ac:dyDescent="0.3">
      <c r="A2023">
        <v>2443</v>
      </c>
      <c r="B2023" t="s">
        <v>547</v>
      </c>
      <c r="C2023" t="s">
        <v>3512</v>
      </c>
      <c r="J2023" t="s">
        <v>495</v>
      </c>
      <c r="K2023">
        <v>0</v>
      </c>
      <c r="N2023" t="b">
        <v>1</v>
      </c>
      <c r="O2023" t="b">
        <v>0</v>
      </c>
      <c r="P2023" t="b">
        <v>1</v>
      </c>
      <c r="Q2023">
        <v>1</v>
      </c>
      <c r="R2023">
        <v>2</v>
      </c>
      <c r="S2023">
        <v>1</v>
      </c>
      <c r="T2023">
        <v>2</v>
      </c>
      <c r="V2023" t="s">
        <v>2968</v>
      </c>
      <c r="W2023" t="s">
        <v>3120</v>
      </c>
      <c r="X2023" t="s">
        <v>3513</v>
      </c>
      <c r="Y2023">
        <v>73</v>
      </c>
      <c r="Z2023">
        <v>73</v>
      </c>
      <c r="AA2023">
        <v>6</v>
      </c>
      <c r="AB2023">
        <v>6</v>
      </c>
      <c r="AC2023">
        <v>21</v>
      </c>
    </row>
    <row r="2024" spans="1:29" x14ac:dyDescent="0.3">
      <c r="A2024">
        <v>2444</v>
      </c>
      <c r="B2024" t="s">
        <v>547</v>
      </c>
      <c r="C2024" t="s">
        <v>3514</v>
      </c>
      <c r="J2024" t="s">
        <v>495</v>
      </c>
      <c r="K2024">
        <v>0</v>
      </c>
      <c r="N2024" t="b">
        <v>1</v>
      </c>
      <c r="O2024" t="b">
        <v>0</v>
      </c>
      <c r="P2024" t="b">
        <v>1</v>
      </c>
      <c r="Q2024">
        <v>1</v>
      </c>
      <c r="R2024">
        <v>2</v>
      </c>
      <c r="S2024">
        <v>1</v>
      </c>
      <c r="T2024">
        <v>2</v>
      </c>
      <c r="V2024" t="s">
        <v>2968</v>
      </c>
      <c r="W2024" t="s">
        <v>3120</v>
      </c>
      <c r="X2024" t="s">
        <v>3515</v>
      </c>
      <c r="Y2024">
        <v>74</v>
      </c>
      <c r="Z2024">
        <v>74</v>
      </c>
      <c r="AA2024">
        <v>6</v>
      </c>
      <c r="AB2024">
        <v>6</v>
      </c>
      <c r="AC2024">
        <v>21</v>
      </c>
    </row>
    <row r="2025" spans="1:29" x14ac:dyDescent="0.3">
      <c r="A2025">
        <v>2445</v>
      </c>
      <c r="B2025" t="s">
        <v>547</v>
      </c>
      <c r="C2025" t="s">
        <v>3516</v>
      </c>
      <c r="J2025" t="s">
        <v>495</v>
      </c>
      <c r="K2025">
        <v>0</v>
      </c>
      <c r="N2025" t="b">
        <v>1</v>
      </c>
      <c r="O2025" t="b">
        <v>0</v>
      </c>
      <c r="P2025" t="b">
        <v>1</v>
      </c>
      <c r="Q2025">
        <v>1</v>
      </c>
      <c r="R2025">
        <v>2</v>
      </c>
      <c r="S2025">
        <v>1</v>
      </c>
      <c r="T2025">
        <v>2</v>
      </c>
      <c r="V2025" t="s">
        <v>2968</v>
      </c>
      <c r="W2025" t="s">
        <v>3120</v>
      </c>
      <c r="X2025" t="s">
        <v>3517</v>
      </c>
      <c r="Y2025">
        <v>75</v>
      </c>
      <c r="Z2025">
        <v>75</v>
      </c>
      <c r="AA2025">
        <v>6</v>
      </c>
      <c r="AB2025">
        <v>6</v>
      </c>
      <c r="AC2025">
        <v>21</v>
      </c>
    </row>
    <row r="2026" spans="1:29" x14ac:dyDescent="0.3">
      <c r="A2026">
        <v>2446</v>
      </c>
      <c r="B2026" t="s">
        <v>547</v>
      </c>
      <c r="C2026" t="s">
        <v>3518</v>
      </c>
      <c r="J2026" t="s">
        <v>495</v>
      </c>
      <c r="K2026">
        <v>0</v>
      </c>
      <c r="N2026" t="b">
        <v>1</v>
      </c>
      <c r="O2026" t="b">
        <v>0</v>
      </c>
      <c r="P2026" t="b">
        <v>1</v>
      </c>
      <c r="Q2026">
        <v>1</v>
      </c>
      <c r="R2026">
        <v>2</v>
      </c>
      <c r="S2026">
        <v>1</v>
      </c>
      <c r="T2026">
        <v>2</v>
      </c>
      <c r="V2026" t="s">
        <v>2968</v>
      </c>
      <c r="W2026" t="s">
        <v>3120</v>
      </c>
      <c r="X2026" t="s">
        <v>3519</v>
      </c>
      <c r="Y2026">
        <v>76</v>
      </c>
      <c r="Z2026">
        <v>76</v>
      </c>
      <c r="AA2026">
        <v>6</v>
      </c>
      <c r="AB2026">
        <v>6</v>
      </c>
      <c r="AC2026">
        <v>21</v>
      </c>
    </row>
    <row r="2027" spans="1:29" x14ac:dyDescent="0.3">
      <c r="A2027">
        <v>2447</v>
      </c>
      <c r="B2027" t="s">
        <v>547</v>
      </c>
      <c r="C2027" t="s">
        <v>3520</v>
      </c>
      <c r="J2027" t="s">
        <v>495</v>
      </c>
      <c r="K2027">
        <v>0</v>
      </c>
      <c r="N2027" t="b">
        <v>1</v>
      </c>
      <c r="O2027" t="b">
        <v>0</v>
      </c>
      <c r="P2027" t="b">
        <v>1</v>
      </c>
      <c r="Q2027">
        <v>1</v>
      </c>
      <c r="R2027">
        <v>2</v>
      </c>
      <c r="S2027">
        <v>1</v>
      </c>
      <c r="T2027">
        <v>2</v>
      </c>
      <c r="V2027" t="s">
        <v>2968</v>
      </c>
      <c r="W2027" t="s">
        <v>3120</v>
      </c>
      <c r="X2027" t="s">
        <v>3521</v>
      </c>
      <c r="Y2027">
        <v>77</v>
      </c>
      <c r="Z2027">
        <v>77</v>
      </c>
      <c r="AA2027">
        <v>6</v>
      </c>
      <c r="AB2027">
        <v>6</v>
      </c>
      <c r="AC2027">
        <v>21</v>
      </c>
    </row>
    <row r="2028" spans="1:29" x14ac:dyDescent="0.3">
      <c r="A2028">
        <v>2448</v>
      </c>
      <c r="B2028" t="s">
        <v>547</v>
      </c>
      <c r="C2028" t="s">
        <v>3522</v>
      </c>
      <c r="J2028" t="s">
        <v>491</v>
      </c>
      <c r="K2028">
        <v>0</v>
      </c>
      <c r="N2028" t="b">
        <v>1</v>
      </c>
      <c r="O2028" t="b">
        <v>0</v>
      </c>
      <c r="P2028" t="b">
        <v>1</v>
      </c>
      <c r="Q2028">
        <v>1</v>
      </c>
      <c r="R2028">
        <v>2</v>
      </c>
      <c r="S2028">
        <v>1</v>
      </c>
      <c r="T2028">
        <v>2</v>
      </c>
      <c r="V2028" t="s">
        <v>2968</v>
      </c>
      <c r="W2028" t="s">
        <v>3120</v>
      </c>
      <c r="X2028" t="s">
        <v>741</v>
      </c>
      <c r="Y2028">
        <v>3</v>
      </c>
      <c r="Z2028">
        <v>3</v>
      </c>
      <c r="AA2028">
        <v>7</v>
      </c>
      <c r="AB2028">
        <v>7</v>
      </c>
      <c r="AC2028">
        <v>21</v>
      </c>
    </row>
    <row r="2029" spans="1:29" x14ac:dyDescent="0.3">
      <c r="A2029">
        <v>2449</v>
      </c>
      <c r="B2029" t="s">
        <v>547</v>
      </c>
      <c r="C2029" t="s">
        <v>3523</v>
      </c>
      <c r="J2029" t="s">
        <v>491</v>
      </c>
      <c r="K2029">
        <v>0</v>
      </c>
      <c r="N2029" t="b">
        <v>1</v>
      </c>
      <c r="O2029" t="b">
        <v>0</v>
      </c>
      <c r="P2029" t="b">
        <v>1</v>
      </c>
      <c r="Q2029">
        <v>1</v>
      </c>
      <c r="R2029">
        <v>2</v>
      </c>
      <c r="S2029">
        <v>1</v>
      </c>
      <c r="T2029">
        <v>2</v>
      </c>
      <c r="V2029" t="s">
        <v>2968</v>
      </c>
      <c r="W2029" t="s">
        <v>3120</v>
      </c>
      <c r="X2029" t="s">
        <v>752</v>
      </c>
      <c r="Y2029">
        <v>4</v>
      </c>
      <c r="Z2029">
        <v>4</v>
      </c>
      <c r="AA2029">
        <v>7</v>
      </c>
      <c r="AB2029">
        <v>7</v>
      </c>
      <c r="AC2029">
        <v>21</v>
      </c>
    </row>
    <row r="2030" spans="1:29" x14ac:dyDescent="0.3">
      <c r="A2030">
        <v>2450</v>
      </c>
      <c r="B2030" t="s">
        <v>547</v>
      </c>
      <c r="C2030" t="s">
        <v>3524</v>
      </c>
      <c r="J2030" t="s">
        <v>491</v>
      </c>
      <c r="K2030">
        <v>0</v>
      </c>
      <c r="N2030" t="b">
        <v>1</v>
      </c>
      <c r="O2030" t="b">
        <v>0</v>
      </c>
      <c r="P2030" t="b">
        <v>1</v>
      </c>
      <c r="Q2030">
        <v>1</v>
      </c>
      <c r="R2030">
        <v>2</v>
      </c>
      <c r="S2030">
        <v>1</v>
      </c>
      <c r="T2030">
        <v>2</v>
      </c>
      <c r="V2030" t="s">
        <v>2968</v>
      </c>
      <c r="W2030" t="s">
        <v>3120</v>
      </c>
      <c r="X2030" t="s">
        <v>764</v>
      </c>
      <c r="Y2030">
        <v>5</v>
      </c>
      <c r="Z2030">
        <v>5</v>
      </c>
      <c r="AA2030">
        <v>7</v>
      </c>
      <c r="AB2030">
        <v>7</v>
      </c>
      <c r="AC2030">
        <v>21</v>
      </c>
    </row>
    <row r="2031" spans="1:29" x14ac:dyDescent="0.3">
      <c r="A2031">
        <v>2451</v>
      </c>
      <c r="B2031" t="s">
        <v>547</v>
      </c>
      <c r="C2031" t="s">
        <v>3525</v>
      </c>
      <c r="J2031" t="s">
        <v>491</v>
      </c>
      <c r="K2031">
        <v>0</v>
      </c>
      <c r="N2031" t="b">
        <v>1</v>
      </c>
      <c r="O2031" t="b">
        <v>0</v>
      </c>
      <c r="P2031" t="b">
        <v>1</v>
      </c>
      <c r="Q2031">
        <v>1</v>
      </c>
      <c r="R2031">
        <v>2</v>
      </c>
      <c r="S2031">
        <v>1</v>
      </c>
      <c r="T2031">
        <v>2</v>
      </c>
      <c r="V2031" t="s">
        <v>2968</v>
      </c>
      <c r="W2031" t="s">
        <v>3120</v>
      </c>
      <c r="X2031" t="s">
        <v>776</v>
      </c>
      <c r="Y2031">
        <v>6</v>
      </c>
      <c r="Z2031">
        <v>6</v>
      </c>
      <c r="AA2031">
        <v>7</v>
      </c>
      <c r="AB2031">
        <v>7</v>
      </c>
      <c r="AC2031">
        <v>21</v>
      </c>
    </row>
    <row r="2032" spans="1:29" x14ac:dyDescent="0.3">
      <c r="A2032">
        <v>2452</v>
      </c>
      <c r="B2032" t="s">
        <v>547</v>
      </c>
      <c r="C2032" t="s">
        <v>3526</v>
      </c>
      <c r="J2032" t="s">
        <v>491</v>
      </c>
      <c r="K2032">
        <v>0</v>
      </c>
      <c r="N2032" t="b">
        <v>1</v>
      </c>
      <c r="O2032" t="b">
        <v>0</v>
      </c>
      <c r="P2032" t="b">
        <v>1</v>
      </c>
      <c r="Q2032">
        <v>1</v>
      </c>
      <c r="R2032">
        <v>2</v>
      </c>
      <c r="S2032">
        <v>1</v>
      </c>
      <c r="T2032">
        <v>2</v>
      </c>
      <c r="V2032" t="s">
        <v>2968</v>
      </c>
      <c r="W2032" t="s">
        <v>3120</v>
      </c>
      <c r="X2032" t="s">
        <v>787</v>
      </c>
      <c r="Y2032">
        <v>7</v>
      </c>
      <c r="Z2032">
        <v>7</v>
      </c>
      <c r="AA2032">
        <v>7</v>
      </c>
      <c r="AB2032">
        <v>7</v>
      </c>
      <c r="AC2032">
        <v>21</v>
      </c>
    </row>
    <row r="2033" spans="1:29" x14ac:dyDescent="0.3">
      <c r="A2033">
        <v>2453</v>
      </c>
      <c r="B2033" t="s">
        <v>547</v>
      </c>
      <c r="C2033" t="s">
        <v>3527</v>
      </c>
      <c r="J2033" t="s">
        <v>491</v>
      </c>
      <c r="K2033">
        <v>0</v>
      </c>
      <c r="N2033" t="b">
        <v>1</v>
      </c>
      <c r="O2033" t="b">
        <v>0</v>
      </c>
      <c r="P2033" t="b">
        <v>1</v>
      </c>
      <c r="Q2033">
        <v>1</v>
      </c>
      <c r="R2033">
        <v>2</v>
      </c>
      <c r="S2033">
        <v>1</v>
      </c>
      <c r="T2033">
        <v>2</v>
      </c>
      <c r="V2033" t="s">
        <v>2968</v>
      </c>
      <c r="W2033" t="s">
        <v>3120</v>
      </c>
      <c r="X2033" t="s">
        <v>799</v>
      </c>
      <c r="Y2033">
        <v>8</v>
      </c>
      <c r="Z2033">
        <v>8</v>
      </c>
      <c r="AA2033">
        <v>7</v>
      </c>
      <c r="AB2033">
        <v>7</v>
      </c>
      <c r="AC2033">
        <v>21</v>
      </c>
    </row>
    <row r="2034" spans="1:29" x14ac:dyDescent="0.3">
      <c r="A2034">
        <v>2454</v>
      </c>
      <c r="B2034" t="s">
        <v>547</v>
      </c>
      <c r="C2034" t="s">
        <v>3528</v>
      </c>
      <c r="J2034" t="s">
        <v>491</v>
      </c>
      <c r="K2034">
        <v>0</v>
      </c>
      <c r="N2034" t="b">
        <v>1</v>
      </c>
      <c r="O2034" t="b">
        <v>0</v>
      </c>
      <c r="P2034" t="b">
        <v>1</v>
      </c>
      <c r="Q2034">
        <v>1</v>
      </c>
      <c r="R2034">
        <v>2</v>
      </c>
      <c r="S2034">
        <v>1</v>
      </c>
      <c r="T2034">
        <v>2</v>
      </c>
      <c r="V2034" t="s">
        <v>2968</v>
      </c>
      <c r="W2034" t="s">
        <v>3120</v>
      </c>
      <c r="X2034" t="s">
        <v>810</v>
      </c>
      <c r="Y2034">
        <v>9</v>
      </c>
      <c r="Z2034">
        <v>9</v>
      </c>
      <c r="AA2034">
        <v>7</v>
      </c>
      <c r="AB2034">
        <v>7</v>
      </c>
      <c r="AC2034">
        <v>21</v>
      </c>
    </row>
    <row r="2035" spans="1:29" x14ac:dyDescent="0.3">
      <c r="A2035">
        <v>2455</v>
      </c>
      <c r="B2035" t="s">
        <v>547</v>
      </c>
      <c r="C2035" t="s">
        <v>3529</v>
      </c>
      <c r="J2035" t="s">
        <v>491</v>
      </c>
      <c r="K2035">
        <v>0</v>
      </c>
      <c r="N2035" t="b">
        <v>1</v>
      </c>
      <c r="O2035" t="b">
        <v>0</v>
      </c>
      <c r="P2035" t="b">
        <v>1</v>
      </c>
      <c r="Q2035">
        <v>1</v>
      </c>
      <c r="R2035">
        <v>2</v>
      </c>
      <c r="S2035">
        <v>1</v>
      </c>
      <c r="T2035">
        <v>2</v>
      </c>
      <c r="V2035" t="s">
        <v>2968</v>
      </c>
      <c r="W2035" t="s">
        <v>3120</v>
      </c>
      <c r="X2035" t="s">
        <v>822</v>
      </c>
      <c r="Y2035">
        <v>10</v>
      </c>
      <c r="Z2035">
        <v>10</v>
      </c>
      <c r="AA2035">
        <v>7</v>
      </c>
      <c r="AB2035">
        <v>7</v>
      </c>
      <c r="AC2035">
        <v>21</v>
      </c>
    </row>
    <row r="2036" spans="1:29" x14ac:dyDescent="0.3">
      <c r="A2036">
        <v>2456</v>
      </c>
      <c r="B2036" t="s">
        <v>547</v>
      </c>
      <c r="C2036" t="s">
        <v>3530</v>
      </c>
      <c r="J2036" t="s">
        <v>491</v>
      </c>
      <c r="K2036">
        <v>0</v>
      </c>
      <c r="N2036" t="b">
        <v>1</v>
      </c>
      <c r="O2036" t="b">
        <v>0</v>
      </c>
      <c r="P2036" t="b">
        <v>1</v>
      </c>
      <c r="Q2036">
        <v>1</v>
      </c>
      <c r="R2036">
        <v>2</v>
      </c>
      <c r="S2036">
        <v>1</v>
      </c>
      <c r="T2036">
        <v>2</v>
      </c>
      <c r="V2036" t="s">
        <v>2968</v>
      </c>
      <c r="W2036" t="s">
        <v>3120</v>
      </c>
      <c r="X2036" t="s">
        <v>834</v>
      </c>
      <c r="Y2036">
        <v>11</v>
      </c>
      <c r="Z2036">
        <v>11</v>
      </c>
      <c r="AA2036">
        <v>7</v>
      </c>
      <c r="AB2036">
        <v>7</v>
      </c>
      <c r="AC2036">
        <v>21</v>
      </c>
    </row>
    <row r="2037" spans="1:29" x14ac:dyDescent="0.3">
      <c r="A2037">
        <v>2457</v>
      </c>
      <c r="B2037" t="s">
        <v>547</v>
      </c>
      <c r="C2037" t="s">
        <v>3531</v>
      </c>
      <c r="J2037" t="s">
        <v>491</v>
      </c>
      <c r="K2037">
        <v>0</v>
      </c>
      <c r="N2037" t="b">
        <v>1</v>
      </c>
      <c r="O2037" t="b">
        <v>0</v>
      </c>
      <c r="P2037" t="b">
        <v>1</v>
      </c>
      <c r="Q2037">
        <v>1</v>
      </c>
      <c r="R2037">
        <v>2</v>
      </c>
      <c r="S2037">
        <v>1</v>
      </c>
      <c r="T2037">
        <v>2</v>
      </c>
      <c r="V2037" t="s">
        <v>2968</v>
      </c>
      <c r="W2037" t="s">
        <v>3120</v>
      </c>
      <c r="X2037" t="s">
        <v>846</v>
      </c>
      <c r="Y2037">
        <v>12</v>
      </c>
      <c r="Z2037">
        <v>12</v>
      </c>
      <c r="AA2037">
        <v>7</v>
      </c>
      <c r="AB2037">
        <v>7</v>
      </c>
      <c r="AC2037">
        <v>21</v>
      </c>
    </row>
    <row r="2038" spans="1:29" x14ac:dyDescent="0.3">
      <c r="A2038">
        <v>2458</v>
      </c>
      <c r="B2038" t="s">
        <v>547</v>
      </c>
      <c r="C2038" t="s">
        <v>3532</v>
      </c>
      <c r="J2038" t="s">
        <v>491</v>
      </c>
      <c r="K2038">
        <v>0</v>
      </c>
      <c r="N2038" t="b">
        <v>1</v>
      </c>
      <c r="O2038" t="b">
        <v>0</v>
      </c>
      <c r="P2038" t="b">
        <v>1</v>
      </c>
      <c r="Q2038">
        <v>1</v>
      </c>
      <c r="R2038">
        <v>2</v>
      </c>
      <c r="S2038">
        <v>1</v>
      </c>
      <c r="T2038">
        <v>2</v>
      </c>
      <c r="V2038" t="s">
        <v>2968</v>
      </c>
      <c r="W2038" t="s">
        <v>3120</v>
      </c>
      <c r="X2038" t="s">
        <v>858</v>
      </c>
      <c r="Y2038">
        <v>13</v>
      </c>
      <c r="Z2038">
        <v>13</v>
      </c>
      <c r="AA2038">
        <v>7</v>
      </c>
      <c r="AB2038">
        <v>7</v>
      </c>
      <c r="AC2038">
        <v>21</v>
      </c>
    </row>
    <row r="2039" spans="1:29" x14ac:dyDescent="0.3">
      <c r="A2039">
        <v>2459</v>
      </c>
      <c r="B2039" t="s">
        <v>547</v>
      </c>
      <c r="C2039" t="s">
        <v>3533</v>
      </c>
      <c r="J2039" t="s">
        <v>491</v>
      </c>
      <c r="K2039">
        <v>0</v>
      </c>
      <c r="N2039" t="b">
        <v>1</v>
      </c>
      <c r="O2039" t="b">
        <v>0</v>
      </c>
      <c r="P2039" t="b">
        <v>1</v>
      </c>
      <c r="Q2039">
        <v>1</v>
      </c>
      <c r="R2039">
        <v>2</v>
      </c>
      <c r="S2039">
        <v>1</v>
      </c>
      <c r="T2039">
        <v>2</v>
      </c>
      <c r="V2039" t="s">
        <v>2968</v>
      </c>
      <c r="W2039" t="s">
        <v>3120</v>
      </c>
      <c r="X2039" t="s">
        <v>870</v>
      </c>
      <c r="Y2039">
        <v>14</v>
      </c>
      <c r="Z2039">
        <v>14</v>
      </c>
      <c r="AA2039">
        <v>7</v>
      </c>
      <c r="AB2039">
        <v>7</v>
      </c>
      <c r="AC2039">
        <v>21</v>
      </c>
    </row>
    <row r="2040" spans="1:29" x14ac:dyDescent="0.3">
      <c r="A2040">
        <v>2460</v>
      </c>
      <c r="B2040" t="s">
        <v>547</v>
      </c>
      <c r="C2040" t="s">
        <v>3534</v>
      </c>
      <c r="J2040" t="s">
        <v>491</v>
      </c>
      <c r="K2040">
        <v>0</v>
      </c>
      <c r="N2040" t="b">
        <v>1</v>
      </c>
      <c r="O2040" t="b">
        <v>0</v>
      </c>
      <c r="P2040" t="b">
        <v>1</v>
      </c>
      <c r="Q2040">
        <v>1</v>
      </c>
      <c r="R2040">
        <v>2</v>
      </c>
      <c r="S2040">
        <v>1</v>
      </c>
      <c r="T2040">
        <v>2</v>
      </c>
      <c r="V2040" t="s">
        <v>2968</v>
      </c>
      <c r="W2040" t="s">
        <v>3120</v>
      </c>
      <c r="X2040" t="s">
        <v>882</v>
      </c>
      <c r="Y2040">
        <v>15</v>
      </c>
      <c r="Z2040">
        <v>15</v>
      </c>
      <c r="AA2040">
        <v>7</v>
      </c>
      <c r="AB2040">
        <v>7</v>
      </c>
      <c r="AC2040">
        <v>21</v>
      </c>
    </row>
    <row r="2041" spans="1:29" x14ac:dyDescent="0.3">
      <c r="A2041">
        <v>2461</v>
      </c>
      <c r="B2041" t="s">
        <v>547</v>
      </c>
      <c r="C2041" t="s">
        <v>3535</v>
      </c>
      <c r="J2041" t="s">
        <v>491</v>
      </c>
      <c r="K2041">
        <v>0</v>
      </c>
      <c r="N2041" t="b">
        <v>1</v>
      </c>
      <c r="O2041" t="b">
        <v>0</v>
      </c>
      <c r="P2041" t="b">
        <v>1</v>
      </c>
      <c r="Q2041">
        <v>1</v>
      </c>
      <c r="R2041">
        <v>2</v>
      </c>
      <c r="S2041">
        <v>1</v>
      </c>
      <c r="T2041">
        <v>2</v>
      </c>
      <c r="V2041" t="s">
        <v>2968</v>
      </c>
      <c r="W2041" t="s">
        <v>3120</v>
      </c>
      <c r="X2041" t="s">
        <v>894</v>
      </c>
      <c r="Y2041">
        <v>16</v>
      </c>
      <c r="Z2041">
        <v>16</v>
      </c>
      <c r="AA2041">
        <v>7</v>
      </c>
      <c r="AB2041">
        <v>7</v>
      </c>
      <c r="AC2041">
        <v>21</v>
      </c>
    </row>
    <row r="2042" spans="1:29" x14ac:dyDescent="0.3">
      <c r="A2042">
        <v>2462</v>
      </c>
      <c r="B2042" t="s">
        <v>547</v>
      </c>
      <c r="C2042" t="s">
        <v>3536</v>
      </c>
      <c r="J2042" t="s">
        <v>491</v>
      </c>
      <c r="K2042">
        <v>0</v>
      </c>
      <c r="N2042" t="b">
        <v>1</v>
      </c>
      <c r="O2042" t="b">
        <v>0</v>
      </c>
      <c r="P2042" t="b">
        <v>1</v>
      </c>
      <c r="Q2042">
        <v>1</v>
      </c>
      <c r="R2042">
        <v>2</v>
      </c>
      <c r="S2042">
        <v>1</v>
      </c>
      <c r="T2042">
        <v>2</v>
      </c>
      <c r="V2042" t="s">
        <v>2968</v>
      </c>
      <c r="W2042" t="s">
        <v>3120</v>
      </c>
      <c r="X2042" t="s">
        <v>906</v>
      </c>
      <c r="Y2042">
        <v>17</v>
      </c>
      <c r="Z2042">
        <v>17</v>
      </c>
      <c r="AA2042">
        <v>7</v>
      </c>
      <c r="AB2042">
        <v>7</v>
      </c>
      <c r="AC2042">
        <v>21</v>
      </c>
    </row>
    <row r="2043" spans="1:29" x14ac:dyDescent="0.3">
      <c r="A2043">
        <v>2463</v>
      </c>
      <c r="B2043" t="s">
        <v>547</v>
      </c>
      <c r="C2043" t="s">
        <v>3537</v>
      </c>
      <c r="J2043" t="s">
        <v>491</v>
      </c>
      <c r="K2043">
        <v>0</v>
      </c>
      <c r="N2043" t="b">
        <v>1</v>
      </c>
      <c r="O2043" t="b">
        <v>0</v>
      </c>
      <c r="P2043" t="b">
        <v>1</v>
      </c>
      <c r="Q2043">
        <v>1</v>
      </c>
      <c r="R2043">
        <v>2</v>
      </c>
      <c r="S2043">
        <v>1</v>
      </c>
      <c r="T2043">
        <v>2</v>
      </c>
      <c r="V2043" t="s">
        <v>2968</v>
      </c>
      <c r="W2043" t="s">
        <v>3120</v>
      </c>
      <c r="X2043" t="s">
        <v>918</v>
      </c>
      <c r="Y2043">
        <v>18</v>
      </c>
      <c r="Z2043">
        <v>18</v>
      </c>
      <c r="AA2043">
        <v>7</v>
      </c>
      <c r="AB2043">
        <v>7</v>
      </c>
      <c r="AC2043">
        <v>21</v>
      </c>
    </row>
    <row r="2044" spans="1:29" x14ac:dyDescent="0.3">
      <c r="A2044">
        <v>2464</v>
      </c>
      <c r="B2044" t="s">
        <v>547</v>
      </c>
      <c r="C2044" t="s">
        <v>3538</v>
      </c>
      <c r="J2044" t="s">
        <v>491</v>
      </c>
      <c r="K2044">
        <v>0</v>
      </c>
      <c r="N2044" t="b">
        <v>1</v>
      </c>
      <c r="O2044" t="b">
        <v>0</v>
      </c>
      <c r="P2044" t="b">
        <v>1</v>
      </c>
      <c r="Q2044">
        <v>1</v>
      </c>
      <c r="R2044">
        <v>2</v>
      </c>
      <c r="S2044">
        <v>1</v>
      </c>
      <c r="T2044">
        <v>2</v>
      </c>
      <c r="V2044" t="s">
        <v>2968</v>
      </c>
      <c r="W2044" t="s">
        <v>3120</v>
      </c>
      <c r="X2044" t="s">
        <v>930</v>
      </c>
      <c r="Y2044">
        <v>19</v>
      </c>
      <c r="Z2044">
        <v>19</v>
      </c>
      <c r="AA2044">
        <v>7</v>
      </c>
      <c r="AB2044">
        <v>7</v>
      </c>
      <c r="AC2044">
        <v>21</v>
      </c>
    </row>
    <row r="2045" spans="1:29" x14ac:dyDescent="0.3">
      <c r="A2045">
        <v>2465</v>
      </c>
      <c r="B2045" t="s">
        <v>547</v>
      </c>
      <c r="C2045" t="s">
        <v>3539</v>
      </c>
      <c r="J2045" t="s">
        <v>491</v>
      </c>
      <c r="K2045">
        <v>0</v>
      </c>
      <c r="N2045" t="b">
        <v>1</v>
      </c>
      <c r="O2045" t="b">
        <v>0</v>
      </c>
      <c r="P2045" t="b">
        <v>1</v>
      </c>
      <c r="Q2045">
        <v>1</v>
      </c>
      <c r="R2045">
        <v>2</v>
      </c>
      <c r="S2045">
        <v>1</v>
      </c>
      <c r="T2045">
        <v>2</v>
      </c>
      <c r="V2045" t="s">
        <v>2968</v>
      </c>
      <c r="W2045" t="s">
        <v>3120</v>
      </c>
      <c r="X2045" t="s">
        <v>942</v>
      </c>
      <c r="Y2045">
        <v>20</v>
      </c>
      <c r="Z2045">
        <v>20</v>
      </c>
      <c r="AA2045">
        <v>7</v>
      </c>
      <c r="AB2045">
        <v>7</v>
      </c>
      <c r="AC2045">
        <v>21</v>
      </c>
    </row>
    <row r="2046" spans="1:29" x14ac:dyDescent="0.3">
      <c r="A2046">
        <v>2466</v>
      </c>
      <c r="B2046" t="s">
        <v>547</v>
      </c>
      <c r="C2046" t="s">
        <v>3540</v>
      </c>
      <c r="J2046" t="s">
        <v>491</v>
      </c>
      <c r="K2046">
        <v>0</v>
      </c>
      <c r="N2046" t="b">
        <v>1</v>
      </c>
      <c r="O2046" t="b">
        <v>0</v>
      </c>
      <c r="P2046" t="b">
        <v>1</v>
      </c>
      <c r="Q2046">
        <v>1</v>
      </c>
      <c r="R2046">
        <v>2</v>
      </c>
      <c r="S2046">
        <v>1</v>
      </c>
      <c r="T2046">
        <v>2</v>
      </c>
      <c r="V2046" t="s">
        <v>2968</v>
      </c>
      <c r="W2046" t="s">
        <v>3120</v>
      </c>
      <c r="X2046" t="s">
        <v>954</v>
      </c>
      <c r="Y2046">
        <v>21</v>
      </c>
      <c r="Z2046">
        <v>21</v>
      </c>
      <c r="AA2046">
        <v>7</v>
      </c>
      <c r="AB2046">
        <v>7</v>
      </c>
      <c r="AC2046">
        <v>21</v>
      </c>
    </row>
    <row r="2047" spans="1:29" x14ac:dyDescent="0.3">
      <c r="A2047">
        <v>2467</v>
      </c>
      <c r="B2047" t="s">
        <v>547</v>
      </c>
      <c r="C2047" t="s">
        <v>3541</v>
      </c>
      <c r="J2047" t="s">
        <v>491</v>
      </c>
      <c r="K2047">
        <v>0</v>
      </c>
      <c r="N2047" t="b">
        <v>1</v>
      </c>
      <c r="O2047" t="b">
        <v>0</v>
      </c>
      <c r="P2047" t="b">
        <v>1</v>
      </c>
      <c r="Q2047">
        <v>1</v>
      </c>
      <c r="R2047">
        <v>2</v>
      </c>
      <c r="S2047">
        <v>1</v>
      </c>
      <c r="T2047">
        <v>2</v>
      </c>
      <c r="V2047" t="s">
        <v>2968</v>
      </c>
      <c r="W2047" t="s">
        <v>3120</v>
      </c>
      <c r="X2047" t="s">
        <v>966</v>
      </c>
      <c r="Y2047">
        <v>22</v>
      </c>
      <c r="Z2047">
        <v>22</v>
      </c>
      <c r="AA2047">
        <v>7</v>
      </c>
      <c r="AB2047">
        <v>7</v>
      </c>
      <c r="AC2047">
        <v>21</v>
      </c>
    </row>
    <row r="2048" spans="1:29" x14ac:dyDescent="0.3">
      <c r="A2048">
        <v>2468</v>
      </c>
      <c r="B2048" t="s">
        <v>547</v>
      </c>
      <c r="C2048" t="s">
        <v>3542</v>
      </c>
      <c r="J2048" t="s">
        <v>491</v>
      </c>
      <c r="K2048">
        <v>0</v>
      </c>
      <c r="N2048" t="b">
        <v>1</v>
      </c>
      <c r="O2048" t="b">
        <v>0</v>
      </c>
      <c r="P2048" t="b">
        <v>1</v>
      </c>
      <c r="Q2048">
        <v>1</v>
      </c>
      <c r="R2048">
        <v>2</v>
      </c>
      <c r="S2048">
        <v>1</v>
      </c>
      <c r="T2048">
        <v>2</v>
      </c>
      <c r="V2048" t="s">
        <v>2968</v>
      </c>
      <c r="W2048" t="s">
        <v>3120</v>
      </c>
      <c r="X2048" t="s">
        <v>978</v>
      </c>
      <c r="Y2048">
        <v>23</v>
      </c>
      <c r="Z2048">
        <v>23</v>
      </c>
      <c r="AA2048">
        <v>7</v>
      </c>
      <c r="AB2048">
        <v>7</v>
      </c>
      <c r="AC2048">
        <v>21</v>
      </c>
    </row>
    <row r="2049" spans="1:29" x14ac:dyDescent="0.3">
      <c r="A2049">
        <v>2469</v>
      </c>
      <c r="B2049" t="s">
        <v>547</v>
      </c>
      <c r="C2049" t="s">
        <v>3543</v>
      </c>
      <c r="J2049" t="s">
        <v>491</v>
      </c>
      <c r="K2049">
        <v>0</v>
      </c>
      <c r="N2049" t="b">
        <v>1</v>
      </c>
      <c r="O2049" t="b">
        <v>0</v>
      </c>
      <c r="P2049" t="b">
        <v>1</v>
      </c>
      <c r="Q2049">
        <v>1</v>
      </c>
      <c r="R2049">
        <v>2</v>
      </c>
      <c r="S2049">
        <v>1</v>
      </c>
      <c r="T2049">
        <v>2</v>
      </c>
      <c r="V2049" t="s">
        <v>2968</v>
      </c>
      <c r="W2049" t="s">
        <v>3120</v>
      </c>
      <c r="X2049" t="s">
        <v>990</v>
      </c>
      <c r="Y2049">
        <v>24</v>
      </c>
      <c r="Z2049">
        <v>24</v>
      </c>
      <c r="AA2049">
        <v>7</v>
      </c>
      <c r="AB2049">
        <v>7</v>
      </c>
      <c r="AC2049">
        <v>21</v>
      </c>
    </row>
    <row r="2050" spans="1:29" x14ac:dyDescent="0.3">
      <c r="A2050">
        <v>2470</v>
      </c>
      <c r="B2050" t="s">
        <v>547</v>
      </c>
      <c r="C2050" t="s">
        <v>3544</v>
      </c>
      <c r="J2050" t="s">
        <v>491</v>
      </c>
      <c r="K2050">
        <v>0</v>
      </c>
      <c r="N2050" t="b">
        <v>1</v>
      </c>
      <c r="O2050" t="b">
        <v>0</v>
      </c>
      <c r="P2050" t="b">
        <v>1</v>
      </c>
      <c r="Q2050">
        <v>1</v>
      </c>
      <c r="R2050">
        <v>2</v>
      </c>
      <c r="S2050">
        <v>1</v>
      </c>
      <c r="T2050">
        <v>2</v>
      </c>
      <c r="V2050" t="s">
        <v>2968</v>
      </c>
      <c r="W2050" t="s">
        <v>3120</v>
      </c>
      <c r="X2050" t="s">
        <v>1002</v>
      </c>
      <c r="Y2050">
        <v>25</v>
      </c>
      <c r="Z2050">
        <v>25</v>
      </c>
      <c r="AA2050">
        <v>7</v>
      </c>
      <c r="AB2050">
        <v>7</v>
      </c>
      <c r="AC2050">
        <v>21</v>
      </c>
    </row>
    <row r="2051" spans="1:29" x14ac:dyDescent="0.3">
      <c r="A2051">
        <v>2471</v>
      </c>
      <c r="B2051" t="s">
        <v>547</v>
      </c>
      <c r="C2051" t="s">
        <v>3545</v>
      </c>
      <c r="J2051" t="s">
        <v>491</v>
      </c>
      <c r="K2051">
        <v>0</v>
      </c>
      <c r="N2051" t="b">
        <v>1</v>
      </c>
      <c r="O2051" t="b">
        <v>0</v>
      </c>
      <c r="P2051" t="b">
        <v>1</v>
      </c>
      <c r="Q2051">
        <v>1</v>
      </c>
      <c r="R2051">
        <v>2</v>
      </c>
      <c r="S2051">
        <v>1</v>
      </c>
      <c r="T2051">
        <v>2</v>
      </c>
      <c r="V2051" t="s">
        <v>2968</v>
      </c>
      <c r="W2051" t="s">
        <v>3120</v>
      </c>
      <c r="X2051" t="s">
        <v>1014</v>
      </c>
      <c r="Y2051">
        <v>26</v>
      </c>
      <c r="Z2051">
        <v>26</v>
      </c>
      <c r="AA2051">
        <v>7</v>
      </c>
      <c r="AB2051">
        <v>7</v>
      </c>
      <c r="AC2051">
        <v>21</v>
      </c>
    </row>
    <row r="2052" spans="1:29" x14ac:dyDescent="0.3">
      <c r="A2052">
        <v>2472</v>
      </c>
      <c r="B2052" t="s">
        <v>547</v>
      </c>
      <c r="C2052" t="s">
        <v>3546</v>
      </c>
      <c r="J2052" t="s">
        <v>491</v>
      </c>
      <c r="K2052">
        <v>0</v>
      </c>
      <c r="N2052" t="b">
        <v>1</v>
      </c>
      <c r="O2052" t="b">
        <v>0</v>
      </c>
      <c r="P2052" t="b">
        <v>1</v>
      </c>
      <c r="Q2052">
        <v>1</v>
      </c>
      <c r="R2052">
        <v>2</v>
      </c>
      <c r="S2052">
        <v>1</v>
      </c>
      <c r="T2052">
        <v>2</v>
      </c>
      <c r="V2052" t="s">
        <v>2968</v>
      </c>
      <c r="W2052" t="s">
        <v>3120</v>
      </c>
      <c r="X2052" t="s">
        <v>1026</v>
      </c>
      <c r="Y2052">
        <v>27</v>
      </c>
      <c r="Z2052">
        <v>27</v>
      </c>
      <c r="AA2052">
        <v>7</v>
      </c>
      <c r="AB2052">
        <v>7</v>
      </c>
      <c r="AC2052">
        <v>21</v>
      </c>
    </row>
    <row r="2053" spans="1:29" x14ac:dyDescent="0.3">
      <c r="A2053">
        <v>2473</v>
      </c>
      <c r="B2053" t="s">
        <v>547</v>
      </c>
      <c r="C2053" t="s">
        <v>3547</v>
      </c>
      <c r="J2053" t="s">
        <v>491</v>
      </c>
      <c r="K2053">
        <v>0</v>
      </c>
      <c r="N2053" t="b">
        <v>1</v>
      </c>
      <c r="O2053" t="b">
        <v>0</v>
      </c>
      <c r="P2053" t="b">
        <v>1</v>
      </c>
      <c r="Q2053">
        <v>1</v>
      </c>
      <c r="R2053">
        <v>2</v>
      </c>
      <c r="S2053">
        <v>1</v>
      </c>
      <c r="T2053">
        <v>2</v>
      </c>
      <c r="V2053" t="s">
        <v>2968</v>
      </c>
      <c r="W2053" t="s">
        <v>3120</v>
      </c>
      <c r="X2053" t="s">
        <v>1038</v>
      </c>
      <c r="Y2053">
        <v>28</v>
      </c>
      <c r="Z2053">
        <v>28</v>
      </c>
      <c r="AA2053">
        <v>7</v>
      </c>
      <c r="AB2053">
        <v>7</v>
      </c>
      <c r="AC2053">
        <v>21</v>
      </c>
    </row>
    <row r="2054" spans="1:29" x14ac:dyDescent="0.3">
      <c r="A2054">
        <v>2474</v>
      </c>
      <c r="B2054" t="s">
        <v>547</v>
      </c>
      <c r="C2054" t="s">
        <v>3548</v>
      </c>
      <c r="J2054" t="s">
        <v>491</v>
      </c>
      <c r="K2054">
        <v>0</v>
      </c>
      <c r="N2054" t="b">
        <v>1</v>
      </c>
      <c r="O2054" t="b">
        <v>0</v>
      </c>
      <c r="P2054" t="b">
        <v>1</v>
      </c>
      <c r="Q2054">
        <v>1</v>
      </c>
      <c r="R2054">
        <v>2</v>
      </c>
      <c r="S2054">
        <v>1</v>
      </c>
      <c r="T2054">
        <v>2</v>
      </c>
      <c r="V2054" t="s">
        <v>2968</v>
      </c>
      <c r="W2054" t="s">
        <v>3120</v>
      </c>
      <c r="X2054" t="s">
        <v>1050</v>
      </c>
      <c r="Y2054">
        <v>29</v>
      </c>
      <c r="Z2054">
        <v>29</v>
      </c>
      <c r="AA2054">
        <v>7</v>
      </c>
      <c r="AB2054">
        <v>7</v>
      </c>
      <c r="AC2054">
        <v>21</v>
      </c>
    </row>
    <row r="2055" spans="1:29" x14ac:dyDescent="0.3">
      <c r="A2055">
        <v>2475</v>
      </c>
      <c r="B2055" t="s">
        <v>547</v>
      </c>
      <c r="C2055" t="s">
        <v>3549</v>
      </c>
      <c r="J2055" t="s">
        <v>491</v>
      </c>
      <c r="K2055">
        <v>0</v>
      </c>
      <c r="N2055" t="b">
        <v>1</v>
      </c>
      <c r="O2055" t="b">
        <v>0</v>
      </c>
      <c r="P2055" t="b">
        <v>1</v>
      </c>
      <c r="Q2055">
        <v>1</v>
      </c>
      <c r="R2055">
        <v>2</v>
      </c>
      <c r="S2055">
        <v>1</v>
      </c>
      <c r="T2055">
        <v>2</v>
      </c>
      <c r="V2055" t="s">
        <v>2968</v>
      </c>
      <c r="W2055" t="s">
        <v>3120</v>
      </c>
      <c r="X2055" t="s">
        <v>1062</v>
      </c>
      <c r="Y2055">
        <v>30</v>
      </c>
      <c r="Z2055">
        <v>30</v>
      </c>
      <c r="AA2055">
        <v>7</v>
      </c>
      <c r="AB2055">
        <v>7</v>
      </c>
      <c r="AC2055">
        <v>21</v>
      </c>
    </row>
    <row r="2056" spans="1:29" x14ac:dyDescent="0.3">
      <c r="A2056">
        <v>2476</v>
      </c>
      <c r="B2056" t="s">
        <v>547</v>
      </c>
      <c r="C2056" t="s">
        <v>3550</v>
      </c>
      <c r="J2056" t="s">
        <v>491</v>
      </c>
      <c r="K2056">
        <v>0</v>
      </c>
      <c r="N2056" t="b">
        <v>1</v>
      </c>
      <c r="O2056" t="b">
        <v>0</v>
      </c>
      <c r="P2056" t="b">
        <v>1</v>
      </c>
      <c r="Q2056">
        <v>1</v>
      </c>
      <c r="R2056">
        <v>2</v>
      </c>
      <c r="S2056">
        <v>1</v>
      </c>
      <c r="T2056">
        <v>2</v>
      </c>
      <c r="V2056" t="s">
        <v>2968</v>
      </c>
      <c r="W2056" t="s">
        <v>3120</v>
      </c>
      <c r="X2056" t="s">
        <v>1074</v>
      </c>
      <c r="Y2056">
        <v>31</v>
      </c>
      <c r="Z2056">
        <v>31</v>
      </c>
      <c r="AA2056">
        <v>7</v>
      </c>
      <c r="AB2056">
        <v>7</v>
      </c>
      <c r="AC2056">
        <v>21</v>
      </c>
    </row>
    <row r="2057" spans="1:29" x14ac:dyDescent="0.3">
      <c r="A2057">
        <v>2477</v>
      </c>
      <c r="B2057" t="s">
        <v>547</v>
      </c>
      <c r="C2057" t="s">
        <v>3551</v>
      </c>
      <c r="J2057" t="s">
        <v>491</v>
      </c>
      <c r="K2057">
        <v>0</v>
      </c>
      <c r="N2057" t="b">
        <v>1</v>
      </c>
      <c r="O2057" t="b">
        <v>0</v>
      </c>
      <c r="P2057" t="b">
        <v>1</v>
      </c>
      <c r="Q2057">
        <v>1</v>
      </c>
      <c r="R2057">
        <v>2</v>
      </c>
      <c r="S2057">
        <v>1</v>
      </c>
      <c r="T2057">
        <v>2</v>
      </c>
      <c r="V2057" t="s">
        <v>2968</v>
      </c>
      <c r="W2057" t="s">
        <v>3120</v>
      </c>
      <c r="X2057" t="s">
        <v>1086</v>
      </c>
      <c r="Y2057">
        <v>32</v>
      </c>
      <c r="Z2057">
        <v>32</v>
      </c>
      <c r="AA2057">
        <v>7</v>
      </c>
      <c r="AB2057">
        <v>7</v>
      </c>
      <c r="AC2057">
        <v>21</v>
      </c>
    </row>
    <row r="2058" spans="1:29" x14ac:dyDescent="0.3">
      <c r="A2058">
        <v>2478</v>
      </c>
      <c r="B2058" t="s">
        <v>547</v>
      </c>
      <c r="C2058" t="s">
        <v>3552</v>
      </c>
      <c r="J2058" t="s">
        <v>491</v>
      </c>
      <c r="K2058">
        <v>0</v>
      </c>
      <c r="N2058" t="b">
        <v>1</v>
      </c>
      <c r="O2058" t="b">
        <v>0</v>
      </c>
      <c r="P2058" t="b">
        <v>1</v>
      </c>
      <c r="Q2058">
        <v>1</v>
      </c>
      <c r="R2058">
        <v>2</v>
      </c>
      <c r="S2058">
        <v>1</v>
      </c>
      <c r="T2058">
        <v>2</v>
      </c>
      <c r="V2058" t="s">
        <v>2968</v>
      </c>
      <c r="W2058" t="s">
        <v>3120</v>
      </c>
      <c r="X2058" t="s">
        <v>1098</v>
      </c>
      <c r="Y2058">
        <v>33</v>
      </c>
      <c r="Z2058">
        <v>33</v>
      </c>
      <c r="AA2058">
        <v>7</v>
      </c>
      <c r="AB2058">
        <v>7</v>
      </c>
      <c r="AC2058">
        <v>21</v>
      </c>
    </row>
    <row r="2059" spans="1:29" x14ac:dyDescent="0.3">
      <c r="A2059">
        <v>2479</v>
      </c>
      <c r="B2059" t="s">
        <v>547</v>
      </c>
      <c r="C2059" t="s">
        <v>3553</v>
      </c>
      <c r="J2059" t="s">
        <v>491</v>
      </c>
      <c r="K2059">
        <v>0</v>
      </c>
      <c r="N2059" t="b">
        <v>1</v>
      </c>
      <c r="O2059" t="b">
        <v>0</v>
      </c>
      <c r="P2059" t="b">
        <v>1</v>
      </c>
      <c r="Q2059">
        <v>1</v>
      </c>
      <c r="R2059">
        <v>2</v>
      </c>
      <c r="S2059">
        <v>1</v>
      </c>
      <c r="T2059">
        <v>2</v>
      </c>
      <c r="V2059" t="s">
        <v>2968</v>
      </c>
      <c r="W2059" t="s">
        <v>3120</v>
      </c>
      <c r="X2059" t="s">
        <v>1110</v>
      </c>
      <c r="Y2059">
        <v>34</v>
      </c>
      <c r="Z2059">
        <v>34</v>
      </c>
      <c r="AA2059">
        <v>7</v>
      </c>
      <c r="AB2059">
        <v>7</v>
      </c>
      <c r="AC2059">
        <v>21</v>
      </c>
    </row>
    <row r="2060" spans="1:29" x14ac:dyDescent="0.3">
      <c r="A2060">
        <v>2480</v>
      </c>
      <c r="B2060" t="s">
        <v>547</v>
      </c>
      <c r="C2060" t="s">
        <v>3554</v>
      </c>
      <c r="J2060" t="s">
        <v>491</v>
      </c>
      <c r="K2060">
        <v>0</v>
      </c>
      <c r="N2060" t="b">
        <v>1</v>
      </c>
      <c r="O2060" t="b">
        <v>0</v>
      </c>
      <c r="P2060" t="b">
        <v>1</v>
      </c>
      <c r="Q2060">
        <v>1</v>
      </c>
      <c r="R2060">
        <v>2</v>
      </c>
      <c r="S2060">
        <v>1</v>
      </c>
      <c r="T2060">
        <v>2</v>
      </c>
      <c r="V2060" t="s">
        <v>2968</v>
      </c>
      <c r="W2060" t="s">
        <v>3120</v>
      </c>
      <c r="X2060" t="s">
        <v>1121</v>
      </c>
      <c r="Y2060">
        <v>35</v>
      </c>
      <c r="Z2060">
        <v>35</v>
      </c>
      <c r="AA2060">
        <v>7</v>
      </c>
      <c r="AB2060">
        <v>7</v>
      </c>
      <c r="AC2060">
        <v>21</v>
      </c>
    </row>
    <row r="2061" spans="1:29" x14ac:dyDescent="0.3">
      <c r="A2061">
        <v>2481</v>
      </c>
      <c r="B2061" t="s">
        <v>547</v>
      </c>
      <c r="C2061" t="s">
        <v>3555</v>
      </c>
      <c r="J2061" t="s">
        <v>491</v>
      </c>
      <c r="K2061">
        <v>0</v>
      </c>
      <c r="N2061" t="b">
        <v>1</v>
      </c>
      <c r="O2061" t="b">
        <v>0</v>
      </c>
      <c r="P2061" t="b">
        <v>1</v>
      </c>
      <c r="Q2061">
        <v>1</v>
      </c>
      <c r="R2061">
        <v>2</v>
      </c>
      <c r="S2061">
        <v>1</v>
      </c>
      <c r="T2061">
        <v>2</v>
      </c>
      <c r="V2061" t="s">
        <v>2968</v>
      </c>
      <c r="W2061" t="s">
        <v>3120</v>
      </c>
      <c r="X2061" t="s">
        <v>1133</v>
      </c>
      <c r="Y2061">
        <v>36</v>
      </c>
      <c r="Z2061">
        <v>36</v>
      </c>
      <c r="AA2061">
        <v>7</v>
      </c>
      <c r="AB2061">
        <v>7</v>
      </c>
      <c r="AC2061">
        <v>21</v>
      </c>
    </row>
    <row r="2062" spans="1:29" x14ac:dyDescent="0.3">
      <c r="A2062">
        <v>2482</v>
      </c>
      <c r="B2062" t="s">
        <v>547</v>
      </c>
      <c r="C2062" t="s">
        <v>3556</v>
      </c>
      <c r="J2062" t="s">
        <v>491</v>
      </c>
      <c r="K2062">
        <v>0</v>
      </c>
      <c r="N2062" t="b">
        <v>1</v>
      </c>
      <c r="O2062" t="b">
        <v>0</v>
      </c>
      <c r="P2062" t="b">
        <v>1</v>
      </c>
      <c r="Q2062">
        <v>1</v>
      </c>
      <c r="R2062">
        <v>2</v>
      </c>
      <c r="S2062">
        <v>1</v>
      </c>
      <c r="T2062">
        <v>2</v>
      </c>
      <c r="V2062" t="s">
        <v>2968</v>
      </c>
      <c r="W2062" t="s">
        <v>3120</v>
      </c>
      <c r="X2062" t="s">
        <v>1145</v>
      </c>
      <c r="Y2062">
        <v>37</v>
      </c>
      <c r="Z2062">
        <v>37</v>
      </c>
      <c r="AA2062">
        <v>7</v>
      </c>
      <c r="AB2062">
        <v>7</v>
      </c>
      <c r="AC2062">
        <v>21</v>
      </c>
    </row>
    <row r="2063" spans="1:29" x14ac:dyDescent="0.3">
      <c r="A2063">
        <v>2483</v>
      </c>
      <c r="B2063" t="s">
        <v>547</v>
      </c>
      <c r="C2063" t="s">
        <v>3557</v>
      </c>
      <c r="J2063" t="s">
        <v>491</v>
      </c>
      <c r="K2063">
        <v>0</v>
      </c>
      <c r="N2063" t="b">
        <v>1</v>
      </c>
      <c r="O2063" t="b">
        <v>0</v>
      </c>
      <c r="P2063" t="b">
        <v>1</v>
      </c>
      <c r="Q2063">
        <v>1</v>
      </c>
      <c r="R2063">
        <v>2</v>
      </c>
      <c r="S2063">
        <v>1</v>
      </c>
      <c r="T2063">
        <v>2</v>
      </c>
      <c r="V2063" t="s">
        <v>2968</v>
      </c>
      <c r="W2063" t="s">
        <v>3120</v>
      </c>
      <c r="X2063" t="s">
        <v>1157</v>
      </c>
      <c r="Y2063">
        <v>38</v>
      </c>
      <c r="Z2063">
        <v>38</v>
      </c>
      <c r="AA2063">
        <v>7</v>
      </c>
      <c r="AB2063">
        <v>7</v>
      </c>
      <c r="AC2063">
        <v>21</v>
      </c>
    </row>
    <row r="2064" spans="1:29" x14ac:dyDescent="0.3">
      <c r="A2064">
        <v>2484</v>
      </c>
      <c r="B2064" t="s">
        <v>547</v>
      </c>
      <c r="C2064" t="s">
        <v>3558</v>
      </c>
      <c r="J2064" t="s">
        <v>491</v>
      </c>
      <c r="K2064">
        <v>0</v>
      </c>
      <c r="N2064" t="b">
        <v>1</v>
      </c>
      <c r="O2064" t="b">
        <v>0</v>
      </c>
      <c r="P2064" t="b">
        <v>1</v>
      </c>
      <c r="Q2064">
        <v>1</v>
      </c>
      <c r="R2064">
        <v>2</v>
      </c>
      <c r="S2064">
        <v>1</v>
      </c>
      <c r="T2064">
        <v>2</v>
      </c>
      <c r="V2064" t="s">
        <v>2968</v>
      </c>
      <c r="W2064" t="s">
        <v>3120</v>
      </c>
      <c r="X2064" t="s">
        <v>1169</v>
      </c>
      <c r="Y2064">
        <v>39</v>
      </c>
      <c r="Z2064">
        <v>39</v>
      </c>
      <c r="AA2064">
        <v>7</v>
      </c>
      <c r="AB2064">
        <v>7</v>
      </c>
      <c r="AC2064">
        <v>21</v>
      </c>
    </row>
    <row r="2065" spans="1:29" x14ac:dyDescent="0.3">
      <c r="A2065">
        <v>2485</v>
      </c>
      <c r="B2065" t="s">
        <v>547</v>
      </c>
      <c r="C2065" t="s">
        <v>3559</v>
      </c>
      <c r="J2065" t="s">
        <v>491</v>
      </c>
      <c r="K2065">
        <v>0</v>
      </c>
      <c r="N2065" t="b">
        <v>1</v>
      </c>
      <c r="O2065" t="b">
        <v>0</v>
      </c>
      <c r="P2065" t="b">
        <v>1</v>
      </c>
      <c r="Q2065">
        <v>1</v>
      </c>
      <c r="R2065">
        <v>2</v>
      </c>
      <c r="S2065">
        <v>1</v>
      </c>
      <c r="T2065">
        <v>2</v>
      </c>
      <c r="V2065" t="s">
        <v>2968</v>
      </c>
      <c r="W2065" t="s">
        <v>3120</v>
      </c>
      <c r="X2065" t="s">
        <v>1181</v>
      </c>
      <c r="Y2065">
        <v>40</v>
      </c>
      <c r="Z2065">
        <v>40</v>
      </c>
      <c r="AA2065">
        <v>7</v>
      </c>
      <c r="AB2065">
        <v>7</v>
      </c>
      <c r="AC2065">
        <v>21</v>
      </c>
    </row>
    <row r="2066" spans="1:29" x14ac:dyDescent="0.3">
      <c r="A2066">
        <v>2486</v>
      </c>
      <c r="B2066" t="s">
        <v>547</v>
      </c>
      <c r="C2066" t="s">
        <v>3560</v>
      </c>
      <c r="J2066" t="s">
        <v>491</v>
      </c>
      <c r="K2066">
        <v>0</v>
      </c>
      <c r="N2066" t="b">
        <v>1</v>
      </c>
      <c r="O2066" t="b">
        <v>0</v>
      </c>
      <c r="P2066" t="b">
        <v>1</v>
      </c>
      <c r="Q2066">
        <v>1</v>
      </c>
      <c r="R2066">
        <v>2</v>
      </c>
      <c r="S2066">
        <v>1</v>
      </c>
      <c r="T2066">
        <v>2</v>
      </c>
      <c r="V2066" t="s">
        <v>2968</v>
      </c>
      <c r="W2066" t="s">
        <v>3120</v>
      </c>
      <c r="X2066" t="s">
        <v>1193</v>
      </c>
      <c r="Y2066">
        <v>41</v>
      </c>
      <c r="Z2066">
        <v>41</v>
      </c>
      <c r="AA2066">
        <v>7</v>
      </c>
      <c r="AB2066">
        <v>7</v>
      </c>
      <c r="AC2066">
        <v>21</v>
      </c>
    </row>
    <row r="2067" spans="1:29" x14ac:dyDescent="0.3">
      <c r="A2067">
        <v>2487</v>
      </c>
      <c r="B2067" t="s">
        <v>547</v>
      </c>
      <c r="C2067" t="s">
        <v>3561</v>
      </c>
      <c r="J2067" t="s">
        <v>491</v>
      </c>
      <c r="K2067">
        <v>0</v>
      </c>
      <c r="N2067" t="b">
        <v>1</v>
      </c>
      <c r="O2067" t="b">
        <v>0</v>
      </c>
      <c r="P2067" t="b">
        <v>1</v>
      </c>
      <c r="Q2067">
        <v>1</v>
      </c>
      <c r="R2067">
        <v>2</v>
      </c>
      <c r="S2067">
        <v>1</v>
      </c>
      <c r="T2067">
        <v>2</v>
      </c>
      <c r="V2067" t="s">
        <v>2968</v>
      </c>
      <c r="W2067" t="s">
        <v>3120</v>
      </c>
      <c r="X2067" t="s">
        <v>1205</v>
      </c>
      <c r="Y2067">
        <v>42</v>
      </c>
      <c r="Z2067">
        <v>42</v>
      </c>
      <c r="AA2067">
        <v>7</v>
      </c>
      <c r="AB2067">
        <v>7</v>
      </c>
      <c r="AC2067">
        <v>21</v>
      </c>
    </row>
    <row r="2068" spans="1:29" x14ac:dyDescent="0.3">
      <c r="A2068">
        <v>2488</v>
      </c>
      <c r="B2068" t="s">
        <v>547</v>
      </c>
      <c r="C2068" t="s">
        <v>3562</v>
      </c>
      <c r="J2068" t="s">
        <v>491</v>
      </c>
      <c r="K2068">
        <v>0</v>
      </c>
      <c r="N2068" t="b">
        <v>1</v>
      </c>
      <c r="O2068" t="b">
        <v>0</v>
      </c>
      <c r="P2068" t="b">
        <v>1</v>
      </c>
      <c r="Q2068">
        <v>1</v>
      </c>
      <c r="R2068">
        <v>2</v>
      </c>
      <c r="S2068">
        <v>1</v>
      </c>
      <c r="T2068">
        <v>2</v>
      </c>
      <c r="V2068" t="s">
        <v>2968</v>
      </c>
      <c r="W2068" t="s">
        <v>3120</v>
      </c>
      <c r="X2068" t="s">
        <v>1217</v>
      </c>
      <c r="Y2068">
        <v>43</v>
      </c>
      <c r="Z2068">
        <v>43</v>
      </c>
      <c r="AA2068">
        <v>7</v>
      </c>
      <c r="AB2068">
        <v>7</v>
      </c>
      <c r="AC2068">
        <v>21</v>
      </c>
    </row>
    <row r="2069" spans="1:29" x14ac:dyDescent="0.3">
      <c r="A2069">
        <v>2489</v>
      </c>
      <c r="B2069" t="s">
        <v>547</v>
      </c>
      <c r="C2069" t="s">
        <v>3563</v>
      </c>
      <c r="J2069" t="s">
        <v>491</v>
      </c>
      <c r="K2069">
        <v>0</v>
      </c>
      <c r="N2069" t="b">
        <v>1</v>
      </c>
      <c r="O2069" t="b">
        <v>0</v>
      </c>
      <c r="P2069" t="b">
        <v>1</v>
      </c>
      <c r="Q2069">
        <v>1</v>
      </c>
      <c r="R2069">
        <v>2</v>
      </c>
      <c r="S2069">
        <v>1</v>
      </c>
      <c r="T2069">
        <v>2</v>
      </c>
      <c r="V2069" t="s">
        <v>2968</v>
      </c>
      <c r="W2069" t="s">
        <v>3120</v>
      </c>
      <c r="X2069" t="s">
        <v>1229</v>
      </c>
      <c r="Y2069">
        <v>44</v>
      </c>
      <c r="Z2069">
        <v>44</v>
      </c>
      <c r="AA2069">
        <v>7</v>
      </c>
      <c r="AB2069">
        <v>7</v>
      </c>
      <c r="AC2069">
        <v>21</v>
      </c>
    </row>
    <row r="2070" spans="1:29" x14ac:dyDescent="0.3">
      <c r="A2070">
        <v>2490</v>
      </c>
      <c r="B2070" t="s">
        <v>547</v>
      </c>
      <c r="C2070" t="s">
        <v>3564</v>
      </c>
      <c r="J2070" t="s">
        <v>491</v>
      </c>
      <c r="K2070">
        <v>0</v>
      </c>
      <c r="N2070" t="b">
        <v>1</v>
      </c>
      <c r="O2070" t="b">
        <v>0</v>
      </c>
      <c r="P2070" t="b">
        <v>1</v>
      </c>
      <c r="Q2070">
        <v>1</v>
      </c>
      <c r="R2070">
        <v>2</v>
      </c>
      <c r="S2070">
        <v>1</v>
      </c>
      <c r="T2070">
        <v>2</v>
      </c>
      <c r="V2070" t="s">
        <v>2968</v>
      </c>
      <c r="W2070" t="s">
        <v>3120</v>
      </c>
      <c r="X2070" t="s">
        <v>1241</v>
      </c>
      <c r="Y2070">
        <v>45</v>
      </c>
      <c r="Z2070">
        <v>45</v>
      </c>
      <c r="AA2070">
        <v>7</v>
      </c>
      <c r="AB2070">
        <v>7</v>
      </c>
      <c r="AC2070">
        <v>21</v>
      </c>
    </row>
    <row r="2071" spans="1:29" x14ac:dyDescent="0.3">
      <c r="A2071">
        <v>2491</v>
      </c>
      <c r="B2071" t="s">
        <v>547</v>
      </c>
      <c r="C2071" t="s">
        <v>3565</v>
      </c>
      <c r="J2071" t="s">
        <v>491</v>
      </c>
      <c r="K2071">
        <v>0</v>
      </c>
      <c r="N2071" t="b">
        <v>1</v>
      </c>
      <c r="O2071" t="b">
        <v>0</v>
      </c>
      <c r="P2071" t="b">
        <v>1</v>
      </c>
      <c r="Q2071">
        <v>1</v>
      </c>
      <c r="R2071">
        <v>2</v>
      </c>
      <c r="S2071">
        <v>1</v>
      </c>
      <c r="T2071">
        <v>2</v>
      </c>
      <c r="V2071" t="s">
        <v>2968</v>
      </c>
      <c r="W2071" t="s">
        <v>3120</v>
      </c>
      <c r="X2071" t="s">
        <v>1253</v>
      </c>
      <c r="Y2071">
        <v>46</v>
      </c>
      <c r="Z2071">
        <v>46</v>
      </c>
      <c r="AA2071">
        <v>7</v>
      </c>
      <c r="AB2071">
        <v>7</v>
      </c>
      <c r="AC2071">
        <v>21</v>
      </c>
    </row>
    <row r="2072" spans="1:29" x14ac:dyDescent="0.3">
      <c r="A2072">
        <v>2492</v>
      </c>
      <c r="B2072" t="s">
        <v>547</v>
      </c>
      <c r="C2072" t="s">
        <v>3566</v>
      </c>
      <c r="J2072" t="s">
        <v>491</v>
      </c>
      <c r="K2072">
        <v>0</v>
      </c>
      <c r="N2072" t="b">
        <v>1</v>
      </c>
      <c r="O2072" t="b">
        <v>0</v>
      </c>
      <c r="P2072" t="b">
        <v>1</v>
      </c>
      <c r="Q2072">
        <v>1</v>
      </c>
      <c r="R2072">
        <v>2</v>
      </c>
      <c r="S2072">
        <v>1</v>
      </c>
      <c r="T2072">
        <v>2</v>
      </c>
      <c r="V2072" t="s">
        <v>2968</v>
      </c>
      <c r="W2072" t="s">
        <v>3120</v>
      </c>
      <c r="X2072" t="s">
        <v>1265</v>
      </c>
      <c r="Y2072">
        <v>47</v>
      </c>
      <c r="Z2072">
        <v>47</v>
      </c>
      <c r="AA2072">
        <v>7</v>
      </c>
      <c r="AB2072">
        <v>7</v>
      </c>
      <c r="AC2072">
        <v>21</v>
      </c>
    </row>
    <row r="2073" spans="1:29" x14ac:dyDescent="0.3">
      <c r="A2073">
        <v>2493</v>
      </c>
      <c r="B2073" t="s">
        <v>547</v>
      </c>
      <c r="C2073" t="s">
        <v>3567</v>
      </c>
      <c r="J2073" t="s">
        <v>491</v>
      </c>
      <c r="K2073">
        <v>0</v>
      </c>
      <c r="N2073" t="b">
        <v>1</v>
      </c>
      <c r="O2073" t="b">
        <v>0</v>
      </c>
      <c r="P2073" t="b">
        <v>1</v>
      </c>
      <c r="Q2073">
        <v>1</v>
      </c>
      <c r="R2073">
        <v>2</v>
      </c>
      <c r="S2073">
        <v>1</v>
      </c>
      <c r="T2073">
        <v>2</v>
      </c>
      <c r="V2073" t="s">
        <v>2968</v>
      </c>
      <c r="W2073" t="s">
        <v>3120</v>
      </c>
      <c r="X2073" t="s">
        <v>1277</v>
      </c>
      <c r="Y2073">
        <v>48</v>
      </c>
      <c r="Z2073">
        <v>48</v>
      </c>
      <c r="AA2073">
        <v>7</v>
      </c>
      <c r="AB2073">
        <v>7</v>
      </c>
      <c r="AC2073">
        <v>21</v>
      </c>
    </row>
    <row r="2074" spans="1:29" x14ac:dyDescent="0.3">
      <c r="A2074">
        <v>2494</v>
      </c>
      <c r="B2074" t="s">
        <v>547</v>
      </c>
      <c r="C2074" t="s">
        <v>3568</v>
      </c>
      <c r="J2074" t="s">
        <v>491</v>
      </c>
      <c r="K2074">
        <v>0</v>
      </c>
      <c r="N2074" t="b">
        <v>1</v>
      </c>
      <c r="O2074" t="b">
        <v>0</v>
      </c>
      <c r="P2074" t="b">
        <v>1</v>
      </c>
      <c r="Q2074">
        <v>1</v>
      </c>
      <c r="R2074">
        <v>2</v>
      </c>
      <c r="S2074">
        <v>1</v>
      </c>
      <c r="T2074">
        <v>2</v>
      </c>
      <c r="V2074" t="s">
        <v>2968</v>
      </c>
      <c r="W2074" t="s">
        <v>3120</v>
      </c>
      <c r="X2074" t="s">
        <v>1289</v>
      </c>
      <c r="Y2074">
        <v>49</v>
      </c>
      <c r="Z2074">
        <v>49</v>
      </c>
      <c r="AA2074">
        <v>7</v>
      </c>
      <c r="AB2074">
        <v>7</v>
      </c>
      <c r="AC2074">
        <v>21</v>
      </c>
    </row>
    <row r="2075" spans="1:29" x14ac:dyDescent="0.3">
      <c r="A2075">
        <v>2495</v>
      </c>
      <c r="B2075" t="s">
        <v>547</v>
      </c>
      <c r="C2075" t="s">
        <v>3569</v>
      </c>
      <c r="J2075" t="s">
        <v>491</v>
      </c>
      <c r="K2075">
        <v>0</v>
      </c>
      <c r="N2075" t="b">
        <v>1</v>
      </c>
      <c r="O2075" t="b">
        <v>0</v>
      </c>
      <c r="P2075" t="b">
        <v>1</v>
      </c>
      <c r="Q2075">
        <v>1</v>
      </c>
      <c r="R2075">
        <v>2</v>
      </c>
      <c r="S2075">
        <v>1</v>
      </c>
      <c r="T2075">
        <v>2</v>
      </c>
      <c r="V2075" t="s">
        <v>2968</v>
      </c>
      <c r="W2075" t="s">
        <v>3120</v>
      </c>
      <c r="X2075" t="s">
        <v>1301</v>
      </c>
      <c r="Y2075">
        <v>50</v>
      </c>
      <c r="Z2075">
        <v>50</v>
      </c>
      <c r="AA2075">
        <v>7</v>
      </c>
      <c r="AB2075">
        <v>7</v>
      </c>
      <c r="AC2075">
        <v>21</v>
      </c>
    </row>
    <row r="2076" spans="1:29" x14ac:dyDescent="0.3">
      <c r="A2076">
        <v>2496</v>
      </c>
      <c r="B2076" t="s">
        <v>547</v>
      </c>
      <c r="C2076" t="s">
        <v>3570</v>
      </c>
      <c r="J2076" t="s">
        <v>491</v>
      </c>
      <c r="K2076">
        <v>0</v>
      </c>
      <c r="N2076" t="b">
        <v>1</v>
      </c>
      <c r="O2076" t="b">
        <v>0</v>
      </c>
      <c r="P2076" t="b">
        <v>1</v>
      </c>
      <c r="Q2076">
        <v>1</v>
      </c>
      <c r="R2076">
        <v>2</v>
      </c>
      <c r="S2076">
        <v>1</v>
      </c>
      <c r="T2076">
        <v>2</v>
      </c>
      <c r="V2076" t="s">
        <v>2968</v>
      </c>
      <c r="W2076" t="s">
        <v>3120</v>
      </c>
      <c r="X2076" t="s">
        <v>1313</v>
      </c>
      <c r="Y2076">
        <v>51</v>
      </c>
      <c r="Z2076">
        <v>51</v>
      </c>
      <c r="AA2076">
        <v>7</v>
      </c>
      <c r="AB2076">
        <v>7</v>
      </c>
      <c r="AC2076">
        <v>21</v>
      </c>
    </row>
    <row r="2077" spans="1:29" x14ac:dyDescent="0.3">
      <c r="A2077">
        <v>2497</v>
      </c>
      <c r="B2077" t="s">
        <v>547</v>
      </c>
      <c r="C2077" t="s">
        <v>3571</v>
      </c>
      <c r="J2077" t="s">
        <v>491</v>
      </c>
      <c r="K2077">
        <v>0</v>
      </c>
      <c r="N2077" t="b">
        <v>1</v>
      </c>
      <c r="O2077" t="b">
        <v>0</v>
      </c>
      <c r="P2077" t="b">
        <v>1</v>
      </c>
      <c r="Q2077">
        <v>1</v>
      </c>
      <c r="R2077">
        <v>2</v>
      </c>
      <c r="S2077">
        <v>1</v>
      </c>
      <c r="T2077">
        <v>2</v>
      </c>
      <c r="V2077" t="s">
        <v>2968</v>
      </c>
      <c r="W2077" t="s">
        <v>3120</v>
      </c>
      <c r="X2077" t="s">
        <v>1325</v>
      </c>
      <c r="Y2077">
        <v>52</v>
      </c>
      <c r="Z2077">
        <v>52</v>
      </c>
      <c r="AA2077">
        <v>7</v>
      </c>
      <c r="AB2077">
        <v>7</v>
      </c>
      <c r="AC2077">
        <v>21</v>
      </c>
    </row>
    <row r="2078" spans="1:29" x14ac:dyDescent="0.3">
      <c r="A2078">
        <v>2498</v>
      </c>
      <c r="B2078" t="s">
        <v>547</v>
      </c>
      <c r="C2078" t="s">
        <v>3572</v>
      </c>
      <c r="J2078" t="s">
        <v>491</v>
      </c>
      <c r="K2078">
        <v>0</v>
      </c>
      <c r="N2078" t="b">
        <v>1</v>
      </c>
      <c r="O2078" t="b">
        <v>0</v>
      </c>
      <c r="P2078" t="b">
        <v>1</v>
      </c>
      <c r="Q2078">
        <v>1</v>
      </c>
      <c r="R2078">
        <v>2</v>
      </c>
      <c r="S2078">
        <v>1</v>
      </c>
      <c r="T2078">
        <v>2</v>
      </c>
      <c r="V2078" t="s">
        <v>2968</v>
      </c>
      <c r="W2078" t="s">
        <v>3120</v>
      </c>
      <c r="X2078" t="s">
        <v>1838</v>
      </c>
      <c r="Y2078">
        <v>53</v>
      </c>
      <c r="Z2078">
        <v>53</v>
      </c>
      <c r="AA2078">
        <v>7</v>
      </c>
      <c r="AB2078">
        <v>7</v>
      </c>
      <c r="AC2078">
        <v>21</v>
      </c>
    </row>
    <row r="2079" spans="1:29" x14ac:dyDescent="0.3">
      <c r="A2079">
        <v>2499</v>
      </c>
      <c r="B2079" t="s">
        <v>547</v>
      </c>
      <c r="C2079" t="s">
        <v>3573</v>
      </c>
      <c r="J2079" t="s">
        <v>491</v>
      </c>
      <c r="K2079">
        <v>0</v>
      </c>
      <c r="N2079" t="b">
        <v>1</v>
      </c>
      <c r="O2079" t="b">
        <v>0</v>
      </c>
      <c r="P2079" t="b">
        <v>1</v>
      </c>
      <c r="Q2079">
        <v>1</v>
      </c>
      <c r="R2079">
        <v>2</v>
      </c>
      <c r="S2079">
        <v>1</v>
      </c>
      <c r="T2079">
        <v>2</v>
      </c>
      <c r="V2079" t="s">
        <v>2968</v>
      </c>
      <c r="W2079" t="s">
        <v>3120</v>
      </c>
      <c r="X2079" t="s">
        <v>3574</v>
      </c>
      <c r="Y2079">
        <v>54</v>
      </c>
      <c r="Z2079">
        <v>54</v>
      </c>
      <c r="AA2079">
        <v>7</v>
      </c>
      <c r="AB2079">
        <v>7</v>
      </c>
      <c r="AC2079">
        <v>21</v>
      </c>
    </row>
    <row r="2080" spans="1:29" x14ac:dyDescent="0.3">
      <c r="A2080">
        <v>2500</v>
      </c>
      <c r="B2080" t="s">
        <v>547</v>
      </c>
      <c r="C2080" t="s">
        <v>3575</v>
      </c>
      <c r="J2080" t="s">
        <v>491</v>
      </c>
      <c r="K2080">
        <v>0</v>
      </c>
      <c r="N2080" t="b">
        <v>1</v>
      </c>
      <c r="O2080" t="b">
        <v>0</v>
      </c>
      <c r="P2080" t="b">
        <v>1</v>
      </c>
      <c r="Q2080">
        <v>1</v>
      </c>
      <c r="R2080">
        <v>2</v>
      </c>
      <c r="S2080">
        <v>1</v>
      </c>
      <c r="T2080">
        <v>2</v>
      </c>
      <c r="V2080" t="s">
        <v>2968</v>
      </c>
      <c r="W2080" t="s">
        <v>3120</v>
      </c>
      <c r="X2080" t="s">
        <v>3576</v>
      </c>
      <c r="Y2080">
        <v>55</v>
      </c>
      <c r="Z2080">
        <v>55</v>
      </c>
      <c r="AA2080">
        <v>7</v>
      </c>
      <c r="AB2080">
        <v>7</v>
      </c>
      <c r="AC2080">
        <v>21</v>
      </c>
    </row>
    <row r="2081" spans="1:29" x14ac:dyDescent="0.3">
      <c r="A2081">
        <v>2501</v>
      </c>
      <c r="B2081" t="s">
        <v>547</v>
      </c>
      <c r="C2081" t="s">
        <v>3577</v>
      </c>
      <c r="J2081" t="s">
        <v>491</v>
      </c>
      <c r="K2081">
        <v>0</v>
      </c>
      <c r="N2081" t="b">
        <v>1</v>
      </c>
      <c r="O2081" t="b">
        <v>0</v>
      </c>
      <c r="P2081" t="b">
        <v>1</v>
      </c>
      <c r="Q2081">
        <v>1</v>
      </c>
      <c r="R2081">
        <v>2</v>
      </c>
      <c r="S2081">
        <v>1</v>
      </c>
      <c r="T2081">
        <v>2</v>
      </c>
      <c r="V2081" t="s">
        <v>2968</v>
      </c>
      <c r="W2081" t="s">
        <v>3120</v>
      </c>
      <c r="X2081" t="s">
        <v>3578</v>
      </c>
      <c r="Y2081">
        <v>56</v>
      </c>
      <c r="Z2081">
        <v>56</v>
      </c>
      <c r="AA2081">
        <v>7</v>
      </c>
      <c r="AB2081">
        <v>7</v>
      </c>
      <c r="AC2081">
        <v>21</v>
      </c>
    </row>
    <row r="2082" spans="1:29" x14ac:dyDescent="0.3">
      <c r="A2082">
        <v>2502</v>
      </c>
      <c r="B2082" t="s">
        <v>547</v>
      </c>
      <c r="C2082" t="s">
        <v>3579</v>
      </c>
      <c r="J2082" t="s">
        <v>491</v>
      </c>
      <c r="K2082">
        <v>0</v>
      </c>
      <c r="N2082" t="b">
        <v>1</v>
      </c>
      <c r="O2082" t="b">
        <v>0</v>
      </c>
      <c r="P2082" t="b">
        <v>1</v>
      </c>
      <c r="Q2082">
        <v>1</v>
      </c>
      <c r="R2082">
        <v>2</v>
      </c>
      <c r="S2082">
        <v>1</v>
      </c>
      <c r="T2082">
        <v>2</v>
      </c>
      <c r="V2082" t="s">
        <v>2968</v>
      </c>
      <c r="W2082" t="s">
        <v>3120</v>
      </c>
      <c r="X2082" t="s">
        <v>3580</v>
      </c>
      <c r="Y2082">
        <v>57</v>
      </c>
      <c r="Z2082">
        <v>57</v>
      </c>
      <c r="AA2082">
        <v>7</v>
      </c>
      <c r="AB2082">
        <v>7</v>
      </c>
      <c r="AC2082">
        <v>21</v>
      </c>
    </row>
    <row r="2083" spans="1:29" x14ac:dyDescent="0.3">
      <c r="A2083">
        <v>2503</v>
      </c>
      <c r="B2083" t="s">
        <v>547</v>
      </c>
      <c r="C2083" t="s">
        <v>3581</v>
      </c>
      <c r="J2083" t="s">
        <v>491</v>
      </c>
      <c r="K2083">
        <v>0</v>
      </c>
      <c r="N2083" t="b">
        <v>1</v>
      </c>
      <c r="O2083" t="b">
        <v>0</v>
      </c>
      <c r="P2083" t="b">
        <v>1</v>
      </c>
      <c r="Q2083">
        <v>1</v>
      </c>
      <c r="R2083">
        <v>2</v>
      </c>
      <c r="S2083">
        <v>1</v>
      </c>
      <c r="T2083">
        <v>2</v>
      </c>
      <c r="V2083" t="s">
        <v>2968</v>
      </c>
      <c r="W2083" t="s">
        <v>3120</v>
      </c>
      <c r="X2083" t="s">
        <v>3582</v>
      </c>
      <c r="Y2083">
        <v>58</v>
      </c>
      <c r="Z2083">
        <v>58</v>
      </c>
      <c r="AA2083">
        <v>7</v>
      </c>
      <c r="AB2083">
        <v>7</v>
      </c>
      <c r="AC2083">
        <v>21</v>
      </c>
    </row>
    <row r="2084" spans="1:29" x14ac:dyDescent="0.3">
      <c r="A2084">
        <v>2504</v>
      </c>
      <c r="B2084" t="s">
        <v>547</v>
      </c>
      <c r="C2084" t="s">
        <v>3583</v>
      </c>
      <c r="J2084" t="s">
        <v>491</v>
      </c>
      <c r="K2084">
        <v>0</v>
      </c>
      <c r="N2084" t="b">
        <v>1</v>
      </c>
      <c r="O2084" t="b">
        <v>0</v>
      </c>
      <c r="P2084" t="b">
        <v>1</v>
      </c>
      <c r="Q2084">
        <v>1</v>
      </c>
      <c r="R2084">
        <v>2</v>
      </c>
      <c r="S2084">
        <v>1</v>
      </c>
      <c r="T2084">
        <v>2</v>
      </c>
      <c r="V2084" t="s">
        <v>2968</v>
      </c>
      <c r="W2084" t="s">
        <v>3120</v>
      </c>
      <c r="X2084" t="s">
        <v>3584</v>
      </c>
      <c r="Y2084">
        <v>59</v>
      </c>
      <c r="Z2084">
        <v>59</v>
      </c>
      <c r="AA2084">
        <v>7</v>
      </c>
      <c r="AB2084">
        <v>7</v>
      </c>
      <c r="AC2084">
        <v>21</v>
      </c>
    </row>
    <row r="2085" spans="1:29" x14ac:dyDescent="0.3">
      <c r="A2085">
        <v>2505</v>
      </c>
      <c r="B2085" t="s">
        <v>547</v>
      </c>
      <c r="C2085" t="s">
        <v>3585</v>
      </c>
      <c r="J2085" t="s">
        <v>491</v>
      </c>
      <c r="K2085">
        <v>0</v>
      </c>
      <c r="N2085" t="b">
        <v>1</v>
      </c>
      <c r="O2085" t="b">
        <v>0</v>
      </c>
      <c r="P2085" t="b">
        <v>1</v>
      </c>
      <c r="Q2085">
        <v>1</v>
      </c>
      <c r="R2085">
        <v>2</v>
      </c>
      <c r="S2085">
        <v>1</v>
      </c>
      <c r="T2085">
        <v>2</v>
      </c>
      <c r="V2085" t="s">
        <v>2968</v>
      </c>
      <c r="W2085" t="s">
        <v>3120</v>
      </c>
      <c r="X2085" t="s">
        <v>3586</v>
      </c>
      <c r="Y2085">
        <v>60</v>
      </c>
      <c r="Z2085">
        <v>60</v>
      </c>
      <c r="AA2085">
        <v>7</v>
      </c>
      <c r="AB2085">
        <v>7</v>
      </c>
      <c r="AC2085">
        <v>21</v>
      </c>
    </row>
    <row r="2086" spans="1:29" x14ac:dyDescent="0.3">
      <c r="A2086">
        <v>2506</v>
      </c>
      <c r="B2086" t="s">
        <v>547</v>
      </c>
      <c r="C2086" t="s">
        <v>3587</v>
      </c>
      <c r="J2086" t="s">
        <v>491</v>
      </c>
      <c r="K2086">
        <v>0</v>
      </c>
      <c r="N2086" t="b">
        <v>1</v>
      </c>
      <c r="O2086" t="b">
        <v>0</v>
      </c>
      <c r="P2086" t="b">
        <v>1</v>
      </c>
      <c r="Q2086">
        <v>1</v>
      </c>
      <c r="R2086">
        <v>2</v>
      </c>
      <c r="S2086">
        <v>1</v>
      </c>
      <c r="T2086">
        <v>2</v>
      </c>
      <c r="V2086" t="s">
        <v>2968</v>
      </c>
      <c r="W2086" t="s">
        <v>3120</v>
      </c>
      <c r="X2086" t="s">
        <v>3588</v>
      </c>
      <c r="Y2086">
        <v>61</v>
      </c>
      <c r="Z2086">
        <v>61</v>
      </c>
      <c r="AA2086">
        <v>7</v>
      </c>
      <c r="AB2086">
        <v>7</v>
      </c>
      <c r="AC2086">
        <v>21</v>
      </c>
    </row>
    <row r="2087" spans="1:29" x14ac:dyDescent="0.3">
      <c r="A2087">
        <v>2507</v>
      </c>
      <c r="B2087" t="s">
        <v>547</v>
      </c>
      <c r="C2087" t="s">
        <v>3589</v>
      </c>
      <c r="J2087" t="s">
        <v>491</v>
      </c>
      <c r="K2087">
        <v>0</v>
      </c>
      <c r="N2087" t="b">
        <v>1</v>
      </c>
      <c r="O2087" t="b">
        <v>0</v>
      </c>
      <c r="P2087" t="b">
        <v>1</v>
      </c>
      <c r="Q2087">
        <v>1</v>
      </c>
      <c r="R2087">
        <v>2</v>
      </c>
      <c r="S2087">
        <v>1</v>
      </c>
      <c r="T2087">
        <v>2</v>
      </c>
      <c r="V2087" t="s">
        <v>2968</v>
      </c>
      <c r="W2087" t="s">
        <v>3120</v>
      </c>
      <c r="X2087" t="s">
        <v>3590</v>
      </c>
      <c r="Y2087">
        <v>62</v>
      </c>
      <c r="Z2087">
        <v>62</v>
      </c>
      <c r="AA2087">
        <v>7</v>
      </c>
      <c r="AB2087">
        <v>7</v>
      </c>
      <c r="AC2087">
        <v>21</v>
      </c>
    </row>
    <row r="2088" spans="1:29" x14ac:dyDescent="0.3">
      <c r="A2088">
        <v>2508</v>
      </c>
      <c r="B2088" t="s">
        <v>547</v>
      </c>
      <c r="C2088" t="s">
        <v>3591</v>
      </c>
      <c r="J2088" t="s">
        <v>491</v>
      </c>
      <c r="K2088">
        <v>0</v>
      </c>
      <c r="N2088" t="b">
        <v>1</v>
      </c>
      <c r="O2088" t="b">
        <v>0</v>
      </c>
      <c r="P2088" t="b">
        <v>1</v>
      </c>
      <c r="Q2088">
        <v>1</v>
      </c>
      <c r="R2088">
        <v>2</v>
      </c>
      <c r="S2088">
        <v>1</v>
      </c>
      <c r="T2088">
        <v>2</v>
      </c>
      <c r="V2088" t="s">
        <v>2968</v>
      </c>
      <c r="W2088" t="s">
        <v>3120</v>
      </c>
      <c r="X2088" t="s">
        <v>3592</v>
      </c>
      <c r="Y2088">
        <v>63</v>
      </c>
      <c r="Z2088">
        <v>63</v>
      </c>
      <c r="AA2088">
        <v>7</v>
      </c>
      <c r="AB2088">
        <v>7</v>
      </c>
      <c r="AC2088">
        <v>21</v>
      </c>
    </row>
    <row r="2089" spans="1:29" x14ac:dyDescent="0.3">
      <c r="A2089">
        <v>2509</v>
      </c>
      <c r="B2089" t="s">
        <v>547</v>
      </c>
      <c r="C2089" t="s">
        <v>3593</v>
      </c>
      <c r="J2089" t="s">
        <v>491</v>
      </c>
      <c r="K2089">
        <v>0</v>
      </c>
      <c r="N2089" t="b">
        <v>1</v>
      </c>
      <c r="O2089" t="b">
        <v>0</v>
      </c>
      <c r="P2089" t="b">
        <v>1</v>
      </c>
      <c r="Q2089">
        <v>1</v>
      </c>
      <c r="R2089">
        <v>2</v>
      </c>
      <c r="S2089">
        <v>1</v>
      </c>
      <c r="T2089">
        <v>2</v>
      </c>
      <c r="V2089" t="s">
        <v>2968</v>
      </c>
      <c r="W2089" t="s">
        <v>3120</v>
      </c>
      <c r="X2089" t="s">
        <v>3594</v>
      </c>
      <c r="Y2089">
        <v>64</v>
      </c>
      <c r="Z2089">
        <v>64</v>
      </c>
      <c r="AA2089">
        <v>7</v>
      </c>
      <c r="AB2089">
        <v>7</v>
      </c>
      <c r="AC2089">
        <v>21</v>
      </c>
    </row>
    <row r="2090" spans="1:29" x14ac:dyDescent="0.3">
      <c r="A2090">
        <v>2510</v>
      </c>
      <c r="B2090" t="s">
        <v>547</v>
      </c>
      <c r="C2090" t="s">
        <v>3595</v>
      </c>
      <c r="J2090" t="s">
        <v>491</v>
      </c>
      <c r="K2090">
        <v>0</v>
      </c>
      <c r="N2090" t="b">
        <v>1</v>
      </c>
      <c r="O2090" t="b">
        <v>0</v>
      </c>
      <c r="P2090" t="b">
        <v>1</v>
      </c>
      <c r="Q2090">
        <v>1</v>
      </c>
      <c r="R2090">
        <v>2</v>
      </c>
      <c r="S2090">
        <v>1</v>
      </c>
      <c r="T2090">
        <v>2</v>
      </c>
      <c r="V2090" t="s">
        <v>2968</v>
      </c>
      <c r="W2090" t="s">
        <v>3120</v>
      </c>
      <c r="X2090" t="s">
        <v>3596</v>
      </c>
      <c r="Y2090">
        <v>65</v>
      </c>
      <c r="Z2090">
        <v>65</v>
      </c>
      <c r="AA2090">
        <v>7</v>
      </c>
      <c r="AB2090">
        <v>7</v>
      </c>
      <c r="AC2090">
        <v>21</v>
      </c>
    </row>
    <row r="2091" spans="1:29" x14ac:dyDescent="0.3">
      <c r="A2091">
        <v>2511</v>
      </c>
      <c r="B2091" t="s">
        <v>547</v>
      </c>
      <c r="C2091" t="s">
        <v>3597</v>
      </c>
      <c r="J2091" t="s">
        <v>491</v>
      </c>
      <c r="K2091">
        <v>0</v>
      </c>
      <c r="N2091" t="b">
        <v>1</v>
      </c>
      <c r="O2091" t="b">
        <v>0</v>
      </c>
      <c r="P2091" t="b">
        <v>1</v>
      </c>
      <c r="Q2091">
        <v>1</v>
      </c>
      <c r="R2091">
        <v>2</v>
      </c>
      <c r="S2091">
        <v>1</v>
      </c>
      <c r="T2091">
        <v>2</v>
      </c>
      <c r="V2091" t="s">
        <v>2968</v>
      </c>
      <c r="W2091" t="s">
        <v>3120</v>
      </c>
      <c r="X2091" t="s">
        <v>3598</v>
      </c>
      <c r="Y2091">
        <v>66</v>
      </c>
      <c r="Z2091">
        <v>66</v>
      </c>
      <c r="AA2091">
        <v>7</v>
      </c>
      <c r="AB2091">
        <v>7</v>
      </c>
      <c r="AC2091">
        <v>21</v>
      </c>
    </row>
    <row r="2092" spans="1:29" x14ac:dyDescent="0.3">
      <c r="A2092">
        <v>2512</v>
      </c>
      <c r="B2092" t="s">
        <v>547</v>
      </c>
      <c r="C2092" t="s">
        <v>3599</v>
      </c>
      <c r="J2092" t="s">
        <v>491</v>
      </c>
      <c r="K2092">
        <v>0</v>
      </c>
      <c r="N2092" t="b">
        <v>1</v>
      </c>
      <c r="O2092" t="b">
        <v>0</v>
      </c>
      <c r="P2092" t="b">
        <v>1</v>
      </c>
      <c r="Q2092">
        <v>1</v>
      </c>
      <c r="R2092">
        <v>2</v>
      </c>
      <c r="S2092">
        <v>1</v>
      </c>
      <c r="T2092">
        <v>2</v>
      </c>
      <c r="V2092" t="s">
        <v>2968</v>
      </c>
      <c r="W2092" t="s">
        <v>3120</v>
      </c>
      <c r="X2092" t="s">
        <v>3600</v>
      </c>
      <c r="Y2092">
        <v>67</v>
      </c>
      <c r="Z2092">
        <v>67</v>
      </c>
      <c r="AA2092">
        <v>7</v>
      </c>
      <c r="AB2092">
        <v>7</v>
      </c>
      <c r="AC2092">
        <v>21</v>
      </c>
    </row>
    <row r="2093" spans="1:29" x14ac:dyDescent="0.3">
      <c r="A2093">
        <v>2513</v>
      </c>
      <c r="B2093" t="s">
        <v>547</v>
      </c>
      <c r="C2093" t="s">
        <v>3601</v>
      </c>
      <c r="J2093" t="s">
        <v>491</v>
      </c>
      <c r="K2093">
        <v>0</v>
      </c>
      <c r="N2093" t="b">
        <v>1</v>
      </c>
      <c r="O2093" t="b">
        <v>0</v>
      </c>
      <c r="P2093" t="b">
        <v>1</v>
      </c>
      <c r="Q2093">
        <v>1</v>
      </c>
      <c r="R2093">
        <v>2</v>
      </c>
      <c r="S2093">
        <v>1</v>
      </c>
      <c r="T2093">
        <v>2</v>
      </c>
      <c r="V2093" t="s">
        <v>2968</v>
      </c>
      <c r="W2093" t="s">
        <v>3120</v>
      </c>
      <c r="X2093" t="s">
        <v>3602</v>
      </c>
      <c r="Y2093">
        <v>68</v>
      </c>
      <c r="Z2093">
        <v>68</v>
      </c>
      <c r="AA2093">
        <v>7</v>
      </c>
      <c r="AB2093">
        <v>7</v>
      </c>
      <c r="AC2093">
        <v>21</v>
      </c>
    </row>
    <row r="2094" spans="1:29" x14ac:dyDescent="0.3">
      <c r="A2094">
        <v>2514</v>
      </c>
      <c r="B2094" t="s">
        <v>547</v>
      </c>
      <c r="C2094" t="s">
        <v>3603</v>
      </c>
      <c r="J2094" t="s">
        <v>491</v>
      </c>
      <c r="K2094">
        <v>0</v>
      </c>
      <c r="N2094" t="b">
        <v>1</v>
      </c>
      <c r="O2094" t="b">
        <v>0</v>
      </c>
      <c r="P2094" t="b">
        <v>1</v>
      </c>
      <c r="Q2094">
        <v>1</v>
      </c>
      <c r="R2094">
        <v>2</v>
      </c>
      <c r="S2094">
        <v>1</v>
      </c>
      <c r="T2094">
        <v>2</v>
      </c>
      <c r="V2094" t="s">
        <v>2968</v>
      </c>
      <c r="W2094" t="s">
        <v>3120</v>
      </c>
      <c r="X2094" t="s">
        <v>3604</v>
      </c>
      <c r="Y2094">
        <v>69</v>
      </c>
      <c r="Z2094">
        <v>69</v>
      </c>
      <c r="AA2094">
        <v>7</v>
      </c>
      <c r="AB2094">
        <v>7</v>
      </c>
      <c r="AC2094">
        <v>21</v>
      </c>
    </row>
    <row r="2095" spans="1:29" x14ac:dyDescent="0.3">
      <c r="A2095">
        <v>2515</v>
      </c>
      <c r="B2095" t="s">
        <v>547</v>
      </c>
      <c r="C2095" t="s">
        <v>3605</v>
      </c>
      <c r="J2095" t="s">
        <v>491</v>
      </c>
      <c r="K2095">
        <v>0</v>
      </c>
      <c r="N2095" t="b">
        <v>1</v>
      </c>
      <c r="O2095" t="b">
        <v>0</v>
      </c>
      <c r="P2095" t="b">
        <v>1</v>
      </c>
      <c r="Q2095">
        <v>1</v>
      </c>
      <c r="R2095">
        <v>2</v>
      </c>
      <c r="S2095">
        <v>1</v>
      </c>
      <c r="T2095">
        <v>2</v>
      </c>
      <c r="V2095" t="s">
        <v>2968</v>
      </c>
      <c r="W2095" t="s">
        <v>3120</v>
      </c>
      <c r="X2095" t="s">
        <v>3606</v>
      </c>
      <c r="Y2095">
        <v>70</v>
      </c>
      <c r="Z2095">
        <v>70</v>
      </c>
      <c r="AA2095">
        <v>7</v>
      </c>
      <c r="AB2095">
        <v>7</v>
      </c>
      <c r="AC2095">
        <v>21</v>
      </c>
    </row>
    <row r="2096" spans="1:29" x14ac:dyDescent="0.3">
      <c r="A2096">
        <v>2516</v>
      </c>
      <c r="B2096" t="s">
        <v>547</v>
      </c>
      <c r="C2096" t="s">
        <v>3607</v>
      </c>
      <c r="J2096" t="s">
        <v>491</v>
      </c>
      <c r="K2096">
        <v>0</v>
      </c>
      <c r="N2096" t="b">
        <v>1</v>
      </c>
      <c r="O2096" t="b">
        <v>0</v>
      </c>
      <c r="P2096" t="b">
        <v>1</v>
      </c>
      <c r="Q2096">
        <v>1</v>
      </c>
      <c r="R2096">
        <v>2</v>
      </c>
      <c r="S2096">
        <v>1</v>
      </c>
      <c r="T2096">
        <v>2</v>
      </c>
      <c r="V2096" t="s">
        <v>2968</v>
      </c>
      <c r="W2096" t="s">
        <v>3120</v>
      </c>
      <c r="X2096" t="s">
        <v>3608</v>
      </c>
      <c r="Y2096">
        <v>71</v>
      </c>
      <c r="Z2096">
        <v>71</v>
      </c>
      <c r="AA2096">
        <v>7</v>
      </c>
      <c r="AB2096">
        <v>7</v>
      </c>
      <c r="AC2096">
        <v>21</v>
      </c>
    </row>
    <row r="2097" spans="1:29" x14ac:dyDescent="0.3">
      <c r="A2097">
        <v>2517</v>
      </c>
      <c r="B2097" t="s">
        <v>547</v>
      </c>
      <c r="C2097" t="s">
        <v>3609</v>
      </c>
      <c r="J2097" t="s">
        <v>491</v>
      </c>
      <c r="K2097">
        <v>0</v>
      </c>
      <c r="N2097" t="b">
        <v>1</v>
      </c>
      <c r="O2097" t="b">
        <v>0</v>
      </c>
      <c r="P2097" t="b">
        <v>1</v>
      </c>
      <c r="Q2097">
        <v>1</v>
      </c>
      <c r="R2097">
        <v>2</v>
      </c>
      <c r="S2097">
        <v>1</v>
      </c>
      <c r="T2097">
        <v>2</v>
      </c>
      <c r="V2097" t="s">
        <v>2968</v>
      </c>
      <c r="W2097" t="s">
        <v>3120</v>
      </c>
      <c r="X2097" t="s">
        <v>3610</v>
      </c>
      <c r="Y2097">
        <v>72</v>
      </c>
      <c r="Z2097">
        <v>72</v>
      </c>
      <c r="AA2097">
        <v>7</v>
      </c>
      <c r="AB2097">
        <v>7</v>
      </c>
      <c r="AC2097">
        <v>21</v>
      </c>
    </row>
    <row r="2098" spans="1:29" x14ac:dyDescent="0.3">
      <c r="A2098">
        <v>2518</v>
      </c>
      <c r="B2098" t="s">
        <v>547</v>
      </c>
      <c r="C2098" t="s">
        <v>3611</v>
      </c>
      <c r="J2098" t="s">
        <v>491</v>
      </c>
      <c r="K2098">
        <v>0</v>
      </c>
      <c r="N2098" t="b">
        <v>1</v>
      </c>
      <c r="O2098" t="b">
        <v>0</v>
      </c>
      <c r="P2098" t="b">
        <v>1</v>
      </c>
      <c r="Q2098">
        <v>1</v>
      </c>
      <c r="R2098">
        <v>2</v>
      </c>
      <c r="S2098">
        <v>1</v>
      </c>
      <c r="T2098">
        <v>2</v>
      </c>
      <c r="V2098" t="s">
        <v>2968</v>
      </c>
      <c r="W2098" t="s">
        <v>3120</v>
      </c>
      <c r="X2098" t="s">
        <v>3612</v>
      </c>
      <c r="Y2098">
        <v>73</v>
      </c>
      <c r="Z2098">
        <v>73</v>
      </c>
      <c r="AA2098">
        <v>7</v>
      </c>
      <c r="AB2098">
        <v>7</v>
      </c>
      <c r="AC2098">
        <v>21</v>
      </c>
    </row>
    <row r="2099" spans="1:29" x14ac:dyDescent="0.3">
      <c r="A2099">
        <v>2519</v>
      </c>
      <c r="B2099" t="s">
        <v>547</v>
      </c>
      <c r="C2099" t="s">
        <v>3613</v>
      </c>
      <c r="J2099" t="s">
        <v>491</v>
      </c>
      <c r="K2099">
        <v>0</v>
      </c>
      <c r="N2099" t="b">
        <v>1</v>
      </c>
      <c r="O2099" t="b">
        <v>0</v>
      </c>
      <c r="P2099" t="b">
        <v>1</v>
      </c>
      <c r="Q2099">
        <v>1</v>
      </c>
      <c r="R2099">
        <v>2</v>
      </c>
      <c r="S2099">
        <v>1</v>
      </c>
      <c r="T2099">
        <v>2</v>
      </c>
      <c r="V2099" t="s">
        <v>2968</v>
      </c>
      <c r="W2099" t="s">
        <v>3120</v>
      </c>
      <c r="X2099" t="s">
        <v>3614</v>
      </c>
      <c r="Y2099">
        <v>74</v>
      </c>
      <c r="Z2099">
        <v>74</v>
      </c>
      <c r="AA2099">
        <v>7</v>
      </c>
      <c r="AB2099">
        <v>7</v>
      </c>
      <c r="AC2099">
        <v>21</v>
      </c>
    </row>
    <row r="2100" spans="1:29" x14ac:dyDescent="0.3">
      <c r="A2100">
        <v>2520</v>
      </c>
      <c r="B2100" t="s">
        <v>547</v>
      </c>
      <c r="C2100" t="s">
        <v>3615</v>
      </c>
      <c r="J2100" t="s">
        <v>491</v>
      </c>
      <c r="K2100">
        <v>0</v>
      </c>
      <c r="N2100" t="b">
        <v>1</v>
      </c>
      <c r="O2100" t="b">
        <v>0</v>
      </c>
      <c r="P2100" t="b">
        <v>1</v>
      </c>
      <c r="Q2100">
        <v>1</v>
      </c>
      <c r="R2100">
        <v>2</v>
      </c>
      <c r="S2100">
        <v>1</v>
      </c>
      <c r="T2100">
        <v>2</v>
      </c>
      <c r="V2100" t="s">
        <v>2968</v>
      </c>
      <c r="W2100" t="s">
        <v>3120</v>
      </c>
      <c r="X2100" t="s">
        <v>3616</v>
      </c>
      <c r="Y2100">
        <v>75</v>
      </c>
      <c r="Z2100">
        <v>75</v>
      </c>
      <c r="AA2100">
        <v>7</v>
      </c>
      <c r="AB2100">
        <v>7</v>
      </c>
      <c r="AC2100">
        <v>21</v>
      </c>
    </row>
    <row r="2101" spans="1:29" x14ac:dyDescent="0.3">
      <c r="A2101">
        <v>2521</v>
      </c>
      <c r="B2101" t="s">
        <v>547</v>
      </c>
      <c r="C2101" t="s">
        <v>3617</v>
      </c>
      <c r="J2101" t="s">
        <v>491</v>
      </c>
      <c r="K2101">
        <v>0</v>
      </c>
      <c r="N2101" t="b">
        <v>1</v>
      </c>
      <c r="O2101" t="b">
        <v>0</v>
      </c>
      <c r="P2101" t="b">
        <v>1</v>
      </c>
      <c r="Q2101">
        <v>1</v>
      </c>
      <c r="R2101">
        <v>2</v>
      </c>
      <c r="S2101">
        <v>1</v>
      </c>
      <c r="T2101">
        <v>2</v>
      </c>
      <c r="V2101" t="s">
        <v>2968</v>
      </c>
      <c r="W2101" t="s">
        <v>3120</v>
      </c>
      <c r="X2101" t="s">
        <v>3618</v>
      </c>
      <c r="Y2101">
        <v>76</v>
      </c>
      <c r="Z2101">
        <v>76</v>
      </c>
      <c r="AA2101">
        <v>7</v>
      </c>
      <c r="AB2101">
        <v>7</v>
      </c>
      <c r="AC2101">
        <v>21</v>
      </c>
    </row>
    <row r="2102" spans="1:29" x14ac:dyDescent="0.3">
      <c r="A2102">
        <v>2522</v>
      </c>
      <c r="B2102" t="s">
        <v>547</v>
      </c>
      <c r="C2102" t="s">
        <v>3619</v>
      </c>
      <c r="J2102" t="s">
        <v>491</v>
      </c>
      <c r="K2102">
        <v>0</v>
      </c>
      <c r="N2102" t="b">
        <v>1</v>
      </c>
      <c r="O2102" t="b">
        <v>0</v>
      </c>
      <c r="P2102" t="b">
        <v>1</v>
      </c>
      <c r="Q2102">
        <v>1</v>
      </c>
      <c r="R2102">
        <v>2</v>
      </c>
      <c r="S2102">
        <v>1</v>
      </c>
      <c r="T2102">
        <v>2</v>
      </c>
      <c r="V2102" t="s">
        <v>2968</v>
      </c>
      <c r="W2102" t="s">
        <v>3120</v>
      </c>
      <c r="X2102" t="s">
        <v>3620</v>
      </c>
      <c r="Y2102">
        <v>77</v>
      </c>
      <c r="Z2102">
        <v>77</v>
      </c>
      <c r="AA2102">
        <v>7</v>
      </c>
      <c r="AB2102">
        <v>7</v>
      </c>
      <c r="AC2102">
        <v>21</v>
      </c>
    </row>
    <row r="2103" spans="1:29" x14ac:dyDescent="0.3">
      <c r="A2103">
        <v>2523</v>
      </c>
      <c r="B2103" t="s">
        <v>547</v>
      </c>
      <c r="C2103" t="s">
        <v>3621</v>
      </c>
      <c r="I2103" t="s">
        <v>3622</v>
      </c>
      <c r="J2103" t="s">
        <v>527</v>
      </c>
      <c r="K2103">
        <v>0</v>
      </c>
      <c r="N2103" t="b">
        <v>1</v>
      </c>
      <c r="O2103" t="b">
        <v>0</v>
      </c>
      <c r="P2103" t="b">
        <v>1</v>
      </c>
      <c r="Q2103">
        <v>1</v>
      </c>
      <c r="R2103">
        <v>2</v>
      </c>
      <c r="S2103">
        <v>1</v>
      </c>
      <c r="T2103">
        <v>0</v>
      </c>
      <c r="V2103" t="s">
        <v>2968</v>
      </c>
      <c r="W2103" t="s">
        <v>3120</v>
      </c>
      <c r="X2103" t="s">
        <v>743</v>
      </c>
      <c r="Y2103">
        <v>3</v>
      </c>
      <c r="Z2103">
        <v>3</v>
      </c>
      <c r="AA2103">
        <v>8</v>
      </c>
      <c r="AB2103">
        <v>8</v>
      </c>
      <c r="AC2103">
        <v>21</v>
      </c>
    </row>
    <row r="2104" spans="1:29" x14ac:dyDescent="0.3">
      <c r="A2104">
        <v>2524</v>
      </c>
      <c r="B2104" t="s">
        <v>547</v>
      </c>
      <c r="C2104" t="s">
        <v>3623</v>
      </c>
      <c r="I2104" t="s">
        <v>3622</v>
      </c>
      <c r="J2104" t="s">
        <v>527</v>
      </c>
      <c r="K2104">
        <v>0</v>
      </c>
      <c r="N2104" t="b">
        <v>1</v>
      </c>
      <c r="O2104" t="b">
        <v>0</v>
      </c>
      <c r="P2104" t="b">
        <v>1</v>
      </c>
      <c r="Q2104">
        <v>1</v>
      </c>
      <c r="R2104">
        <v>2</v>
      </c>
      <c r="S2104">
        <v>1</v>
      </c>
      <c r="T2104">
        <v>0</v>
      </c>
      <c r="V2104" t="s">
        <v>2968</v>
      </c>
      <c r="W2104" t="s">
        <v>3120</v>
      </c>
      <c r="X2104" t="s">
        <v>754</v>
      </c>
      <c r="Y2104">
        <v>4</v>
      </c>
      <c r="Z2104">
        <v>4</v>
      </c>
      <c r="AA2104">
        <v>8</v>
      </c>
      <c r="AB2104">
        <v>8</v>
      </c>
      <c r="AC2104">
        <v>21</v>
      </c>
    </row>
    <row r="2105" spans="1:29" x14ac:dyDescent="0.3">
      <c r="A2105">
        <v>2525</v>
      </c>
      <c r="B2105" t="s">
        <v>547</v>
      </c>
      <c r="C2105" t="s">
        <v>3624</v>
      </c>
      <c r="I2105" t="s">
        <v>3622</v>
      </c>
      <c r="J2105" t="s">
        <v>527</v>
      </c>
      <c r="K2105">
        <v>0</v>
      </c>
      <c r="N2105" t="b">
        <v>1</v>
      </c>
      <c r="O2105" t="b">
        <v>0</v>
      </c>
      <c r="P2105" t="b">
        <v>1</v>
      </c>
      <c r="Q2105">
        <v>1</v>
      </c>
      <c r="R2105">
        <v>2</v>
      </c>
      <c r="S2105">
        <v>1</v>
      </c>
      <c r="T2105">
        <v>0</v>
      </c>
      <c r="V2105" t="s">
        <v>2968</v>
      </c>
      <c r="W2105" t="s">
        <v>3120</v>
      </c>
      <c r="X2105" t="s">
        <v>766</v>
      </c>
      <c r="Y2105">
        <v>5</v>
      </c>
      <c r="Z2105">
        <v>5</v>
      </c>
      <c r="AA2105">
        <v>8</v>
      </c>
      <c r="AB2105">
        <v>8</v>
      </c>
      <c r="AC2105">
        <v>21</v>
      </c>
    </row>
    <row r="2106" spans="1:29" x14ac:dyDescent="0.3">
      <c r="A2106">
        <v>2526</v>
      </c>
      <c r="B2106" t="s">
        <v>547</v>
      </c>
      <c r="C2106" t="s">
        <v>3625</v>
      </c>
      <c r="I2106" t="s">
        <v>3622</v>
      </c>
      <c r="J2106" t="s">
        <v>527</v>
      </c>
      <c r="K2106">
        <v>0</v>
      </c>
      <c r="N2106" t="b">
        <v>1</v>
      </c>
      <c r="O2106" t="b">
        <v>0</v>
      </c>
      <c r="P2106" t="b">
        <v>1</v>
      </c>
      <c r="Q2106">
        <v>1</v>
      </c>
      <c r="R2106">
        <v>2</v>
      </c>
      <c r="S2106">
        <v>1</v>
      </c>
      <c r="T2106">
        <v>0</v>
      </c>
      <c r="V2106" t="s">
        <v>2968</v>
      </c>
      <c r="W2106" t="s">
        <v>3120</v>
      </c>
      <c r="X2106" t="s">
        <v>778</v>
      </c>
      <c r="Y2106">
        <v>6</v>
      </c>
      <c r="Z2106">
        <v>6</v>
      </c>
      <c r="AA2106">
        <v>8</v>
      </c>
      <c r="AB2106">
        <v>8</v>
      </c>
      <c r="AC2106">
        <v>21</v>
      </c>
    </row>
    <row r="2107" spans="1:29" x14ac:dyDescent="0.3">
      <c r="A2107">
        <v>2527</v>
      </c>
      <c r="B2107" t="s">
        <v>547</v>
      </c>
      <c r="C2107" t="s">
        <v>3626</v>
      </c>
      <c r="I2107" t="s">
        <v>3622</v>
      </c>
      <c r="J2107" t="s">
        <v>527</v>
      </c>
      <c r="K2107">
        <v>0</v>
      </c>
      <c r="N2107" t="b">
        <v>1</v>
      </c>
      <c r="O2107" t="b">
        <v>0</v>
      </c>
      <c r="P2107" t="b">
        <v>1</v>
      </c>
      <c r="Q2107">
        <v>1</v>
      </c>
      <c r="R2107">
        <v>2</v>
      </c>
      <c r="S2107">
        <v>1</v>
      </c>
      <c r="T2107">
        <v>0</v>
      </c>
      <c r="V2107" t="s">
        <v>2968</v>
      </c>
      <c r="W2107" t="s">
        <v>3120</v>
      </c>
      <c r="X2107" t="s">
        <v>789</v>
      </c>
      <c r="Y2107">
        <v>7</v>
      </c>
      <c r="Z2107">
        <v>7</v>
      </c>
      <c r="AA2107">
        <v>8</v>
      </c>
      <c r="AB2107">
        <v>8</v>
      </c>
      <c r="AC2107">
        <v>21</v>
      </c>
    </row>
    <row r="2108" spans="1:29" x14ac:dyDescent="0.3">
      <c r="A2108">
        <v>2528</v>
      </c>
      <c r="B2108" t="s">
        <v>547</v>
      </c>
      <c r="C2108" t="s">
        <v>3627</v>
      </c>
      <c r="I2108" t="s">
        <v>3622</v>
      </c>
      <c r="J2108" t="s">
        <v>527</v>
      </c>
      <c r="K2108">
        <v>0</v>
      </c>
      <c r="N2108" t="b">
        <v>1</v>
      </c>
      <c r="O2108" t="b">
        <v>0</v>
      </c>
      <c r="P2108" t="b">
        <v>1</v>
      </c>
      <c r="Q2108">
        <v>1</v>
      </c>
      <c r="R2108">
        <v>2</v>
      </c>
      <c r="S2108">
        <v>1</v>
      </c>
      <c r="T2108">
        <v>0</v>
      </c>
      <c r="V2108" t="s">
        <v>2968</v>
      </c>
      <c r="W2108" t="s">
        <v>3120</v>
      </c>
      <c r="X2108" t="s">
        <v>801</v>
      </c>
      <c r="Y2108">
        <v>8</v>
      </c>
      <c r="Z2108">
        <v>8</v>
      </c>
      <c r="AA2108">
        <v>8</v>
      </c>
      <c r="AB2108">
        <v>8</v>
      </c>
      <c r="AC2108">
        <v>21</v>
      </c>
    </row>
    <row r="2109" spans="1:29" x14ac:dyDescent="0.3">
      <c r="A2109">
        <v>2529</v>
      </c>
      <c r="B2109" t="s">
        <v>547</v>
      </c>
      <c r="C2109" t="s">
        <v>3628</v>
      </c>
      <c r="I2109" t="s">
        <v>3622</v>
      </c>
      <c r="J2109" t="s">
        <v>527</v>
      </c>
      <c r="K2109">
        <v>0</v>
      </c>
      <c r="N2109" t="b">
        <v>1</v>
      </c>
      <c r="O2109" t="b">
        <v>0</v>
      </c>
      <c r="P2109" t="b">
        <v>1</v>
      </c>
      <c r="Q2109">
        <v>1</v>
      </c>
      <c r="R2109">
        <v>2</v>
      </c>
      <c r="S2109">
        <v>1</v>
      </c>
      <c r="T2109">
        <v>0</v>
      </c>
      <c r="V2109" t="s">
        <v>2968</v>
      </c>
      <c r="W2109" t="s">
        <v>3120</v>
      </c>
      <c r="X2109" t="s">
        <v>812</v>
      </c>
      <c r="Y2109">
        <v>9</v>
      </c>
      <c r="Z2109">
        <v>9</v>
      </c>
      <c r="AA2109">
        <v>8</v>
      </c>
      <c r="AB2109">
        <v>8</v>
      </c>
      <c r="AC2109">
        <v>21</v>
      </c>
    </row>
    <row r="2110" spans="1:29" x14ac:dyDescent="0.3">
      <c r="A2110">
        <v>2530</v>
      </c>
      <c r="B2110" t="s">
        <v>547</v>
      </c>
      <c r="C2110" t="s">
        <v>3629</v>
      </c>
      <c r="I2110" t="s">
        <v>3622</v>
      </c>
      <c r="J2110" t="s">
        <v>527</v>
      </c>
      <c r="K2110">
        <v>0</v>
      </c>
      <c r="N2110" t="b">
        <v>1</v>
      </c>
      <c r="O2110" t="b">
        <v>0</v>
      </c>
      <c r="P2110" t="b">
        <v>1</v>
      </c>
      <c r="Q2110">
        <v>1</v>
      </c>
      <c r="R2110">
        <v>2</v>
      </c>
      <c r="S2110">
        <v>1</v>
      </c>
      <c r="T2110">
        <v>0</v>
      </c>
      <c r="V2110" t="s">
        <v>2968</v>
      </c>
      <c r="W2110" t="s">
        <v>3120</v>
      </c>
      <c r="X2110" t="s">
        <v>824</v>
      </c>
      <c r="Y2110">
        <v>10</v>
      </c>
      <c r="Z2110">
        <v>10</v>
      </c>
      <c r="AA2110">
        <v>8</v>
      </c>
      <c r="AB2110">
        <v>8</v>
      </c>
      <c r="AC2110">
        <v>21</v>
      </c>
    </row>
    <row r="2111" spans="1:29" x14ac:dyDescent="0.3">
      <c r="A2111">
        <v>2531</v>
      </c>
      <c r="B2111" t="s">
        <v>547</v>
      </c>
      <c r="C2111" t="s">
        <v>3630</v>
      </c>
      <c r="I2111" t="s">
        <v>3622</v>
      </c>
      <c r="J2111" t="s">
        <v>527</v>
      </c>
      <c r="K2111">
        <v>0</v>
      </c>
      <c r="N2111" t="b">
        <v>1</v>
      </c>
      <c r="O2111" t="b">
        <v>0</v>
      </c>
      <c r="P2111" t="b">
        <v>1</v>
      </c>
      <c r="Q2111">
        <v>1</v>
      </c>
      <c r="R2111">
        <v>2</v>
      </c>
      <c r="S2111">
        <v>1</v>
      </c>
      <c r="T2111">
        <v>0</v>
      </c>
      <c r="V2111" t="s">
        <v>2968</v>
      </c>
      <c r="W2111" t="s">
        <v>3120</v>
      </c>
      <c r="X2111" t="s">
        <v>836</v>
      </c>
      <c r="Y2111">
        <v>11</v>
      </c>
      <c r="Z2111">
        <v>11</v>
      </c>
      <c r="AA2111">
        <v>8</v>
      </c>
      <c r="AB2111">
        <v>8</v>
      </c>
      <c r="AC2111">
        <v>21</v>
      </c>
    </row>
    <row r="2112" spans="1:29" x14ac:dyDescent="0.3">
      <c r="A2112">
        <v>2532</v>
      </c>
      <c r="B2112" t="s">
        <v>547</v>
      </c>
      <c r="C2112" t="s">
        <v>3631</v>
      </c>
      <c r="I2112" t="s">
        <v>3622</v>
      </c>
      <c r="J2112" t="s">
        <v>527</v>
      </c>
      <c r="K2112">
        <v>0</v>
      </c>
      <c r="N2112" t="b">
        <v>1</v>
      </c>
      <c r="O2112" t="b">
        <v>0</v>
      </c>
      <c r="P2112" t="b">
        <v>1</v>
      </c>
      <c r="Q2112">
        <v>1</v>
      </c>
      <c r="R2112">
        <v>2</v>
      </c>
      <c r="S2112">
        <v>1</v>
      </c>
      <c r="T2112">
        <v>0</v>
      </c>
      <c r="V2112" t="s">
        <v>2968</v>
      </c>
      <c r="W2112" t="s">
        <v>3120</v>
      </c>
      <c r="X2112" t="s">
        <v>848</v>
      </c>
      <c r="Y2112">
        <v>12</v>
      </c>
      <c r="Z2112">
        <v>12</v>
      </c>
      <c r="AA2112">
        <v>8</v>
      </c>
      <c r="AB2112">
        <v>8</v>
      </c>
      <c r="AC2112">
        <v>21</v>
      </c>
    </row>
    <row r="2113" spans="1:29" x14ac:dyDescent="0.3">
      <c r="A2113">
        <v>2533</v>
      </c>
      <c r="B2113" t="s">
        <v>547</v>
      </c>
      <c r="C2113" t="s">
        <v>3632</v>
      </c>
      <c r="I2113" t="s">
        <v>3622</v>
      </c>
      <c r="J2113" t="s">
        <v>527</v>
      </c>
      <c r="K2113">
        <v>0</v>
      </c>
      <c r="N2113" t="b">
        <v>1</v>
      </c>
      <c r="O2113" t="b">
        <v>0</v>
      </c>
      <c r="P2113" t="b">
        <v>1</v>
      </c>
      <c r="Q2113">
        <v>1</v>
      </c>
      <c r="R2113">
        <v>2</v>
      </c>
      <c r="S2113">
        <v>1</v>
      </c>
      <c r="T2113">
        <v>0</v>
      </c>
      <c r="V2113" t="s">
        <v>2968</v>
      </c>
      <c r="W2113" t="s">
        <v>3120</v>
      </c>
      <c r="X2113" t="s">
        <v>860</v>
      </c>
      <c r="Y2113">
        <v>13</v>
      </c>
      <c r="Z2113">
        <v>13</v>
      </c>
      <c r="AA2113">
        <v>8</v>
      </c>
      <c r="AB2113">
        <v>8</v>
      </c>
      <c r="AC2113">
        <v>21</v>
      </c>
    </row>
    <row r="2114" spans="1:29" x14ac:dyDescent="0.3">
      <c r="A2114">
        <v>2534</v>
      </c>
      <c r="B2114" t="s">
        <v>547</v>
      </c>
      <c r="C2114" t="s">
        <v>3633</v>
      </c>
      <c r="I2114" t="s">
        <v>3622</v>
      </c>
      <c r="J2114" t="s">
        <v>527</v>
      </c>
      <c r="K2114">
        <v>0</v>
      </c>
      <c r="N2114" t="b">
        <v>1</v>
      </c>
      <c r="O2114" t="b">
        <v>0</v>
      </c>
      <c r="P2114" t="b">
        <v>1</v>
      </c>
      <c r="Q2114">
        <v>1</v>
      </c>
      <c r="R2114">
        <v>2</v>
      </c>
      <c r="S2114">
        <v>1</v>
      </c>
      <c r="T2114">
        <v>0</v>
      </c>
      <c r="V2114" t="s">
        <v>2968</v>
      </c>
      <c r="W2114" t="s">
        <v>3120</v>
      </c>
      <c r="X2114" t="s">
        <v>872</v>
      </c>
      <c r="Y2114">
        <v>14</v>
      </c>
      <c r="Z2114">
        <v>14</v>
      </c>
      <c r="AA2114">
        <v>8</v>
      </c>
      <c r="AB2114">
        <v>8</v>
      </c>
      <c r="AC2114">
        <v>21</v>
      </c>
    </row>
    <row r="2115" spans="1:29" x14ac:dyDescent="0.3">
      <c r="A2115">
        <v>2535</v>
      </c>
      <c r="B2115" t="s">
        <v>547</v>
      </c>
      <c r="C2115" t="s">
        <v>3634</v>
      </c>
      <c r="I2115" t="s">
        <v>3622</v>
      </c>
      <c r="J2115" t="s">
        <v>527</v>
      </c>
      <c r="K2115">
        <v>0</v>
      </c>
      <c r="N2115" t="b">
        <v>1</v>
      </c>
      <c r="O2115" t="b">
        <v>0</v>
      </c>
      <c r="P2115" t="b">
        <v>1</v>
      </c>
      <c r="Q2115">
        <v>1</v>
      </c>
      <c r="R2115">
        <v>2</v>
      </c>
      <c r="S2115">
        <v>1</v>
      </c>
      <c r="T2115">
        <v>0</v>
      </c>
      <c r="V2115" t="s">
        <v>2968</v>
      </c>
      <c r="W2115" t="s">
        <v>3120</v>
      </c>
      <c r="X2115" t="s">
        <v>884</v>
      </c>
      <c r="Y2115">
        <v>15</v>
      </c>
      <c r="Z2115">
        <v>15</v>
      </c>
      <c r="AA2115">
        <v>8</v>
      </c>
      <c r="AB2115">
        <v>8</v>
      </c>
      <c r="AC2115">
        <v>21</v>
      </c>
    </row>
    <row r="2116" spans="1:29" x14ac:dyDescent="0.3">
      <c r="A2116">
        <v>2536</v>
      </c>
      <c r="B2116" t="s">
        <v>547</v>
      </c>
      <c r="C2116" t="s">
        <v>3635</v>
      </c>
      <c r="I2116" t="s">
        <v>3622</v>
      </c>
      <c r="J2116" t="s">
        <v>527</v>
      </c>
      <c r="K2116">
        <v>0</v>
      </c>
      <c r="N2116" t="b">
        <v>1</v>
      </c>
      <c r="O2116" t="b">
        <v>0</v>
      </c>
      <c r="P2116" t="b">
        <v>1</v>
      </c>
      <c r="Q2116">
        <v>1</v>
      </c>
      <c r="R2116">
        <v>2</v>
      </c>
      <c r="S2116">
        <v>1</v>
      </c>
      <c r="T2116">
        <v>0</v>
      </c>
      <c r="V2116" t="s">
        <v>2968</v>
      </c>
      <c r="W2116" t="s">
        <v>3120</v>
      </c>
      <c r="X2116" t="s">
        <v>896</v>
      </c>
      <c r="Y2116">
        <v>16</v>
      </c>
      <c r="Z2116">
        <v>16</v>
      </c>
      <c r="AA2116">
        <v>8</v>
      </c>
      <c r="AB2116">
        <v>8</v>
      </c>
      <c r="AC2116">
        <v>21</v>
      </c>
    </row>
    <row r="2117" spans="1:29" x14ac:dyDescent="0.3">
      <c r="A2117">
        <v>2537</v>
      </c>
      <c r="B2117" t="s">
        <v>547</v>
      </c>
      <c r="C2117" t="s">
        <v>3636</v>
      </c>
      <c r="I2117" t="s">
        <v>3622</v>
      </c>
      <c r="J2117" t="s">
        <v>527</v>
      </c>
      <c r="K2117">
        <v>0</v>
      </c>
      <c r="N2117" t="b">
        <v>1</v>
      </c>
      <c r="O2117" t="b">
        <v>0</v>
      </c>
      <c r="P2117" t="b">
        <v>1</v>
      </c>
      <c r="Q2117">
        <v>1</v>
      </c>
      <c r="R2117">
        <v>2</v>
      </c>
      <c r="S2117">
        <v>1</v>
      </c>
      <c r="T2117">
        <v>0</v>
      </c>
      <c r="V2117" t="s">
        <v>2968</v>
      </c>
      <c r="W2117" t="s">
        <v>3120</v>
      </c>
      <c r="X2117" t="s">
        <v>908</v>
      </c>
      <c r="Y2117">
        <v>17</v>
      </c>
      <c r="Z2117">
        <v>17</v>
      </c>
      <c r="AA2117">
        <v>8</v>
      </c>
      <c r="AB2117">
        <v>8</v>
      </c>
      <c r="AC2117">
        <v>21</v>
      </c>
    </row>
    <row r="2118" spans="1:29" x14ac:dyDescent="0.3">
      <c r="A2118">
        <v>2538</v>
      </c>
      <c r="B2118" t="s">
        <v>547</v>
      </c>
      <c r="C2118" t="s">
        <v>3637</v>
      </c>
      <c r="I2118" t="s">
        <v>3622</v>
      </c>
      <c r="J2118" t="s">
        <v>527</v>
      </c>
      <c r="K2118">
        <v>0</v>
      </c>
      <c r="N2118" t="b">
        <v>1</v>
      </c>
      <c r="O2118" t="b">
        <v>0</v>
      </c>
      <c r="P2118" t="b">
        <v>1</v>
      </c>
      <c r="Q2118">
        <v>1</v>
      </c>
      <c r="R2118">
        <v>2</v>
      </c>
      <c r="S2118">
        <v>1</v>
      </c>
      <c r="T2118">
        <v>0</v>
      </c>
      <c r="V2118" t="s">
        <v>2968</v>
      </c>
      <c r="W2118" t="s">
        <v>3120</v>
      </c>
      <c r="X2118" t="s">
        <v>920</v>
      </c>
      <c r="Y2118">
        <v>18</v>
      </c>
      <c r="Z2118">
        <v>18</v>
      </c>
      <c r="AA2118">
        <v>8</v>
      </c>
      <c r="AB2118">
        <v>8</v>
      </c>
      <c r="AC2118">
        <v>21</v>
      </c>
    </row>
    <row r="2119" spans="1:29" x14ac:dyDescent="0.3">
      <c r="A2119">
        <v>2539</v>
      </c>
      <c r="B2119" t="s">
        <v>547</v>
      </c>
      <c r="C2119" t="s">
        <v>3638</v>
      </c>
      <c r="I2119" t="s">
        <v>3622</v>
      </c>
      <c r="J2119" t="s">
        <v>527</v>
      </c>
      <c r="K2119">
        <v>0</v>
      </c>
      <c r="N2119" t="b">
        <v>1</v>
      </c>
      <c r="O2119" t="b">
        <v>0</v>
      </c>
      <c r="P2119" t="b">
        <v>1</v>
      </c>
      <c r="Q2119">
        <v>1</v>
      </c>
      <c r="R2119">
        <v>2</v>
      </c>
      <c r="S2119">
        <v>1</v>
      </c>
      <c r="T2119">
        <v>0</v>
      </c>
      <c r="V2119" t="s">
        <v>2968</v>
      </c>
      <c r="W2119" t="s">
        <v>3120</v>
      </c>
      <c r="X2119" t="s">
        <v>932</v>
      </c>
      <c r="Y2119">
        <v>19</v>
      </c>
      <c r="Z2119">
        <v>19</v>
      </c>
      <c r="AA2119">
        <v>8</v>
      </c>
      <c r="AB2119">
        <v>8</v>
      </c>
      <c r="AC2119">
        <v>21</v>
      </c>
    </row>
    <row r="2120" spans="1:29" x14ac:dyDescent="0.3">
      <c r="A2120">
        <v>2540</v>
      </c>
      <c r="B2120" t="s">
        <v>547</v>
      </c>
      <c r="C2120" t="s">
        <v>3639</v>
      </c>
      <c r="I2120" t="s">
        <v>3622</v>
      </c>
      <c r="J2120" t="s">
        <v>527</v>
      </c>
      <c r="K2120">
        <v>0</v>
      </c>
      <c r="N2120" t="b">
        <v>1</v>
      </c>
      <c r="O2120" t="b">
        <v>0</v>
      </c>
      <c r="P2120" t="b">
        <v>1</v>
      </c>
      <c r="Q2120">
        <v>1</v>
      </c>
      <c r="R2120">
        <v>2</v>
      </c>
      <c r="S2120">
        <v>1</v>
      </c>
      <c r="T2120">
        <v>0</v>
      </c>
      <c r="V2120" t="s">
        <v>2968</v>
      </c>
      <c r="W2120" t="s">
        <v>3120</v>
      </c>
      <c r="X2120" t="s">
        <v>944</v>
      </c>
      <c r="Y2120">
        <v>20</v>
      </c>
      <c r="Z2120">
        <v>20</v>
      </c>
      <c r="AA2120">
        <v>8</v>
      </c>
      <c r="AB2120">
        <v>8</v>
      </c>
      <c r="AC2120">
        <v>21</v>
      </c>
    </row>
    <row r="2121" spans="1:29" x14ac:dyDescent="0.3">
      <c r="A2121">
        <v>2541</v>
      </c>
      <c r="B2121" t="s">
        <v>547</v>
      </c>
      <c r="C2121" t="s">
        <v>3640</v>
      </c>
      <c r="I2121" t="s">
        <v>3622</v>
      </c>
      <c r="J2121" t="s">
        <v>527</v>
      </c>
      <c r="K2121">
        <v>0</v>
      </c>
      <c r="N2121" t="b">
        <v>1</v>
      </c>
      <c r="O2121" t="b">
        <v>0</v>
      </c>
      <c r="P2121" t="b">
        <v>1</v>
      </c>
      <c r="Q2121">
        <v>1</v>
      </c>
      <c r="R2121">
        <v>2</v>
      </c>
      <c r="S2121">
        <v>1</v>
      </c>
      <c r="T2121">
        <v>0</v>
      </c>
      <c r="V2121" t="s">
        <v>2968</v>
      </c>
      <c r="W2121" t="s">
        <v>3120</v>
      </c>
      <c r="X2121" t="s">
        <v>956</v>
      </c>
      <c r="Y2121">
        <v>21</v>
      </c>
      <c r="Z2121">
        <v>21</v>
      </c>
      <c r="AA2121">
        <v>8</v>
      </c>
      <c r="AB2121">
        <v>8</v>
      </c>
      <c r="AC2121">
        <v>21</v>
      </c>
    </row>
    <row r="2122" spans="1:29" x14ac:dyDescent="0.3">
      <c r="A2122">
        <v>2542</v>
      </c>
      <c r="B2122" t="s">
        <v>547</v>
      </c>
      <c r="C2122" t="s">
        <v>3641</v>
      </c>
      <c r="I2122" t="s">
        <v>3622</v>
      </c>
      <c r="J2122" t="s">
        <v>527</v>
      </c>
      <c r="K2122">
        <v>0</v>
      </c>
      <c r="N2122" t="b">
        <v>1</v>
      </c>
      <c r="O2122" t="b">
        <v>0</v>
      </c>
      <c r="P2122" t="b">
        <v>1</v>
      </c>
      <c r="Q2122">
        <v>1</v>
      </c>
      <c r="R2122">
        <v>2</v>
      </c>
      <c r="S2122">
        <v>1</v>
      </c>
      <c r="T2122">
        <v>0</v>
      </c>
      <c r="V2122" t="s">
        <v>2968</v>
      </c>
      <c r="W2122" t="s">
        <v>3120</v>
      </c>
      <c r="X2122" t="s">
        <v>968</v>
      </c>
      <c r="Y2122">
        <v>22</v>
      </c>
      <c r="Z2122">
        <v>22</v>
      </c>
      <c r="AA2122">
        <v>8</v>
      </c>
      <c r="AB2122">
        <v>8</v>
      </c>
      <c r="AC2122">
        <v>21</v>
      </c>
    </row>
    <row r="2123" spans="1:29" x14ac:dyDescent="0.3">
      <c r="A2123">
        <v>2543</v>
      </c>
      <c r="B2123" t="s">
        <v>547</v>
      </c>
      <c r="C2123" t="s">
        <v>3642</v>
      </c>
      <c r="I2123" t="s">
        <v>3622</v>
      </c>
      <c r="J2123" t="s">
        <v>527</v>
      </c>
      <c r="K2123">
        <v>0</v>
      </c>
      <c r="N2123" t="b">
        <v>1</v>
      </c>
      <c r="O2123" t="b">
        <v>0</v>
      </c>
      <c r="P2123" t="b">
        <v>1</v>
      </c>
      <c r="Q2123">
        <v>1</v>
      </c>
      <c r="R2123">
        <v>2</v>
      </c>
      <c r="S2123">
        <v>1</v>
      </c>
      <c r="T2123">
        <v>0</v>
      </c>
      <c r="V2123" t="s">
        <v>2968</v>
      </c>
      <c r="W2123" t="s">
        <v>3120</v>
      </c>
      <c r="X2123" t="s">
        <v>980</v>
      </c>
      <c r="Y2123">
        <v>23</v>
      </c>
      <c r="Z2123">
        <v>23</v>
      </c>
      <c r="AA2123">
        <v>8</v>
      </c>
      <c r="AB2123">
        <v>8</v>
      </c>
      <c r="AC2123">
        <v>21</v>
      </c>
    </row>
    <row r="2124" spans="1:29" x14ac:dyDescent="0.3">
      <c r="A2124">
        <v>2544</v>
      </c>
      <c r="B2124" t="s">
        <v>547</v>
      </c>
      <c r="C2124" t="s">
        <v>3643</v>
      </c>
      <c r="I2124" t="s">
        <v>3622</v>
      </c>
      <c r="J2124" t="s">
        <v>527</v>
      </c>
      <c r="K2124">
        <v>0</v>
      </c>
      <c r="N2124" t="b">
        <v>1</v>
      </c>
      <c r="O2124" t="b">
        <v>0</v>
      </c>
      <c r="P2124" t="b">
        <v>1</v>
      </c>
      <c r="Q2124">
        <v>1</v>
      </c>
      <c r="R2124">
        <v>2</v>
      </c>
      <c r="S2124">
        <v>1</v>
      </c>
      <c r="T2124">
        <v>0</v>
      </c>
      <c r="V2124" t="s">
        <v>2968</v>
      </c>
      <c r="W2124" t="s">
        <v>3120</v>
      </c>
      <c r="X2124" t="s">
        <v>992</v>
      </c>
      <c r="Y2124">
        <v>24</v>
      </c>
      <c r="Z2124">
        <v>24</v>
      </c>
      <c r="AA2124">
        <v>8</v>
      </c>
      <c r="AB2124">
        <v>8</v>
      </c>
      <c r="AC2124">
        <v>21</v>
      </c>
    </row>
    <row r="2125" spans="1:29" x14ac:dyDescent="0.3">
      <c r="A2125">
        <v>2545</v>
      </c>
      <c r="B2125" t="s">
        <v>547</v>
      </c>
      <c r="C2125" t="s">
        <v>3644</v>
      </c>
      <c r="I2125" t="s">
        <v>3622</v>
      </c>
      <c r="J2125" t="s">
        <v>527</v>
      </c>
      <c r="K2125">
        <v>0</v>
      </c>
      <c r="N2125" t="b">
        <v>1</v>
      </c>
      <c r="O2125" t="b">
        <v>0</v>
      </c>
      <c r="P2125" t="b">
        <v>1</v>
      </c>
      <c r="Q2125">
        <v>1</v>
      </c>
      <c r="R2125">
        <v>2</v>
      </c>
      <c r="S2125">
        <v>1</v>
      </c>
      <c r="T2125">
        <v>0</v>
      </c>
      <c r="V2125" t="s">
        <v>2968</v>
      </c>
      <c r="W2125" t="s">
        <v>3120</v>
      </c>
      <c r="X2125" t="s">
        <v>1004</v>
      </c>
      <c r="Y2125">
        <v>25</v>
      </c>
      <c r="Z2125">
        <v>25</v>
      </c>
      <c r="AA2125">
        <v>8</v>
      </c>
      <c r="AB2125">
        <v>8</v>
      </c>
      <c r="AC2125">
        <v>21</v>
      </c>
    </row>
    <row r="2126" spans="1:29" x14ac:dyDescent="0.3">
      <c r="A2126">
        <v>2546</v>
      </c>
      <c r="B2126" t="s">
        <v>547</v>
      </c>
      <c r="C2126" t="s">
        <v>3645</v>
      </c>
      <c r="I2126" t="s">
        <v>3622</v>
      </c>
      <c r="J2126" t="s">
        <v>527</v>
      </c>
      <c r="K2126">
        <v>0</v>
      </c>
      <c r="N2126" t="b">
        <v>1</v>
      </c>
      <c r="O2126" t="b">
        <v>0</v>
      </c>
      <c r="P2126" t="b">
        <v>1</v>
      </c>
      <c r="Q2126">
        <v>1</v>
      </c>
      <c r="R2126">
        <v>2</v>
      </c>
      <c r="S2126">
        <v>1</v>
      </c>
      <c r="T2126">
        <v>0</v>
      </c>
      <c r="V2126" t="s">
        <v>2968</v>
      </c>
      <c r="W2126" t="s">
        <v>3120</v>
      </c>
      <c r="X2126" t="s">
        <v>1016</v>
      </c>
      <c r="Y2126">
        <v>26</v>
      </c>
      <c r="Z2126">
        <v>26</v>
      </c>
      <c r="AA2126">
        <v>8</v>
      </c>
      <c r="AB2126">
        <v>8</v>
      </c>
      <c r="AC2126">
        <v>21</v>
      </c>
    </row>
    <row r="2127" spans="1:29" x14ac:dyDescent="0.3">
      <c r="A2127">
        <v>2547</v>
      </c>
      <c r="B2127" t="s">
        <v>547</v>
      </c>
      <c r="C2127" t="s">
        <v>3646</v>
      </c>
      <c r="I2127" t="s">
        <v>3622</v>
      </c>
      <c r="J2127" t="s">
        <v>527</v>
      </c>
      <c r="K2127">
        <v>0</v>
      </c>
      <c r="N2127" t="b">
        <v>1</v>
      </c>
      <c r="O2127" t="b">
        <v>0</v>
      </c>
      <c r="P2127" t="b">
        <v>1</v>
      </c>
      <c r="Q2127">
        <v>1</v>
      </c>
      <c r="R2127">
        <v>2</v>
      </c>
      <c r="S2127">
        <v>1</v>
      </c>
      <c r="T2127">
        <v>0</v>
      </c>
      <c r="V2127" t="s">
        <v>2968</v>
      </c>
      <c r="W2127" t="s">
        <v>3120</v>
      </c>
      <c r="X2127" t="s">
        <v>1028</v>
      </c>
      <c r="Y2127">
        <v>27</v>
      </c>
      <c r="Z2127">
        <v>27</v>
      </c>
      <c r="AA2127">
        <v>8</v>
      </c>
      <c r="AB2127">
        <v>8</v>
      </c>
      <c r="AC2127">
        <v>21</v>
      </c>
    </row>
    <row r="2128" spans="1:29" x14ac:dyDescent="0.3">
      <c r="A2128">
        <v>2548</v>
      </c>
      <c r="B2128" t="s">
        <v>547</v>
      </c>
      <c r="C2128" t="s">
        <v>3647</v>
      </c>
      <c r="I2128" t="s">
        <v>3622</v>
      </c>
      <c r="J2128" t="s">
        <v>527</v>
      </c>
      <c r="K2128">
        <v>0</v>
      </c>
      <c r="N2128" t="b">
        <v>1</v>
      </c>
      <c r="O2128" t="b">
        <v>0</v>
      </c>
      <c r="P2128" t="b">
        <v>1</v>
      </c>
      <c r="Q2128">
        <v>1</v>
      </c>
      <c r="R2128">
        <v>2</v>
      </c>
      <c r="S2128">
        <v>1</v>
      </c>
      <c r="T2128">
        <v>0</v>
      </c>
      <c r="V2128" t="s">
        <v>2968</v>
      </c>
      <c r="W2128" t="s">
        <v>3120</v>
      </c>
      <c r="X2128" t="s">
        <v>1040</v>
      </c>
      <c r="Y2128">
        <v>28</v>
      </c>
      <c r="Z2128">
        <v>28</v>
      </c>
      <c r="AA2128">
        <v>8</v>
      </c>
      <c r="AB2128">
        <v>8</v>
      </c>
      <c r="AC2128">
        <v>21</v>
      </c>
    </row>
    <row r="2129" spans="1:29" x14ac:dyDescent="0.3">
      <c r="A2129">
        <v>2549</v>
      </c>
      <c r="B2129" t="s">
        <v>547</v>
      </c>
      <c r="C2129" t="s">
        <v>3648</v>
      </c>
      <c r="I2129" t="s">
        <v>3622</v>
      </c>
      <c r="J2129" t="s">
        <v>527</v>
      </c>
      <c r="K2129">
        <v>0</v>
      </c>
      <c r="N2129" t="b">
        <v>1</v>
      </c>
      <c r="O2129" t="b">
        <v>0</v>
      </c>
      <c r="P2129" t="b">
        <v>1</v>
      </c>
      <c r="Q2129">
        <v>1</v>
      </c>
      <c r="R2129">
        <v>2</v>
      </c>
      <c r="S2129">
        <v>1</v>
      </c>
      <c r="T2129">
        <v>0</v>
      </c>
      <c r="V2129" t="s">
        <v>2968</v>
      </c>
      <c r="W2129" t="s">
        <v>3120</v>
      </c>
      <c r="X2129" t="s">
        <v>1052</v>
      </c>
      <c r="Y2129">
        <v>29</v>
      </c>
      <c r="Z2129">
        <v>29</v>
      </c>
      <c r="AA2129">
        <v>8</v>
      </c>
      <c r="AB2129">
        <v>8</v>
      </c>
      <c r="AC2129">
        <v>21</v>
      </c>
    </row>
    <row r="2130" spans="1:29" x14ac:dyDescent="0.3">
      <c r="A2130">
        <v>2550</v>
      </c>
      <c r="B2130" t="s">
        <v>547</v>
      </c>
      <c r="C2130" t="s">
        <v>3649</v>
      </c>
      <c r="I2130" t="s">
        <v>3622</v>
      </c>
      <c r="J2130" t="s">
        <v>527</v>
      </c>
      <c r="K2130">
        <v>0</v>
      </c>
      <c r="N2130" t="b">
        <v>1</v>
      </c>
      <c r="O2130" t="b">
        <v>0</v>
      </c>
      <c r="P2130" t="b">
        <v>1</v>
      </c>
      <c r="Q2130">
        <v>1</v>
      </c>
      <c r="R2130">
        <v>2</v>
      </c>
      <c r="S2130">
        <v>1</v>
      </c>
      <c r="T2130">
        <v>0</v>
      </c>
      <c r="V2130" t="s">
        <v>2968</v>
      </c>
      <c r="W2130" t="s">
        <v>3120</v>
      </c>
      <c r="X2130" t="s">
        <v>1064</v>
      </c>
      <c r="Y2130">
        <v>30</v>
      </c>
      <c r="Z2130">
        <v>30</v>
      </c>
      <c r="AA2130">
        <v>8</v>
      </c>
      <c r="AB2130">
        <v>8</v>
      </c>
      <c r="AC2130">
        <v>21</v>
      </c>
    </row>
    <row r="2131" spans="1:29" x14ac:dyDescent="0.3">
      <c r="A2131">
        <v>2551</v>
      </c>
      <c r="B2131" t="s">
        <v>547</v>
      </c>
      <c r="C2131" t="s">
        <v>3650</v>
      </c>
      <c r="I2131" t="s">
        <v>3622</v>
      </c>
      <c r="J2131" t="s">
        <v>527</v>
      </c>
      <c r="K2131">
        <v>0</v>
      </c>
      <c r="N2131" t="b">
        <v>1</v>
      </c>
      <c r="O2131" t="b">
        <v>0</v>
      </c>
      <c r="P2131" t="b">
        <v>1</v>
      </c>
      <c r="Q2131">
        <v>1</v>
      </c>
      <c r="R2131">
        <v>2</v>
      </c>
      <c r="S2131">
        <v>1</v>
      </c>
      <c r="T2131">
        <v>0</v>
      </c>
      <c r="V2131" t="s">
        <v>2968</v>
      </c>
      <c r="W2131" t="s">
        <v>3120</v>
      </c>
      <c r="X2131" t="s">
        <v>1076</v>
      </c>
      <c r="Y2131">
        <v>31</v>
      </c>
      <c r="Z2131">
        <v>31</v>
      </c>
      <c r="AA2131">
        <v>8</v>
      </c>
      <c r="AB2131">
        <v>8</v>
      </c>
      <c r="AC2131">
        <v>21</v>
      </c>
    </row>
    <row r="2132" spans="1:29" x14ac:dyDescent="0.3">
      <c r="A2132">
        <v>2552</v>
      </c>
      <c r="B2132" t="s">
        <v>547</v>
      </c>
      <c r="C2132" t="s">
        <v>3651</v>
      </c>
      <c r="I2132" t="s">
        <v>3622</v>
      </c>
      <c r="J2132" t="s">
        <v>527</v>
      </c>
      <c r="K2132">
        <v>0</v>
      </c>
      <c r="N2132" t="b">
        <v>1</v>
      </c>
      <c r="O2132" t="b">
        <v>0</v>
      </c>
      <c r="P2132" t="b">
        <v>1</v>
      </c>
      <c r="Q2132">
        <v>1</v>
      </c>
      <c r="R2132">
        <v>2</v>
      </c>
      <c r="S2132">
        <v>1</v>
      </c>
      <c r="T2132">
        <v>0</v>
      </c>
      <c r="V2132" t="s">
        <v>2968</v>
      </c>
      <c r="W2132" t="s">
        <v>3120</v>
      </c>
      <c r="X2132" t="s">
        <v>1088</v>
      </c>
      <c r="Y2132">
        <v>32</v>
      </c>
      <c r="Z2132">
        <v>32</v>
      </c>
      <c r="AA2132">
        <v>8</v>
      </c>
      <c r="AB2132">
        <v>8</v>
      </c>
      <c r="AC2132">
        <v>21</v>
      </c>
    </row>
    <row r="2133" spans="1:29" x14ac:dyDescent="0.3">
      <c r="A2133">
        <v>2553</v>
      </c>
      <c r="B2133" t="s">
        <v>547</v>
      </c>
      <c r="C2133" t="s">
        <v>3652</v>
      </c>
      <c r="I2133" t="s">
        <v>3622</v>
      </c>
      <c r="J2133" t="s">
        <v>527</v>
      </c>
      <c r="K2133">
        <v>0</v>
      </c>
      <c r="N2133" t="b">
        <v>1</v>
      </c>
      <c r="O2133" t="b">
        <v>0</v>
      </c>
      <c r="P2133" t="b">
        <v>1</v>
      </c>
      <c r="Q2133">
        <v>1</v>
      </c>
      <c r="R2133">
        <v>2</v>
      </c>
      <c r="S2133">
        <v>1</v>
      </c>
      <c r="T2133">
        <v>0</v>
      </c>
      <c r="V2133" t="s">
        <v>2968</v>
      </c>
      <c r="W2133" t="s">
        <v>3120</v>
      </c>
      <c r="X2133" t="s">
        <v>1100</v>
      </c>
      <c r="Y2133">
        <v>33</v>
      </c>
      <c r="Z2133">
        <v>33</v>
      </c>
      <c r="AA2133">
        <v>8</v>
      </c>
      <c r="AB2133">
        <v>8</v>
      </c>
      <c r="AC2133">
        <v>21</v>
      </c>
    </row>
    <row r="2134" spans="1:29" x14ac:dyDescent="0.3">
      <c r="A2134">
        <v>2554</v>
      </c>
      <c r="B2134" t="s">
        <v>547</v>
      </c>
      <c r="C2134" t="s">
        <v>3653</v>
      </c>
      <c r="I2134" t="s">
        <v>3622</v>
      </c>
      <c r="J2134" t="s">
        <v>527</v>
      </c>
      <c r="K2134">
        <v>0</v>
      </c>
      <c r="N2134" t="b">
        <v>1</v>
      </c>
      <c r="O2134" t="b">
        <v>0</v>
      </c>
      <c r="P2134" t="b">
        <v>1</v>
      </c>
      <c r="Q2134">
        <v>1</v>
      </c>
      <c r="R2134">
        <v>2</v>
      </c>
      <c r="S2134">
        <v>1</v>
      </c>
      <c r="T2134">
        <v>0</v>
      </c>
      <c r="V2134" t="s">
        <v>2968</v>
      </c>
      <c r="W2134" t="s">
        <v>3120</v>
      </c>
      <c r="X2134" t="s">
        <v>1112</v>
      </c>
      <c r="Y2134">
        <v>34</v>
      </c>
      <c r="Z2134">
        <v>34</v>
      </c>
      <c r="AA2134">
        <v>8</v>
      </c>
      <c r="AB2134">
        <v>8</v>
      </c>
      <c r="AC2134">
        <v>21</v>
      </c>
    </row>
    <row r="2135" spans="1:29" x14ac:dyDescent="0.3">
      <c r="A2135">
        <v>2555</v>
      </c>
      <c r="B2135" t="s">
        <v>547</v>
      </c>
      <c r="C2135" t="s">
        <v>3654</v>
      </c>
      <c r="I2135" t="s">
        <v>3622</v>
      </c>
      <c r="J2135" t="s">
        <v>527</v>
      </c>
      <c r="K2135">
        <v>0</v>
      </c>
      <c r="N2135" t="b">
        <v>1</v>
      </c>
      <c r="O2135" t="b">
        <v>0</v>
      </c>
      <c r="P2135" t="b">
        <v>1</v>
      </c>
      <c r="Q2135">
        <v>1</v>
      </c>
      <c r="R2135">
        <v>2</v>
      </c>
      <c r="S2135">
        <v>1</v>
      </c>
      <c r="T2135">
        <v>0</v>
      </c>
      <c r="V2135" t="s">
        <v>2968</v>
      </c>
      <c r="W2135" t="s">
        <v>3120</v>
      </c>
      <c r="X2135" t="s">
        <v>1123</v>
      </c>
      <c r="Y2135">
        <v>35</v>
      </c>
      <c r="Z2135">
        <v>35</v>
      </c>
      <c r="AA2135">
        <v>8</v>
      </c>
      <c r="AB2135">
        <v>8</v>
      </c>
      <c r="AC2135">
        <v>21</v>
      </c>
    </row>
    <row r="2136" spans="1:29" x14ac:dyDescent="0.3">
      <c r="A2136">
        <v>2556</v>
      </c>
      <c r="B2136" t="s">
        <v>547</v>
      </c>
      <c r="C2136" t="s">
        <v>3655</v>
      </c>
      <c r="I2136" t="s">
        <v>3622</v>
      </c>
      <c r="J2136" t="s">
        <v>527</v>
      </c>
      <c r="K2136">
        <v>0</v>
      </c>
      <c r="N2136" t="b">
        <v>1</v>
      </c>
      <c r="O2136" t="b">
        <v>0</v>
      </c>
      <c r="P2136" t="b">
        <v>1</v>
      </c>
      <c r="Q2136">
        <v>1</v>
      </c>
      <c r="R2136">
        <v>2</v>
      </c>
      <c r="S2136">
        <v>1</v>
      </c>
      <c r="T2136">
        <v>0</v>
      </c>
      <c r="V2136" t="s">
        <v>2968</v>
      </c>
      <c r="W2136" t="s">
        <v>3120</v>
      </c>
      <c r="X2136" t="s">
        <v>1135</v>
      </c>
      <c r="Y2136">
        <v>36</v>
      </c>
      <c r="Z2136">
        <v>36</v>
      </c>
      <c r="AA2136">
        <v>8</v>
      </c>
      <c r="AB2136">
        <v>8</v>
      </c>
      <c r="AC2136">
        <v>21</v>
      </c>
    </row>
    <row r="2137" spans="1:29" x14ac:dyDescent="0.3">
      <c r="A2137">
        <v>2557</v>
      </c>
      <c r="B2137" t="s">
        <v>547</v>
      </c>
      <c r="C2137" t="s">
        <v>3656</v>
      </c>
      <c r="I2137" t="s">
        <v>3622</v>
      </c>
      <c r="J2137" t="s">
        <v>527</v>
      </c>
      <c r="K2137">
        <v>0</v>
      </c>
      <c r="N2137" t="b">
        <v>1</v>
      </c>
      <c r="O2137" t="b">
        <v>0</v>
      </c>
      <c r="P2137" t="b">
        <v>1</v>
      </c>
      <c r="Q2137">
        <v>1</v>
      </c>
      <c r="R2137">
        <v>2</v>
      </c>
      <c r="S2137">
        <v>1</v>
      </c>
      <c r="T2137">
        <v>0</v>
      </c>
      <c r="V2137" t="s">
        <v>2968</v>
      </c>
      <c r="W2137" t="s">
        <v>3120</v>
      </c>
      <c r="X2137" t="s">
        <v>1147</v>
      </c>
      <c r="Y2137">
        <v>37</v>
      </c>
      <c r="Z2137">
        <v>37</v>
      </c>
      <c r="AA2137">
        <v>8</v>
      </c>
      <c r="AB2137">
        <v>8</v>
      </c>
      <c r="AC2137">
        <v>21</v>
      </c>
    </row>
    <row r="2138" spans="1:29" x14ac:dyDescent="0.3">
      <c r="A2138">
        <v>2558</v>
      </c>
      <c r="B2138" t="s">
        <v>547</v>
      </c>
      <c r="C2138" t="s">
        <v>3657</v>
      </c>
      <c r="I2138" t="s">
        <v>3622</v>
      </c>
      <c r="J2138" t="s">
        <v>527</v>
      </c>
      <c r="K2138">
        <v>0</v>
      </c>
      <c r="N2138" t="b">
        <v>1</v>
      </c>
      <c r="O2138" t="b">
        <v>0</v>
      </c>
      <c r="P2138" t="b">
        <v>1</v>
      </c>
      <c r="Q2138">
        <v>1</v>
      </c>
      <c r="R2138">
        <v>2</v>
      </c>
      <c r="S2138">
        <v>1</v>
      </c>
      <c r="T2138">
        <v>0</v>
      </c>
      <c r="V2138" t="s">
        <v>2968</v>
      </c>
      <c r="W2138" t="s">
        <v>3120</v>
      </c>
      <c r="X2138" t="s">
        <v>1159</v>
      </c>
      <c r="Y2138">
        <v>38</v>
      </c>
      <c r="Z2138">
        <v>38</v>
      </c>
      <c r="AA2138">
        <v>8</v>
      </c>
      <c r="AB2138">
        <v>8</v>
      </c>
      <c r="AC2138">
        <v>21</v>
      </c>
    </row>
    <row r="2139" spans="1:29" x14ac:dyDescent="0.3">
      <c r="A2139">
        <v>2559</v>
      </c>
      <c r="B2139" t="s">
        <v>547</v>
      </c>
      <c r="C2139" t="s">
        <v>3658</v>
      </c>
      <c r="I2139" t="s">
        <v>3622</v>
      </c>
      <c r="J2139" t="s">
        <v>527</v>
      </c>
      <c r="K2139">
        <v>0</v>
      </c>
      <c r="N2139" t="b">
        <v>1</v>
      </c>
      <c r="O2139" t="b">
        <v>0</v>
      </c>
      <c r="P2139" t="b">
        <v>1</v>
      </c>
      <c r="Q2139">
        <v>1</v>
      </c>
      <c r="R2139">
        <v>2</v>
      </c>
      <c r="S2139">
        <v>1</v>
      </c>
      <c r="T2139">
        <v>0</v>
      </c>
      <c r="V2139" t="s">
        <v>2968</v>
      </c>
      <c r="W2139" t="s">
        <v>3120</v>
      </c>
      <c r="X2139" t="s">
        <v>1171</v>
      </c>
      <c r="Y2139">
        <v>39</v>
      </c>
      <c r="Z2139">
        <v>39</v>
      </c>
      <c r="AA2139">
        <v>8</v>
      </c>
      <c r="AB2139">
        <v>8</v>
      </c>
      <c r="AC2139">
        <v>21</v>
      </c>
    </row>
    <row r="2140" spans="1:29" x14ac:dyDescent="0.3">
      <c r="A2140">
        <v>2560</v>
      </c>
      <c r="B2140" t="s">
        <v>547</v>
      </c>
      <c r="C2140" t="s">
        <v>3659</v>
      </c>
      <c r="I2140" t="s">
        <v>3622</v>
      </c>
      <c r="J2140" t="s">
        <v>527</v>
      </c>
      <c r="K2140">
        <v>0</v>
      </c>
      <c r="N2140" t="b">
        <v>1</v>
      </c>
      <c r="O2140" t="b">
        <v>0</v>
      </c>
      <c r="P2140" t="b">
        <v>1</v>
      </c>
      <c r="Q2140">
        <v>1</v>
      </c>
      <c r="R2140">
        <v>2</v>
      </c>
      <c r="S2140">
        <v>1</v>
      </c>
      <c r="T2140">
        <v>0</v>
      </c>
      <c r="V2140" t="s">
        <v>2968</v>
      </c>
      <c r="W2140" t="s">
        <v>3120</v>
      </c>
      <c r="X2140" t="s">
        <v>1183</v>
      </c>
      <c r="Y2140">
        <v>40</v>
      </c>
      <c r="Z2140">
        <v>40</v>
      </c>
      <c r="AA2140">
        <v>8</v>
      </c>
      <c r="AB2140">
        <v>8</v>
      </c>
      <c r="AC2140">
        <v>21</v>
      </c>
    </row>
    <row r="2141" spans="1:29" x14ac:dyDescent="0.3">
      <c r="A2141">
        <v>2561</v>
      </c>
      <c r="B2141" t="s">
        <v>547</v>
      </c>
      <c r="C2141" t="s">
        <v>3660</v>
      </c>
      <c r="I2141" t="s">
        <v>3622</v>
      </c>
      <c r="J2141" t="s">
        <v>527</v>
      </c>
      <c r="K2141">
        <v>0</v>
      </c>
      <c r="N2141" t="b">
        <v>1</v>
      </c>
      <c r="O2141" t="b">
        <v>0</v>
      </c>
      <c r="P2141" t="b">
        <v>1</v>
      </c>
      <c r="Q2141">
        <v>1</v>
      </c>
      <c r="R2141">
        <v>2</v>
      </c>
      <c r="S2141">
        <v>1</v>
      </c>
      <c r="T2141">
        <v>0</v>
      </c>
      <c r="V2141" t="s">
        <v>2968</v>
      </c>
      <c r="W2141" t="s">
        <v>3120</v>
      </c>
      <c r="X2141" t="s">
        <v>1195</v>
      </c>
      <c r="Y2141">
        <v>41</v>
      </c>
      <c r="Z2141">
        <v>41</v>
      </c>
      <c r="AA2141">
        <v>8</v>
      </c>
      <c r="AB2141">
        <v>8</v>
      </c>
      <c r="AC2141">
        <v>21</v>
      </c>
    </row>
    <row r="2142" spans="1:29" x14ac:dyDescent="0.3">
      <c r="A2142">
        <v>2562</v>
      </c>
      <c r="B2142" t="s">
        <v>547</v>
      </c>
      <c r="C2142" t="s">
        <v>3661</v>
      </c>
      <c r="I2142" t="s">
        <v>3622</v>
      </c>
      <c r="J2142" t="s">
        <v>527</v>
      </c>
      <c r="K2142">
        <v>0</v>
      </c>
      <c r="N2142" t="b">
        <v>1</v>
      </c>
      <c r="O2142" t="b">
        <v>0</v>
      </c>
      <c r="P2142" t="b">
        <v>1</v>
      </c>
      <c r="Q2142">
        <v>1</v>
      </c>
      <c r="R2142">
        <v>2</v>
      </c>
      <c r="S2142">
        <v>1</v>
      </c>
      <c r="T2142">
        <v>0</v>
      </c>
      <c r="V2142" t="s">
        <v>2968</v>
      </c>
      <c r="W2142" t="s">
        <v>3120</v>
      </c>
      <c r="X2142" t="s">
        <v>1207</v>
      </c>
      <c r="Y2142">
        <v>42</v>
      </c>
      <c r="Z2142">
        <v>42</v>
      </c>
      <c r="AA2142">
        <v>8</v>
      </c>
      <c r="AB2142">
        <v>8</v>
      </c>
      <c r="AC2142">
        <v>21</v>
      </c>
    </row>
    <row r="2143" spans="1:29" x14ac:dyDescent="0.3">
      <c r="A2143">
        <v>2563</v>
      </c>
      <c r="B2143" t="s">
        <v>547</v>
      </c>
      <c r="C2143" t="s">
        <v>3662</v>
      </c>
      <c r="I2143" t="s">
        <v>3622</v>
      </c>
      <c r="J2143" t="s">
        <v>527</v>
      </c>
      <c r="K2143">
        <v>0</v>
      </c>
      <c r="N2143" t="b">
        <v>1</v>
      </c>
      <c r="O2143" t="b">
        <v>0</v>
      </c>
      <c r="P2143" t="b">
        <v>1</v>
      </c>
      <c r="Q2143">
        <v>1</v>
      </c>
      <c r="R2143">
        <v>2</v>
      </c>
      <c r="S2143">
        <v>1</v>
      </c>
      <c r="T2143">
        <v>0</v>
      </c>
      <c r="V2143" t="s">
        <v>2968</v>
      </c>
      <c r="W2143" t="s">
        <v>3120</v>
      </c>
      <c r="X2143" t="s">
        <v>1219</v>
      </c>
      <c r="Y2143">
        <v>43</v>
      </c>
      <c r="Z2143">
        <v>43</v>
      </c>
      <c r="AA2143">
        <v>8</v>
      </c>
      <c r="AB2143">
        <v>8</v>
      </c>
      <c r="AC2143">
        <v>21</v>
      </c>
    </row>
    <row r="2144" spans="1:29" x14ac:dyDescent="0.3">
      <c r="A2144">
        <v>2564</v>
      </c>
      <c r="B2144" t="s">
        <v>547</v>
      </c>
      <c r="C2144" t="s">
        <v>3663</v>
      </c>
      <c r="I2144" t="s">
        <v>3622</v>
      </c>
      <c r="J2144" t="s">
        <v>527</v>
      </c>
      <c r="K2144">
        <v>0</v>
      </c>
      <c r="N2144" t="b">
        <v>1</v>
      </c>
      <c r="O2144" t="b">
        <v>0</v>
      </c>
      <c r="P2144" t="b">
        <v>1</v>
      </c>
      <c r="Q2144">
        <v>1</v>
      </c>
      <c r="R2144">
        <v>2</v>
      </c>
      <c r="S2144">
        <v>1</v>
      </c>
      <c r="T2144">
        <v>0</v>
      </c>
      <c r="V2144" t="s">
        <v>2968</v>
      </c>
      <c r="W2144" t="s">
        <v>3120</v>
      </c>
      <c r="X2144" t="s">
        <v>1231</v>
      </c>
      <c r="Y2144">
        <v>44</v>
      </c>
      <c r="Z2144">
        <v>44</v>
      </c>
      <c r="AA2144">
        <v>8</v>
      </c>
      <c r="AB2144">
        <v>8</v>
      </c>
      <c r="AC2144">
        <v>21</v>
      </c>
    </row>
    <row r="2145" spans="1:29" x14ac:dyDescent="0.3">
      <c r="A2145">
        <v>2565</v>
      </c>
      <c r="B2145" t="s">
        <v>547</v>
      </c>
      <c r="C2145" t="s">
        <v>3664</v>
      </c>
      <c r="I2145" t="s">
        <v>3622</v>
      </c>
      <c r="J2145" t="s">
        <v>527</v>
      </c>
      <c r="K2145">
        <v>0</v>
      </c>
      <c r="N2145" t="b">
        <v>1</v>
      </c>
      <c r="O2145" t="b">
        <v>0</v>
      </c>
      <c r="P2145" t="b">
        <v>1</v>
      </c>
      <c r="Q2145">
        <v>1</v>
      </c>
      <c r="R2145">
        <v>2</v>
      </c>
      <c r="S2145">
        <v>1</v>
      </c>
      <c r="T2145">
        <v>0</v>
      </c>
      <c r="V2145" t="s">
        <v>2968</v>
      </c>
      <c r="W2145" t="s">
        <v>3120</v>
      </c>
      <c r="X2145" t="s">
        <v>1243</v>
      </c>
      <c r="Y2145">
        <v>45</v>
      </c>
      <c r="Z2145">
        <v>45</v>
      </c>
      <c r="AA2145">
        <v>8</v>
      </c>
      <c r="AB2145">
        <v>8</v>
      </c>
      <c r="AC2145">
        <v>21</v>
      </c>
    </row>
    <row r="2146" spans="1:29" x14ac:dyDescent="0.3">
      <c r="A2146">
        <v>2566</v>
      </c>
      <c r="B2146" t="s">
        <v>547</v>
      </c>
      <c r="C2146" t="s">
        <v>3665</v>
      </c>
      <c r="I2146" t="s">
        <v>3622</v>
      </c>
      <c r="J2146" t="s">
        <v>527</v>
      </c>
      <c r="K2146">
        <v>0</v>
      </c>
      <c r="N2146" t="b">
        <v>1</v>
      </c>
      <c r="O2146" t="b">
        <v>0</v>
      </c>
      <c r="P2146" t="b">
        <v>1</v>
      </c>
      <c r="Q2146">
        <v>1</v>
      </c>
      <c r="R2146">
        <v>2</v>
      </c>
      <c r="S2146">
        <v>1</v>
      </c>
      <c r="T2146">
        <v>0</v>
      </c>
      <c r="V2146" t="s">
        <v>2968</v>
      </c>
      <c r="W2146" t="s">
        <v>3120</v>
      </c>
      <c r="X2146" t="s">
        <v>1255</v>
      </c>
      <c r="Y2146">
        <v>46</v>
      </c>
      <c r="Z2146">
        <v>46</v>
      </c>
      <c r="AA2146">
        <v>8</v>
      </c>
      <c r="AB2146">
        <v>8</v>
      </c>
      <c r="AC2146">
        <v>21</v>
      </c>
    </row>
    <row r="2147" spans="1:29" x14ac:dyDescent="0.3">
      <c r="A2147">
        <v>2567</v>
      </c>
      <c r="B2147" t="s">
        <v>547</v>
      </c>
      <c r="C2147" t="s">
        <v>3666</v>
      </c>
      <c r="I2147" t="s">
        <v>3622</v>
      </c>
      <c r="J2147" t="s">
        <v>527</v>
      </c>
      <c r="K2147">
        <v>0</v>
      </c>
      <c r="N2147" t="b">
        <v>1</v>
      </c>
      <c r="O2147" t="b">
        <v>0</v>
      </c>
      <c r="P2147" t="b">
        <v>1</v>
      </c>
      <c r="Q2147">
        <v>1</v>
      </c>
      <c r="R2147">
        <v>2</v>
      </c>
      <c r="S2147">
        <v>1</v>
      </c>
      <c r="T2147">
        <v>0</v>
      </c>
      <c r="V2147" t="s">
        <v>2968</v>
      </c>
      <c r="W2147" t="s">
        <v>3120</v>
      </c>
      <c r="X2147" t="s">
        <v>1267</v>
      </c>
      <c r="Y2147">
        <v>47</v>
      </c>
      <c r="Z2147">
        <v>47</v>
      </c>
      <c r="AA2147">
        <v>8</v>
      </c>
      <c r="AB2147">
        <v>8</v>
      </c>
      <c r="AC2147">
        <v>21</v>
      </c>
    </row>
    <row r="2148" spans="1:29" x14ac:dyDescent="0.3">
      <c r="A2148">
        <v>2568</v>
      </c>
      <c r="B2148" t="s">
        <v>547</v>
      </c>
      <c r="C2148" t="s">
        <v>3667</v>
      </c>
      <c r="I2148" t="s">
        <v>3622</v>
      </c>
      <c r="J2148" t="s">
        <v>527</v>
      </c>
      <c r="K2148">
        <v>0</v>
      </c>
      <c r="N2148" t="b">
        <v>1</v>
      </c>
      <c r="O2148" t="b">
        <v>0</v>
      </c>
      <c r="P2148" t="b">
        <v>1</v>
      </c>
      <c r="Q2148">
        <v>1</v>
      </c>
      <c r="R2148">
        <v>2</v>
      </c>
      <c r="S2148">
        <v>1</v>
      </c>
      <c r="T2148">
        <v>0</v>
      </c>
      <c r="V2148" t="s">
        <v>2968</v>
      </c>
      <c r="W2148" t="s">
        <v>3120</v>
      </c>
      <c r="X2148" t="s">
        <v>1279</v>
      </c>
      <c r="Y2148">
        <v>48</v>
      </c>
      <c r="Z2148">
        <v>48</v>
      </c>
      <c r="AA2148">
        <v>8</v>
      </c>
      <c r="AB2148">
        <v>8</v>
      </c>
      <c r="AC2148">
        <v>21</v>
      </c>
    </row>
    <row r="2149" spans="1:29" x14ac:dyDescent="0.3">
      <c r="A2149">
        <v>2569</v>
      </c>
      <c r="B2149" t="s">
        <v>547</v>
      </c>
      <c r="C2149" t="s">
        <v>3668</v>
      </c>
      <c r="I2149" t="s">
        <v>3622</v>
      </c>
      <c r="J2149" t="s">
        <v>527</v>
      </c>
      <c r="K2149">
        <v>0</v>
      </c>
      <c r="N2149" t="b">
        <v>1</v>
      </c>
      <c r="O2149" t="b">
        <v>0</v>
      </c>
      <c r="P2149" t="b">
        <v>1</v>
      </c>
      <c r="Q2149">
        <v>1</v>
      </c>
      <c r="R2149">
        <v>2</v>
      </c>
      <c r="S2149">
        <v>1</v>
      </c>
      <c r="T2149">
        <v>0</v>
      </c>
      <c r="V2149" t="s">
        <v>2968</v>
      </c>
      <c r="W2149" t="s">
        <v>3120</v>
      </c>
      <c r="X2149" t="s">
        <v>1291</v>
      </c>
      <c r="Y2149">
        <v>49</v>
      </c>
      <c r="Z2149">
        <v>49</v>
      </c>
      <c r="AA2149">
        <v>8</v>
      </c>
      <c r="AB2149">
        <v>8</v>
      </c>
      <c r="AC2149">
        <v>21</v>
      </c>
    </row>
    <row r="2150" spans="1:29" x14ac:dyDescent="0.3">
      <c r="A2150">
        <v>2570</v>
      </c>
      <c r="B2150" t="s">
        <v>547</v>
      </c>
      <c r="C2150" t="s">
        <v>3669</v>
      </c>
      <c r="I2150" t="s">
        <v>3622</v>
      </c>
      <c r="J2150" t="s">
        <v>527</v>
      </c>
      <c r="K2150">
        <v>0</v>
      </c>
      <c r="N2150" t="b">
        <v>1</v>
      </c>
      <c r="O2150" t="b">
        <v>0</v>
      </c>
      <c r="P2150" t="b">
        <v>1</v>
      </c>
      <c r="Q2150">
        <v>1</v>
      </c>
      <c r="R2150">
        <v>2</v>
      </c>
      <c r="S2150">
        <v>1</v>
      </c>
      <c r="T2150">
        <v>0</v>
      </c>
      <c r="V2150" t="s">
        <v>2968</v>
      </c>
      <c r="W2150" t="s">
        <v>3120</v>
      </c>
      <c r="X2150" t="s">
        <v>1303</v>
      </c>
      <c r="Y2150">
        <v>50</v>
      </c>
      <c r="Z2150">
        <v>50</v>
      </c>
      <c r="AA2150">
        <v>8</v>
      </c>
      <c r="AB2150">
        <v>8</v>
      </c>
      <c r="AC2150">
        <v>21</v>
      </c>
    </row>
    <row r="2151" spans="1:29" x14ac:dyDescent="0.3">
      <c r="A2151">
        <v>2571</v>
      </c>
      <c r="B2151" t="s">
        <v>547</v>
      </c>
      <c r="C2151" t="s">
        <v>3670</v>
      </c>
      <c r="I2151" t="s">
        <v>3622</v>
      </c>
      <c r="J2151" t="s">
        <v>527</v>
      </c>
      <c r="K2151">
        <v>0</v>
      </c>
      <c r="N2151" t="b">
        <v>1</v>
      </c>
      <c r="O2151" t="b">
        <v>0</v>
      </c>
      <c r="P2151" t="b">
        <v>1</v>
      </c>
      <c r="Q2151">
        <v>1</v>
      </c>
      <c r="R2151">
        <v>2</v>
      </c>
      <c r="S2151">
        <v>1</v>
      </c>
      <c r="T2151">
        <v>0</v>
      </c>
      <c r="V2151" t="s">
        <v>2968</v>
      </c>
      <c r="W2151" t="s">
        <v>3120</v>
      </c>
      <c r="X2151" t="s">
        <v>1315</v>
      </c>
      <c r="Y2151">
        <v>51</v>
      </c>
      <c r="Z2151">
        <v>51</v>
      </c>
      <c r="AA2151">
        <v>8</v>
      </c>
      <c r="AB2151">
        <v>8</v>
      </c>
      <c r="AC2151">
        <v>21</v>
      </c>
    </row>
    <row r="2152" spans="1:29" x14ac:dyDescent="0.3">
      <c r="A2152">
        <v>2572</v>
      </c>
      <c r="B2152" t="s">
        <v>547</v>
      </c>
      <c r="C2152" t="s">
        <v>3671</v>
      </c>
      <c r="I2152" t="s">
        <v>3622</v>
      </c>
      <c r="J2152" t="s">
        <v>527</v>
      </c>
      <c r="K2152">
        <v>0</v>
      </c>
      <c r="N2152" t="b">
        <v>1</v>
      </c>
      <c r="O2152" t="b">
        <v>0</v>
      </c>
      <c r="P2152" t="b">
        <v>1</v>
      </c>
      <c r="Q2152">
        <v>1</v>
      </c>
      <c r="R2152">
        <v>2</v>
      </c>
      <c r="S2152">
        <v>1</v>
      </c>
      <c r="T2152">
        <v>0</v>
      </c>
      <c r="V2152" t="s">
        <v>2968</v>
      </c>
      <c r="W2152" t="s">
        <v>3120</v>
      </c>
      <c r="X2152" t="s">
        <v>1327</v>
      </c>
      <c r="Y2152">
        <v>52</v>
      </c>
      <c r="Z2152">
        <v>52</v>
      </c>
      <c r="AA2152">
        <v>8</v>
      </c>
      <c r="AB2152">
        <v>8</v>
      </c>
      <c r="AC2152">
        <v>21</v>
      </c>
    </row>
    <row r="2153" spans="1:29" x14ac:dyDescent="0.3">
      <c r="A2153">
        <v>2573</v>
      </c>
      <c r="B2153" t="s">
        <v>547</v>
      </c>
      <c r="C2153" t="s">
        <v>3672</v>
      </c>
      <c r="I2153" t="s">
        <v>3622</v>
      </c>
      <c r="J2153" t="s">
        <v>527</v>
      </c>
      <c r="K2153">
        <v>0</v>
      </c>
      <c r="N2153" t="b">
        <v>1</v>
      </c>
      <c r="O2153" t="b">
        <v>0</v>
      </c>
      <c r="P2153" t="b">
        <v>1</v>
      </c>
      <c r="Q2153">
        <v>1</v>
      </c>
      <c r="R2153">
        <v>2</v>
      </c>
      <c r="S2153">
        <v>1</v>
      </c>
      <c r="T2153">
        <v>0</v>
      </c>
      <c r="V2153" t="s">
        <v>2968</v>
      </c>
      <c r="W2153" t="s">
        <v>3120</v>
      </c>
      <c r="X2153" t="s">
        <v>1840</v>
      </c>
      <c r="Y2153">
        <v>53</v>
      </c>
      <c r="Z2153">
        <v>53</v>
      </c>
      <c r="AA2153">
        <v>8</v>
      </c>
      <c r="AB2153">
        <v>8</v>
      </c>
      <c r="AC2153">
        <v>21</v>
      </c>
    </row>
    <row r="2154" spans="1:29" x14ac:dyDescent="0.3">
      <c r="A2154">
        <v>2574</v>
      </c>
      <c r="B2154" t="s">
        <v>547</v>
      </c>
      <c r="C2154" t="s">
        <v>3673</v>
      </c>
      <c r="I2154" t="s">
        <v>3622</v>
      </c>
      <c r="J2154" t="s">
        <v>527</v>
      </c>
      <c r="K2154">
        <v>0</v>
      </c>
      <c r="N2154" t="b">
        <v>1</v>
      </c>
      <c r="O2154" t="b">
        <v>0</v>
      </c>
      <c r="P2154" t="b">
        <v>1</v>
      </c>
      <c r="Q2154">
        <v>1</v>
      </c>
      <c r="R2154">
        <v>2</v>
      </c>
      <c r="S2154">
        <v>1</v>
      </c>
      <c r="T2154">
        <v>0</v>
      </c>
      <c r="V2154" t="s">
        <v>2968</v>
      </c>
      <c r="W2154" t="s">
        <v>3120</v>
      </c>
      <c r="X2154" t="s">
        <v>3674</v>
      </c>
      <c r="Y2154">
        <v>54</v>
      </c>
      <c r="Z2154">
        <v>54</v>
      </c>
      <c r="AA2154">
        <v>8</v>
      </c>
      <c r="AB2154">
        <v>8</v>
      </c>
      <c r="AC2154">
        <v>21</v>
      </c>
    </row>
    <row r="2155" spans="1:29" x14ac:dyDescent="0.3">
      <c r="A2155">
        <v>2575</v>
      </c>
      <c r="B2155" t="s">
        <v>547</v>
      </c>
      <c r="C2155" t="s">
        <v>3675</v>
      </c>
      <c r="I2155" t="s">
        <v>3622</v>
      </c>
      <c r="J2155" t="s">
        <v>527</v>
      </c>
      <c r="K2155">
        <v>0</v>
      </c>
      <c r="N2155" t="b">
        <v>1</v>
      </c>
      <c r="O2155" t="b">
        <v>0</v>
      </c>
      <c r="P2155" t="b">
        <v>1</v>
      </c>
      <c r="Q2155">
        <v>1</v>
      </c>
      <c r="R2155">
        <v>2</v>
      </c>
      <c r="S2155">
        <v>1</v>
      </c>
      <c r="T2155">
        <v>0</v>
      </c>
      <c r="V2155" t="s">
        <v>2968</v>
      </c>
      <c r="W2155" t="s">
        <v>3120</v>
      </c>
      <c r="X2155" t="s">
        <v>3676</v>
      </c>
      <c r="Y2155">
        <v>55</v>
      </c>
      <c r="Z2155">
        <v>55</v>
      </c>
      <c r="AA2155">
        <v>8</v>
      </c>
      <c r="AB2155">
        <v>8</v>
      </c>
      <c r="AC2155">
        <v>21</v>
      </c>
    </row>
    <row r="2156" spans="1:29" x14ac:dyDescent="0.3">
      <c r="A2156">
        <v>2576</v>
      </c>
      <c r="B2156" t="s">
        <v>547</v>
      </c>
      <c r="C2156" t="s">
        <v>3677</v>
      </c>
      <c r="I2156" t="s">
        <v>3622</v>
      </c>
      <c r="J2156" t="s">
        <v>527</v>
      </c>
      <c r="K2156">
        <v>0</v>
      </c>
      <c r="N2156" t="b">
        <v>1</v>
      </c>
      <c r="O2156" t="b">
        <v>0</v>
      </c>
      <c r="P2156" t="b">
        <v>1</v>
      </c>
      <c r="Q2156">
        <v>1</v>
      </c>
      <c r="R2156">
        <v>2</v>
      </c>
      <c r="S2156">
        <v>1</v>
      </c>
      <c r="T2156">
        <v>0</v>
      </c>
      <c r="V2156" t="s">
        <v>2968</v>
      </c>
      <c r="W2156" t="s">
        <v>3120</v>
      </c>
      <c r="X2156" t="s">
        <v>3678</v>
      </c>
      <c r="Y2156">
        <v>56</v>
      </c>
      <c r="Z2156">
        <v>56</v>
      </c>
      <c r="AA2156">
        <v>8</v>
      </c>
      <c r="AB2156">
        <v>8</v>
      </c>
      <c r="AC2156">
        <v>21</v>
      </c>
    </row>
    <row r="2157" spans="1:29" x14ac:dyDescent="0.3">
      <c r="A2157">
        <v>2577</v>
      </c>
      <c r="B2157" t="s">
        <v>547</v>
      </c>
      <c r="C2157" t="s">
        <v>3679</v>
      </c>
      <c r="I2157" t="s">
        <v>3622</v>
      </c>
      <c r="J2157" t="s">
        <v>527</v>
      </c>
      <c r="K2157">
        <v>0</v>
      </c>
      <c r="N2157" t="b">
        <v>1</v>
      </c>
      <c r="O2157" t="b">
        <v>0</v>
      </c>
      <c r="P2157" t="b">
        <v>1</v>
      </c>
      <c r="Q2157">
        <v>1</v>
      </c>
      <c r="R2157">
        <v>2</v>
      </c>
      <c r="S2157">
        <v>1</v>
      </c>
      <c r="T2157">
        <v>0</v>
      </c>
      <c r="V2157" t="s">
        <v>2968</v>
      </c>
      <c r="W2157" t="s">
        <v>3120</v>
      </c>
      <c r="X2157" t="s">
        <v>3680</v>
      </c>
      <c r="Y2157">
        <v>57</v>
      </c>
      <c r="Z2157">
        <v>57</v>
      </c>
      <c r="AA2157">
        <v>8</v>
      </c>
      <c r="AB2157">
        <v>8</v>
      </c>
      <c r="AC2157">
        <v>21</v>
      </c>
    </row>
    <row r="2158" spans="1:29" x14ac:dyDescent="0.3">
      <c r="A2158">
        <v>2578</v>
      </c>
      <c r="B2158" t="s">
        <v>547</v>
      </c>
      <c r="C2158" t="s">
        <v>3681</v>
      </c>
      <c r="I2158" t="s">
        <v>3622</v>
      </c>
      <c r="J2158" t="s">
        <v>527</v>
      </c>
      <c r="K2158">
        <v>0</v>
      </c>
      <c r="N2158" t="b">
        <v>1</v>
      </c>
      <c r="O2158" t="b">
        <v>0</v>
      </c>
      <c r="P2158" t="b">
        <v>1</v>
      </c>
      <c r="Q2158">
        <v>1</v>
      </c>
      <c r="R2158">
        <v>2</v>
      </c>
      <c r="S2158">
        <v>1</v>
      </c>
      <c r="T2158">
        <v>0</v>
      </c>
      <c r="V2158" t="s">
        <v>2968</v>
      </c>
      <c r="W2158" t="s">
        <v>3120</v>
      </c>
      <c r="X2158" t="s">
        <v>3682</v>
      </c>
      <c r="Y2158">
        <v>58</v>
      </c>
      <c r="Z2158">
        <v>58</v>
      </c>
      <c r="AA2158">
        <v>8</v>
      </c>
      <c r="AB2158">
        <v>8</v>
      </c>
      <c r="AC2158">
        <v>21</v>
      </c>
    </row>
    <row r="2159" spans="1:29" x14ac:dyDescent="0.3">
      <c r="A2159">
        <v>2579</v>
      </c>
      <c r="B2159" t="s">
        <v>547</v>
      </c>
      <c r="C2159" t="s">
        <v>3683</v>
      </c>
      <c r="I2159" t="s">
        <v>3622</v>
      </c>
      <c r="J2159" t="s">
        <v>527</v>
      </c>
      <c r="K2159">
        <v>0</v>
      </c>
      <c r="N2159" t="b">
        <v>1</v>
      </c>
      <c r="O2159" t="b">
        <v>0</v>
      </c>
      <c r="P2159" t="b">
        <v>1</v>
      </c>
      <c r="Q2159">
        <v>1</v>
      </c>
      <c r="R2159">
        <v>2</v>
      </c>
      <c r="S2159">
        <v>1</v>
      </c>
      <c r="T2159">
        <v>0</v>
      </c>
      <c r="V2159" t="s">
        <v>2968</v>
      </c>
      <c r="W2159" t="s">
        <v>3120</v>
      </c>
      <c r="X2159" t="s">
        <v>3684</v>
      </c>
      <c r="Y2159">
        <v>59</v>
      </c>
      <c r="Z2159">
        <v>59</v>
      </c>
      <c r="AA2159">
        <v>8</v>
      </c>
      <c r="AB2159">
        <v>8</v>
      </c>
      <c r="AC2159">
        <v>21</v>
      </c>
    </row>
    <row r="2160" spans="1:29" x14ac:dyDescent="0.3">
      <c r="A2160">
        <v>2580</v>
      </c>
      <c r="B2160" t="s">
        <v>547</v>
      </c>
      <c r="C2160" t="s">
        <v>3685</v>
      </c>
      <c r="I2160" t="s">
        <v>3622</v>
      </c>
      <c r="J2160" t="s">
        <v>527</v>
      </c>
      <c r="K2160">
        <v>0</v>
      </c>
      <c r="N2160" t="b">
        <v>1</v>
      </c>
      <c r="O2160" t="b">
        <v>0</v>
      </c>
      <c r="P2160" t="b">
        <v>1</v>
      </c>
      <c r="Q2160">
        <v>1</v>
      </c>
      <c r="R2160">
        <v>2</v>
      </c>
      <c r="S2160">
        <v>1</v>
      </c>
      <c r="T2160">
        <v>0</v>
      </c>
      <c r="V2160" t="s">
        <v>2968</v>
      </c>
      <c r="W2160" t="s">
        <v>3120</v>
      </c>
      <c r="X2160" t="s">
        <v>3686</v>
      </c>
      <c r="Y2160">
        <v>60</v>
      </c>
      <c r="Z2160">
        <v>60</v>
      </c>
      <c r="AA2160">
        <v>8</v>
      </c>
      <c r="AB2160">
        <v>8</v>
      </c>
      <c r="AC2160">
        <v>21</v>
      </c>
    </row>
    <row r="2161" spans="1:29" x14ac:dyDescent="0.3">
      <c r="A2161">
        <v>2581</v>
      </c>
      <c r="B2161" t="s">
        <v>547</v>
      </c>
      <c r="C2161" t="s">
        <v>3687</v>
      </c>
      <c r="I2161" t="s">
        <v>3622</v>
      </c>
      <c r="J2161" t="s">
        <v>527</v>
      </c>
      <c r="K2161">
        <v>0</v>
      </c>
      <c r="N2161" t="b">
        <v>1</v>
      </c>
      <c r="O2161" t="b">
        <v>0</v>
      </c>
      <c r="P2161" t="b">
        <v>1</v>
      </c>
      <c r="Q2161">
        <v>1</v>
      </c>
      <c r="R2161">
        <v>2</v>
      </c>
      <c r="S2161">
        <v>1</v>
      </c>
      <c r="T2161">
        <v>0</v>
      </c>
      <c r="V2161" t="s">
        <v>2968</v>
      </c>
      <c r="W2161" t="s">
        <v>3120</v>
      </c>
      <c r="X2161" t="s">
        <v>3688</v>
      </c>
      <c r="Y2161">
        <v>61</v>
      </c>
      <c r="Z2161">
        <v>61</v>
      </c>
      <c r="AA2161">
        <v>8</v>
      </c>
      <c r="AB2161">
        <v>8</v>
      </c>
      <c r="AC2161">
        <v>21</v>
      </c>
    </row>
    <row r="2162" spans="1:29" x14ac:dyDescent="0.3">
      <c r="A2162">
        <v>2582</v>
      </c>
      <c r="B2162" t="s">
        <v>547</v>
      </c>
      <c r="C2162" t="s">
        <v>3689</v>
      </c>
      <c r="I2162" t="s">
        <v>3622</v>
      </c>
      <c r="J2162" t="s">
        <v>527</v>
      </c>
      <c r="K2162">
        <v>0</v>
      </c>
      <c r="N2162" t="b">
        <v>1</v>
      </c>
      <c r="O2162" t="b">
        <v>0</v>
      </c>
      <c r="P2162" t="b">
        <v>1</v>
      </c>
      <c r="Q2162">
        <v>1</v>
      </c>
      <c r="R2162">
        <v>2</v>
      </c>
      <c r="S2162">
        <v>1</v>
      </c>
      <c r="T2162">
        <v>0</v>
      </c>
      <c r="V2162" t="s">
        <v>2968</v>
      </c>
      <c r="W2162" t="s">
        <v>3120</v>
      </c>
      <c r="X2162" t="s">
        <v>3690</v>
      </c>
      <c r="Y2162">
        <v>62</v>
      </c>
      <c r="Z2162">
        <v>62</v>
      </c>
      <c r="AA2162">
        <v>8</v>
      </c>
      <c r="AB2162">
        <v>8</v>
      </c>
      <c r="AC2162">
        <v>21</v>
      </c>
    </row>
    <row r="2163" spans="1:29" x14ac:dyDescent="0.3">
      <c r="A2163">
        <v>2583</v>
      </c>
      <c r="B2163" t="s">
        <v>547</v>
      </c>
      <c r="C2163" t="s">
        <v>3691</v>
      </c>
      <c r="I2163" t="s">
        <v>3622</v>
      </c>
      <c r="J2163" t="s">
        <v>527</v>
      </c>
      <c r="K2163">
        <v>0</v>
      </c>
      <c r="N2163" t="b">
        <v>1</v>
      </c>
      <c r="O2163" t="b">
        <v>0</v>
      </c>
      <c r="P2163" t="b">
        <v>1</v>
      </c>
      <c r="Q2163">
        <v>1</v>
      </c>
      <c r="R2163">
        <v>2</v>
      </c>
      <c r="S2163">
        <v>1</v>
      </c>
      <c r="T2163">
        <v>0</v>
      </c>
      <c r="V2163" t="s">
        <v>2968</v>
      </c>
      <c r="W2163" t="s">
        <v>3120</v>
      </c>
      <c r="X2163" t="s">
        <v>3692</v>
      </c>
      <c r="Y2163">
        <v>63</v>
      </c>
      <c r="Z2163">
        <v>63</v>
      </c>
      <c r="AA2163">
        <v>8</v>
      </c>
      <c r="AB2163">
        <v>8</v>
      </c>
      <c r="AC2163">
        <v>21</v>
      </c>
    </row>
    <row r="2164" spans="1:29" x14ac:dyDescent="0.3">
      <c r="A2164">
        <v>2584</v>
      </c>
      <c r="B2164" t="s">
        <v>547</v>
      </c>
      <c r="C2164" t="s">
        <v>3693</v>
      </c>
      <c r="I2164" t="s">
        <v>3622</v>
      </c>
      <c r="J2164" t="s">
        <v>527</v>
      </c>
      <c r="K2164">
        <v>0</v>
      </c>
      <c r="N2164" t="b">
        <v>1</v>
      </c>
      <c r="O2164" t="b">
        <v>0</v>
      </c>
      <c r="P2164" t="b">
        <v>1</v>
      </c>
      <c r="Q2164">
        <v>1</v>
      </c>
      <c r="R2164">
        <v>2</v>
      </c>
      <c r="S2164">
        <v>1</v>
      </c>
      <c r="T2164">
        <v>0</v>
      </c>
      <c r="V2164" t="s">
        <v>2968</v>
      </c>
      <c r="W2164" t="s">
        <v>3120</v>
      </c>
      <c r="X2164" t="s">
        <v>3694</v>
      </c>
      <c r="Y2164">
        <v>64</v>
      </c>
      <c r="Z2164">
        <v>64</v>
      </c>
      <c r="AA2164">
        <v>8</v>
      </c>
      <c r="AB2164">
        <v>8</v>
      </c>
      <c r="AC2164">
        <v>21</v>
      </c>
    </row>
    <row r="2165" spans="1:29" x14ac:dyDescent="0.3">
      <c r="A2165">
        <v>2585</v>
      </c>
      <c r="B2165" t="s">
        <v>547</v>
      </c>
      <c r="C2165" t="s">
        <v>3695</v>
      </c>
      <c r="I2165" t="s">
        <v>3622</v>
      </c>
      <c r="J2165" t="s">
        <v>527</v>
      </c>
      <c r="K2165">
        <v>0</v>
      </c>
      <c r="N2165" t="b">
        <v>1</v>
      </c>
      <c r="O2165" t="b">
        <v>0</v>
      </c>
      <c r="P2165" t="b">
        <v>1</v>
      </c>
      <c r="Q2165">
        <v>1</v>
      </c>
      <c r="R2165">
        <v>2</v>
      </c>
      <c r="S2165">
        <v>1</v>
      </c>
      <c r="T2165">
        <v>0</v>
      </c>
      <c r="V2165" t="s">
        <v>2968</v>
      </c>
      <c r="W2165" t="s">
        <v>3120</v>
      </c>
      <c r="X2165" t="s">
        <v>3696</v>
      </c>
      <c r="Y2165">
        <v>65</v>
      </c>
      <c r="Z2165">
        <v>65</v>
      </c>
      <c r="AA2165">
        <v>8</v>
      </c>
      <c r="AB2165">
        <v>8</v>
      </c>
      <c r="AC2165">
        <v>21</v>
      </c>
    </row>
    <row r="2166" spans="1:29" x14ac:dyDescent="0.3">
      <c r="A2166">
        <v>2586</v>
      </c>
      <c r="B2166" t="s">
        <v>547</v>
      </c>
      <c r="C2166" t="s">
        <v>3697</v>
      </c>
      <c r="I2166" t="s">
        <v>3622</v>
      </c>
      <c r="J2166" t="s">
        <v>527</v>
      </c>
      <c r="K2166">
        <v>0</v>
      </c>
      <c r="N2166" t="b">
        <v>1</v>
      </c>
      <c r="O2166" t="b">
        <v>0</v>
      </c>
      <c r="P2166" t="b">
        <v>1</v>
      </c>
      <c r="Q2166">
        <v>1</v>
      </c>
      <c r="R2166">
        <v>2</v>
      </c>
      <c r="S2166">
        <v>1</v>
      </c>
      <c r="T2166">
        <v>0</v>
      </c>
      <c r="V2166" t="s">
        <v>2968</v>
      </c>
      <c r="W2166" t="s">
        <v>3120</v>
      </c>
      <c r="X2166" t="s">
        <v>3698</v>
      </c>
      <c r="Y2166">
        <v>66</v>
      </c>
      <c r="Z2166">
        <v>66</v>
      </c>
      <c r="AA2166">
        <v>8</v>
      </c>
      <c r="AB2166">
        <v>8</v>
      </c>
      <c r="AC2166">
        <v>21</v>
      </c>
    </row>
    <row r="2167" spans="1:29" x14ac:dyDescent="0.3">
      <c r="A2167">
        <v>2587</v>
      </c>
      <c r="B2167" t="s">
        <v>547</v>
      </c>
      <c r="C2167" t="s">
        <v>3699</v>
      </c>
      <c r="I2167" t="s">
        <v>3622</v>
      </c>
      <c r="J2167" t="s">
        <v>527</v>
      </c>
      <c r="K2167">
        <v>0</v>
      </c>
      <c r="N2167" t="b">
        <v>1</v>
      </c>
      <c r="O2167" t="b">
        <v>0</v>
      </c>
      <c r="P2167" t="b">
        <v>1</v>
      </c>
      <c r="Q2167">
        <v>1</v>
      </c>
      <c r="R2167">
        <v>2</v>
      </c>
      <c r="S2167">
        <v>1</v>
      </c>
      <c r="T2167">
        <v>0</v>
      </c>
      <c r="V2167" t="s">
        <v>2968</v>
      </c>
      <c r="W2167" t="s">
        <v>3120</v>
      </c>
      <c r="X2167" t="s">
        <v>3700</v>
      </c>
      <c r="Y2167">
        <v>67</v>
      </c>
      <c r="Z2167">
        <v>67</v>
      </c>
      <c r="AA2167">
        <v>8</v>
      </c>
      <c r="AB2167">
        <v>8</v>
      </c>
      <c r="AC2167">
        <v>21</v>
      </c>
    </row>
    <row r="2168" spans="1:29" x14ac:dyDescent="0.3">
      <c r="A2168">
        <v>2588</v>
      </c>
      <c r="B2168" t="s">
        <v>547</v>
      </c>
      <c r="C2168" t="s">
        <v>3701</v>
      </c>
      <c r="I2168" t="s">
        <v>3622</v>
      </c>
      <c r="J2168" t="s">
        <v>527</v>
      </c>
      <c r="K2168">
        <v>0</v>
      </c>
      <c r="N2168" t="b">
        <v>1</v>
      </c>
      <c r="O2168" t="b">
        <v>0</v>
      </c>
      <c r="P2168" t="b">
        <v>1</v>
      </c>
      <c r="Q2168">
        <v>1</v>
      </c>
      <c r="R2168">
        <v>2</v>
      </c>
      <c r="S2168">
        <v>1</v>
      </c>
      <c r="T2168">
        <v>0</v>
      </c>
      <c r="V2168" t="s">
        <v>2968</v>
      </c>
      <c r="W2168" t="s">
        <v>3120</v>
      </c>
      <c r="X2168" t="s">
        <v>3702</v>
      </c>
      <c r="Y2168">
        <v>68</v>
      </c>
      <c r="Z2168">
        <v>68</v>
      </c>
      <c r="AA2168">
        <v>8</v>
      </c>
      <c r="AB2168">
        <v>8</v>
      </c>
      <c r="AC2168">
        <v>21</v>
      </c>
    </row>
    <row r="2169" spans="1:29" x14ac:dyDescent="0.3">
      <c r="A2169">
        <v>2589</v>
      </c>
      <c r="B2169" t="s">
        <v>547</v>
      </c>
      <c r="C2169" t="s">
        <v>3703</v>
      </c>
      <c r="I2169" t="s">
        <v>3622</v>
      </c>
      <c r="J2169" t="s">
        <v>527</v>
      </c>
      <c r="K2169">
        <v>0</v>
      </c>
      <c r="N2169" t="b">
        <v>1</v>
      </c>
      <c r="O2169" t="b">
        <v>0</v>
      </c>
      <c r="P2169" t="b">
        <v>1</v>
      </c>
      <c r="Q2169">
        <v>1</v>
      </c>
      <c r="R2169">
        <v>2</v>
      </c>
      <c r="S2169">
        <v>1</v>
      </c>
      <c r="T2169">
        <v>0</v>
      </c>
      <c r="V2169" t="s">
        <v>2968</v>
      </c>
      <c r="W2169" t="s">
        <v>3120</v>
      </c>
      <c r="X2169" t="s">
        <v>3704</v>
      </c>
      <c r="Y2169">
        <v>69</v>
      </c>
      <c r="Z2169">
        <v>69</v>
      </c>
      <c r="AA2169">
        <v>8</v>
      </c>
      <c r="AB2169">
        <v>8</v>
      </c>
      <c r="AC2169">
        <v>21</v>
      </c>
    </row>
    <row r="2170" spans="1:29" x14ac:dyDescent="0.3">
      <c r="A2170">
        <v>2590</v>
      </c>
      <c r="B2170" t="s">
        <v>547</v>
      </c>
      <c r="C2170" t="s">
        <v>3705</v>
      </c>
      <c r="I2170" t="s">
        <v>3622</v>
      </c>
      <c r="J2170" t="s">
        <v>527</v>
      </c>
      <c r="K2170">
        <v>0</v>
      </c>
      <c r="N2170" t="b">
        <v>1</v>
      </c>
      <c r="O2170" t="b">
        <v>0</v>
      </c>
      <c r="P2170" t="b">
        <v>1</v>
      </c>
      <c r="Q2170">
        <v>1</v>
      </c>
      <c r="R2170">
        <v>2</v>
      </c>
      <c r="S2170">
        <v>1</v>
      </c>
      <c r="T2170">
        <v>0</v>
      </c>
      <c r="V2170" t="s">
        <v>2968</v>
      </c>
      <c r="W2170" t="s">
        <v>3120</v>
      </c>
      <c r="X2170" t="s">
        <v>3706</v>
      </c>
      <c r="Y2170">
        <v>70</v>
      </c>
      <c r="Z2170">
        <v>70</v>
      </c>
      <c r="AA2170">
        <v>8</v>
      </c>
      <c r="AB2170">
        <v>8</v>
      </c>
      <c r="AC2170">
        <v>21</v>
      </c>
    </row>
    <row r="2171" spans="1:29" x14ac:dyDescent="0.3">
      <c r="A2171">
        <v>2591</v>
      </c>
      <c r="B2171" t="s">
        <v>547</v>
      </c>
      <c r="C2171" t="s">
        <v>3707</v>
      </c>
      <c r="I2171" t="s">
        <v>3622</v>
      </c>
      <c r="J2171" t="s">
        <v>527</v>
      </c>
      <c r="K2171">
        <v>0</v>
      </c>
      <c r="N2171" t="b">
        <v>1</v>
      </c>
      <c r="O2171" t="b">
        <v>0</v>
      </c>
      <c r="P2171" t="b">
        <v>1</v>
      </c>
      <c r="Q2171">
        <v>1</v>
      </c>
      <c r="R2171">
        <v>2</v>
      </c>
      <c r="S2171">
        <v>1</v>
      </c>
      <c r="T2171">
        <v>0</v>
      </c>
      <c r="V2171" t="s">
        <v>2968</v>
      </c>
      <c r="W2171" t="s">
        <v>3120</v>
      </c>
      <c r="X2171" t="s">
        <v>3708</v>
      </c>
      <c r="Y2171">
        <v>71</v>
      </c>
      <c r="Z2171">
        <v>71</v>
      </c>
      <c r="AA2171">
        <v>8</v>
      </c>
      <c r="AB2171">
        <v>8</v>
      </c>
      <c r="AC2171">
        <v>21</v>
      </c>
    </row>
    <row r="2172" spans="1:29" x14ac:dyDescent="0.3">
      <c r="A2172">
        <v>2592</v>
      </c>
      <c r="B2172" t="s">
        <v>547</v>
      </c>
      <c r="C2172" t="s">
        <v>3709</v>
      </c>
      <c r="I2172" t="s">
        <v>3622</v>
      </c>
      <c r="J2172" t="s">
        <v>527</v>
      </c>
      <c r="K2172">
        <v>0</v>
      </c>
      <c r="N2172" t="b">
        <v>1</v>
      </c>
      <c r="O2172" t="b">
        <v>0</v>
      </c>
      <c r="P2172" t="b">
        <v>1</v>
      </c>
      <c r="Q2172">
        <v>1</v>
      </c>
      <c r="R2172">
        <v>2</v>
      </c>
      <c r="S2172">
        <v>1</v>
      </c>
      <c r="T2172">
        <v>0</v>
      </c>
      <c r="V2172" t="s">
        <v>2968</v>
      </c>
      <c r="W2172" t="s">
        <v>3120</v>
      </c>
      <c r="X2172" t="s">
        <v>3710</v>
      </c>
      <c r="Y2172">
        <v>72</v>
      </c>
      <c r="Z2172">
        <v>72</v>
      </c>
      <c r="AA2172">
        <v>8</v>
      </c>
      <c r="AB2172">
        <v>8</v>
      </c>
      <c r="AC2172">
        <v>21</v>
      </c>
    </row>
    <row r="2173" spans="1:29" x14ac:dyDescent="0.3">
      <c r="A2173">
        <v>2593</v>
      </c>
      <c r="B2173" t="s">
        <v>547</v>
      </c>
      <c r="C2173" t="s">
        <v>3711</v>
      </c>
      <c r="I2173" t="s">
        <v>3622</v>
      </c>
      <c r="J2173" t="s">
        <v>527</v>
      </c>
      <c r="K2173">
        <v>0</v>
      </c>
      <c r="N2173" t="b">
        <v>1</v>
      </c>
      <c r="O2173" t="b">
        <v>0</v>
      </c>
      <c r="P2173" t="b">
        <v>1</v>
      </c>
      <c r="Q2173">
        <v>1</v>
      </c>
      <c r="R2173">
        <v>2</v>
      </c>
      <c r="S2173">
        <v>1</v>
      </c>
      <c r="T2173">
        <v>0</v>
      </c>
      <c r="V2173" t="s">
        <v>2968</v>
      </c>
      <c r="W2173" t="s">
        <v>3120</v>
      </c>
      <c r="X2173" t="s">
        <v>3712</v>
      </c>
      <c r="Y2173">
        <v>73</v>
      </c>
      <c r="Z2173">
        <v>73</v>
      </c>
      <c r="AA2173">
        <v>8</v>
      </c>
      <c r="AB2173">
        <v>8</v>
      </c>
      <c r="AC2173">
        <v>21</v>
      </c>
    </row>
    <row r="2174" spans="1:29" x14ac:dyDescent="0.3">
      <c r="A2174">
        <v>2594</v>
      </c>
      <c r="B2174" t="s">
        <v>547</v>
      </c>
      <c r="C2174" t="s">
        <v>3713</v>
      </c>
      <c r="I2174" t="s">
        <v>3622</v>
      </c>
      <c r="J2174" t="s">
        <v>527</v>
      </c>
      <c r="K2174">
        <v>0</v>
      </c>
      <c r="N2174" t="b">
        <v>1</v>
      </c>
      <c r="O2174" t="b">
        <v>0</v>
      </c>
      <c r="P2174" t="b">
        <v>1</v>
      </c>
      <c r="Q2174">
        <v>1</v>
      </c>
      <c r="R2174">
        <v>2</v>
      </c>
      <c r="S2174">
        <v>1</v>
      </c>
      <c r="T2174">
        <v>0</v>
      </c>
      <c r="V2174" t="s">
        <v>2968</v>
      </c>
      <c r="W2174" t="s">
        <v>3120</v>
      </c>
      <c r="X2174" t="s">
        <v>3714</v>
      </c>
      <c r="Y2174">
        <v>74</v>
      </c>
      <c r="Z2174">
        <v>74</v>
      </c>
      <c r="AA2174">
        <v>8</v>
      </c>
      <c r="AB2174">
        <v>8</v>
      </c>
      <c r="AC2174">
        <v>21</v>
      </c>
    </row>
    <row r="2175" spans="1:29" x14ac:dyDescent="0.3">
      <c r="A2175">
        <v>2595</v>
      </c>
      <c r="B2175" t="s">
        <v>547</v>
      </c>
      <c r="C2175" t="s">
        <v>3715</v>
      </c>
      <c r="I2175" t="s">
        <v>3622</v>
      </c>
      <c r="J2175" t="s">
        <v>527</v>
      </c>
      <c r="K2175">
        <v>0</v>
      </c>
      <c r="N2175" t="b">
        <v>1</v>
      </c>
      <c r="O2175" t="b">
        <v>0</v>
      </c>
      <c r="P2175" t="b">
        <v>1</v>
      </c>
      <c r="Q2175">
        <v>1</v>
      </c>
      <c r="R2175">
        <v>2</v>
      </c>
      <c r="S2175">
        <v>1</v>
      </c>
      <c r="T2175">
        <v>0</v>
      </c>
      <c r="V2175" t="s">
        <v>2968</v>
      </c>
      <c r="W2175" t="s">
        <v>3120</v>
      </c>
      <c r="X2175" t="s">
        <v>3716</v>
      </c>
      <c r="Y2175">
        <v>75</v>
      </c>
      <c r="Z2175">
        <v>75</v>
      </c>
      <c r="AA2175">
        <v>8</v>
      </c>
      <c r="AB2175">
        <v>8</v>
      </c>
      <c r="AC2175">
        <v>21</v>
      </c>
    </row>
    <row r="2176" spans="1:29" x14ac:dyDescent="0.3">
      <c r="A2176">
        <v>2596</v>
      </c>
      <c r="B2176" t="s">
        <v>547</v>
      </c>
      <c r="C2176" t="s">
        <v>3717</v>
      </c>
      <c r="I2176" t="s">
        <v>3622</v>
      </c>
      <c r="J2176" t="s">
        <v>527</v>
      </c>
      <c r="K2176">
        <v>0</v>
      </c>
      <c r="N2176" t="b">
        <v>1</v>
      </c>
      <c r="O2176" t="b">
        <v>0</v>
      </c>
      <c r="P2176" t="b">
        <v>1</v>
      </c>
      <c r="Q2176">
        <v>1</v>
      </c>
      <c r="R2176">
        <v>2</v>
      </c>
      <c r="S2176">
        <v>1</v>
      </c>
      <c r="T2176">
        <v>0</v>
      </c>
      <c r="V2176" t="s">
        <v>2968</v>
      </c>
      <c r="W2176" t="s">
        <v>3120</v>
      </c>
      <c r="X2176" t="s">
        <v>3718</v>
      </c>
      <c r="Y2176">
        <v>76</v>
      </c>
      <c r="Z2176">
        <v>76</v>
      </c>
      <c r="AA2176">
        <v>8</v>
      </c>
      <c r="AB2176">
        <v>8</v>
      </c>
      <c r="AC2176">
        <v>21</v>
      </c>
    </row>
    <row r="2177" spans="1:29" x14ac:dyDescent="0.3">
      <c r="A2177">
        <v>2597</v>
      </c>
      <c r="B2177" t="s">
        <v>547</v>
      </c>
      <c r="C2177" t="s">
        <v>3719</v>
      </c>
      <c r="I2177" t="s">
        <v>3622</v>
      </c>
      <c r="J2177" t="s">
        <v>527</v>
      </c>
      <c r="K2177">
        <v>0</v>
      </c>
      <c r="N2177" t="b">
        <v>1</v>
      </c>
      <c r="O2177" t="b">
        <v>0</v>
      </c>
      <c r="P2177" t="b">
        <v>1</v>
      </c>
      <c r="Q2177">
        <v>1</v>
      </c>
      <c r="R2177">
        <v>2</v>
      </c>
      <c r="S2177">
        <v>1</v>
      </c>
      <c r="T2177">
        <v>0</v>
      </c>
      <c r="V2177" t="s">
        <v>2968</v>
      </c>
      <c r="W2177" t="s">
        <v>3120</v>
      </c>
      <c r="X2177" t="s">
        <v>3720</v>
      </c>
      <c r="Y2177">
        <v>77</v>
      </c>
      <c r="Z2177">
        <v>77</v>
      </c>
      <c r="AA2177">
        <v>8</v>
      </c>
      <c r="AB2177">
        <v>8</v>
      </c>
      <c r="AC2177">
        <v>21</v>
      </c>
    </row>
    <row r="2178" spans="1:29" x14ac:dyDescent="0.3">
      <c r="A2178">
        <v>2598</v>
      </c>
      <c r="B2178" t="s">
        <v>543</v>
      </c>
      <c r="C2178" t="s">
        <v>3721</v>
      </c>
      <c r="D2178" t="s">
        <v>3722</v>
      </c>
      <c r="E2178" t="s">
        <v>2952</v>
      </c>
      <c r="V2178" t="s">
        <v>2952</v>
      </c>
      <c r="W2178" t="s">
        <v>3723</v>
      </c>
      <c r="X2178" t="s">
        <v>3724</v>
      </c>
      <c r="Y2178">
        <v>1</v>
      </c>
      <c r="Z2178">
        <v>10</v>
      </c>
      <c r="AA2178">
        <v>1</v>
      </c>
      <c r="AB2178">
        <v>4</v>
      </c>
      <c r="AC2178">
        <v>11</v>
      </c>
    </row>
    <row r="2179" spans="1:29" x14ac:dyDescent="0.3">
      <c r="A2179">
        <v>2599</v>
      </c>
      <c r="B2179" t="s">
        <v>545</v>
      </c>
      <c r="C2179" t="s">
        <v>3725</v>
      </c>
      <c r="V2179" t="s">
        <v>2952</v>
      </c>
      <c r="W2179" t="s">
        <v>3723</v>
      </c>
      <c r="X2179" t="s">
        <v>3726</v>
      </c>
      <c r="Y2179">
        <v>1</v>
      </c>
      <c r="Z2179">
        <v>10</v>
      </c>
      <c r="AA2179">
        <v>3</v>
      </c>
      <c r="AB2179">
        <v>3</v>
      </c>
      <c r="AC2179">
        <v>11</v>
      </c>
    </row>
    <row r="2180" spans="1:29" x14ac:dyDescent="0.3">
      <c r="A2180">
        <v>2600</v>
      </c>
      <c r="B2180" t="s">
        <v>546</v>
      </c>
      <c r="C2180" t="s">
        <v>3727</v>
      </c>
      <c r="V2180" t="s">
        <v>2952</v>
      </c>
      <c r="W2180" t="s">
        <v>3723</v>
      </c>
      <c r="X2180" t="s">
        <v>3728</v>
      </c>
      <c r="Y2180">
        <v>3</v>
      </c>
      <c r="Z2180">
        <v>10</v>
      </c>
      <c r="AA2180">
        <v>1</v>
      </c>
      <c r="AB2180">
        <v>4</v>
      </c>
      <c r="AC2180">
        <v>11</v>
      </c>
    </row>
    <row r="2181" spans="1:29" x14ac:dyDescent="0.3">
      <c r="A2181">
        <v>2601</v>
      </c>
      <c r="B2181" t="s">
        <v>547</v>
      </c>
      <c r="C2181" t="s">
        <v>3729</v>
      </c>
      <c r="G2181" t="s">
        <v>2968</v>
      </c>
      <c r="J2181" t="s">
        <v>531</v>
      </c>
      <c r="K2181">
        <v>0</v>
      </c>
      <c r="N2181" t="b">
        <v>1</v>
      </c>
      <c r="O2181" t="b">
        <v>0</v>
      </c>
      <c r="P2181" t="b">
        <v>1</v>
      </c>
      <c r="Q2181">
        <v>1</v>
      </c>
      <c r="R2181">
        <v>0</v>
      </c>
      <c r="S2181">
        <v>1</v>
      </c>
      <c r="T2181">
        <v>2</v>
      </c>
      <c r="V2181" t="s">
        <v>2952</v>
      </c>
      <c r="W2181" t="s">
        <v>3723</v>
      </c>
      <c r="X2181" t="s">
        <v>455</v>
      </c>
      <c r="Y2181">
        <v>6</v>
      </c>
      <c r="Z2181">
        <v>6</v>
      </c>
      <c r="AA2181">
        <v>3</v>
      </c>
      <c r="AB2181">
        <v>3</v>
      </c>
      <c r="AC2181">
        <v>11</v>
      </c>
    </row>
    <row r="2182" spans="1:29" x14ac:dyDescent="0.3">
      <c r="A2182">
        <v>2602</v>
      </c>
      <c r="B2182" t="s">
        <v>547</v>
      </c>
      <c r="C2182" t="s">
        <v>3730</v>
      </c>
      <c r="J2182" t="s">
        <v>531</v>
      </c>
      <c r="K2182">
        <v>0</v>
      </c>
      <c r="N2182" t="b">
        <v>1</v>
      </c>
      <c r="O2182" t="b">
        <v>0</v>
      </c>
      <c r="P2182" t="b">
        <v>1</v>
      </c>
      <c r="Q2182">
        <v>1</v>
      </c>
      <c r="R2182">
        <v>2</v>
      </c>
      <c r="S2182">
        <v>1</v>
      </c>
      <c r="T2182">
        <v>2</v>
      </c>
      <c r="V2182" t="s">
        <v>2952</v>
      </c>
      <c r="W2182" t="s">
        <v>3723</v>
      </c>
      <c r="X2182" t="s">
        <v>636</v>
      </c>
      <c r="Y2182">
        <v>3</v>
      </c>
      <c r="Z2182">
        <v>3</v>
      </c>
      <c r="AA2182">
        <v>3</v>
      </c>
      <c r="AB2182">
        <v>3</v>
      </c>
      <c r="AC2182">
        <v>11</v>
      </c>
    </row>
    <row r="2183" spans="1:29" x14ac:dyDescent="0.3">
      <c r="A2183">
        <v>2603</v>
      </c>
      <c r="B2183" t="s">
        <v>547</v>
      </c>
      <c r="C2183" t="s">
        <v>3731</v>
      </c>
      <c r="J2183" t="s">
        <v>531</v>
      </c>
      <c r="K2183">
        <v>0</v>
      </c>
      <c r="N2183" t="b">
        <v>1</v>
      </c>
      <c r="O2183" t="b">
        <v>0</v>
      </c>
      <c r="P2183" t="b">
        <v>1</v>
      </c>
      <c r="Q2183">
        <v>1</v>
      </c>
      <c r="R2183">
        <v>2</v>
      </c>
      <c r="S2183">
        <v>1</v>
      </c>
      <c r="T2183">
        <v>2</v>
      </c>
      <c r="V2183" t="s">
        <v>2952</v>
      </c>
      <c r="W2183" t="s">
        <v>3723</v>
      </c>
      <c r="X2183" t="s">
        <v>638</v>
      </c>
      <c r="Y2183">
        <v>4</v>
      </c>
      <c r="Z2183">
        <v>4</v>
      </c>
      <c r="AA2183">
        <v>3</v>
      </c>
      <c r="AB2183">
        <v>3</v>
      </c>
      <c r="AC2183">
        <v>11</v>
      </c>
    </row>
    <row r="2184" spans="1:29" x14ac:dyDescent="0.3">
      <c r="A2184">
        <v>2604</v>
      </c>
      <c r="B2184" t="s">
        <v>547</v>
      </c>
      <c r="C2184" t="s">
        <v>3732</v>
      </c>
      <c r="G2184" t="s">
        <v>3737</v>
      </c>
      <c r="J2184" t="s">
        <v>531</v>
      </c>
      <c r="K2184">
        <v>0</v>
      </c>
      <c r="N2184" t="b">
        <v>1</v>
      </c>
      <c r="O2184" t="b">
        <v>0</v>
      </c>
      <c r="P2184" t="b">
        <v>1</v>
      </c>
      <c r="Q2184">
        <v>1</v>
      </c>
      <c r="R2184">
        <v>0</v>
      </c>
      <c r="S2184">
        <v>1</v>
      </c>
      <c r="T2184">
        <v>2</v>
      </c>
      <c r="V2184" t="s">
        <v>2952</v>
      </c>
      <c r="W2184" t="s">
        <v>3723</v>
      </c>
      <c r="X2184" t="s">
        <v>640</v>
      </c>
      <c r="Y2184">
        <v>5</v>
      </c>
      <c r="Z2184">
        <v>5</v>
      </c>
      <c r="AA2184">
        <v>3</v>
      </c>
      <c r="AB2184">
        <v>3</v>
      </c>
      <c r="AC2184">
        <v>11</v>
      </c>
    </row>
    <row r="2185" spans="1:29" x14ac:dyDescent="0.3">
      <c r="A2185">
        <v>2605</v>
      </c>
      <c r="B2185" t="s">
        <v>547</v>
      </c>
      <c r="C2185" t="s">
        <v>3733</v>
      </c>
      <c r="J2185" t="s">
        <v>531</v>
      </c>
      <c r="K2185">
        <v>0</v>
      </c>
      <c r="N2185" t="b">
        <v>1</v>
      </c>
      <c r="O2185" t="b">
        <v>0</v>
      </c>
      <c r="P2185" t="b">
        <v>1</v>
      </c>
      <c r="Q2185">
        <v>1</v>
      </c>
      <c r="R2185">
        <v>2</v>
      </c>
      <c r="S2185">
        <v>1</v>
      </c>
      <c r="T2185">
        <v>2</v>
      </c>
      <c r="V2185" t="s">
        <v>2952</v>
      </c>
      <c r="W2185" t="s">
        <v>3723</v>
      </c>
      <c r="X2185" t="s">
        <v>643</v>
      </c>
      <c r="Y2185">
        <v>7</v>
      </c>
      <c r="Z2185">
        <v>7</v>
      </c>
      <c r="AA2185">
        <v>3</v>
      </c>
      <c r="AB2185">
        <v>3</v>
      </c>
      <c r="AC2185">
        <v>11</v>
      </c>
    </row>
    <row r="2186" spans="1:29" x14ac:dyDescent="0.3">
      <c r="A2186">
        <v>2606</v>
      </c>
      <c r="B2186" t="s">
        <v>547</v>
      </c>
      <c r="C2186" t="s">
        <v>3734</v>
      </c>
      <c r="G2186" t="s">
        <v>2961</v>
      </c>
      <c r="J2186" t="s">
        <v>531</v>
      </c>
      <c r="K2186">
        <v>0</v>
      </c>
      <c r="N2186" t="b">
        <v>1</v>
      </c>
      <c r="O2186" t="b">
        <v>0</v>
      </c>
      <c r="P2186" t="b">
        <v>1</v>
      </c>
      <c r="Q2186">
        <v>1</v>
      </c>
      <c r="R2186">
        <v>0</v>
      </c>
      <c r="S2186">
        <v>1</v>
      </c>
      <c r="T2186">
        <v>2</v>
      </c>
      <c r="V2186" t="s">
        <v>2952</v>
      </c>
      <c r="W2186" t="s">
        <v>3723</v>
      </c>
      <c r="X2186" t="s">
        <v>645</v>
      </c>
      <c r="Y2186">
        <v>8</v>
      </c>
      <c r="Z2186">
        <v>8</v>
      </c>
      <c r="AA2186">
        <v>3</v>
      </c>
      <c r="AB2186">
        <v>3</v>
      </c>
      <c r="AC2186">
        <v>11</v>
      </c>
    </row>
    <row r="2187" spans="1:29" x14ac:dyDescent="0.3">
      <c r="A2187">
        <v>2607</v>
      </c>
      <c r="B2187" t="s">
        <v>547</v>
      </c>
      <c r="C2187" t="s">
        <v>3735</v>
      </c>
      <c r="G2187" t="s">
        <v>3029</v>
      </c>
      <c r="J2187" t="s">
        <v>531</v>
      </c>
      <c r="K2187">
        <v>0</v>
      </c>
      <c r="N2187" t="b">
        <v>1</v>
      </c>
      <c r="O2187" t="b">
        <v>0</v>
      </c>
      <c r="P2187" t="b">
        <v>1</v>
      </c>
      <c r="Q2187">
        <v>1</v>
      </c>
      <c r="R2187">
        <v>0</v>
      </c>
      <c r="S2187">
        <v>1</v>
      </c>
      <c r="T2187">
        <v>2</v>
      </c>
      <c r="V2187" t="s">
        <v>2952</v>
      </c>
      <c r="W2187" t="s">
        <v>3723</v>
      </c>
      <c r="X2187" t="s">
        <v>647</v>
      </c>
      <c r="Y2187">
        <v>9</v>
      </c>
      <c r="Z2187">
        <v>9</v>
      </c>
      <c r="AA2187">
        <v>3</v>
      </c>
      <c r="AB2187">
        <v>3</v>
      </c>
      <c r="AC2187">
        <v>11</v>
      </c>
    </row>
    <row r="2188" spans="1:29" x14ac:dyDescent="0.3">
      <c r="A2188">
        <v>2608</v>
      </c>
      <c r="B2188" t="s">
        <v>547</v>
      </c>
      <c r="C2188" t="s">
        <v>3736</v>
      </c>
      <c r="J2188" t="s">
        <v>531</v>
      </c>
      <c r="K2188">
        <v>0</v>
      </c>
      <c r="N2188" t="b">
        <v>1</v>
      </c>
      <c r="O2188" t="b">
        <v>0</v>
      </c>
      <c r="P2188" t="b">
        <v>1</v>
      </c>
      <c r="Q2188">
        <v>1</v>
      </c>
      <c r="R2188">
        <v>2</v>
      </c>
      <c r="S2188">
        <v>1</v>
      </c>
      <c r="T2188">
        <v>2</v>
      </c>
      <c r="V2188" t="s">
        <v>2952</v>
      </c>
      <c r="W2188" t="s">
        <v>3723</v>
      </c>
      <c r="X2188" t="s">
        <v>649</v>
      </c>
      <c r="Y2188">
        <v>10</v>
      </c>
      <c r="Z2188">
        <v>10</v>
      </c>
      <c r="AA2188">
        <v>3</v>
      </c>
      <c r="AB2188">
        <v>3</v>
      </c>
      <c r="AC2188">
        <v>11</v>
      </c>
    </row>
    <row r="2189" spans="1:29" x14ac:dyDescent="0.3">
      <c r="A2189">
        <v>2609</v>
      </c>
      <c r="B2189" t="s">
        <v>545</v>
      </c>
      <c r="C2189" t="s">
        <v>3748</v>
      </c>
      <c r="V2189" t="s">
        <v>2961</v>
      </c>
      <c r="W2189" t="s">
        <v>3040</v>
      </c>
      <c r="X2189" t="s">
        <v>3749</v>
      </c>
      <c r="Y2189">
        <v>1</v>
      </c>
      <c r="Z2189">
        <v>27</v>
      </c>
      <c r="AA2189">
        <v>2</v>
      </c>
      <c r="AB2189">
        <v>3</v>
      </c>
      <c r="AC2189">
        <v>22</v>
      </c>
    </row>
    <row r="2190" spans="1:29" x14ac:dyDescent="0.3">
      <c r="A2190">
        <v>2610</v>
      </c>
      <c r="B2190" t="s">
        <v>547</v>
      </c>
      <c r="C2190" t="s">
        <v>3750</v>
      </c>
      <c r="J2190" t="s">
        <v>491</v>
      </c>
      <c r="K2190">
        <v>0</v>
      </c>
      <c r="N2190" t="b">
        <v>0</v>
      </c>
      <c r="O2190" t="b">
        <v>0</v>
      </c>
      <c r="P2190" t="b">
        <v>0</v>
      </c>
      <c r="Q2190">
        <v>1</v>
      </c>
      <c r="R2190">
        <v>3</v>
      </c>
      <c r="S2190">
        <v>1</v>
      </c>
      <c r="T2190">
        <v>2</v>
      </c>
      <c r="V2190" t="s">
        <v>2961</v>
      </c>
      <c r="W2190" t="s">
        <v>3040</v>
      </c>
      <c r="X2190" t="s">
        <v>636</v>
      </c>
      <c r="Y2190">
        <v>3</v>
      </c>
      <c r="Z2190">
        <v>3</v>
      </c>
      <c r="AA2190">
        <v>3</v>
      </c>
      <c r="AB2190">
        <v>3</v>
      </c>
      <c r="AC2190">
        <v>22</v>
      </c>
    </row>
    <row r="2191" spans="1:29" x14ac:dyDescent="0.3">
      <c r="A2191">
        <v>2611</v>
      </c>
      <c r="B2191" t="s">
        <v>547</v>
      </c>
      <c r="C2191" t="s">
        <v>3751</v>
      </c>
      <c r="J2191" t="s">
        <v>491</v>
      </c>
      <c r="K2191">
        <v>0</v>
      </c>
      <c r="N2191" t="b">
        <v>0</v>
      </c>
      <c r="O2191" t="b">
        <v>0</v>
      </c>
      <c r="P2191" t="b">
        <v>0</v>
      </c>
      <c r="Q2191">
        <v>1</v>
      </c>
      <c r="R2191">
        <v>3</v>
      </c>
      <c r="S2191">
        <v>1</v>
      </c>
      <c r="T2191">
        <v>2</v>
      </c>
      <c r="V2191" t="s">
        <v>2961</v>
      </c>
      <c r="W2191" t="s">
        <v>3040</v>
      </c>
      <c r="X2191" t="s">
        <v>638</v>
      </c>
      <c r="Y2191">
        <v>4</v>
      </c>
      <c r="Z2191">
        <v>4</v>
      </c>
      <c r="AA2191">
        <v>3</v>
      </c>
      <c r="AB2191">
        <v>3</v>
      </c>
      <c r="AC2191">
        <v>22</v>
      </c>
    </row>
    <row r="2192" spans="1:29" x14ac:dyDescent="0.3">
      <c r="A2192">
        <v>2612</v>
      </c>
      <c r="B2192" t="s">
        <v>547</v>
      </c>
      <c r="C2192" t="s">
        <v>3752</v>
      </c>
      <c r="J2192" t="s">
        <v>491</v>
      </c>
      <c r="K2192">
        <v>0</v>
      </c>
      <c r="N2192" t="b">
        <v>0</v>
      </c>
      <c r="O2192" t="b">
        <v>0</v>
      </c>
      <c r="P2192" t="b">
        <v>0</v>
      </c>
      <c r="Q2192">
        <v>1</v>
      </c>
      <c r="R2192">
        <v>3</v>
      </c>
      <c r="S2192">
        <v>1</v>
      </c>
      <c r="T2192">
        <v>2</v>
      </c>
      <c r="V2192" t="s">
        <v>2961</v>
      </c>
      <c r="W2192" t="s">
        <v>3040</v>
      </c>
      <c r="X2192" t="s">
        <v>640</v>
      </c>
      <c r="Y2192">
        <v>5</v>
      </c>
      <c r="Z2192">
        <v>5</v>
      </c>
      <c r="AA2192">
        <v>3</v>
      </c>
      <c r="AB2192">
        <v>3</v>
      </c>
      <c r="AC2192">
        <v>22</v>
      </c>
    </row>
    <row r="2193" spans="1:29" x14ac:dyDescent="0.3">
      <c r="A2193">
        <v>2613</v>
      </c>
      <c r="B2193" t="s">
        <v>547</v>
      </c>
      <c r="C2193" t="s">
        <v>3753</v>
      </c>
      <c r="J2193" t="s">
        <v>491</v>
      </c>
      <c r="K2193">
        <v>0</v>
      </c>
      <c r="N2193" t="b">
        <v>0</v>
      </c>
      <c r="O2193" t="b">
        <v>0</v>
      </c>
      <c r="P2193" t="b">
        <v>0</v>
      </c>
      <c r="Q2193">
        <v>1</v>
      </c>
      <c r="R2193">
        <v>3</v>
      </c>
      <c r="S2193">
        <v>1</v>
      </c>
      <c r="T2193">
        <v>2</v>
      </c>
      <c r="V2193" t="s">
        <v>2961</v>
      </c>
      <c r="W2193" t="s">
        <v>3040</v>
      </c>
      <c r="X2193" t="s">
        <v>455</v>
      </c>
      <c r="Y2193">
        <v>6</v>
      </c>
      <c r="Z2193">
        <v>6</v>
      </c>
      <c r="AA2193">
        <v>3</v>
      </c>
      <c r="AB2193">
        <v>3</v>
      </c>
      <c r="AC2193">
        <v>22</v>
      </c>
    </row>
    <row r="2194" spans="1:29" x14ac:dyDescent="0.3">
      <c r="A2194">
        <v>2614</v>
      </c>
      <c r="B2194" t="s">
        <v>547</v>
      </c>
      <c r="C2194" t="s">
        <v>3754</v>
      </c>
      <c r="J2194" t="s">
        <v>491</v>
      </c>
      <c r="K2194">
        <v>0</v>
      </c>
      <c r="N2194" t="b">
        <v>0</v>
      </c>
      <c r="O2194" t="b">
        <v>0</v>
      </c>
      <c r="P2194" t="b">
        <v>0</v>
      </c>
      <c r="Q2194">
        <v>1</v>
      </c>
      <c r="R2194">
        <v>3</v>
      </c>
      <c r="S2194">
        <v>1</v>
      </c>
      <c r="T2194">
        <v>2</v>
      </c>
      <c r="V2194" t="s">
        <v>2961</v>
      </c>
      <c r="W2194" t="s">
        <v>3040</v>
      </c>
      <c r="X2194" t="s">
        <v>643</v>
      </c>
      <c r="Y2194">
        <v>7</v>
      </c>
      <c r="Z2194">
        <v>7</v>
      </c>
      <c r="AA2194">
        <v>3</v>
      </c>
      <c r="AB2194">
        <v>3</v>
      </c>
      <c r="AC2194">
        <v>22</v>
      </c>
    </row>
    <row r="2195" spans="1:29" x14ac:dyDescent="0.3">
      <c r="A2195">
        <v>2615</v>
      </c>
      <c r="B2195" t="s">
        <v>547</v>
      </c>
      <c r="C2195" t="s">
        <v>3755</v>
      </c>
      <c r="J2195" t="s">
        <v>491</v>
      </c>
      <c r="K2195">
        <v>0</v>
      </c>
      <c r="N2195" t="b">
        <v>0</v>
      </c>
      <c r="O2195" t="b">
        <v>0</v>
      </c>
      <c r="P2195" t="b">
        <v>0</v>
      </c>
      <c r="Q2195">
        <v>1</v>
      </c>
      <c r="R2195">
        <v>3</v>
      </c>
      <c r="S2195">
        <v>1</v>
      </c>
      <c r="T2195">
        <v>2</v>
      </c>
      <c r="V2195" t="s">
        <v>2961</v>
      </c>
      <c r="W2195" t="s">
        <v>3040</v>
      </c>
      <c r="X2195" t="s">
        <v>645</v>
      </c>
      <c r="Y2195">
        <v>8</v>
      </c>
      <c r="Z2195">
        <v>8</v>
      </c>
      <c r="AA2195">
        <v>3</v>
      </c>
      <c r="AB2195">
        <v>3</v>
      </c>
      <c r="AC2195">
        <v>22</v>
      </c>
    </row>
    <row r="2196" spans="1:29" x14ac:dyDescent="0.3">
      <c r="A2196">
        <v>2616</v>
      </c>
      <c r="B2196" t="s">
        <v>547</v>
      </c>
      <c r="C2196" t="s">
        <v>3756</v>
      </c>
      <c r="J2196" t="s">
        <v>491</v>
      </c>
      <c r="K2196">
        <v>0</v>
      </c>
      <c r="N2196" t="b">
        <v>0</v>
      </c>
      <c r="O2196" t="b">
        <v>0</v>
      </c>
      <c r="P2196" t="b">
        <v>0</v>
      </c>
      <c r="Q2196">
        <v>1</v>
      </c>
      <c r="R2196">
        <v>3</v>
      </c>
      <c r="S2196">
        <v>1</v>
      </c>
      <c r="T2196">
        <v>2</v>
      </c>
      <c r="V2196" t="s">
        <v>2961</v>
      </c>
      <c r="W2196" t="s">
        <v>3040</v>
      </c>
      <c r="X2196" t="s">
        <v>647</v>
      </c>
      <c r="Y2196">
        <v>9</v>
      </c>
      <c r="Z2196">
        <v>9</v>
      </c>
      <c r="AA2196">
        <v>3</v>
      </c>
      <c r="AB2196">
        <v>3</v>
      </c>
      <c r="AC2196">
        <v>22</v>
      </c>
    </row>
    <row r="2197" spans="1:29" x14ac:dyDescent="0.3">
      <c r="A2197">
        <v>2617</v>
      </c>
      <c r="B2197" t="s">
        <v>547</v>
      </c>
      <c r="C2197" t="s">
        <v>3757</v>
      </c>
      <c r="J2197" t="s">
        <v>491</v>
      </c>
      <c r="K2197">
        <v>0</v>
      </c>
      <c r="N2197" t="b">
        <v>0</v>
      </c>
      <c r="O2197" t="b">
        <v>0</v>
      </c>
      <c r="P2197" t="b">
        <v>0</v>
      </c>
      <c r="Q2197">
        <v>1</v>
      </c>
      <c r="R2197">
        <v>3</v>
      </c>
      <c r="S2197">
        <v>1</v>
      </c>
      <c r="T2197">
        <v>2</v>
      </c>
      <c r="V2197" t="s">
        <v>2961</v>
      </c>
      <c r="W2197" t="s">
        <v>3040</v>
      </c>
      <c r="X2197" t="s">
        <v>649</v>
      </c>
      <c r="Y2197">
        <v>10</v>
      </c>
      <c r="Z2197">
        <v>10</v>
      </c>
      <c r="AA2197">
        <v>3</v>
      </c>
      <c r="AB2197">
        <v>3</v>
      </c>
      <c r="AC2197">
        <v>22</v>
      </c>
    </row>
    <row r="2198" spans="1:29" x14ac:dyDescent="0.3">
      <c r="A2198">
        <v>2618</v>
      </c>
      <c r="B2198" t="s">
        <v>547</v>
      </c>
      <c r="C2198" t="s">
        <v>3758</v>
      </c>
      <c r="J2198" t="s">
        <v>491</v>
      </c>
      <c r="K2198">
        <v>0</v>
      </c>
      <c r="N2198" t="b">
        <v>0</v>
      </c>
      <c r="O2198" t="b">
        <v>0</v>
      </c>
      <c r="P2198" t="b">
        <v>0</v>
      </c>
      <c r="Q2198">
        <v>1</v>
      </c>
      <c r="R2198">
        <v>3</v>
      </c>
      <c r="S2198">
        <v>1</v>
      </c>
      <c r="T2198">
        <v>2</v>
      </c>
      <c r="V2198" t="s">
        <v>2961</v>
      </c>
      <c r="W2198" t="s">
        <v>3040</v>
      </c>
      <c r="X2198" t="s">
        <v>651</v>
      </c>
      <c r="Y2198">
        <v>11</v>
      </c>
      <c r="Z2198">
        <v>11</v>
      </c>
      <c r="AA2198">
        <v>3</v>
      </c>
      <c r="AB2198">
        <v>3</v>
      </c>
      <c r="AC2198">
        <v>22</v>
      </c>
    </row>
    <row r="2199" spans="1:29" x14ac:dyDescent="0.3">
      <c r="A2199">
        <v>2619</v>
      </c>
      <c r="B2199" t="s">
        <v>547</v>
      </c>
      <c r="C2199" t="s">
        <v>3759</v>
      </c>
      <c r="J2199" t="s">
        <v>491</v>
      </c>
      <c r="K2199">
        <v>0</v>
      </c>
      <c r="N2199" t="b">
        <v>0</v>
      </c>
      <c r="O2199" t="b">
        <v>0</v>
      </c>
      <c r="P2199" t="b">
        <v>0</v>
      </c>
      <c r="Q2199">
        <v>1</v>
      </c>
      <c r="R2199">
        <v>3</v>
      </c>
      <c r="S2199">
        <v>1</v>
      </c>
      <c r="T2199">
        <v>2</v>
      </c>
      <c r="V2199" t="s">
        <v>2961</v>
      </c>
      <c r="W2199" t="s">
        <v>3040</v>
      </c>
      <c r="X2199" t="s">
        <v>653</v>
      </c>
      <c r="Y2199">
        <v>12</v>
      </c>
      <c r="Z2199">
        <v>12</v>
      </c>
      <c r="AA2199">
        <v>3</v>
      </c>
      <c r="AB2199">
        <v>3</v>
      </c>
      <c r="AC2199">
        <v>22</v>
      </c>
    </row>
    <row r="2200" spans="1:29" x14ac:dyDescent="0.3">
      <c r="A2200">
        <v>2620</v>
      </c>
      <c r="B2200" t="s">
        <v>547</v>
      </c>
      <c r="C2200" t="s">
        <v>3760</v>
      </c>
      <c r="J2200" t="s">
        <v>491</v>
      </c>
      <c r="K2200">
        <v>0</v>
      </c>
      <c r="N2200" t="b">
        <v>0</v>
      </c>
      <c r="O2200" t="b">
        <v>0</v>
      </c>
      <c r="P2200" t="b">
        <v>0</v>
      </c>
      <c r="Q2200">
        <v>1</v>
      </c>
      <c r="R2200">
        <v>3</v>
      </c>
      <c r="S2200">
        <v>1</v>
      </c>
      <c r="T2200">
        <v>2</v>
      </c>
      <c r="V2200" t="s">
        <v>2961</v>
      </c>
      <c r="W2200" t="s">
        <v>3040</v>
      </c>
      <c r="X2200" t="s">
        <v>655</v>
      </c>
      <c r="Y2200">
        <v>13</v>
      </c>
      <c r="Z2200">
        <v>13</v>
      </c>
      <c r="AA2200">
        <v>3</v>
      </c>
      <c r="AB2200">
        <v>3</v>
      </c>
      <c r="AC2200">
        <v>22</v>
      </c>
    </row>
    <row r="2201" spans="1:29" x14ac:dyDescent="0.3">
      <c r="A2201">
        <v>2621</v>
      </c>
      <c r="B2201" t="s">
        <v>547</v>
      </c>
      <c r="C2201" t="s">
        <v>3761</v>
      </c>
      <c r="J2201" t="s">
        <v>491</v>
      </c>
      <c r="K2201">
        <v>0</v>
      </c>
      <c r="N2201" t="b">
        <v>0</v>
      </c>
      <c r="O2201" t="b">
        <v>0</v>
      </c>
      <c r="P2201" t="b">
        <v>0</v>
      </c>
      <c r="Q2201">
        <v>1</v>
      </c>
      <c r="R2201">
        <v>3</v>
      </c>
      <c r="S2201">
        <v>1</v>
      </c>
      <c r="T2201">
        <v>2</v>
      </c>
      <c r="V2201" t="s">
        <v>2961</v>
      </c>
      <c r="W2201" t="s">
        <v>3040</v>
      </c>
      <c r="X2201" t="s">
        <v>657</v>
      </c>
      <c r="Y2201">
        <v>14</v>
      </c>
      <c r="Z2201">
        <v>14</v>
      </c>
      <c r="AA2201">
        <v>3</v>
      </c>
      <c r="AB2201">
        <v>3</v>
      </c>
      <c r="AC2201">
        <v>22</v>
      </c>
    </row>
    <row r="2202" spans="1:29" x14ac:dyDescent="0.3">
      <c r="A2202">
        <v>2622</v>
      </c>
      <c r="B2202" t="s">
        <v>547</v>
      </c>
      <c r="C2202" t="s">
        <v>3762</v>
      </c>
      <c r="J2202" t="s">
        <v>491</v>
      </c>
      <c r="K2202">
        <v>0</v>
      </c>
      <c r="N2202" t="b">
        <v>0</v>
      </c>
      <c r="O2202" t="b">
        <v>0</v>
      </c>
      <c r="P2202" t="b">
        <v>0</v>
      </c>
      <c r="Q2202">
        <v>1</v>
      </c>
      <c r="R2202">
        <v>3</v>
      </c>
      <c r="S2202">
        <v>1</v>
      </c>
      <c r="T2202">
        <v>2</v>
      </c>
      <c r="V2202" t="s">
        <v>2961</v>
      </c>
      <c r="W2202" t="s">
        <v>3040</v>
      </c>
      <c r="X2202" t="s">
        <v>659</v>
      </c>
      <c r="Y2202">
        <v>15</v>
      </c>
      <c r="Z2202">
        <v>15</v>
      </c>
      <c r="AA2202">
        <v>3</v>
      </c>
      <c r="AB2202">
        <v>3</v>
      </c>
      <c r="AC2202">
        <v>22</v>
      </c>
    </row>
    <row r="2203" spans="1:29" x14ac:dyDescent="0.3">
      <c r="A2203">
        <v>2623</v>
      </c>
      <c r="B2203" t="s">
        <v>547</v>
      </c>
      <c r="C2203" t="s">
        <v>3763</v>
      </c>
      <c r="J2203" t="s">
        <v>491</v>
      </c>
      <c r="K2203">
        <v>0</v>
      </c>
      <c r="N2203" t="b">
        <v>0</v>
      </c>
      <c r="O2203" t="b">
        <v>0</v>
      </c>
      <c r="P2203" t="b">
        <v>0</v>
      </c>
      <c r="Q2203">
        <v>1</v>
      </c>
      <c r="R2203">
        <v>3</v>
      </c>
      <c r="S2203">
        <v>1</v>
      </c>
      <c r="T2203">
        <v>2</v>
      </c>
      <c r="V2203" t="s">
        <v>2961</v>
      </c>
      <c r="W2203" t="s">
        <v>3040</v>
      </c>
      <c r="X2203" t="s">
        <v>661</v>
      </c>
      <c r="Y2203">
        <v>16</v>
      </c>
      <c r="Z2203">
        <v>16</v>
      </c>
      <c r="AA2203">
        <v>3</v>
      </c>
      <c r="AB2203">
        <v>3</v>
      </c>
      <c r="AC2203">
        <v>22</v>
      </c>
    </row>
    <row r="2204" spans="1:29" x14ac:dyDescent="0.3">
      <c r="A2204">
        <v>2624</v>
      </c>
      <c r="B2204" t="s">
        <v>547</v>
      </c>
      <c r="C2204" t="s">
        <v>3764</v>
      </c>
      <c r="J2204" t="s">
        <v>491</v>
      </c>
      <c r="K2204">
        <v>0</v>
      </c>
      <c r="N2204" t="b">
        <v>0</v>
      </c>
      <c r="O2204" t="b">
        <v>0</v>
      </c>
      <c r="P2204" t="b">
        <v>0</v>
      </c>
      <c r="Q2204">
        <v>1</v>
      </c>
      <c r="R2204">
        <v>3</v>
      </c>
      <c r="S2204">
        <v>1</v>
      </c>
      <c r="T2204">
        <v>2</v>
      </c>
      <c r="V2204" t="s">
        <v>2961</v>
      </c>
      <c r="W2204" t="s">
        <v>3040</v>
      </c>
      <c r="X2204" t="s">
        <v>663</v>
      </c>
      <c r="Y2204">
        <v>17</v>
      </c>
      <c r="Z2204">
        <v>17</v>
      </c>
      <c r="AA2204">
        <v>3</v>
      </c>
      <c r="AB2204">
        <v>3</v>
      </c>
      <c r="AC2204">
        <v>22</v>
      </c>
    </row>
    <row r="2205" spans="1:29" x14ac:dyDescent="0.3">
      <c r="A2205">
        <v>2625</v>
      </c>
      <c r="B2205" t="s">
        <v>547</v>
      </c>
      <c r="C2205" t="s">
        <v>3765</v>
      </c>
      <c r="J2205" t="s">
        <v>491</v>
      </c>
      <c r="K2205">
        <v>0</v>
      </c>
      <c r="N2205" t="b">
        <v>0</v>
      </c>
      <c r="O2205" t="b">
        <v>0</v>
      </c>
      <c r="P2205" t="b">
        <v>0</v>
      </c>
      <c r="Q2205">
        <v>1</v>
      </c>
      <c r="R2205">
        <v>3</v>
      </c>
      <c r="S2205">
        <v>1</v>
      </c>
      <c r="T2205">
        <v>2</v>
      </c>
      <c r="V2205" t="s">
        <v>2961</v>
      </c>
      <c r="W2205" t="s">
        <v>3040</v>
      </c>
      <c r="X2205" t="s">
        <v>665</v>
      </c>
      <c r="Y2205">
        <v>18</v>
      </c>
      <c r="Z2205">
        <v>18</v>
      </c>
      <c r="AA2205">
        <v>3</v>
      </c>
      <c r="AB2205">
        <v>3</v>
      </c>
      <c r="AC2205">
        <v>22</v>
      </c>
    </row>
    <row r="2206" spans="1:29" x14ac:dyDescent="0.3">
      <c r="A2206">
        <v>2626</v>
      </c>
      <c r="B2206" t="s">
        <v>547</v>
      </c>
      <c r="C2206" t="s">
        <v>3766</v>
      </c>
      <c r="J2206" t="s">
        <v>491</v>
      </c>
      <c r="K2206">
        <v>0</v>
      </c>
      <c r="N2206" t="b">
        <v>0</v>
      </c>
      <c r="O2206" t="b">
        <v>0</v>
      </c>
      <c r="P2206" t="b">
        <v>0</v>
      </c>
      <c r="Q2206">
        <v>1</v>
      </c>
      <c r="R2206">
        <v>3</v>
      </c>
      <c r="S2206">
        <v>1</v>
      </c>
      <c r="T2206">
        <v>2</v>
      </c>
      <c r="V2206" t="s">
        <v>2961</v>
      </c>
      <c r="W2206" t="s">
        <v>3040</v>
      </c>
      <c r="X2206" t="s">
        <v>667</v>
      </c>
      <c r="Y2206">
        <v>19</v>
      </c>
      <c r="Z2206">
        <v>19</v>
      </c>
      <c r="AA2206">
        <v>3</v>
      </c>
      <c r="AB2206">
        <v>3</v>
      </c>
      <c r="AC2206">
        <v>22</v>
      </c>
    </row>
    <row r="2207" spans="1:29" x14ac:dyDescent="0.3">
      <c r="A2207">
        <v>2627</v>
      </c>
      <c r="B2207" t="s">
        <v>547</v>
      </c>
      <c r="C2207" t="s">
        <v>3767</v>
      </c>
      <c r="J2207" t="s">
        <v>491</v>
      </c>
      <c r="K2207">
        <v>0</v>
      </c>
      <c r="N2207" t="b">
        <v>0</v>
      </c>
      <c r="O2207" t="b">
        <v>0</v>
      </c>
      <c r="P2207" t="b">
        <v>0</v>
      </c>
      <c r="Q2207">
        <v>1</v>
      </c>
      <c r="R2207">
        <v>3</v>
      </c>
      <c r="S2207">
        <v>1</v>
      </c>
      <c r="T2207">
        <v>2</v>
      </c>
      <c r="V2207" t="s">
        <v>2961</v>
      </c>
      <c r="W2207" t="s">
        <v>3040</v>
      </c>
      <c r="X2207" t="s">
        <v>669</v>
      </c>
      <c r="Y2207">
        <v>20</v>
      </c>
      <c r="Z2207">
        <v>20</v>
      </c>
      <c r="AA2207">
        <v>3</v>
      </c>
      <c r="AB2207">
        <v>3</v>
      </c>
      <c r="AC2207">
        <v>22</v>
      </c>
    </row>
    <row r="2208" spans="1:29" x14ac:dyDescent="0.3">
      <c r="A2208">
        <v>2628</v>
      </c>
      <c r="B2208" t="s">
        <v>547</v>
      </c>
      <c r="C2208" t="s">
        <v>3768</v>
      </c>
      <c r="J2208" t="s">
        <v>491</v>
      </c>
      <c r="K2208">
        <v>0</v>
      </c>
      <c r="N2208" t="b">
        <v>0</v>
      </c>
      <c r="O2208" t="b">
        <v>0</v>
      </c>
      <c r="P2208" t="b">
        <v>0</v>
      </c>
      <c r="Q2208">
        <v>1</v>
      </c>
      <c r="R2208">
        <v>3</v>
      </c>
      <c r="S2208">
        <v>1</v>
      </c>
      <c r="T2208">
        <v>2</v>
      </c>
      <c r="V2208" t="s">
        <v>2961</v>
      </c>
      <c r="W2208" t="s">
        <v>3040</v>
      </c>
      <c r="X2208" t="s">
        <v>671</v>
      </c>
      <c r="Y2208">
        <v>21</v>
      </c>
      <c r="Z2208">
        <v>21</v>
      </c>
      <c r="AA2208">
        <v>3</v>
      </c>
      <c r="AB2208">
        <v>3</v>
      </c>
      <c r="AC2208">
        <v>22</v>
      </c>
    </row>
    <row r="2209" spans="1:29" x14ac:dyDescent="0.3">
      <c r="A2209">
        <v>2629</v>
      </c>
      <c r="B2209" t="s">
        <v>547</v>
      </c>
      <c r="C2209" t="s">
        <v>3769</v>
      </c>
      <c r="J2209" t="s">
        <v>491</v>
      </c>
      <c r="K2209">
        <v>0</v>
      </c>
      <c r="N2209" t="b">
        <v>0</v>
      </c>
      <c r="O2209" t="b">
        <v>0</v>
      </c>
      <c r="P2209" t="b">
        <v>0</v>
      </c>
      <c r="Q2209">
        <v>1</v>
      </c>
      <c r="R2209">
        <v>3</v>
      </c>
      <c r="S2209">
        <v>1</v>
      </c>
      <c r="T2209">
        <v>2</v>
      </c>
      <c r="V2209" t="s">
        <v>2961</v>
      </c>
      <c r="W2209" t="s">
        <v>3040</v>
      </c>
      <c r="X2209" t="s">
        <v>673</v>
      </c>
      <c r="Y2209">
        <v>22</v>
      </c>
      <c r="Z2209">
        <v>22</v>
      </c>
      <c r="AA2209">
        <v>3</v>
      </c>
      <c r="AB2209">
        <v>3</v>
      </c>
      <c r="AC2209">
        <v>22</v>
      </c>
    </row>
    <row r="2210" spans="1:29" x14ac:dyDescent="0.3">
      <c r="A2210">
        <v>2630</v>
      </c>
      <c r="B2210" t="s">
        <v>547</v>
      </c>
      <c r="C2210" t="s">
        <v>3770</v>
      </c>
      <c r="J2210" t="s">
        <v>491</v>
      </c>
      <c r="K2210">
        <v>0</v>
      </c>
      <c r="N2210" t="b">
        <v>0</v>
      </c>
      <c r="O2210" t="b">
        <v>0</v>
      </c>
      <c r="P2210" t="b">
        <v>0</v>
      </c>
      <c r="Q2210">
        <v>1</v>
      </c>
      <c r="R2210">
        <v>3</v>
      </c>
      <c r="S2210">
        <v>1</v>
      </c>
      <c r="T2210">
        <v>2</v>
      </c>
      <c r="V2210" t="s">
        <v>2961</v>
      </c>
      <c r="W2210" t="s">
        <v>3040</v>
      </c>
      <c r="X2210" t="s">
        <v>675</v>
      </c>
      <c r="Y2210">
        <v>23</v>
      </c>
      <c r="Z2210">
        <v>23</v>
      </c>
      <c r="AA2210">
        <v>3</v>
      </c>
      <c r="AB2210">
        <v>3</v>
      </c>
      <c r="AC2210">
        <v>22</v>
      </c>
    </row>
    <row r="2211" spans="1:29" x14ac:dyDescent="0.3">
      <c r="A2211">
        <v>2631</v>
      </c>
      <c r="B2211" t="s">
        <v>547</v>
      </c>
      <c r="C2211" t="s">
        <v>3771</v>
      </c>
      <c r="J2211" t="s">
        <v>491</v>
      </c>
      <c r="K2211">
        <v>0</v>
      </c>
      <c r="N2211" t="b">
        <v>0</v>
      </c>
      <c r="O2211" t="b">
        <v>0</v>
      </c>
      <c r="P2211" t="b">
        <v>0</v>
      </c>
      <c r="Q2211">
        <v>1</v>
      </c>
      <c r="R2211">
        <v>3</v>
      </c>
      <c r="S2211">
        <v>1</v>
      </c>
      <c r="T2211">
        <v>2</v>
      </c>
      <c r="V2211" t="s">
        <v>2961</v>
      </c>
      <c r="W2211" t="s">
        <v>3040</v>
      </c>
      <c r="X2211" t="s">
        <v>677</v>
      </c>
      <c r="Y2211">
        <v>24</v>
      </c>
      <c r="Z2211">
        <v>24</v>
      </c>
      <c r="AA2211">
        <v>3</v>
      </c>
      <c r="AB2211">
        <v>3</v>
      </c>
      <c r="AC2211">
        <v>22</v>
      </c>
    </row>
    <row r="2212" spans="1:29" x14ac:dyDescent="0.3">
      <c r="A2212">
        <v>2632</v>
      </c>
      <c r="B2212" t="s">
        <v>547</v>
      </c>
      <c r="C2212" t="s">
        <v>3772</v>
      </c>
      <c r="J2212" t="s">
        <v>491</v>
      </c>
      <c r="K2212">
        <v>0</v>
      </c>
      <c r="N2212" t="b">
        <v>0</v>
      </c>
      <c r="O2212" t="b">
        <v>0</v>
      </c>
      <c r="P2212" t="b">
        <v>0</v>
      </c>
      <c r="Q2212">
        <v>1</v>
      </c>
      <c r="R2212">
        <v>3</v>
      </c>
      <c r="S2212">
        <v>1</v>
      </c>
      <c r="T2212">
        <v>2</v>
      </c>
      <c r="V2212" t="s">
        <v>2961</v>
      </c>
      <c r="W2212" t="s">
        <v>3040</v>
      </c>
      <c r="X2212" t="s">
        <v>679</v>
      </c>
      <c r="Y2212">
        <v>25</v>
      </c>
      <c r="Z2212">
        <v>25</v>
      </c>
      <c r="AA2212">
        <v>3</v>
      </c>
      <c r="AB2212">
        <v>3</v>
      </c>
      <c r="AC2212">
        <v>22</v>
      </c>
    </row>
    <row r="2213" spans="1:29" x14ac:dyDescent="0.3">
      <c r="A2213">
        <v>2633</v>
      </c>
      <c r="B2213" t="s">
        <v>547</v>
      </c>
      <c r="C2213" t="s">
        <v>3773</v>
      </c>
      <c r="J2213" t="s">
        <v>491</v>
      </c>
      <c r="K2213">
        <v>0</v>
      </c>
      <c r="N2213" t="b">
        <v>0</v>
      </c>
      <c r="O2213" t="b">
        <v>0</v>
      </c>
      <c r="P2213" t="b">
        <v>0</v>
      </c>
      <c r="Q2213">
        <v>1</v>
      </c>
      <c r="R2213">
        <v>3</v>
      </c>
      <c r="S2213">
        <v>1</v>
      </c>
      <c r="T2213">
        <v>2</v>
      </c>
      <c r="V2213" t="s">
        <v>2961</v>
      </c>
      <c r="W2213" t="s">
        <v>3040</v>
      </c>
      <c r="X2213" t="s">
        <v>681</v>
      </c>
      <c r="Y2213">
        <v>26</v>
      </c>
      <c r="Z2213">
        <v>26</v>
      </c>
      <c r="AA2213">
        <v>3</v>
      </c>
      <c r="AB2213">
        <v>3</v>
      </c>
      <c r="AC2213">
        <v>22</v>
      </c>
    </row>
    <row r="2214" spans="1:29" x14ac:dyDescent="0.3">
      <c r="A2214">
        <v>2634</v>
      </c>
      <c r="B2214" t="s">
        <v>547</v>
      </c>
      <c r="C2214" t="s">
        <v>3774</v>
      </c>
      <c r="J2214" t="s">
        <v>491</v>
      </c>
      <c r="K2214">
        <v>0</v>
      </c>
      <c r="N2214" t="b">
        <v>0</v>
      </c>
      <c r="O2214" t="b">
        <v>0</v>
      </c>
      <c r="P2214" t="b">
        <v>0</v>
      </c>
      <c r="Q2214">
        <v>1</v>
      </c>
      <c r="R2214">
        <v>3</v>
      </c>
      <c r="S2214">
        <v>1</v>
      </c>
      <c r="T2214">
        <v>2</v>
      </c>
      <c r="V2214" t="s">
        <v>2961</v>
      </c>
      <c r="W2214" t="s">
        <v>3040</v>
      </c>
      <c r="X2214" t="s">
        <v>683</v>
      </c>
      <c r="Y2214">
        <v>27</v>
      </c>
      <c r="Z2214">
        <v>27</v>
      </c>
      <c r="AA2214">
        <v>3</v>
      </c>
      <c r="AB2214">
        <v>3</v>
      </c>
      <c r="AC2214">
        <v>22</v>
      </c>
    </row>
    <row r="2215" spans="1:29" x14ac:dyDescent="0.3">
      <c r="A2215">
        <v>2639</v>
      </c>
      <c r="B2215" t="s">
        <v>543</v>
      </c>
      <c r="C2215" t="s">
        <v>3785</v>
      </c>
      <c r="D2215" t="s">
        <v>3786</v>
      </c>
      <c r="E2215" t="s">
        <v>2996</v>
      </c>
      <c r="V2215" t="s">
        <v>2996</v>
      </c>
      <c r="W2215" t="s">
        <v>3787</v>
      </c>
      <c r="X2215" t="s">
        <v>3788</v>
      </c>
      <c r="Y2215">
        <v>1</v>
      </c>
      <c r="Z2215">
        <v>17</v>
      </c>
      <c r="AA2215">
        <v>1</v>
      </c>
      <c r="AB2215">
        <v>12</v>
      </c>
      <c r="AC2215">
        <v>15</v>
      </c>
    </row>
    <row r="2216" spans="1:29" x14ac:dyDescent="0.3">
      <c r="A2216">
        <v>2640</v>
      </c>
      <c r="B2216" t="s">
        <v>545</v>
      </c>
      <c r="C2216" t="s">
        <v>3789</v>
      </c>
      <c r="V2216" t="s">
        <v>2996</v>
      </c>
      <c r="W2216" t="s">
        <v>3787</v>
      </c>
      <c r="X2216" t="s">
        <v>3790</v>
      </c>
      <c r="Y2216">
        <v>1</v>
      </c>
      <c r="Z2216">
        <v>17</v>
      </c>
      <c r="AA2216">
        <v>1</v>
      </c>
      <c r="AB2216">
        <v>10</v>
      </c>
      <c r="AC2216">
        <v>15</v>
      </c>
    </row>
    <row r="2217" spans="1:29" x14ac:dyDescent="0.3">
      <c r="A2217">
        <v>2641</v>
      </c>
      <c r="B2217" t="s">
        <v>546</v>
      </c>
      <c r="C2217" t="s">
        <v>3791</v>
      </c>
      <c r="V2217" t="s">
        <v>2996</v>
      </c>
      <c r="W2217" t="s">
        <v>3787</v>
      </c>
      <c r="X2217" t="s">
        <v>3792</v>
      </c>
      <c r="Y2217">
        <v>3</v>
      </c>
      <c r="Z2217">
        <v>17</v>
      </c>
      <c r="AA2217">
        <v>1</v>
      </c>
      <c r="AB2217">
        <v>12</v>
      </c>
      <c r="AC2217">
        <v>15</v>
      </c>
    </row>
    <row r="2218" spans="1:29" x14ac:dyDescent="0.3">
      <c r="A2218">
        <v>2642</v>
      </c>
      <c r="B2218" t="s">
        <v>547</v>
      </c>
      <c r="C2218" t="s">
        <v>3794</v>
      </c>
      <c r="J2218" t="s">
        <v>491</v>
      </c>
      <c r="K2218">
        <v>0</v>
      </c>
      <c r="N2218" t="b">
        <v>1</v>
      </c>
      <c r="O2218" t="b">
        <v>0</v>
      </c>
      <c r="P2218" t="b">
        <v>1</v>
      </c>
      <c r="Q2218">
        <v>12</v>
      </c>
      <c r="R2218">
        <v>1</v>
      </c>
      <c r="S2218">
        <v>1</v>
      </c>
      <c r="T2218">
        <v>2</v>
      </c>
      <c r="V2218" t="s">
        <v>2996</v>
      </c>
      <c r="W2218" t="s">
        <v>3787</v>
      </c>
      <c r="X2218" t="s">
        <v>569</v>
      </c>
      <c r="Y2218">
        <v>3</v>
      </c>
      <c r="Z2218">
        <v>3</v>
      </c>
      <c r="AA2218">
        <v>2</v>
      </c>
      <c r="AB2218">
        <v>2</v>
      </c>
      <c r="AC2218">
        <v>15</v>
      </c>
    </row>
    <row r="2219" spans="1:29" x14ac:dyDescent="0.3">
      <c r="A2219">
        <v>2643</v>
      </c>
      <c r="B2219" t="s">
        <v>547</v>
      </c>
      <c r="C2219" t="s">
        <v>3795</v>
      </c>
      <c r="J2219" t="s">
        <v>491</v>
      </c>
      <c r="K2219">
        <v>0</v>
      </c>
      <c r="N2219" t="b">
        <v>1</v>
      </c>
      <c r="O2219" t="b">
        <v>0</v>
      </c>
      <c r="P2219" t="b">
        <v>1</v>
      </c>
      <c r="Q2219">
        <v>12</v>
      </c>
      <c r="R2219">
        <v>1</v>
      </c>
      <c r="S2219">
        <v>1</v>
      </c>
      <c r="T2219">
        <v>2</v>
      </c>
      <c r="V2219" t="s">
        <v>2996</v>
      </c>
      <c r="W2219" t="s">
        <v>3787</v>
      </c>
      <c r="X2219" t="s">
        <v>571</v>
      </c>
      <c r="Y2219">
        <v>4</v>
      </c>
      <c r="Z2219">
        <v>4</v>
      </c>
      <c r="AA2219">
        <v>2</v>
      </c>
      <c r="AB2219">
        <v>2</v>
      </c>
      <c r="AC2219">
        <v>15</v>
      </c>
    </row>
    <row r="2220" spans="1:29" x14ac:dyDescent="0.3">
      <c r="A2220">
        <v>2644</v>
      </c>
      <c r="B2220" t="s">
        <v>547</v>
      </c>
      <c r="C2220" t="s">
        <v>3796</v>
      </c>
      <c r="J2220" t="s">
        <v>491</v>
      </c>
      <c r="K2220">
        <v>0</v>
      </c>
      <c r="N2220" t="b">
        <v>1</v>
      </c>
      <c r="O2220" t="b">
        <v>0</v>
      </c>
      <c r="P2220" t="b">
        <v>1</v>
      </c>
      <c r="Q2220">
        <v>12</v>
      </c>
      <c r="R2220">
        <v>1</v>
      </c>
      <c r="S2220">
        <v>1</v>
      </c>
      <c r="T2220">
        <v>2</v>
      </c>
      <c r="V2220" t="s">
        <v>2996</v>
      </c>
      <c r="W2220" t="s">
        <v>3787</v>
      </c>
      <c r="X2220" t="s">
        <v>573</v>
      </c>
      <c r="Y2220">
        <v>5</v>
      </c>
      <c r="Z2220">
        <v>5</v>
      </c>
      <c r="AA2220">
        <v>2</v>
      </c>
      <c r="AB2220">
        <v>2</v>
      </c>
      <c r="AC2220">
        <v>15</v>
      </c>
    </row>
    <row r="2221" spans="1:29" x14ac:dyDescent="0.3">
      <c r="A2221">
        <v>2645</v>
      </c>
      <c r="B2221" t="s">
        <v>547</v>
      </c>
      <c r="C2221" t="s">
        <v>3797</v>
      </c>
      <c r="J2221" t="s">
        <v>491</v>
      </c>
      <c r="K2221">
        <v>0</v>
      </c>
      <c r="N2221" t="b">
        <v>1</v>
      </c>
      <c r="O2221" t="b">
        <v>0</v>
      </c>
      <c r="P2221" t="b">
        <v>1</v>
      </c>
      <c r="Q2221">
        <v>12</v>
      </c>
      <c r="R2221">
        <v>1</v>
      </c>
      <c r="S2221">
        <v>1</v>
      </c>
      <c r="T2221">
        <v>2</v>
      </c>
      <c r="V2221" t="s">
        <v>2996</v>
      </c>
      <c r="W2221" t="s">
        <v>3787</v>
      </c>
      <c r="X2221" t="s">
        <v>575</v>
      </c>
      <c r="Y2221">
        <v>6</v>
      </c>
      <c r="Z2221">
        <v>6</v>
      </c>
      <c r="AA2221">
        <v>2</v>
      </c>
      <c r="AB2221">
        <v>2</v>
      </c>
      <c r="AC2221">
        <v>15</v>
      </c>
    </row>
    <row r="2222" spans="1:29" x14ac:dyDescent="0.3">
      <c r="A2222">
        <v>2646</v>
      </c>
      <c r="B2222" t="s">
        <v>547</v>
      </c>
      <c r="C2222" t="s">
        <v>3798</v>
      </c>
      <c r="J2222" t="s">
        <v>491</v>
      </c>
      <c r="K2222">
        <v>0</v>
      </c>
      <c r="N2222" t="b">
        <v>1</v>
      </c>
      <c r="O2222" t="b">
        <v>0</v>
      </c>
      <c r="P2222" t="b">
        <v>1</v>
      </c>
      <c r="Q2222">
        <v>12</v>
      </c>
      <c r="R2222">
        <v>1</v>
      </c>
      <c r="S2222">
        <v>1</v>
      </c>
      <c r="T2222">
        <v>2</v>
      </c>
      <c r="V2222" t="s">
        <v>2996</v>
      </c>
      <c r="W2222" t="s">
        <v>3787</v>
      </c>
      <c r="X2222" t="s">
        <v>577</v>
      </c>
      <c r="Y2222">
        <v>7</v>
      </c>
      <c r="Z2222">
        <v>7</v>
      </c>
      <c r="AA2222">
        <v>2</v>
      </c>
      <c r="AB2222">
        <v>2</v>
      </c>
      <c r="AC2222">
        <v>15</v>
      </c>
    </row>
    <row r="2223" spans="1:29" x14ac:dyDescent="0.3">
      <c r="A2223">
        <v>2647</v>
      </c>
      <c r="B2223" t="s">
        <v>547</v>
      </c>
      <c r="C2223" t="s">
        <v>3799</v>
      </c>
      <c r="J2223" t="s">
        <v>491</v>
      </c>
      <c r="K2223">
        <v>0</v>
      </c>
      <c r="N2223" t="b">
        <v>1</v>
      </c>
      <c r="O2223" t="b">
        <v>0</v>
      </c>
      <c r="P2223" t="b">
        <v>1</v>
      </c>
      <c r="Q2223">
        <v>12</v>
      </c>
      <c r="R2223">
        <v>1</v>
      </c>
      <c r="S2223">
        <v>1</v>
      </c>
      <c r="T2223">
        <v>2</v>
      </c>
      <c r="V2223" t="s">
        <v>2996</v>
      </c>
      <c r="W2223" t="s">
        <v>3787</v>
      </c>
      <c r="X2223" t="s">
        <v>2675</v>
      </c>
      <c r="Y2223">
        <v>3</v>
      </c>
      <c r="Z2223">
        <v>3</v>
      </c>
      <c r="AA2223">
        <v>1</v>
      </c>
      <c r="AB2223">
        <v>1</v>
      </c>
      <c r="AC2223">
        <v>15</v>
      </c>
    </row>
    <row r="2224" spans="1:29" x14ac:dyDescent="0.3">
      <c r="A2224">
        <v>2648</v>
      </c>
      <c r="B2224" t="s">
        <v>547</v>
      </c>
      <c r="C2224" t="s">
        <v>3801</v>
      </c>
      <c r="J2224" t="s">
        <v>491</v>
      </c>
      <c r="K2224">
        <v>0</v>
      </c>
      <c r="N2224" t="b">
        <v>1</v>
      </c>
      <c r="O2224" t="b">
        <v>0</v>
      </c>
      <c r="P2224" t="b">
        <v>1</v>
      </c>
      <c r="Q2224">
        <v>12</v>
      </c>
      <c r="R2224">
        <v>1</v>
      </c>
      <c r="S2224">
        <v>1</v>
      </c>
      <c r="T2224">
        <v>2</v>
      </c>
      <c r="V2224" t="s">
        <v>2996</v>
      </c>
      <c r="W2224" t="s">
        <v>3787</v>
      </c>
      <c r="X2224" t="s">
        <v>3800</v>
      </c>
      <c r="Y2224">
        <v>4</v>
      </c>
      <c r="Z2224">
        <v>4</v>
      </c>
      <c r="AA2224">
        <v>1</v>
      </c>
      <c r="AB2224">
        <v>1</v>
      </c>
      <c r="AC2224">
        <v>15</v>
      </c>
    </row>
    <row r="2225" spans="1:29" x14ac:dyDescent="0.3">
      <c r="A2225">
        <v>2649</v>
      </c>
      <c r="B2225" t="s">
        <v>547</v>
      </c>
      <c r="C2225" t="s">
        <v>3802</v>
      </c>
      <c r="J2225" t="s">
        <v>491</v>
      </c>
      <c r="K2225">
        <v>0</v>
      </c>
      <c r="N2225" t="b">
        <v>1</v>
      </c>
      <c r="O2225" t="b">
        <v>0</v>
      </c>
      <c r="P2225" t="b">
        <v>1</v>
      </c>
      <c r="Q2225">
        <v>12</v>
      </c>
      <c r="R2225">
        <v>1</v>
      </c>
      <c r="S2225">
        <v>1</v>
      </c>
      <c r="T2225">
        <v>2</v>
      </c>
      <c r="V2225" t="s">
        <v>2996</v>
      </c>
      <c r="W2225" t="s">
        <v>3787</v>
      </c>
      <c r="X2225" t="s">
        <v>2284</v>
      </c>
      <c r="Y2225">
        <v>5</v>
      </c>
      <c r="Z2225">
        <v>5</v>
      </c>
      <c r="AA2225">
        <v>1</v>
      </c>
      <c r="AB2225">
        <v>1</v>
      </c>
      <c r="AC2225">
        <v>15</v>
      </c>
    </row>
    <row r="2226" spans="1:29" x14ac:dyDescent="0.3">
      <c r="A2226">
        <v>2650</v>
      </c>
      <c r="B2226" t="s">
        <v>547</v>
      </c>
      <c r="C2226" t="s">
        <v>3803</v>
      </c>
      <c r="J2226" t="s">
        <v>491</v>
      </c>
      <c r="K2226">
        <v>0</v>
      </c>
      <c r="N2226" t="b">
        <v>1</v>
      </c>
      <c r="O2226" t="b">
        <v>0</v>
      </c>
      <c r="P2226" t="b">
        <v>1</v>
      </c>
      <c r="Q2226">
        <v>12</v>
      </c>
      <c r="R2226">
        <v>1</v>
      </c>
      <c r="S2226">
        <v>1</v>
      </c>
      <c r="T2226">
        <v>2</v>
      </c>
      <c r="V2226" t="s">
        <v>2996</v>
      </c>
      <c r="W2226" t="s">
        <v>3787</v>
      </c>
      <c r="X2226" t="s">
        <v>2286</v>
      </c>
      <c r="Y2226">
        <v>6</v>
      </c>
      <c r="Z2226">
        <v>6</v>
      </c>
      <c r="AA2226">
        <v>1</v>
      </c>
      <c r="AB2226">
        <v>1</v>
      </c>
      <c r="AC2226">
        <v>15</v>
      </c>
    </row>
    <row r="2227" spans="1:29" x14ac:dyDescent="0.3">
      <c r="A2227">
        <v>2651</v>
      </c>
      <c r="B2227" t="s">
        <v>547</v>
      </c>
      <c r="C2227" t="s">
        <v>3804</v>
      </c>
      <c r="J2227" t="s">
        <v>491</v>
      </c>
      <c r="K2227">
        <v>0</v>
      </c>
      <c r="N2227" t="b">
        <v>1</v>
      </c>
      <c r="O2227" t="b">
        <v>0</v>
      </c>
      <c r="P2227" t="b">
        <v>1</v>
      </c>
      <c r="Q2227">
        <v>12</v>
      </c>
      <c r="R2227">
        <v>1</v>
      </c>
      <c r="S2227">
        <v>1</v>
      </c>
      <c r="T2227">
        <v>2</v>
      </c>
      <c r="V2227" t="s">
        <v>2996</v>
      </c>
      <c r="W2227" t="s">
        <v>3787</v>
      </c>
      <c r="X2227" t="s">
        <v>2288</v>
      </c>
      <c r="Y2227">
        <v>7</v>
      </c>
      <c r="Z2227">
        <v>7</v>
      </c>
      <c r="AA2227">
        <v>1</v>
      </c>
      <c r="AB2227">
        <v>1</v>
      </c>
      <c r="AC2227">
        <v>15</v>
      </c>
    </row>
    <row r="2228" spans="1:29" x14ac:dyDescent="0.3">
      <c r="A2228">
        <v>2652</v>
      </c>
      <c r="B2228" t="s">
        <v>547</v>
      </c>
      <c r="C2228" t="s">
        <v>3805</v>
      </c>
      <c r="J2228" t="s">
        <v>491</v>
      </c>
      <c r="K2228">
        <v>0</v>
      </c>
      <c r="N2228" t="b">
        <v>1</v>
      </c>
      <c r="O2228" t="b">
        <v>0</v>
      </c>
      <c r="P2228" t="b">
        <v>1</v>
      </c>
      <c r="Q2228">
        <v>12</v>
      </c>
      <c r="R2228">
        <v>1</v>
      </c>
      <c r="S2228">
        <v>1</v>
      </c>
      <c r="T2228">
        <v>2</v>
      </c>
      <c r="V2228" t="s">
        <v>2996</v>
      </c>
      <c r="W2228" t="s">
        <v>3787</v>
      </c>
      <c r="X2228" t="s">
        <v>636</v>
      </c>
      <c r="Y2228">
        <v>3</v>
      </c>
      <c r="Z2228">
        <v>3</v>
      </c>
      <c r="AA2228">
        <v>3</v>
      </c>
      <c r="AB2228">
        <v>3</v>
      </c>
      <c r="AC2228">
        <v>15</v>
      </c>
    </row>
    <row r="2229" spans="1:29" x14ac:dyDescent="0.3">
      <c r="A2229">
        <v>2653</v>
      </c>
      <c r="B2229" t="s">
        <v>547</v>
      </c>
      <c r="C2229" t="s">
        <v>3806</v>
      </c>
      <c r="J2229" t="s">
        <v>491</v>
      </c>
      <c r="K2229">
        <v>0</v>
      </c>
      <c r="N2229" t="b">
        <v>1</v>
      </c>
      <c r="O2229" t="b">
        <v>0</v>
      </c>
      <c r="P2229" t="b">
        <v>1</v>
      </c>
      <c r="Q2229">
        <v>12</v>
      </c>
      <c r="R2229">
        <v>1</v>
      </c>
      <c r="S2229">
        <v>1</v>
      </c>
      <c r="T2229">
        <v>2</v>
      </c>
      <c r="V2229" t="s">
        <v>2996</v>
      </c>
      <c r="W2229" t="s">
        <v>3787</v>
      </c>
      <c r="X2229" t="s">
        <v>638</v>
      </c>
      <c r="Y2229">
        <v>4</v>
      </c>
      <c r="Z2229">
        <v>4</v>
      </c>
      <c r="AA2229">
        <v>3</v>
      </c>
      <c r="AB2229">
        <v>3</v>
      </c>
      <c r="AC2229">
        <v>15</v>
      </c>
    </row>
    <row r="2230" spans="1:29" x14ac:dyDescent="0.3">
      <c r="A2230">
        <v>2654</v>
      </c>
      <c r="B2230" t="s">
        <v>547</v>
      </c>
      <c r="C2230" t="s">
        <v>3807</v>
      </c>
      <c r="J2230" t="s">
        <v>491</v>
      </c>
      <c r="K2230">
        <v>0</v>
      </c>
      <c r="N2230" t="b">
        <v>1</v>
      </c>
      <c r="O2230" t="b">
        <v>0</v>
      </c>
      <c r="P2230" t="b">
        <v>1</v>
      </c>
      <c r="Q2230">
        <v>12</v>
      </c>
      <c r="R2230">
        <v>1</v>
      </c>
      <c r="S2230">
        <v>1</v>
      </c>
      <c r="T2230">
        <v>2</v>
      </c>
      <c r="V2230" t="s">
        <v>2996</v>
      </c>
      <c r="W2230" t="s">
        <v>3787</v>
      </c>
      <c r="X2230" t="s">
        <v>640</v>
      </c>
      <c r="Y2230">
        <v>5</v>
      </c>
      <c r="Z2230">
        <v>5</v>
      </c>
      <c r="AA2230">
        <v>3</v>
      </c>
      <c r="AB2230">
        <v>3</v>
      </c>
      <c r="AC2230">
        <v>15</v>
      </c>
    </row>
    <row r="2231" spans="1:29" x14ac:dyDescent="0.3">
      <c r="A2231">
        <v>2655</v>
      </c>
      <c r="B2231" t="s">
        <v>547</v>
      </c>
      <c r="C2231" t="s">
        <v>3808</v>
      </c>
      <c r="J2231" t="s">
        <v>491</v>
      </c>
      <c r="K2231">
        <v>0</v>
      </c>
      <c r="N2231" t="b">
        <v>1</v>
      </c>
      <c r="O2231" t="b">
        <v>0</v>
      </c>
      <c r="P2231" t="b">
        <v>1</v>
      </c>
      <c r="Q2231">
        <v>12</v>
      </c>
      <c r="R2231">
        <v>1</v>
      </c>
      <c r="S2231">
        <v>1</v>
      </c>
      <c r="T2231">
        <v>2</v>
      </c>
      <c r="V2231" t="s">
        <v>2996</v>
      </c>
      <c r="W2231" t="s">
        <v>3787</v>
      </c>
      <c r="X2231" t="s">
        <v>455</v>
      </c>
      <c r="Y2231">
        <v>6</v>
      </c>
      <c r="Z2231">
        <v>6</v>
      </c>
      <c r="AA2231">
        <v>3</v>
      </c>
      <c r="AB2231">
        <v>3</v>
      </c>
      <c r="AC2231">
        <v>15</v>
      </c>
    </row>
    <row r="2232" spans="1:29" x14ac:dyDescent="0.3">
      <c r="A2232">
        <v>2656</v>
      </c>
      <c r="B2232" t="s">
        <v>547</v>
      </c>
      <c r="C2232" t="s">
        <v>3809</v>
      </c>
      <c r="J2232" t="s">
        <v>491</v>
      </c>
      <c r="K2232">
        <v>0</v>
      </c>
      <c r="N2232" t="b">
        <v>1</v>
      </c>
      <c r="O2232" t="b">
        <v>0</v>
      </c>
      <c r="P2232" t="b">
        <v>1</v>
      </c>
      <c r="Q2232">
        <v>12</v>
      </c>
      <c r="R2232">
        <v>1</v>
      </c>
      <c r="S2232">
        <v>1</v>
      </c>
      <c r="T2232">
        <v>2</v>
      </c>
      <c r="V2232" t="s">
        <v>2996</v>
      </c>
      <c r="W2232" t="s">
        <v>3787</v>
      </c>
      <c r="X2232" t="s">
        <v>643</v>
      </c>
      <c r="Y2232">
        <v>7</v>
      </c>
      <c r="Z2232">
        <v>7</v>
      </c>
      <c r="AA2232">
        <v>3</v>
      </c>
      <c r="AB2232">
        <v>3</v>
      </c>
      <c r="AC2232">
        <v>15</v>
      </c>
    </row>
    <row r="2233" spans="1:29" x14ac:dyDescent="0.3">
      <c r="A2233">
        <v>2657</v>
      </c>
      <c r="B2233" t="s">
        <v>547</v>
      </c>
      <c r="C2233" t="s">
        <v>3810</v>
      </c>
      <c r="J2233" t="s">
        <v>491</v>
      </c>
      <c r="K2233">
        <v>0</v>
      </c>
      <c r="N2233" t="b">
        <v>1</v>
      </c>
      <c r="O2233" t="b">
        <v>0</v>
      </c>
      <c r="P2233" t="b">
        <v>1</v>
      </c>
      <c r="Q2233">
        <v>12</v>
      </c>
      <c r="R2233">
        <v>1</v>
      </c>
      <c r="S2233">
        <v>1</v>
      </c>
      <c r="T2233">
        <v>2</v>
      </c>
      <c r="V2233" t="s">
        <v>2996</v>
      </c>
      <c r="W2233" t="s">
        <v>3787</v>
      </c>
      <c r="X2233" t="s">
        <v>735</v>
      </c>
      <c r="Y2233">
        <v>3</v>
      </c>
      <c r="Z2233">
        <v>3</v>
      </c>
      <c r="AA2233">
        <v>4</v>
      </c>
      <c r="AB2233">
        <v>4</v>
      </c>
      <c r="AC2233">
        <v>15</v>
      </c>
    </row>
    <row r="2234" spans="1:29" x14ac:dyDescent="0.3">
      <c r="A2234">
        <v>2658</v>
      </c>
      <c r="B2234" t="s">
        <v>547</v>
      </c>
      <c r="C2234" t="s">
        <v>3811</v>
      </c>
      <c r="J2234" t="s">
        <v>491</v>
      </c>
      <c r="K2234">
        <v>0</v>
      </c>
      <c r="N2234" t="b">
        <v>1</v>
      </c>
      <c r="O2234" t="b">
        <v>0</v>
      </c>
      <c r="P2234" t="b">
        <v>1</v>
      </c>
      <c r="Q2234">
        <v>12</v>
      </c>
      <c r="R2234">
        <v>1</v>
      </c>
      <c r="S2234">
        <v>1</v>
      </c>
      <c r="T2234">
        <v>2</v>
      </c>
      <c r="V2234" t="s">
        <v>2996</v>
      </c>
      <c r="W2234" t="s">
        <v>3787</v>
      </c>
      <c r="X2234" t="s">
        <v>737</v>
      </c>
      <c r="Y2234">
        <v>3</v>
      </c>
      <c r="Z2234">
        <v>3</v>
      </c>
      <c r="AA2234">
        <v>5</v>
      </c>
      <c r="AB2234">
        <v>5</v>
      </c>
      <c r="AC2234">
        <v>15</v>
      </c>
    </row>
    <row r="2235" spans="1:29" x14ac:dyDescent="0.3">
      <c r="A2235">
        <v>2659</v>
      </c>
      <c r="B2235" t="s">
        <v>547</v>
      </c>
      <c r="C2235" t="s">
        <v>3812</v>
      </c>
      <c r="J2235" t="s">
        <v>491</v>
      </c>
      <c r="K2235">
        <v>0</v>
      </c>
      <c r="N2235" t="b">
        <v>1</v>
      </c>
      <c r="O2235" t="b">
        <v>0</v>
      </c>
      <c r="P2235" t="b">
        <v>1</v>
      </c>
      <c r="Q2235">
        <v>12</v>
      </c>
      <c r="R2235">
        <v>1</v>
      </c>
      <c r="S2235">
        <v>1</v>
      </c>
      <c r="T2235">
        <v>2</v>
      </c>
      <c r="V2235" t="s">
        <v>2996</v>
      </c>
      <c r="W2235" t="s">
        <v>3787</v>
      </c>
      <c r="X2235" t="s">
        <v>739</v>
      </c>
      <c r="Y2235">
        <v>3</v>
      </c>
      <c r="Z2235">
        <v>3</v>
      </c>
      <c r="AA2235">
        <v>6</v>
      </c>
      <c r="AB2235">
        <v>6</v>
      </c>
      <c r="AC2235">
        <v>15</v>
      </c>
    </row>
    <row r="2236" spans="1:29" x14ac:dyDescent="0.3">
      <c r="A2236">
        <v>2660</v>
      </c>
      <c r="B2236" t="s">
        <v>547</v>
      </c>
      <c r="C2236" t="s">
        <v>3813</v>
      </c>
      <c r="J2236" t="s">
        <v>491</v>
      </c>
      <c r="K2236">
        <v>0</v>
      </c>
      <c r="N2236" t="b">
        <v>1</v>
      </c>
      <c r="O2236" t="b">
        <v>0</v>
      </c>
      <c r="P2236" t="b">
        <v>1</v>
      </c>
      <c r="Q2236">
        <v>12</v>
      </c>
      <c r="R2236">
        <v>1</v>
      </c>
      <c r="S2236">
        <v>1</v>
      </c>
      <c r="T2236">
        <v>2</v>
      </c>
      <c r="V2236" t="s">
        <v>2996</v>
      </c>
      <c r="W2236" t="s">
        <v>3787</v>
      </c>
      <c r="X2236" t="s">
        <v>741</v>
      </c>
      <c r="Y2236">
        <v>3</v>
      </c>
      <c r="Z2236">
        <v>3</v>
      </c>
      <c r="AA2236">
        <v>7</v>
      </c>
      <c r="AB2236">
        <v>7</v>
      </c>
      <c r="AC2236">
        <v>15</v>
      </c>
    </row>
    <row r="2237" spans="1:29" x14ac:dyDescent="0.3">
      <c r="A2237">
        <v>2661</v>
      </c>
      <c r="B2237" t="s">
        <v>547</v>
      </c>
      <c r="C2237" t="s">
        <v>3814</v>
      </c>
      <c r="J2237" t="s">
        <v>491</v>
      </c>
      <c r="K2237">
        <v>0</v>
      </c>
      <c r="N2237" t="b">
        <v>1</v>
      </c>
      <c r="O2237" t="b">
        <v>0</v>
      </c>
      <c r="P2237" t="b">
        <v>1</v>
      </c>
      <c r="Q2237">
        <v>12</v>
      </c>
      <c r="R2237">
        <v>1</v>
      </c>
      <c r="S2237">
        <v>1</v>
      </c>
      <c r="T2237">
        <v>2</v>
      </c>
      <c r="V2237" t="s">
        <v>2996</v>
      </c>
      <c r="W2237" t="s">
        <v>3787</v>
      </c>
      <c r="X2237" t="s">
        <v>454</v>
      </c>
      <c r="Y2237">
        <v>4</v>
      </c>
      <c r="Z2237">
        <v>4</v>
      </c>
      <c r="AA2237">
        <v>4</v>
      </c>
      <c r="AB2237">
        <v>4</v>
      </c>
      <c r="AC2237">
        <v>15</v>
      </c>
    </row>
    <row r="2238" spans="1:29" x14ac:dyDescent="0.3">
      <c r="A2238">
        <v>2662</v>
      </c>
      <c r="B2238" t="s">
        <v>547</v>
      </c>
      <c r="C2238" t="s">
        <v>3815</v>
      </c>
      <c r="J2238" t="s">
        <v>491</v>
      </c>
      <c r="K2238">
        <v>0</v>
      </c>
      <c r="N2238" t="b">
        <v>1</v>
      </c>
      <c r="O2238" t="b">
        <v>0</v>
      </c>
      <c r="P2238" t="b">
        <v>1</v>
      </c>
      <c r="Q2238">
        <v>12</v>
      </c>
      <c r="R2238">
        <v>1</v>
      </c>
      <c r="S2238">
        <v>1</v>
      </c>
      <c r="T2238">
        <v>2</v>
      </c>
      <c r="V2238" t="s">
        <v>2996</v>
      </c>
      <c r="W2238" t="s">
        <v>3787</v>
      </c>
      <c r="X2238" t="s">
        <v>758</v>
      </c>
      <c r="Y2238">
        <v>5</v>
      </c>
      <c r="Z2238">
        <v>5</v>
      </c>
      <c r="AA2238">
        <v>4</v>
      </c>
      <c r="AB2238">
        <v>4</v>
      </c>
      <c r="AC2238">
        <v>15</v>
      </c>
    </row>
    <row r="2239" spans="1:29" x14ac:dyDescent="0.3">
      <c r="A2239">
        <v>2663</v>
      </c>
      <c r="B2239" t="s">
        <v>547</v>
      </c>
      <c r="C2239" t="s">
        <v>3816</v>
      </c>
      <c r="J2239" t="s">
        <v>491</v>
      </c>
      <c r="K2239">
        <v>0</v>
      </c>
      <c r="N2239" t="b">
        <v>1</v>
      </c>
      <c r="O2239" t="b">
        <v>0</v>
      </c>
      <c r="P2239" t="b">
        <v>1</v>
      </c>
      <c r="Q2239">
        <v>12</v>
      </c>
      <c r="R2239">
        <v>1</v>
      </c>
      <c r="S2239">
        <v>1</v>
      </c>
      <c r="T2239">
        <v>2</v>
      </c>
      <c r="V2239" t="s">
        <v>2996</v>
      </c>
      <c r="W2239" t="s">
        <v>3787</v>
      </c>
      <c r="X2239" t="s">
        <v>770</v>
      </c>
      <c r="Y2239">
        <v>6</v>
      </c>
      <c r="Z2239">
        <v>6</v>
      </c>
      <c r="AA2239">
        <v>4</v>
      </c>
      <c r="AB2239">
        <v>4</v>
      </c>
      <c r="AC2239">
        <v>15</v>
      </c>
    </row>
    <row r="2240" spans="1:29" x14ac:dyDescent="0.3">
      <c r="A2240">
        <v>2664</v>
      </c>
      <c r="B2240" t="s">
        <v>547</v>
      </c>
      <c r="C2240" t="s">
        <v>3817</v>
      </c>
      <c r="J2240" t="s">
        <v>491</v>
      </c>
      <c r="K2240">
        <v>0</v>
      </c>
      <c r="N2240" t="b">
        <v>1</v>
      </c>
      <c r="O2240" t="b">
        <v>0</v>
      </c>
      <c r="P2240" t="b">
        <v>1</v>
      </c>
      <c r="Q2240">
        <v>12</v>
      </c>
      <c r="R2240">
        <v>1</v>
      </c>
      <c r="S2240">
        <v>1</v>
      </c>
      <c r="T2240">
        <v>2</v>
      </c>
      <c r="V2240" t="s">
        <v>2996</v>
      </c>
      <c r="W2240" t="s">
        <v>3787</v>
      </c>
      <c r="X2240" t="s">
        <v>450</v>
      </c>
      <c r="Y2240">
        <v>7</v>
      </c>
      <c r="Z2240">
        <v>7</v>
      </c>
      <c r="AA2240">
        <v>4</v>
      </c>
      <c r="AB2240">
        <v>4</v>
      </c>
      <c r="AC2240">
        <v>15</v>
      </c>
    </row>
    <row r="2241" spans="1:29" x14ac:dyDescent="0.3">
      <c r="A2241">
        <v>2665</v>
      </c>
      <c r="B2241" t="s">
        <v>547</v>
      </c>
      <c r="C2241" t="s">
        <v>3818</v>
      </c>
      <c r="J2241" t="s">
        <v>491</v>
      </c>
      <c r="K2241">
        <v>0</v>
      </c>
      <c r="N2241" t="b">
        <v>1</v>
      </c>
      <c r="O2241" t="b">
        <v>0</v>
      </c>
      <c r="P2241" t="b">
        <v>1</v>
      </c>
      <c r="Q2241">
        <v>12</v>
      </c>
      <c r="R2241">
        <v>1</v>
      </c>
      <c r="S2241">
        <v>1</v>
      </c>
      <c r="T2241">
        <v>2</v>
      </c>
      <c r="V2241" t="s">
        <v>2996</v>
      </c>
      <c r="W2241" t="s">
        <v>3787</v>
      </c>
      <c r="X2241" t="s">
        <v>748</v>
      </c>
      <c r="Y2241">
        <v>4</v>
      </c>
      <c r="Z2241">
        <v>4</v>
      </c>
      <c r="AA2241">
        <v>5</v>
      </c>
      <c r="AB2241">
        <v>5</v>
      </c>
      <c r="AC2241">
        <v>15</v>
      </c>
    </row>
    <row r="2242" spans="1:29" x14ac:dyDescent="0.3">
      <c r="A2242">
        <v>2666</v>
      </c>
      <c r="B2242" t="s">
        <v>547</v>
      </c>
      <c r="C2242" t="s">
        <v>3819</v>
      </c>
      <c r="J2242" t="s">
        <v>491</v>
      </c>
      <c r="K2242">
        <v>0</v>
      </c>
      <c r="N2242" t="b">
        <v>1</v>
      </c>
      <c r="O2242" t="b">
        <v>0</v>
      </c>
      <c r="P2242" t="b">
        <v>1</v>
      </c>
      <c r="Q2242">
        <v>12</v>
      </c>
      <c r="R2242">
        <v>1</v>
      </c>
      <c r="S2242">
        <v>1</v>
      </c>
      <c r="T2242">
        <v>2</v>
      </c>
      <c r="V2242" t="s">
        <v>2996</v>
      </c>
      <c r="W2242" t="s">
        <v>3787</v>
      </c>
      <c r="X2242" t="s">
        <v>750</v>
      </c>
      <c r="Y2242">
        <v>4</v>
      </c>
      <c r="Z2242">
        <v>4</v>
      </c>
      <c r="AA2242">
        <v>6</v>
      </c>
      <c r="AB2242">
        <v>6</v>
      </c>
      <c r="AC2242">
        <v>15</v>
      </c>
    </row>
    <row r="2243" spans="1:29" x14ac:dyDescent="0.3">
      <c r="A2243">
        <v>2667</v>
      </c>
      <c r="B2243" t="s">
        <v>547</v>
      </c>
      <c r="C2243" t="s">
        <v>3820</v>
      </c>
      <c r="J2243" t="s">
        <v>491</v>
      </c>
      <c r="K2243">
        <v>0</v>
      </c>
      <c r="N2243" t="b">
        <v>1</v>
      </c>
      <c r="O2243" t="b">
        <v>0</v>
      </c>
      <c r="P2243" t="b">
        <v>1</v>
      </c>
      <c r="Q2243">
        <v>12</v>
      </c>
      <c r="R2243">
        <v>1</v>
      </c>
      <c r="S2243">
        <v>1</v>
      </c>
      <c r="T2243">
        <v>2</v>
      </c>
      <c r="V2243" t="s">
        <v>2996</v>
      </c>
      <c r="W2243" t="s">
        <v>3787</v>
      </c>
      <c r="X2243" t="s">
        <v>760</v>
      </c>
      <c r="Y2243">
        <v>5</v>
      </c>
      <c r="Z2243">
        <v>5</v>
      </c>
      <c r="AA2243">
        <v>5</v>
      </c>
      <c r="AB2243">
        <v>5</v>
      </c>
      <c r="AC2243">
        <v>15</v>
      </c>
    </row>
    <row r="2244" spans="1:29" x14ac:dyDescent="0.3">
      <c r="A2244">
        <v>2668</v>
      </c>
      <c r="B2244" t="s">
        <v>547</v>
      </c>
      <c r="C2244" t="s">
        <v>3821</v>
      </c>
      <c r="J2244" t="s">
        <v>491</v>
      </c>
      <c r="K2244">
        <v>0</v>
      </c>
      <c r="N2244" t="b">
        <v>1</v>
      </c>
      <c r="O2244" t="b">
        <v>0</v>
      </c>
      <c r="P2244" t="b">
        <v>1</v>
      </c>
      <c r="Q2244">
        <v>12</v>
      </c>
      <c r="R2244">
        <v>1</v>
      </c>
      <c r="S2244">
        <v>1</v>
      </c>
      <c r="T2244">
        <v>2</v>
      </c>
      <c r="V2244" t="s">
        <v>2996</v>
      </c>
      <c r="W2244" t="s">
        <v>3787</v>
      </c>
      <c r="X2244" t="s">
        <v>762</v>
      </c>
      <c r="Y2244">
        <v>5</v>
      </c>
      <c r="Z2244">
        <v>5</v>
      </c>
      <c r="AA2244">
        <v>6</v>
      </c>
      <c r="AB2244">
        <v>6</v>
      </c>
      <c r="AC2244">
        <v>15</v>
      </c>
    </row>
    <row r="2245" spans="1:29" x14ac:dyDescent="0.3">
      <c r="A2245">
        <v>2669</v>
      </c>
      <c r="B2245" t="s">
        <v>547</v>
      </c>
      <c r="C2245" t="s">
        <v>3822</v>
      </c>
      <c r="J2245" t="s">
        <v>491</v>
      </c>
      <c r="K2245">
        <v>0</v>
      </c>
      <c r="N2245" t="b">
        <v>1</v>
      </c>
      <c r="O2245" t="b">
        <v>0</v>
      </c>
      <c r="P2245" t="b">
        <v>1</v>
      </c>
      <c r="Q2245">
        <v>12</v>
      </c>
      <c r="R2245">
        <v>1</v>
      </c>
      <c r="S2245">
        <v>1</v>
      </c>
      <c r="T2245">
        <v>2</v>
      </c>
      <c r="V2245" t="s">
        <v>2996</v>
      </c>
      <c r="W2245" t="s">
        <v>3787</v>
      </c>
      <c r="X2245" t="s">
        <v>772</v>
      </c>
      <c r="Y2245">
        <v>6</v>
      </c>
      <c r="Z2245">
        <v>6</v>
      </c>
      <c r="AA2245">
        <v>5</v>
      </c>
      <c r="AB2245">
        <v>5</v>
      </c>
      <c r="AC2245">
        <v>15</v>
      </c>
    </row>
    <row r="2246" spans="1:29" x14ac:dyDescent="0.3">
      <c r="A2246">
        <v>2670</v>
      </c>
      <c r="B2246" t="s">
        <v>547</v>
      </c>
      <c r="C2246" t="s">
        <v>3823</v>
      </c>
      <c r="J2246" t="s">
        <v>491</v>
      </c>
      <c r="K2246">
        <v>0</v>
      </c>
      <c r="N2246" t="b">
        <v>1</v>
      </c>
      <c r="O2246" t="b">
        <v>0</v>
      </c>
      <c r="P2246" t="b">
        <v>1</v>
      </c>
      <c r="Q2246">
        <v>12</v>
      </c>
      <c r="R2246">
        <v>1</v>
      </c>
      <c r="S2246">
        <v>1</v>
      </c>
      <c r="T2246">
        <v>2</v>
      </c>
      <c r="V2246" t="s">
        <v>2996</v>
      </c>
      <c r="W2246" t="s">
        <v>3787</v>
      </c>
      <c r="X2246" t="s">
        <v>774</v>
      </c>
      <c r="Y2246">
        <v>6</v>
      </c>
      <c r="Z2246">
        <v>6</v>
      </c>
      <c r="AA2246">
        <v>6</v>
      </c>
      <c r="AB2246">
        <v>6</v>
      </c>
      <c r="AC2246">
        <v>15</v>
      </c>
    </row>
    <row r="2247" spans="1:29" x14ac:dyDescent="0.3">
      <c r="A2247">
        <v>2671</v>
      </c>
      <c r="B2247" t="s">
        <v>547</v>
      </c>
      <c r="C2247" t="s">
        <v>3824</v>
      </c>
      <c r="J2247" t="s">
        <v>491</v>
      </c>
      <c r="K2247">
        <v>0</v>
      </c>
      <c r="N2247" t="b">
        <v>1</v>
      </c>
      <c r="O2247" t="b">
        <v>0</v>
      </c>
      <c r="P2247" t="b">
        <v>1</v>
      </c>
      <c r="Q2247">
        <v>12</v>
      </c>
      <c r="R2247">
        <v>1</v>
      </c>
      <c r="S2247">
        <v>1</v>
      </c>
      <c r="T2247">
        <v>2</v>
      </c>
      <c r="V2247" t="s">
        <v>2996</v>
      </c>
      <c r="W2247" t="s">
        <v>3787</v>
      </c>
      <c r="X2247" t="s">
        <v>783</v>
      </c>
      <c r="Y2247">
        <v>7</v>
      </c>
      <c r="Z2247">
        <v>7</v>
      </c>
      <c r="AA2247">
        <v>5</v>
      </c>
      <c r="AB2247">
        <v>5</v>
      </c>
      <c r="AC2247">
        <v>15</v>
      </c>
    </row>
    <row r="2248" spans="1:29" x14ac:dyDescent="0.3">
      <c r="A2248">
        <v>2672</v>
      </c>
      <c r="B2248" t="s">
        <v>547</v>
      </c>
      <c r="C2248" t="s">
        <v>3825</v>
      </c>
      <c r="J2248" t="s">
        <v>491</v>
      </c>
      <c r="K2248">
        <v>0</v>
      </c>
      <c r="N2248" t="b">
        <v>1</v>
      </c>
      <c r="O2248" t="b">
        <v>0</v>
      </c>
      <c r="P2248" t="b">
        <v>1</v>
      </c>
      <c r="Q2248">
        <v>12</v>
      </c>
      <c r="R2248">
        <v>1</v>
      </c>
      <c r="S2248">
        <v>1</v>
      </c>
      <c r="T2248">
        <v>2</v>
      </c>
      <c r="V2248" t="s">
        <v>2996</v>
      </c>
      <c r="W2248" t="s">
        <v>3787</v>
      </c>
      <c r="X2248" t="s">
        <v>785</v>
      </c>
      <c r="Y2248">
        <v>7</v>
      </c>
      <c r="Z2248">
        <v>7</v>
      </c>
      <c r="AA2248">
        <v>6</v>
      </c>
      <c r="AB2248">
        <v>6</v>
      </c>
      <c r="AC2248">
        <v>15</v>
      </c>
    </row>
    <row r="2249" spans="1:29" x14ac:dyDescent="0.3">
      <c r="A2249">
        <v>2673</v>
      </c>
      <c r="B2249" t="s">
        <v>547</v>
      </c>
      <c r="C2249" t="s">
        <v>3826</v>
      </c>
      <c r="J2249" t="s">
        <v>491</v>
      </c>
      <c r="K2249">
        <v>0</v>
      </c>
      <c r="N2249" t="b">
        <v>1</v>
      </c>
      <c r="O2249" t="b">
        <v>0</v>
      </c>
      <c r="P2249" t="b">
        <v>1</v>
      </c>
      <c r="Q2249">
        <v>12</v>
      </c>
      <c r="R2249">
        <v>1</v>
      </c>
      <c r="S2249">
        <v>1</v>
      </c>
      <c r="T2249">
        <v>2</v>
      </c>
      <c r="V2249" t="s">
        <v>2996</v>
      </c>
      <c r="W2249" t="s">
        <v>3787</v>
      </c>
      <c r="X2249" t="s">
        <v>752</v>
      </c>
      <c r="Y2249">
        <v>4</v>
      </c>
      <c r="Z2249">
        <v>4</v>
      </c>
      <c r="AA2249">
        <v>7</v>
      </c>
      <c r="AB2249">
        <v>7</v>
      </c>
      <c r="AC2249">
        <v>15</v>
      </c>
    </row>
    <row r="2250" spans="1:29" x14ac:dyDescent="0.3">
      <c r="A2250">
        <v>2674</v>
      </c>
      <c r="B2250" t="s">
        <v>547</v>
      </c>
      <c r="C2250" t="s">
        <v>3827</v>
      </c>
      <c r="J2250" t="s">
        <v>491</v>
      </c>
      <c r="K2250">
        <v>0</v>
      </c>
      <c r="N2250" t="b">
        <v>1</v>
      </c>
      <c r="O2250" t="b">
        <v>0</v>
      </c>
      <c r="P2250" t="b">
        <v>1</v>
      </c>
      <c r="Q2250">
        <v>12</v>
      </c>
      <c r="R2250">
        <v>1</v>
      </c>
      <c r="S2250">
        <v>1</v>
      </c>
      <c r="T2250">
        <v>2</v>
      </c>
      <c r="V2250" t="s">
        <v>2996</v>
      </c>
      <c r="W2250" t="s">
        <v>3787</v>
      </c>
      <c r="X2250" t="s">
        <v>764</v>
      </c>
      <c r="Y2250">
        <v>5</v>
      </c>
      <c r="Z2250">
        <v>5</v>
      </c>
      <c r="AA2250">
        <v>7</v>
      </c>
      <c r="AB2250">
        <v>7</v>
      </c>
      <c r="AC2250">
        <v>15</v>
      </c>
    </row>
    <row r="2251" spans="1:29" x14ac:dyDescent="0.3">
      <c r="A2251">
        <v>2675</v>
      </c>
      <c r="B2251" t="s">
        <v>547</v>
      </c>
      <c r="C2251" t="s">
        <v>3828</v>
      </c>
      <c r="J2251" t="s">
        <v>491</v>
      </c>
      <c r="K2251">
        <v>0</v>
      </c>
      <c r="N2251" t="b">
        <v>1</v>
      </c>
      <c r="O2251" t="b">
        <v>0</v>
      </c>
      <c r="P2251" t="b">
        <v>1</v>
      </c>
      <c r="Q2251">
        <v>12</v>
      </c>
      <c r="R2251">
        <v>1</v>
      </c>
      <c r="S2251">
        <v>1</v>
      </c>
      <c r="T2251">
        <v>2</v>
      </c>
      <c r="V2251" t="s">
        <v>2996</v>
      </c>
      <c r="W2251" t="s">
        <v>3787</v>
      </c>
      <c r="X2251" t="s">
        <v>776</v>
      </c>
      <c r="Y2251">
        <v>6</v>
      </c>
      <c r="Z2251">
        <v>6</v>
      </c>
      <c r="AA2251">
        <v>7</v>
      </c>
      <c r="AB2251">
        <v>7</v>
      </c>
      <c r="AC2251">
        <v>15</v>
      </c>
    </row>
    <row r="2252" spans="1:29" x14ac:dyDescent="0.3">
      <c r="A2252">
        <v>2676</v>
      </c>
      <c r="B2252" t="s">
        <v>547</v>
      </c>
      <c r="C2252" t="s">
        <v>3829</v>
      </c>
      <c r="J2252" t="s">
        <v>491</v>
      </c>
      <c r="K2252">
        <v>0</v>
      </c>
      <c r="N2252" t="b">
        <v>1</v>
      </c>
      <c r="O2252" t="b">
        <v>0</v>
      </c>
      <c r="P2252" t="b">
        <v>1</v>
      </c>
      <c r="Q2252">
        <v>12</v>
      </c>
      <c r="R2252">
        <v>1</v>
      </c>
      <c r="S2252">
        <v>1</v>
      </c>
      <c r="T2252">
        <v>2</v>
      </c>
      <c r="V2252" t="s">
        <v>2996</v>
      </c>
      <c r="W2252" t="s">
        <v>3787</v>
      </c>
      <c r="X2252" t="s">
        <v>787</v>
      </c>
      <c r="Y2252">
        <v>7</v>
      </c>
      <c r="Z2252">
        <v>7</v>
      </c>
      <c r="AA2252">
        <v>7</v>
      </c>
      <c r="AB2252">
        <v>7</v>
      </c>
      <c r="AC2252">
        <v>15</v>
      </c>
    </row>
    <row r="2253" spans="1:29" x14ac:dyDescent="0.3">
      <c r="A2253">
        <v>2677</v>
      </c>
      <c r="B2253" t="s">
        <v>547</v>
      </c>
      <c r="C2253" t="s">
        <v>3830</v>
      </c>
      <c r="J2253" t="s">
        <v>531</v>
      </c>
      <c r="K2253">
        <v>0</v>
      </c>
      <c r="N2253" t="b">
        <v>1</v>
      </c>
      <c r="O2253" t="b">
        <v>0</v>
      </c>
      <c r="P2253" t="b">
        <v>1</v>
      </c>
      <c r="Q2253">
        <v>12</v>
      </c>
      <c r="R2253">
        <v>9</v>
      </c>
      <c r="S2253">
        <v>1</v>
      </c>
      <c r="T2253">
        <v>2</v>
      </c>
      <c r="V2253" t="s">
        <v>2996</v>
      </c>
      <c r="W2253" t="s">
        <v>3787</v>
      </c>
      <c r="X2253" t="s">
        <v>1331</v>
      </c>
      <c r="Y2253">
        <v>3</v>
      </c>
      <c r="Z2253">
        <v>3</v>
      </c>
      <c r="AA2253">
        <v>10</v>
      </c>
      <c r="AB2253">
        <v>10</v>
      </c>
      <c r="AC2253">
        <v>15</v>
      </c>
    </row>
    <row r="2254" spans="1:29" x14ac:dyDescent="0.3">
      <c r="A2254">
        <v>2678</v>
      </c>
      <c r="B2254" t="s">
        <v>547</v>
      </c>
      <c r="C2254" t="s">
        <v>3831</v>
      </c>
      <c r="J2254" t="s">
        <v>531</v>
      </c>
      <c r="K2254">
        <v>0</v>
      </c>
      <c r="N2254" t="b">
        <v>1</v>
      </c>
      <c r="O2254" t="b">
        <v>0</v>
      </c>
      <c r="P2254" t="b">
        <v>1</v>
      </c>
      <c r="Q2254">
        <v>12</v>
      </c>
      <c r="R2254">
        <v>9</v>
      </c>
      <c r="S2254">
        <v>1</v>
      </c>
      <c r="T2254">
        <v>2</v>
      </c>
      <c r="V2254" t="s">
        <v>2996</v>
      </c>
      <c r="W2254" t="s">
        <v>3787</v>
      </c>
      <c r="X2254" t="s">
        <v>1333</v>
      </c>
      <c r="Y2254">
        <v>4</v>
      </c>
      <c r="Z2254">
        <v>4</v>
      </c>
      <c r="AA2254">
        <v>10</v>
      </c>
      <c r="AB2254">
        <v>10</v>
      </c>
      <c r="AC2254">
        <v>15</v>
      </c>
    </row>
    <row r="2255" spans="1:29" x14ac:dyDescent="0.3">
      <c r="A2255">
        <v>2679</v>
      </c>
      <c r="B2255" t="s">
        <v>547</v>
      </c>
      <c r="C2255" t="s">
        <v>3832</v>
      </c>
      <c r="J2255" t="s">
        <v>531</v>
      </c>
      <c r="K2255">
        <v>0</v>
      </c>
      <c r="N2255" t="b">
        <v>1</v>
      </c>
      <c r="O2255" t="b">
        <v>0</v>
      </c>
      <c r="P2255" t="b">
        <v>1</v>
      </c>
      <c r="Q2255">
        <v>12</v>
      </c>
      <c r="R2255">
        <v>9</v>
      </c>
      <c r="S2255">
        <v>1</v>
      </c>
      <c r="T2255">
        <v>2</v>
      </c>
      <c r="V2255" t="s">
        <v>2996</v>
      </c>
      <c r="W2255" t="s">
        <v>3787</v>
      </c>
      <c r="X2255" t="s">
        <v>1335</v>
      </c>
      <c r="Y2255">
        <v>5</v>
      </c>
      <c r="Z2255">
        <v>5</v>
      </c>
      <c r="AA2255">
        <v>10</v>
      </c>
      <c r="AB2255">
        <v>10</v>
      </c>
      <c r="AC2255">
        <v>15</v>
      </c>
    </row>
    <row r="2256" spans="1:29" x14ac:dyDescent="0.3">
      <c r="A2256">
        <v>2680</v>
      </c>
      <c r="B2256" t="s">
        <v>547</v>
      </c>
      <c r="C2256" t="s">
        <v>3833</v>
      </c>
      <c r="J2256" t="s">
        <v>531</v>
      </c>
      <c r="K2256">
        <v>0</v>
      </c>
      <c r="N2256" t="b">
        <v>1</v>
      </c>
      <c r="O2256" t="b">
        <v>0</v>
      </c>
      <c r="P2256" t="b">
        <v>1</v>
      </c>
      <c r="Q2256">
        <v>12</v>
      </c>
      <c r="R2256">
        <v>9</v>
      </c>
      <c r="S2256">
        <v>1</v>
      </c>
      <c r="T2256">
        <v>2</v>
      </c>
      <c r="V2256" t="s">
        <v>2996</v>
      </c>
      <c r="W2256" t="s">
        <v>3787</v>
      </c>
      <c r="X2256" t="s">
        <v>1337</v>
      </c>
      <c r="Y2256">
        <v>6</v>
      </c>
      <c r="Z2256">
        <v>6</v>
      </c>
      <c r="AA2256">
        <v>10</v>
      </c>
      <c r="AB2256">
        <v>10</v>
      </c>
      <c r="AC2256">
        <v>15</v>
      </c>
    </row>
    <row r="2257" spans="1:29" x14ac:dyDescent="0.3">
      <c r="A2257">
        <v>2681</v>
      </c>
      <c r="B2257" t="s">
        <v>547</v>
      </c>
      <c r="C2257" t="s">
        <v>3834</v>
      </c>
      <c r="J2257" t="s">
        <v>531</v>
      </c>
      <c r="K2257">
        <v>0</v>
      </c>
      <c r="N2257" t="b">
        <v>1</v>
      </c>
      <c r="O2257" t="b">
        <v>0</v>
      </c>
      <c r="P2257" t="b">
        <v>1</v>
      </c>
      <c r="Q2257">
        <v>12</v>
      </c>
      <c r="R2257">
        <v>9</v>
      </c>
      <c r="S2257">
        <v>1</v>
      </c>
      <c r="T2257">
        <v>2</v>
      </c>
      <c r="V2257" t="s">
        <v>2996</v>
      </c>
      <c r="W2257" t="s">
        <v>3787</v>
      </c>
      <c r="X2257" t="s">
        <v>1339</v>
      </c>
      <c r="Y2257">
        <v>7</v>
      </c>
      <c r="Z2257">
        <v>7</v>
      </c>
      <c r="AA2257">
        <v>10</v>
      </c>
      <c r="AB2257">
        <v>10</v>
      </c>
      <c r="AC2257">
        <v>15</v>
      </c>
    </row>
    <row r="2258" spans="1:29" x14ac:dyDescent="0.3">
      <c r="A2258">
        <v>2682</v>
      </c>
      <c r="B2258" t="s">
        <v>547</v>
      </c>
      <c r="C2258" t="s">
        <v>3835</v>
      </c>
      <c r="J2258" t="s">
        <v>531</v>
      </c>
      <c r="K2258">
        <v>0</v>
      </c>
      <c r="N2258" t="b">
        <v>1</v>
      </c>
      <c r="O2258" t="b">
        <v>0</v>
      </c>
      <c r="P2258" t="b">
        <v>1</v>
      </c>
      <c r="Q2258">
        <v>12</v>
      </c>
      <c r="R2258">
        <v>9</v>
      </c>
      <c r="S2258">
        <v>1</v>
      </c>
      <c r="T2258">
        <v>2</v>
      </c>
      <c r="V2258" t="s">
        <v>2996</v>
      </c>
      <c r="W2258" t="s">
        <v>3787</v>
      </c>
      <c r="X2258" t="s">
        <v>1341</v>
      </c>
      <c r="Y2258">
        <v>8</v>
      </c>
      <c r="Z2258">
        <v>8</v>
      </c>
      <c r="AA2258">
        <v>10</v>
      </c>
      <c r="AB2258">
        <v>10</v>
      </c>
      <c r="AC2258">
        <v>15</v>
      </c>
    </row>
    <row r="2259" spans="1:29" x14ac:dyDescent="0.3">
      <c r="A2259">
        <v>2683</v>
      </c>
      <c r="B2259" t="s">
        <v>547</v>
      </c>
      <c r="C2259" t="s">
        <v>3836</v>
      </c>
      <c r="J2259" t="s">
        <v>531</v>
      </c>
      <c r="K2259">
        <v>0</v>
      </c>
      <c r="N2259" t="b">
        <v>1</v>
      </c>
      <c r="O2259" t="b">
        <v>0</v>
      </c>
      <c r="P2259" t="b">
        <v>1</v>
      </c>
      <c r="Q2259">
        <v>12</v>
      </c>
      <c r="R2259">
        <v>9</v>
      </c>
      <c r="S2259">
        <v>1</v>
      </c>
      <c r="T2259">
        <v>2</v>
      </c>
      <c r="V2259" t="s">
        <v>2996</v>
      </c>
      <c r="W2259" t="s">
        <v>3787</v>
      </c>
      <c r="X2259" t="s">
        <v>1343</v>
      </c>
      <c r="Y2259">
        <v>9</v>
      </c>
      <c r="Z2259">
        <v>9</v>
      </c>
      <c r="AA2259">
        <v>10</v>
      </c>
      <c r="AB2259">
        <v>10</v>
      </c>
      <c r="AC2259">
        <v>15</v>
      </c>
    </row>
    <row r="2260" spans="1:29" x14ac:dyDescent="0.3">
      <c r="A2260">
        <v>2684</v>
      </c>
      <c r="B2260" t="s">
        <v>547</v>
      </c>
      <c r="C2260" t="s">
        <v>3837</v>
      </c>
      <c r="J2260" t="s">
        <v>531</v>
      </c>
      <c r="K2260">
        <v>0</v>
      </c>
      <c r="N2260" t="b">
        <v>1</v>
      </c>
      <c r="O2260" t="b">
        <v>0</v>
      </c>
      <c r="P2260" t="b">
        <v>1</v>
      </c>
      <c r="Q2260">
        <v>12</v>
      </c>
      <c r="R2260">
        <v>9</v>
      </c>
      <c r="S2260">
        <v>1</v>
      </c>
      <c r="T2260">
        <v>2</v>
      </c>
      <c r="V2260" t="s">
        <v>2996</v>
      </c>
      <c r="W2260" t="s">
        <v>3787</v>
      </c>
      <c r="X2260" t="s">
        <v>1345</v>
      </c>
      <c r="Y2260">
        <v>10</v>
      </c>
      <c r="Z2260">
        <v>10</v>
      </c>
      <c r="AA2260">
        <v>10</v>
      </c>
      <c r="AB2260">
        <v>10</v>
      </c>
      <c r="AC2260">
        <v>15</v>
      </c>
    </row>
    <row r="2261" spans="1:29" x14ac:dyDescent="0.3">
      <c r="A2261">
        <v>2685</v>
      </c>
      <c r="B2261" t="s">
        <v>547</v>
      </c>
      <c r="C2261" t="s">
        <v>3838</v>
      </c>
      <c r="J2261" t="s">
        <v>531</v>
      </c>
      <c r="K2261">
        <v>0</v>
      </c>
      <c r="N2261" t="b">
        <v>1</v>
      </c>
      <c r="O2261" t="b">
        <v>0</v>
      </c>
      <c r="P2261" t="b">
        <v>1</v>
      </c>
      <c r="Q2261">
        <v>12</v>
      </c>
      <c r="R2261">
        <v>9</v>
      </c>
      <c r="S2261">
        <v>1</v>
      </c>
      <c r="T2261">
        <v>2</v>
      </c>
      <c r="V2261" t="s">
        <v>2996</v>
      </c>
      <c r="W2261" t="s">
        <v>3787</v>
      </c>
      <c r="X2261" t="s">
        <v>1347</v>
      </c>
      <c r="Y2261">
        <v>11</v>
      </c>
      <c r="Z2261">
        <v>11</v>
      </c>
      <c r="AA2261">
        <v>10</v>
      </c>
      <c r="AB2261">
        <v>10</v>
      </c>
      <c r="AC2261">
        <v>15</v>
      </c>
    </row>
    <row r="2262" spans="1:29" x14ac:dyDescent="0.3">
      <c r="A2262">
        <v>2686</v>
      </c>
      <c r="B2262" t="s">
        <v>547</v>
      </c>
      <c r="C2262" t="s">
        <v>3839</v>
      </c>
      <c r="J2262" t="s">
        <v>531</v>
      </c>
      <c r="K2262">
        <v>0</v>
      </c>
      <c r="N2262" t="b">
        <v>1</v>
      </c>
      <c r="O2262" t="b">
        <v>0</v>
      </c>
      <c r="P2262" t="b">
        <v>1</v>
      </c>
      <c r="Q2262">
        <v>12</v>
      </c>
      <c r="R2262">
        <v>9</v>
      </c>
      <c r="S2262">
        <v>1</v>
      </c>
      <c r="T2262">
        <v>2</v>
      </c>
      <c r="V2262" t="s">
        <v>2996</v>
      </c>
      <c r="W2262" t="s">
        <v>3787</v>
      </c>
      <c r="X2262" t="s">
        <v>1349</v>
      </c>
      <c r="Y2262">
        <v>12</v>
      </c>
      <c r="Z2262">
        <v>12</v>
      </c>
      <c r="AA2262">
        <v>10</v>
      </c>
      <c r="AB2262">
        <v>10</v>
      </c>
      <c r="AC2262">
        <v>15</v>
      </c>
    </row>
    <row r="2263" spans="1:29" x14ac:dyDescent="0.3">
      <c r="A2263">
        <v>2687</v>
      </c>
      <c r="B2263" t="s">
        <v>547</v>
      </c>
      <c r="C2263" t="s">
        <v>3840</v>
      </c>
      <c r="J2263" t="s">
        <v>531</v>
      </c>
      <c r="K2263">
        <v>0</v>
      </c>
      <c r="N2263" t="b">
        <v>1</v>
      </c>
      <c r="O2263" t="b">
        <v>0</v>
      </c>
      <c r="P2263" t="b">
        <v>1</v>
      </c>
      <c r="Q2263">
        <v>12</v>
      </c>
      <c r="R2263">
        <v>9</v>
      </c>
      <c r="S2263">
        <v>1</v>
      </c>
      <c r="T2263">
        <v>2</v>
      </c>
      <c r="V2263" t="s">
        <v>2996</v>
      </c>
      <c r="W2263" t="s">
        <v>3787</v>
      </c>
      <c r="X2263" t="s">
        <v>1351</v>
      </c>
      <c r="Y2263">
        <v>13</v>
      </c>
      <c r="Z2263">
        <v>13</v>
      </c>
      <c r="AA2263">
        <v>10</v>
      </c>
      <c r="AB2263">
        <v>10</v>
      </c>
      <c r="AC2263">
        <v>15</v>
      </c>
    </row>
    <row r="2264" spans="1:29" x14ac:dyDescent="0.3">
      <c r="A2264">
        <v>2688</v>
      </c>
      <c r="B2264" t="s">
        <v>547</v>
      </c>
      <c r="C2264" t="s">
        <v>3841</v>
      </c>
      <c r="J2264" t="s">
        <v>531</v>
      </c>
      <c r="K2264">
        <v>0</v>
      </c>
      <c r="N2264" t="b">
        <v>1</v>
      </c>
      <c r="O2264" t="b">
        <v>0</v>
      </c>
      <c r="P2264" t="b">
        <v>1</v>
      </c>
      <c r="Q2264">
        <v>12</v>
      </c>
      <c r="R2264">
        <v>9</v>
      </c>
      <c r="S2264">
        <v>1</v>
      </c>
      <c r="T2264">
        <v>2</v>
      </c>
      <c r="V2264" t="s">
        <v>2996</v>
      </c>
      <c r="W2264" t="s">
        <v>3787</v>
      </c>
      <c r="X2264" t="s">
        <v>1353</v>
      </c>
      <c r="Y2264">
        <v>14</v>
      </c>
      <c r="Z2264">
        <v>14</v>
      </c>
      <c r="AA2264">
        <v>10</v>
      </c>
      <c r="AB2264">
        <v>10</v>
      </c>
      <c r="AC2264">
        <v>15</v>
      </c>
    </row>
    <row r="2265" spans="1:29" x14ac:dyDescent="0.3">
      <c r="A2265">
        <v>2689</v>
      </c>
      <c r="B2265" t="s">
        <v>547</v>
      </c>
      <c r="C2265" t="s">
        <v>3842</v>
      </c>
      <c r="J2265" t="s">
        <v>531</v>
      </c>
      <c r="K2265">
        <v>0</v>
      </c>
      <c r="N2265" t="b">
        <v>1</v>
      </c>
      <c r="O2265" t="b">
        <v>0</v>
      </c>
      <c r="P2265" t="b">
        <v>1</v>
      </c>
      <c r="Q2265">
        <v>12</v>
      </c>
      <c r="R2265">
        <v>9</v>
      </c>
      <c r="S2265">
        <v>1</v>
      </c>
      <c r="T2265">
        <v>2</v>
      </c>
      <c r="V2265" t="s">
        <v>2996</v>
      </c>
      <c r="W2265" t="s">
        <v>3787</v>
      </c>
      <c r="X2265" t="s">
        <v>1355</v>
      </c>
      <c r="Y2265">
        <v>15</v>
      </c>
      <c r="Z2265">
        <v>15</v>
      </c>
      <c r="AA2265">
        <v>10</v>
      </c>
      <c r="AB2265">
        <v>10</v>
      </c>
      <c r="AC2265">
        <v>15</v>
      </c>
    </row>
    <row r="2266" spans="1:29" x14ac:dyDescent="0.3">
      <c r="A2266">
        <v>2690</v>
      </c>
      <c r="B2266" t="s">
        <v>547</v>
      </c>
      <c r="C2266" t="s">
        <v>3843</v>
      </c>
      <c r="J2266" t="s">
        <v>531</v>
      </c>
      <c r="K2266">
        <v>0</v>
      </c>
      <c r="N2266" t="b">
        <v>1</v>
      </c>
      <c r="O2266" t="b">
        <v>0</v>
      </c>
      <c r="P2266" t="b">
        <v>1</v>
      </c>
      <c r="Q2266">
        <v>12</v>
      </c>
      <c r="R2266">
        <v>9</v>
      </c>
      <c r="S2266">
        <v>1</v>
      </c>
      <c r="T2266">
        <v>2</v>
      </c>
      <c r="V2266" t="s">
        <v>2996</v>
      </c>
      <c r="W2266" t="s">
        <v>3787</v>
      </c>
      <c r="X2266" t="s">
        <v>1357</v>
      </c>
      <c r="Y2266">
        <v>16</v>
      </c>
      <c r="Z2266">
        <v>16</v>
      </c>
      <c r="AA2266">
        <v>10</v>
      </c>
      <c r="AB2266">
        <v>10</v>
      </c>
      <c r="AC2266">
        <v>15</v>
      </c>
    </row>
    <row r="2267" spans="1:29" x14ac:dyDescent="0.3">
      <c r="A2267">
        <v>2694</v>
      </c>
      <c r="B2267" t="s">
        <v>547</v>
      </c>
      <c r="C2267" t="s">
        <v>3853</v>
      </c>
      <c r="J2267" t="s">
        <v>499</v>
      </c>
      <c r="K2267">
        <v>0</v>
      </c>
      <c r="N2267" t="b">
        <v>1</v>
      </c>
      <c r="O2267" t="b">
        <v>0</v>
      </c>
      <c r="P2267" t="b">
        <v>1</v>
      </c>
      <c r="Q2267">
        <v>4</v>
      </c>
      <c r="R2267">
        <v>1</v>
      </c>
      <c r="S2267">
        <v>1</v>
      </c>
      <c r="T2267">
        <v>2</v>
      </c>
      <c r="V2267" t="s">
        <v>390</v>
      </c>
      <c r="W2267" t="s">
        <v>3776</v>
      </c>
      <c r="X2267" t="s">
        <v>555</v>
      </c>
      <c r="Y2267">
        <v>13</v>
      </c>
      <c r="Z2267">
        <v>13</v>
      </c>
      <c r="AA2267">
        <v>2</v>
      </c>
      <c r="AB2267">
        <v>2</v>
      </c>
      <c r="AC2267">
        <v>16</v>
      </c>
    </row>
    <row r="2268" spans="1:29" x14ac:dyDescent="0.3">
      <c r="A2268">
        <v>2695</v>
      </c>
      <c r="B2268" t="s">
        <v>547</v>
      </c>
      <c r="C2268" t="s">
        <v>3854</v>
      </c>
      <c r="J2268" t="s">
        <v>499</v>
      </c>
      <c r="K2268">
        <v>0</v>
      </c>
      <c r="N2268" t="b">
        <v>1</v>
      </c>
      <c r="O2268" t="b">
        <v>0</v>
      </c>
      <c r="P2268" t="b">
        <v>1</v>
      </c>
      <c r="Q2268">
        <v>4</v>
      </c>
      <c r="R2268">
        <v>1</v>
      </c>
      <c r="S2268">
        <v>1</v>
      </c>
      <c r="T2268">
        <v>2</v>
      </c>
      <c r="V2268" t="s">
        <v>390</v>
      </c>
      <c r="W2268" t="s">
        <v>3776</v>
      </c>
      <c r="X2268" t="s">
        <v>557</v>
      </c>
      <c r="Y2268">
        <v>14</v>
      </c>
      <c r="Z2268">
        <v>14</v>
      </c>
      <c r="AA2268">
        <v>2</v>
      </c>
      <c r="AB2268">
        <v>2</v>
      </c>
      <c r="AC2268">
        <v>16</v>
      </c>
    </row>
    <row r="2269" spans="1:29" x14ac:dyDescent="0.3">
      <c r="A2269">
        <v>2696</v>
      </c>
      <c r="B2269" t="s">
        <v>543</v>
      </c>
      <c r="C2269" t="s">
        <v>3910</v>
      </c>
      <c r="D2269" t="s">
        <v>544</v>
      </c>
      <c r="E2269" t="s">
        <v>449</v>
      </c>
      <c r="V2269" t="s">
        <v>449</v>
      </c>
      <c r="W2269" t="s">
        <v>3851</v>
      </c>
      <c r="X2269" t="s">
        <v>3911</v>
      </c>
      <c r="Y2269">
        <v>4</v>
      </c>
      <c r="Z2269">
        <v>32</v>
      </c>
      <c r="AA2269">
        <v>1</v>
      </c>
      <c r="AB2269">
        <v>7</v>
      </c>
      <c r="AC2269">
        <v>7</v>
      </c>
    </row>
    <row r="2270" spans="1:29" x14ac:dyDescent="0.3">
      <c r="A2270">
        <v>2697</v>
      </c>
      <c r="B2270" t="s">
        <v>545</v>
      </c>
      <c r="C2270" t="s">
        <v>3912</v>
      </c>
      <c r="V2270" t="s">
        <v>449</v>
      </c>
      <c r="W2270" t="s">
        <v>3851</v>
      </c>
      <c r="X2270" t="s">
        <v>3913</v>
      </c>
      <c r="Y2270">
        <v>4</v>
      </c>
      <c r="Z2270">
        <v>31</v>
      </c>
      <c r="AA2270">
        <v>1</v>
      </c>
      <c r="AB2270">
        <v>6</v>
      </c>
      <c r="AC2270">
        <v>7</v>
      </c>
    </row>
    <row r="2271" spans="1:29" x14ac:dyDescent="0.3">
      <c r="A2271">
        <v>2698</v>
      </c>
      <c r="B2271" t="s">
        <v>546</v>
      </c>
      <c r="C2271" t="s">
        <v>3914</v>
      </c>
      <c r="V2271" t="s">
        <v>449</v>
      </c>
      <c r="W2271" t="s">
        <v>3851</v>
      </c>
      <c r="X2271" t="s">
        <v>3915</v>
      </c>
      <c r="Y2271">
        <v>11</v>
      </c>
      <c r="Z2271">
        <v>31</v>
      </c>
      <c r="AA2271">
        <v>1</v>
      </c>
      <c r="AB2271">
        <v>6</v>
      </c>
      <c r="AC2271">
        <v>7</v>
      </c>
    </row>
    <row r="2272" spans="1:29" x14ac:dyDescent="0.3">
      <c r="A2272">
        <v>2699</v>
      </c>
      <c r="B2272" t="s">
        <v>547</v>
      </c>
      <c r="C2272" t="s">
        <v>3916</v>
      </c>
      <c r="J2272" t="s">
        <v>495</v>
      </c>
      <c r="K2272">
        <v>0</v>
      </c>
      <c r="N2272" t="b">
        <v>0</v>
      </c>
      <c r="O2272" t="b">
        <v>0</v>
      </c>
      <c r="P2272" t="b">
        <v>0</v>
      </c>
      <c r="Q2272">
        <v>6</v>
      </c>
      <c r="R2272">
        <v>0</v>
      </c>
      <c r="S2272">
        <v>1</v>
      </c>
      <c r="T2272">
        <v>7</v>
      </c>
      <c r="V2272" t="s">
        <v>449</v>
      </c>
      <c r="W2272" t="s">
        <v>3851</v>
      </c>
      <c r="X2272" t="s">
        <v>585</v>
      </c>
      <c r="Y2272">
        <v>11</v>
      </c>
      <c r="Z2272">
        <v>11</v>
      </c>
      <c r="AA2272">
        <v>2</v>
      </c>
      <c r="AB2272">
        <v>2</v>
      </c>
      <c r="AC2272">
        <v>7</v>
      </c>
    </row>
    <row r="2273" spans="1:29" x14ac:dyDescent="0.3">
      <c r="A2273">
        <v>2700</v>
      </c>
      <c r="B2273" t="s">
        <v>547</v>
      </c>
      <c r="C2273" t="s">
        <v>3917</v>
      </c>
      <c r="J2273" t="s">
        <v>495</v>
      </c>
      <c r="K2273">
        <v>0</v>
      </c>
      <c r="N2273" t="b">
        <v>0</v>
      </c>
      <c r="O2273" t="b">
        <v>0</v>
      </c>
      <c r="P2273" t="b">
        <v>0</v>
      </c>
      <c r="Q2273">
        <v>6</v>
      </c>
      <c r="R2273">
        <v>0</v>
      </c>
      <c r="S2273">
        <v>1</v>
      </c>
      <c r="T2273">
        <v>7</v>
      </c>
      <c r="V2273" t="s">
        <v>449</v>
      </c>
      <c r="W2273" t="s">
        <v>3851</v>
      </c>
      <c r="X2273" t="s">
        <v>651</v>
      </c>
      <c r="Y2273">
        <v>11</v>
      </c>
      <c r="Z2273">
        <v>11</v>
      </c>
      <c r="AA2273">
        <v>3</v>
      </c>
      <c r="AB2273">
        <v>3</v>
      </c>
      <c r="AC2273">
        <v>7</v>
      </c>
    </row>
    <row r="2274" spans="1:29" x14ac:dyDescent="0.3">
      <c r="A2274">
        <v>2701</v>
      </c>
      <c r="B2274" t="s">
        <v>547</v>
      </c>
      <c r="C2274" t="s">
        <v>3918</v>
      </c>
      <c r="J2274" t="s">
        <v>495</v>
      </c>
      <c r="K2274">
        <v>0</v>
      </c>
      <c r="N2274" t="b">
        <v>0</v>
      </c>
      <c r="O2274" t="b">
        <v>0</v>
      </c>
      <c r="P2274" t="b">
        <v>0</v>
      </c>
      <c r="Q2274">
        <v>6</v>
      </c>
      <c r="R2274">
        <v>0</v>
      </c>
      <c r="S2274">
        <v>1</v>
      </c>
      <c r="T2274">
        <v>7</v>
      </c>
      <c r="V2274" t="s">
        <v>449</v>
      </c>
      <c r="W2274" t="s">
        <v>3851</v>
      </c>
      <c r="X2274" t="s">
        <v>551</v>
      </c>
      <c r="Y2274">
        <v>12</v>
      </c>
      <c r="Z2274">
        <v>12</v>
      </c>
      <c r="AA2274">
        <v>2</v>
      </c>
      <c r="AB2274">
        <v>2</v>
      </c>
      <c r="AC2274">
        <v>7</v>
      </c>
    </row>
    <row r="2275" spans="1:29" x14ac:dyDescent="0.3">
      <c r="A2275">
        <v>2702</v>
      </c>
      <c r="B2275" t="s">
        <v>547</v>
      </c>
      <c r="C2275" t="s">
        <v>3919</v>
      </c>
      <c r="J2275" t="s">
        <v>495</v>
      </c>
      <c r="K2275">
        <v>0</v>
      </c>
      <c r="N2275" t="b">
        <v>0</v>
      </c>
      <c r="O2275" t="b">
        <v>0</v>
      </c>
      <c r="P2275" t="b">
        <v>0</v>
      </c>
      <c r="Q2275">
        <v>6</v>
      </c>
      <c r="R2275">
        <v>0</v>
      </c>
      <c r="S2275">
        <v>1</v>
      </c>
      <c r="T2275">
        <v>7</v>
      </c>
      <c r="V2275" t="s">
        <v>449</v>
      </c>
      <c r="W2275" t="s">
        <v>3851</v>
      </c>
      <c r="X2275" t="s">
        <v>653</v>
      </c>
      <c r="Y2275">
        <v>12</v>
      </c>
      <c r="Z2275">
        <v>12</v>
      </c>
      <c r="AA2275">
        <v>3</v>
      </c>
      <c r="AB2275">
        <v>3</v>
      </c>
      <c r="AC2275">
        <v>7</v>
      </c>
    </row>
    <row r="2276" spans="1:29" x14ac:dyDescent="0.3">
      <c r="A2276">
        <v>2703</v>
      </c>
      <c r="B2276" t="s">
        <v>547</v>
      </c>
      <c r="C2276" t="s">
        <v>3920</v>
      </c>
      <c r="J2276" t="s">
        <v>495</v>
      </c>
      <c r="K2276">
        <v>0</v>
      </c>
      <c r="N2276" t="b">
        <v>0</v>
      </c>
      <c r="O2276" t="b">
        <v>0</v>
      </c>
      <c r="P2276" t="b">
        <v>0</v>
      </c>
      <c r="Q2276">
        <v>6</v>
      </c>
      <c r="R2276">
        <v>0</v>
      </c>
      <c r="S2276">
        <v>1</v>
      </c>
      <c r="T2276">
        <v>7</v>
      </c>
      <c r="V2276" t="s">
        <v>449</v>
      </c>
      <c r="W2276" t="s">
        <v>3851</v>
      </c>
      <c r="X2276" t="s">
        <v>555</v>
      </c>
      <c r="Y2276">
        <v>13</v>
      </c>
      <c r="Z2276">
        <v>13</v>
      </c>
      <c r="AA2276">
        <v>2</v>
      </c>
      <c r="AB2276">
        <v>2</v>
      </c>
      <c r="AC2276">
        <v>7</v>
      </c>
    </row>
    <row r="2277" spans="1:29" x14ac:dyDescent="0.3">
      <c r="A2277">
        <v>2704</v>
      </c>
      <c r="B2277" t="s">
        <v>547</v>
      </c>
      <c r="C2277" t="s">
        <v>3921</v>
      </c>
      <c r="J2277" t="s">
        <v>495</v>
      </c>
      <c r="K2277">
        <v>0</v>
      </c>
      <c r="N2277" t="b">
        <v>0</v>
      </c>
      <c r="O2277" t="b">
        <v>0</v>
      </c>
      <c r="P2277" t="b">
        <v>0</v>
      </c>
      <c r="Q2277">
        <v>6</v>
      </c>
      <c r="R2277">
        <v>0</v>
      </c>
      <c r="S2277">
        <v>1</v>
      </c>
      <c r="T2277">
        <v>7</v>
      </c>
      <c r="V2277" t="s">
        <v>449</v>
      </c>
      <c r="W2277" t="s">
        <v>3851</v>
      </c>
      <c r="X2277" t="s">
        <v>655</v>
      </c>
      <c r="Y2277">
        <v>13</v>
      </c>
      <c r="Z2277">
        <v>13</v>
      </c>
      <c r="AA2277">
        <v>3</v>
      </c>
      <c r="AB2277">
        <v>3</v>
      </c>
      <c r="AC2277">
        <v>7</v>
      </c>
    </row>
    <row r="2278" spans="1:29" x14ac:dyDescent="0.3">
      <c r="A2278">
        <v>2705</v>
      </c>
      <c r="B2278" t="s">
        <v>547</v>
      </c>
      <c r="C2278" t="s">
        <v>3922</v>
      </c>
      <c r="J2278" t="s">
        <v>495</v>
      </c>
      <c r="K2278">
        <v>0</v>
      </c>
      <c r="N2278" t="b">
        <v>0</v>
      </c>
      <c r="O2278" t="b">
        <v>0</v>
      </c>
      <c r="P2278" t="b">
        <v>0</v>
      </c>
      <c r="Q2278">
        <v>6</v>
      </c>
      <c r="R2278">
        <v>0</v>
      </c>
      <c r="S2278">
        <v>1</v>
      </c>
      <c r="T2278">
        <v>7</v>
      </c>
      <c r="V2278" t="s">
        <v>449</v>
      </c>
      <c r="W2278" t="s">
        <v>3851</v>
      </c>
      <c r="X2278" t="s">
        <v>557</v>
      </c>
      <c r="Y2278">
        <v>14</v>
      </c>
      <c r="Z2278">
        <v>14</v>
      </c>
      <c r="AA2278">
        <v>2</v>
      </c>
      <c r="AB2278">
        <v>2</v>
      </c>
      <c r="AC2278">
        <v>7</v>
      </c>
    </row>
    <row r="2279" spans="1:29" x14ac:dyDescent="0.3">
      <c r="A2279">
        <v>2706</v>
      </c>
      <c r="B2279" t="s">
        <v>547</v>
      </c>
      <c r="C2279" t="s">
        <v>3923</v>
      </c>
      <c r="J2279" t="s">
        <v>495</v>
      </c>
      <c r="K2279">
        <v>0</v>
      </c>
      <c r="N2279" t="b">
        <v>0</v>
      </c>
      <c r="O2279" t="b">
        <v>0</v>
      </c>
      <c r="P2279" t="b">
        <v>0</v>
      </c>
      <c r="Q2279">
        <v>6</v>
      </c>
      <c r="R2279">
        <v>0</v>
      </c>
      <c r="S2279">
        <v>1</v>
      </c>
      <c r="T2279">
        <v>7</v>
      </c>
      <c r="V2279" t="s">
        <v>449</v>
      </c>
      <c r="W2279" t="s">
        <v>3851</v>
      </c>
      <c r="X2279" t="s">
        <v>657</v>
      </c>
      <c r="Y2279">
        <v>14</v>
      </c>
      <c r="Z2279">
        <v>14</v>
      </c>
      <c r="AA2279">
        <v>3</v>
      </c>
      <c r="AB2279">
        <v>3</v>
      </c>
      <c r="AC2279">
        <v>7</v>
      </c>
    </row>
    <row r="2280" spans="1:29" x14ac:dyDescent="0.3">
      <c r="A2280">
        <v>2707</v>
      </c>
      <c r="B2280" t="s">
        <v>547</v>
      </c>
      <c r="C2280" t="s">
        <v>552</v>
      </c>
      <c r="J2280" t="s">
        <v>495</v>
      </c>
      <c r="K2280">
        <v>0</v>
      </c>
      <c r="N2280" t="b">
        <v>0</v>
      </c>
      <c r="O2280" t="b">
        <v>0</v>
      </c>
      <c r="P2280" t="b">
        <v>0</v>
      </c>
      <c r="Q2280">
        <v>6</v>
      </c>
      <c r="R2280">
        <v>0</v>
      </c>
      <c r="S2280">
        <v>1</v>
      </c>
      <c r="T2280">
        <v>7</v>
      </c>
      <c r="V2280" t="s">
        <v>449</v>
      </c>
      <c r="W2280" t="s">
        <v>3851</v>
      </c>
      <c r="X2280" t="s">
        <v>559</v>
      </c>
      <c r="Y2280">
        <v>15</v>
      </c>
      <c r="Z2280">
        <v>15</v>
      </c>
      <c r="AA2280">
        <v>2</v>
      </c>
      <c r="AB2280">
        <v>2</v>
      </c>
      <c r="AC2280">
        <v>7</v>
      </c>
    </row>
    <row r="2281" spans="1:29" x14ac:dyDescent="0.3">
      <c r="A2281">
        <v>2708</v>
      </c>
      <c r="B2281" t="s">
        <v>547</v>
      </c>
      <c r="C2281" t="s">
        <v>3924</v>
      </c>
      <c r="J2281" t="s">
        <v>495</v>
      </c>
      <c r="K2281">
        <v>0</v>
      </c>
      <c r="N2281" t="b">
        <v>0</v>
      </c>
      <c r="O2281" t="b">
        <v>0</v>
      </c>
      <c r="P2281" t="b">
        <v>0</v>
      </c>
      <c r="Q2281">
        <v>6</v>
      </c>
      <c r="R2281">
        <v>0</v>
      </c>
      <c r="S2281">
        <v>1</v>
      </c>
      <c r="T2281">
        <v>7</v>
      </c>
      <c r="V2281" t="s">
        <v>449</v>
      </c>
      <c r="W2281" t="s">
        <v>3851</v>
      </c>
      <c r="X2281" t="s">
        <v>659</v>
      </c>
      <c r="Y2281">
        <v>15</v>
      </c>
      <c r="Z2281">
        <v>15</v>
      </c>
      <c r="AA2281">
        <v>3</v>
      </c>
      <c r="AB2281">
        <v>3</v>
      </c>
      <c r="AC2281">
        <v>7</v>
      </c>
    </row>
    <row r="2282" spans="1:29" x14ac:dyDescent="0.3">
      <c r="A2282">
        <v>2709</v>
      </c>
      <c r="B2282" t="s">
        <v>547</v>
      </c>
      <c r="C2282" t="s">
        <v>3925</v>
      </c>
      <c r="J2282" t="s">
        <v>495</v>
      </c>
      <c r="K2282">
        <v>0</v>
      </c>
      <c r="N2282" t="b">
        <v>0</v>
      </c>
      <c r="O2282" t="b">
        <v>0</v>
      </c>
      <c r="P2282" t="b">
        <v>0</v>
      </c>
      <c r="Q2282">
        <v>6</v>
      </c>
      <c r="R2282">
        <v>0</v>
      </c>
      <c r="S2282">
        <v>1</v>
      </c>
      <c r="T2282">
        <v>7</v>
      </c>
      <c r="V2282" t="s">
        <v>449</v>
      </c>
      <c r="W2282" t="s">
        <v>3851</v>
      </c>
      <c r="X2282" t="s">
        <v>561</v>
      </c>
      <c r="Y2282">
        <v>16</v>
      </c>
      <c r="Z2282">
        <v>16</v>
      </c>
      <c r="AA2282">
        <v>2</v>
      </c>
      <c r="AB2282">
        <v>2</v>
      </c>
      <c r="AC2282">
        <v>7</v>
      </c>
    </row>
    <row r="2283" spans="1:29" x14ac:dyDescent="0.3">
      <c r="A2283">
        <v>2710</v>
      </c>
      <c r="B2283" t="s">
        <v>547</v>
      </c>
      <c r="C2283" t="s">
        <v>3926</v>
      </c>
      <c r="J2283" t="s">
        <v>495</v>
      </c>
      <c r="K2283">
        <v>0</v>
      </c>
      <c r="N2283" t="b">
        <v>0</v>
      </c>
      <c r="O2283" t="b">
        <v>0</v>
      </c>
      <c r="P2283" t="b">
        <v>0</v>
      </c>
      <c r="Q2283">
        <v>6</v>
      </c>
      <c r="R2283">
        <v>0</v>
      </c>
      <c r="S2283">
        <v>1</v>
      </c>
      <c r="T2283">
        <v>7</v>
      </c>
      <c r="V2283" t="s">
        <v>449</v>
      </c>
      <c r="W2283" t="s">
        <v>3851</v>
      </c>
      <c r="X2283" t="s">
        <v>661</v>
      </c>
      <c r="Y2283">
        <v>16</v>
      </c>
      <c r="Z2283">
        <v>16</v>
      </c>
      <c r="AA2283">
        <v>3</v>
      </c>
      <c r="AB2283">
        <v>3</v>
      </c>
      <c r="AC2283">
        <v>7</v>
      </c>
    </row>
    <row r="2284" spans="1:29" x14ac:dyDescent="0.3">
      <c r="A2284">
        <v>2711</v>
      </c>
      <c r="B2284" t="s">
        <v>547</v>
      </c>
      <c r="C2284" t="s">
        <v>3927</v>
      </c>
      <c r="J2284" t="s">
        <v>495</v>
      </c>
      <c r="K2284">
        <v>0</v>
      </c>
      <c r="N2284" t="b">
        <v>0</v>
      </c>
      <c r="O2284" t="b">
        <v>0</v>
      </c>
      <c r="P2284" t="b">
        <v>0</v>
      </c>
      <c r="Q2284">
        <v>6</v>
      </c>
      <c r="R2284">
        <v>0</v>
      </c>
      <c r="S2284">
        <v>1</v>
      </c>
      <c r="T2284">
        <v>7</v>
      </c>
      <c r="V2284" t="s">
        <v>449</v>
      </c>
      <c r="W2284" t="s">
        <v>3851</v>
      </c>
      <c r="X2284" t="s">
        <v>594</v>
      </c>
      <c r="Y2284">
        <v>17</v>
      </c>
      <c r="Z2284">
        <v>17</v>
      </c>
      <c r="AA2284">
        <v>2</v>
      </c>
      <c r="AB2284">
        <v>2</v>
      </c>
      <c r="AC2284">
        <v>7</v>
      </c>
    </row>
    <row r="2285" spans="1:29" x14ac:dyDescent="0.3">
      <c r="A2285">
        <v>2712</v>
      </c>
      <c r="B2285" t="s">
        <v>547</v>
      </c>
      <c r="C2285" t="s">
        <v>3928</v>
      </c>
      <c r="J2285" t="s">
        <v>495</v>
      </c>
      <c r="K2285">
        <v>0</v>
      </c>
      <c r="N2285" t="b">
        <v>0</v>
      </c>
      <c r="O2285" t="b">
        <v>0</v>
      </c>
      <c r="P2285" t="b">
        <v>0</v>
      </c>
      <c r="Q2285">
        <v>6</v>
      </c>
      <c r="R2285">
        <v>0</v>
      </c>
      <c r="S2285">
        <v>1</v>
      </c>
      <c r="T2285">
        <v>7</v>
      </c>
      <c r="V2285" t="s">
        <v>449</v>
      </c>
      <c r="W2285" t="s">
        <v>3851</v>
      </c>
      <c r="X2285" t="s">
        <v>663</v>
      </c>
      <c r="Y2285">
        <v>17</v>
      </c>
      <c r="Z2285">
        <v>17</v>
      </c>
      <c r="AA2285">
        <v>3</v>
      </c>
      <c r="AB2285">
        <v>3</v>
      </c>
      <c r="AC2285">
        <v>7</v>
      </c>
    </row>
    <row r="2286" spans="1:29" x14ac:dyDescent="0.3">
      <c r="A2286">
        <v>2713</v>
      </c>
      <c r="B2286" t="s">
        <v>547</v>
      </c>
      <c r="C2286" t="s">
        <v>3929</v>
      </c>
      <c r="J2286" t="s">
        <v>495</v>
      </c>
      <c r="K2286">
        <v>0</v>
      </c>
      <c r="N2286" t="b">
        <v>0</v>
      </c>
      <c r="O2286" t="b">
        <v>0</v>
      </c>
      <c r="P2286" t="b">
        <v>0</v>
      </c>
      <c r="Q2286">
        <v>6</v>
      </c>
      <c r="R2286">
        <v>0</v>
      </c>
      <c r="S2286">
        <v>1</v>
      </c>
      <c r="T2286">
        <v>7</v>
      </c>
      <c r="V2286" t="s">
        <v>449</v>
      </c>
      <c r="W2286" t="s">
        <v>3851</v>
      </c>
      <c r="X2286" t="s">
        <v>595</v>
      </c>
      <c r="Y2286">
        <v>18</v>
      </c>
      <c r="Z2286">
        <v>18</v>
      </c>
      <c r="AA2286">
        <v>2</v>
      </c>
      <c r="AB2286">
        <v>2</v>
      </c>
      <c r="AC2286">
        <v>7</v>
      </c>
    </row>
    <row r="2287" spans="1:29" x14ac:dyDescent="0.3">
      <c r="A2287">
        <v>2714</v>
      </c>
      <c r="B2287" t="s">
        <v>547</v>
      </c>
      <c r="C2287" t="s">
        <v>3930</v>
      </c>
      <c r="J2287" t="s">
        <v>495</v>
      </c>
      <c r="K2287">
        <v>0</v>
      </c>
      <c r="N2287" t="b">
        <v>0</v>
      </c>
      <c r="O2287" t="b">
        <v>0</v>
      </c>
      <c r="P2287" t="b">
        <v>0</v>
      </c>
      <c r="Q2287">
        <v>6</v>
      </c>
      <c r="R2287">
        <v>0</v>
      </c>
      <c r="S2287">
        <v>1</v>
      </c>
      <c r="T2287">
        <v>7</v>
      </c>
      <c r="V2287" t="s">
        <v>449</v>
      </c>
      <c r="W2287" t="s">
        <v>3851</v>
      </c>
      <c r="X2287" t="s">
        <v>665</v>
      </c>
      <c r="Y2287">
        <v>18</v>
      </c>
      <c r="Z2287">
        <v>18</v>
      </c>
      <c r="AA2287">
        <v>3</v>
      </c>
      <c r="AB2287">
        <v>3</v>
      </c>
      <c r="AC2287">
        <v>7</v>
      </c>
    </row>
    <row r="2288" spans="1:29" x14ac:dyDescent="0.3">
      <c r="A2288">
        <v>2715</v>
      </c>
      <c r="B2288" t="s">
        <v>547</v>
      </c>
      <c r="C2288" t="s">
        <v>553</v>
      </c>
      <c r="J2288" t="s">
        <v>495</v>
      </c>
      <c r="K2288">
        <v>0</v>
      </c>
      <c r="N2288" t="b">
        <v>0</v>
      </c>
      <c r="O2288" t="b">
        <v>0</v>
      </c>
      <c r="P2288" t="b">
        <v>0</v>
      </c>
      <c r="Q2288">
        <v>6</v>
      </c>
      <c r="R2288">
        <v>0</v>
      </c>
      <c r="S2288">
        <v>1</v>
      </c>
      <c r="T2288">
        <v>7</v>
      </c>
      <c r="V2288" t="s">
        <v>449</v>
      </c>
      <c r="W2288" t="s">
        <v>3851</v>
      </c>
      <c r="X2288" t="s">
        <v>549</v>
      </c>
      <c r="Y2288">
        <v>19</v>
      </c>
      <c r="Z2288">
        <v>19</v>
      </c>
      <c r="AA2288">
        <v>2</v>
      </c>
      <c r="AB2288">
        <v>2</v>
      </c>
      <c r="AC2288">
        <v>7</v>
      </c>
    </row>
    <row r="2289" spans="1:29" x14ac:dyDescent="0.3">
      <c r="A2289">
        <v>2716</v>
      </c>
      <c r="B2289" t="s">
        <v>547</v>
      </c>
      <c r="C2289" t="s">
        <v>3931</v>
      </c>
      <c r="J2289" t="s">
        <v>495</v>
      </c>
      <c r="K2289">
        <v>0</v>
      </c>
      <c r="N2289" t="b">
        <v>0</v>
      </c>
      <c r="O2289" t="b">
        <v>0</v>
      </c>
      <c r="P2289" t="b">
        <v>0</v>
      </c>
      <c r="Q2289">
        <v>6</v>
      </c>
      <c r="R2289">
        <v>0</v>
      </c>
      <c r="S2289">
        <v>1</v>
      </c>
      <c r="T2289">
        <v>7</v>
      </c>
      <c r="V2289" t="s">
        <v>449</v>
      </c>
      <c r="W2289" t="s">
        <v>3851</v>
      </c>
      <c r="X2289" t="s">
        <v>667</v>
      </c>
      <c r="Y2289">
        <v>19</v>
      </c>
      <c r="Z2289">
        <v>19</v>
      </c>
      <c r="AA2289">
        <v>3</v>
      </c>
      <c r="AB2289">
        <v>3</v>
      </c>
      <c r="AC2289">
        <v>7</v>
      </c>
    </row>
    <row r="2290" spans="1:29" x14ac:dyDescent="0.3">
      <c r="A2290">
        <v>2717</v>
      </c>
      <c r="B2290" t="s">
        <v>547</v>
      </c>
      <c r="C2290" t="s">
        <v>554</v>
      </c>
      <c r="J2290" t="s">
        <v>495</v>
      </c>
      <c r="K2290">
        <v>0</v>
      </c>
      <c r="N2290" t="b">
        <v>0</v>
      </c>
      <c r="O2290" t="b">
        <v>0</v>
      </c>
      <c r="P2290" t="b">
        <v>0</v>
      </c>
      <c r="Q2290">
        <v>6</v>
      </c>
      <c r="R2290">
        <v>0</v>
      </c>
      <c r="S2290">
        <v>1</v>
      </c>
      <c r="T2290">
        <v>7</v>
      </c>
      <c r="V2290" t="s">
        <v>449</v>
      </c>
      <c r="W2290" t="s">
        <v>3851</v>
      </c>
      <c r="X2290" t="s">
        <v>596</v>
      </c>
      <c r="Y2290">
        <v>20</v>
      </c>
      <c r="Z2290">
        <v>20</v>
      </c>
      <c r="AA2290">
        <v>2</v>
      </c>
      <c r="AB2290">
        <v>2</v>
      </c>
      <c r="AC2290">
        <v>7</v>
      </c>
    </row>
    <row r="2291" spans="1:29" x14ac:dyDescent="0.3">
      <c r="A2291">
        <v>2718</v>
      </c>
      <c r="B2291" t="s">
        <v>547</v>
      </c>
      <c r="C2291" t="s">
        <v>3932</v>
      </c>
      <c r="J2291" t="s">
        <v>495</v>
      </c>
      <c r="K2291">
        <v>0</v>
      </c>
      <c r="N2291" t="b">
        <v>0</v>
      </c>
      <c r="O2291" t="b">
        <v>0</v>
      </c>
      <c r="P2291" t="b">
        <v>0</v>
      </c>
      <c r="Q2291">
        <v>6</v>
      </c>
      <c r="R2291">
        <v>0</v>
      </c>
      <c r="S2291">
        <v>1</v>
      </c>
      <c r="T2291">
        <v>7</v>
      </c>
      <c r="V2291" t="s">
        <v>449</v>
      </c>
      <c r="W2291" t="s">
        <v>3851</v>
      </c>
      <c r="X2291" t="s">
        <v>669</v>
      </c>
      <c r="Y2291">
        <v>20</v>
      </c>
      <c r="Z2291">
        <v>20</v>
      </c>
      <c r="AA2291">
        <v>3</v>
      </c>
      <c r="AB2291">
        <v>3</v>
      </c>
      <c r="AC2291">
        <v>7</v>
      </c>
    </row>
    <row r="2292" spans="1:29" x14ac:dyDescent="0.3">
      <c r="A2292">
        <v>2719</v>
      </c>
      <c r="B2292" t="s">
        <v>547</v>
      </c>
      <c r="C2292" t="s">
        <v>556</v>
      </c>
      <c r="J2292" t="s">
        <v>495</v>
      </c>
      <c r="K2292">
        <v>0</v>
      </c>
      <c r="N2292" t="b">
        <v>0</v>
      </c>
      <c r="O2292" t="b">
        <v>0</v>
      </c>
      <c r="P2292" t="b">
        <v>0</v>
      </c>
      <c r="Q2292">
        <v>6</v>
      </c>
      <c r="R2292">
        <v>0</v>
      </c>
      <c r="S2292">
        <v>1</v>
      </c>
      <c r="T2292">
        <v>7</v>
      </c>
      <c r="V2292" t="s">
        <v>449</v>
      </c>
      <c r="W2292" t="s">
        <v>3851</v>
      </c>
      <c r="X2292" t="s">
        <v>597</v>
      </c>
      <c r="Y2292">
        <v>21</v>
      </c>
      <c r="Z2292">
        <v>21</v>
      </c>
      <c r="AA2292">
        <v>2</v>
      </c>
      <c r="AB2292">
        <v>2</v>
      </c>
      <c r="AC2292">
        <v>7</v>
      </c>
    </row>
    <row r="2293" spans="1:29" x14ac:dyDescent="0.3">
      <c r="A2293">
        <v>2720</v>
      </c>
      <c r="B2293" t="s">
        <v>547</v>
      </c>
      <c r="C2293" t="s">
        <v>3933</v>
      </c>
      <c r="J2293" t="s">
        <v>495</v>
      </c>
      <c r="K2293">
        <v>0</v>
      </c>
      <c r="N2293" t="b">
        <v>0</v>
      </c>
      <c r="O2293" t="b">
        <v>0</v>
      </c>
      <c r="P2293" t="b">
        <v>0</v>
      </c>
      <c r="Q2293">
        <v>6</v>
      </c>
      <c r="R2293">
        <v>0</v>
      </c>
      <c r="S2293">
        <v>1</v>
      </c>
      <c r="T2293">
        <v>7</v>
      </c>
      <c r="V2293" t="s">
        <v>449</v>
      </c>
      <c r="W2293" t="s">
        <v>3851</v>
      </c>
      <c r="X2293" t="s">
        <v>671</v>
      </c>
      <c r="Y2293">
        <v>21</v>
      </c>
      <c r="Z2293">
        <v>21</v>
      </c>
      <c r="AA2293">
        <v>3</v>
      </c>
      <c r="AB2293">
        <v>3</v>
      </c>
      <c r="AC2293">
        <v>7</v>
      </c>
    </row>
    <row r="2294" spans="1:29" x14ac:dyDescent="0.3">
      <c r="A2294">
        <v>2721</v>
      </c>
      <c r="B2294" t="s">
        <v>547</v>
      </c>
      <c r="C2294" t="s">
        <v>558</v>
      </c>
      <c r="J2294" t="s">
        <v>495</v>
      </c>
      <c r="K2294">
        <v>0</v>
      </c>
      <c r="N2294" t="b">
        <v>0</v>
      </c>
      <c r="O2294" t="b">
        <v>0</v>
      </c>
      <c r="P2294" t="b">
        <v>0</v>
      </c>
      <c r="Q2294">
        <v>6</v>
      </c>
      <c r="R2294">
        <v>0</v>
      </c>
      <c r="S2294">
        <v>1</v>
      </c>
      <c r="T2294">
        <v>7</v>
      </c>
      <c r="V2294" t="s">
        <v>449</v>
      </c>
      <c r="W2294" t="s">
        <v>3851</v>
      </c>
      <c r="X2294" t="s">
        <v>598</v>
      </c>
      <c r="Y2294">
        <v>22</v>
      </c>
      <c r="Z2294">
        <v>22</v>
      </c>
      <c r="AA2294">
        <v>2</v>
      </c>
      <c r="AB2294">
        <v>2</v>
      </c>
      <c r="AC2294">
        <v>7</v>
      </c>
    </row>
    <row r="2295" spans="1:29" x14ac:dyDescent="0.3">
      <c r="A2295">
        <v>2722</v>
      </c>
      <c r="B2295" t="s">
        <v>547</v>
      </c>
      <c r="C2295" t="s">
        <v>3934</v>
      </c>
      <c r="J2295" t="s">
        <v>495</v>
      </c>
      <c r="K2295">
        <v>0</v>
      </c>
      <c r="N2295" t="b">
        <v>0</v>
      </c>
      <c r="O2295" t="b">
        <v>0</v>
      </c>
      <c r="P2295" t="b">
        <v>0</v>
      </c>
      <c r="Q2295">
        <v>6</v>
      </c>
      <c r="R2295">
        <v>0</v>
      </c>
      <c r="S2295">
        <v>1</v>
      </c>
      <c r="T2295">
        <v>7</v>
      </c>
      <c r="V2295" t="s">
        <v>449</v>
      </c>
      <c r="W2295" t="s">
        <v>3851</v>
      </c>
      <c r="X2295" t="s">
        <v>673</v>
      </c>
      <c r="Y2295">
        <v>22</v>
      </c>
      <c r="Z2295">
        <v>22</v>
      </c>
      <c r="AA2295">
        <v>3</v>
      </c>
      <c r="AB2295">
        <v>3</v>
      </c>
      <c r="AC2295">
        <v>7</v>
      </c>
    </row>
    <row r="2296" spans="1:29" x14ac:dyDescent="0.3">
      <c r="A2296">
        <v>2723</v>
      </c>
      <c r="B2296" t="s">
        <v>547</v>
      </c>
      <c r="C2296" t="s">
        <v>560</v>
      </c>
      <c r="J2296" t="s">
        <v>495</v>
      </c>
      <c r="K2296">
        <v>0</v>
      </c>
      <c r="N2296" t="b">
        <v>0</v>
      </c>
      <c r="O2296" t="b">
        <v>0</v>
      </c>
      <c r="P2296" t="b">
        <v>0</v>
      </c>
      <c r="Q2296">
        <v>6</v>
      </c>
      <c r="R2296">
        <v>0</v>
      </c>
      <c r="S2296">
        <v>1</v>
      </c>
      <c r="T2296">
        <v>7</v>
      </c>
      <c r="V2296" t="s">
        <v>449</v>
      </c>
      <c r="W2296" t="s">
        <v>3851</v>
      </c>
      <c r="X2296" t="s">
        <v>599</v>
      </c>
      <c r="Y2296">
        <v>23</v>
      </c>
      <c r="Z2296">
        <v>23</v>
      </c>
      <c r="AA2296">
        <v>2</v>
      </c>
      <c r="AB2296">
        <v>2</v>
      </c>
      <c r="AC2296">
        <v>7</v>
      </c>
    </row>
    <row r="2297" spans="1:29" x14ac:dyDescent="0.3">
      <c r="A2297">
        <v>2724</v>
      </c>
      <c r="B2297" t="s">
        <v>547</v>
      </c>
      <c r="C2297" t="s">
        <v>3935</v>
      </c>
      <c r="J2297" t="s">
        <v>495</v>
      </c>
      <c r="K2297">
        <v>0</v>
      </c>
      <c r="N2297" t="b">
        <v>0</v>
      </c>
      <c r="O2297" t="b">
        <v>0</v>
      </c>
      <c r="P2297" t="b">
        <v>0</v>
      </c>
      <c r="Q2297">
        <v>6</v>
      </c>
      <c r="R2297">
        <v>0</v>
      </c>
      <c r="S2297">
        <v>1</v>
      </c>
      <c r="T2297">
        <v>7</v>
      </c>
      <c r="V2297" t="s">
        <v>449</v>
      </c>
      <c r="W2297" t="s">
        <v>3851</v>
      </c>
      <c r="X2297" t="s">
        <v>675</v>
      </c>
      <c r="Y2297">
        <v>23</v>
      </c>
      <c r="Z2297">
        <v>23</v>
      </c>
      <c r="AA2297">
        <v>3</v>
      </c>
      <c r="AB2297">
        <v>3</v>
      </c>
      <c r="AC2297">
        <v>7</v>
      </c>
    </row>
    <row r="2298" spans="1:29" x14ac:dyDescent="0.3">
      <c r="A2298">
        <v>2725</v>
      </c>
      <c r="B2298" t="s">
        <v>547</v>
      </c>
      <c r="C2298" t="s">
        <v>3936</v>
      </c>
      <c r="J2298" t="s">
        <v>495</v>
      </c>
      <c r="K2298">
        <v>0</v>
      </c>
      <c r="N2298" t="b">
        <v>0</v>
      </c>
      <c r="O2298" t="b">
        <v>0</v>
      </c>
      <c r="P2298" t="b">
        <v>0</v>
      </c>
      <c r="Q2298">
        <v>6</v>
      </c>
      <c r="R2298">
        <v>0</v>
      </c>
      <c r="S2298">
        <v>1</v>
      </c>
      <c r="T2298">
        <v>7</v>
      </c>
      <c r="V2298" t="s">
        <v>449</v>
      </c>
      <c r="W2298" t="s">
        <v>3851</v>
      </c>
      <c r="X2298" t="s">
        <v>600</v>
      </c>
      <c r="Y2298">
        <v>24</v>
      </c>
      <c r="Z2298">
        <v>24</v>
      </c>
      <c r="AA2298">
        <v>2</v>
      </c>
      <c r="AB2298">
        <v>2</v>
      </c>
      <c r="AC2298">
        <v>7</v>
      </c>
    </row>
    <row r="2299" spans="1:29" x14ac:dyDescent="0.3">
      <c r="A2299">
        <v>2726</v>
      </c>
      <c r="B2299" t="s">
        <v>547</v>
      </c>
      <c r="C2299" t="s">
        <v>3937</v>
      </c>
      <c r="J2299" t="s">
        <v>495</v>
      </c>
      <c r="K2299">
        <v>0</v>
      </c>
      <c r="N2299" t="b">
        <v>0</v>
      </c>
      <c r="O2299" t="b">
        <v>0</v>
      </c>
      <c r="P2299" t="b">
        <v>0</v>
      </c>
      <c r="Q2299">
        <v>6</v>
      </c>
      <c r="R2299">
        <v>0</v>
      </c>
      <c r="S2299">
        <v>1</v>
      </c>
      <c r="T2299">
        <v>7</v>
      </c>
      <c r="V2299" t="s">
        <v>449</v>
      </c>
      <c r="W2299" t="s">
        <v>3851</v>
      </c>
      <c r="X2299" t="s">
        <v>677</v>
      </c>
      <c r="Y2299">
        <v>24</v>
      </c>
      <c r="Z2299">
        <v>24</v>
      </c>
      <c r="AA2299">
        <v>3</v>
      </c>
      <c r="AB2299">
        <v>3</v>
      </c>
      <c r="AC2299">
        <v>7</v>
      </c>
    </row>
    <row r="2300" spans="1:29" x14ac:dyDescent="0.3">
      <c r="A2300">
        <v>2727</v>
      </c>
      <c r="B2300" t="s">
        <v>547</v>
      </c>
      <c r="C2300" t="s">
        <v>3938</v>
      </c>
      <c r="J2300" t="s">
        <v>495</v>
      </c>
      <c r="K2300">
        <v>0</v>
      </c>
      <c r="N2300" t="b">
        <v>0</v>
      </c>
      <c r="O2300" t="b">
        <v>0</v>
      </c>
      <c r="P2300" t="b">
        <v>0</v>
      </c>
      <c r="Q2300">
        <v>6</v>
      </c>
      <c r="R2300">
        <v>0</v>
      </c>
      <c r="S2300">
        <v>1</v>
      </c>
      <c r="T2300">
        <v>7</v>
      </c>
      <c r="V2300" t="s">
        <v>449</v>
      </c>
      <c r="W2300" t="s">
        <v>3851</v>
      </c>
      <c r="X2300" t="s">
        <v>601</v>
      </c>
      <c r="Y2300">
        <v>25</v>
      </c>
      <c r="Z2300">
        <v>25</v>
      </c>
      <c r="AA2300">
        <v>2</v>
      </c>
      <c r="AB2300">
        <v>2</v>
      </c>
      <c r="AC2300">
        <v>7</v>
      </c>
    </row>
    <row r="2301" spans="1:29" x14ac:dyDescent="0.3">
      <c r="A2301">
        <v>2728</v>
      </c>
      <c r="B2301" t="s">
        <v>547</v>
      </c>
      <c r="C2301" t="s">
        <v>3939</v>
      </c>
      <c r="J2301" t="s">
        <v>495</v>
      </c>
      <c r="K2301">
        <v>0</v>
      </c>
      <c r="N2301" t="b">
        <v>0</v>
      </c>
      <c r="O2301" t="b">
        <v>0</v>
      </c>
      <c r="P2301" t="b">
        <v>0</v>
      </c>
      <c r="Q2301">
        <v>6</v>
      </c>
      <c r="R2301">
        <v>0</v>
      </c>
      <c r="S2301">
        <v>1</v>
      </c>
      <c r="T2301">
        <v>7</v>
      </c>
      <c r="V2301" t="s">
        <v>449</v>
      </c>
      <c r="W2301" t="s">
        <v>3851</v>
      </c>
      <c r="X2301" t="s">
        <v>679</v>
      </c>
      <c r="Y2301">
        <v>25</v>
      </c>
      <c r="Z2301">
        <v>25</v>
      </c>
      <c r="AA2301">
        <v>3</v>
      </c>
      <c r="AB2301">
        <v>3</v>
      </c>
      <c r="AC2301">
        <v>7</v>
      </c>
    </row>
    <row r="2302" spans="1:29" x14ac:dyDescent="0.3">
      <c r="A2302">
        <v>2729</v>
      </c>
      <c r="B2302" t="s">
        <v>547</v>
      </c>
      <c r="C2302" t="s">
        <v>3940</v>
      </c>
      <c r="J2302" t="s">
        <v>495</v>
      </c>
      <c r="K2302">
        <v>0</v>
      </c>
      <c r="N2302" t="b">
        <v>0</v>
      </c>
      <c r="O2302" t="b">
        <v>0</v>
      </c>
      <c r="P2302" t="b">
        <v>0</v>
      </c>
      <c r="Q2302">
        <v>6</v>
      </c>
      <c r="R2302">
        <v>0</v>
      </c>
      <c r="S2302">
        <v>1</v>
      </c>
      <c r="T2302">
        <v>7</v>
      </c>
      <c r="V2302" t="s">
        <v>449</v>
      </c>
      <c r="W2302" t="s">
        <v>3851</v>
      </c>
      <c r="X2302" t="s">
        <v>602</v>
      </c>
      <c r="Y2302">
        <v>26</v>
      </c>
      <c r="Z2302">
        <v>26</v>
      </c>
      <c r="AA2302">
        <v>2</v>
      </c>
      <c r="AB2302">
        <v>2</v>
      </c>
      <c r="AC2302">
        <v>7</v>
      </c>
    </row>
    <row r="2303" spans="1:29" x14ac:dyDescent="0.3">
      <c r="A2303">
        <v>2730</v>
      </c>
      <c r="B2303" t="s">
        <v>547</v>
      </c>
      <c r="C2303" t="s">
        <v>3941</v>
      </c>
      <c r="J2303" t="s">
        <v>495</v>
      </c>
      <c r="K2303">
        <v>0</v>
      </c>
      <c r="N2303" t="b">
        <v>0</v>
      </c>
      <c r="O2303" t="b">
        <v>0</v>
      </c>
      <c r="P2303" t="b">
        <v>0</v>
      </c>
      <c r="Q2303">
        <v>6</v>
      </c>
      <c r="R2303">
        <v>0</v>
      </c>
      <c r="S2303">
        <v>1</v>
      </c>
      <c r="T2303">
        <v>7</v>
      </c>
      <c r="V2303" t="s">
        <v>449</v>
      </c>
      <c r="W2303" t="s">
        <v>3851</v>
      </c>
      <c r="X2303" t="s">
        <v>681</v>
      </c>
      <c r="Y2303">
        <v>26</v>
      </c>
      <c r="Z2303">
        <v>26</v>
      </c>
      <c r="AA2303">
        <v>3</v>
      </c>
      <c r="AB2303">
        <v>3</v>
      </c>
      <c r="AC2303">
        <v>7</v>
      </c>
    </row>
    <row r="2304" spans="1:29" x14ac:dyDescent="0.3">
      <c r="A2304">
        <v>2731</v>
      </c>
      <c r="B2304" t="s">
        <v>547</v>
      </c>
      <c r="C2304" t="s">
        <v>3942</v>
      </c>
      <c r="J2304" t="s">
        <v>495</v>
      </c>
      <c r="K2304">
        <v>0</v>
      </c>
      <c r="N2304" t="b">
        <v>0</v>
      </c>
      <c r="O2304" t="b">
        <v>0</v>
      </c>
      <c r="P2304" t="b">
        <v>0</v>
      </c>
      <c r="Q2304">
        <v>6</v>
      </c>
      <c r="R2304">
        <v>0</v>
      </c>
      <c r="S2304">
        <v>1</v>
      </c>
      <c r="T2304">
        <v>7</v>
      </c>
      <c r="V2304" t="s">
        <v>449</v>
      </c>
      <c r="W2304" t="s">
        <v>3851</v>
      </c>
      <c r="X2304" t="s">
        <v>603</v>
      </c>
      <c r="Y2304">
        <v>27</v>
      </c>
      <c r="Z2304">
        <v>27</v>
      </c>
      <c r="AA2304">
        <v>2</v>
      </c>
      <c r="AB2304">
        <v>2</v>
      </c>
      <c r="AC2304">
        <v>7</v>
      </c>
    </row>
    <row r="2305" spans="1:29" x14ac:dyDescent="0.3">
      <c r="A2305">
        <v>2732</v>
      </c>
      <c r="B2305" t="s">
        <v>547</v>
      </c>
      <c r="C2305" t="s">
        <v>3943</v>
      </c>
      <c r="J2305" t="s">
        <v>495</v>
      </c>
      <c r="K2305">
        <v>0</v>
      </c>
      <c r="N2305" t="b">
        <v>0</v>
      </c>
      <c r="O2305" t="b">
        <v>0</v>
      </c>
      <c r="P2305" t="b">
        <v>0</v>
      </c>
      <c r="Q2305">
        <v>6</v>
      </c>
      <c r="R2305">
        <v>0</v>
      </c>
      <c r="S2305">
        <v>1</v>
      </c>
      <c r="T2305">
        <v>7</v>
      </c>
      <c r="V2305" t="s">
        <v>449</v>
      </c>
      <c r="W2305" t="s">
        <v>3851</v>
      </c>
      <c r="X2305" t="s">
        <v>683</v>
      </c>
      <c r="Y2305">
        <v>27</v>
      </c>
      <c r="Z2305">
        <v>27</v>
      </c>
      <c r="AA2305">
        <v>3</v>
      </c>
      <c r="AB2305">
        <v>3</v>
      </c>
      <c r="AC2305">
        <v>7</v>
      </c>
    </row>
    <row r="2306" spans="1:29" x14ac:dyDescent="0.3">
      <c r="A2306">
        <v>2733</v>
      </c>
      <c r="B2306" t="s">
        <v>547</v>
      </c>
      <c r="C2306" t="s">
        <v>3944</v>
      </c>
      <c r="J2306" t="s">
        <v>495</v>
      </c>
      <c r="K2306">
        <v>0</v>
      </c>
      <c r="N2306" t="b">
        <v>0</v>
      </c>
      <c r="O2306" t="b">
        <v>0</v>
      </c>
      <c r="P2306" t="b">
        <v>0</v>
      </c>
      <c r="Q2306">
        <v>6</v>
      </c>
      <c r="R2306">
        <v>0</v>
      </c>
      <c r="S2306">
        <v>1</v>
      </c>
      <c r="T2306">
        <v>7</v>
      </c>
      <c r="V2306" t="s">
        <v>449</v>
      </c>
      <c r="W2306" t="s">
        <v>3851</v>
      </c>
      <c r="X2306" t="s">
        <v>604</v>
      </c>
      <c r="Y2306">
        <v>28</v>
      </c>
      <c r="Z2306">
        <v>28</v>
      </c>
      <c r="AA2306">
        <v>2</v>
      </c>
      <c r="AB2306">
        <v>2</v>
      </c>
      <c r="AC2306">
        <v>7</v>
      </c>
    </row>
    <row r="2307" spans="1:29" x14ac:dyDescent="0.3">
      <c r="A2307">
        <v>2734</v>
      </c>
      <c r="B2307" t="s">
        <v>547</v>
      </c>
      <c r="C2307" t="s">
        <v>3945</v>
      </c>
      <c r="J2307" t="s">
        <v>495</v>
      </c>
      <c r="K2307">
        <v>0</v>
      </c>
      <c r="N2307" t="b">
        <v>0</v>
      </c>
      <c r="O2307" t="b">
        <v>0</v>
      </c>
      <c r="P2307" t="b">
        <v>0</v>
      </c>
      <c r="Q2307">
        <v>6</v>
      </c>
      <c r="R2307">
        <v>0</v>
      </c>
      <c r="S2307">
        <v>1</v>
      </c>
      <c r="T2307">
        <v>7</v>
      </c>
      <c r="V2307" t="s">
        <v>449</v>
      </c>
      <c r="W2307" t="s">
        <v>3851</v>
      </c>
      <c r="X2307" t="s">
        <v>685</v>
      </c>
      <c r="Y2307">
        <v>28</v>
      </c>
      <c r="Z2307">
        <v>28</v>
      </c>
      <c r="AA2307">
        <v>3</v>
      </c>
      <c r="AB2307">
        <v>3</v>
      </c>
      <c r="AC2307">
        <v>7</v>
      </c>
    </row>
    <row r="2308" spans="1:29" x14ac:dyDescent="0.3">
      <c r="A2308">
        <v>2735</v>
      </c>
      <c r="B2308" t="s">
        <v>547</v>
      </c>
      <c r="C2308" t="s">
        <v>3946</v>
      </c>
      <c r="J2308" t="s">
        <v>495</v>
      </c>
      <c r="K2308">
        <v>0</v>
      </c>
      <c r="N2308" t="b">
        <v>0</v>
      </c>
      <c r="O2308" t="b">
        <v>0</v>
      </c>
      <c r="P2308" t="b">
        <v>0</v>
      </c>
      <c r="Q2308">
        <v>6</v>
      </c>
      <c r="R2308">
        <v>0</v>
      </c>
      <c r="S2308">
        <v>1</v>
      </c>
      <c r="T2308">
        <v>7</v>
      </c>
      <c r="V2308" t="s">
        <v>449</v>
      </c>
      <c r="W2308" t="s">
        <v>3851</v>
      </c>
      <c r="X2308" t="s">
        <v>605</v>
      </c>
      <c r="Y2308">
        <v>29</v>
      </c>
      <c r="Z2308">
        <v>29</v>
      </c>
      <c r="AA2308">
        <v>2</v>
      </c>
      <c r="AB2308">
        <v>2</v>
      </c>
      <c r="AC2308">
        <v>7</v>
      </c>
    </row>
    <row r="2309" spans="1:29" x14ac:dyDescent="0.3">
      <c r="A2309">
        <v>2736</v>
      </c>
      <c r="B2309" t="s">
        <v>547</v>
      </c>
      <c r="C2309" t="s">
        <v>3947</v>
      </c>
      <c r="J2309" t="s">
        <v>495</v>
      </c>
      <c r="K2309">
        <v>0</v>
      </c>
      <c r="N2309" t="b">
        <v>0</v>
      </c>
      <c r="O2309" t="b">
        <v>0</v>
      </c>
      <c r="P2309" t="b">
        <v>0</v>
      </c>
      <c r="Q2309">
        <v>6</v>
      </c>
      <c r="R2309">
        <v>0</v>
      </c>
      <c r="S2309">
        <v>1</v>
      </c>
      <c r="T2309">
        <v>7</v>
      </c>
      <c r="V2309" t="s">
        <v>449</v>
      </c>
      <c r="W2309" t="s">
        <v>3851</v>
      </c>
      <c r="X2309" t="s">
        <v>687</v>
      </c>
      <c r="Y2309">
        <v>29</v>
      </c>
      <c r="Z2309">
        <v>29</v>
      </c>
      <c r="AA2309">
        <v>3</v>
      </c>
      <c r="AB2309">
        <v>3</v>
      </c>
      <c r="AC2309">
        <v>7</v>
      </c>
    </row>
    <row r="2310" spans="1:29" x14ac:dyDescent="0.3">
      <c r="A2310">
        <v>2737</v>
      </c>
      <c r="B2310" t="s">
        <v>547</v>
      </c>
      <c r="C2310" t="s">
        <v>548</v>
      </c>
      <c r="J2310" t="s">
        <v>495</v>
      </c>
      <c r="K2310">
        <v>0</v>
      </c>
      <c r="N2310" t="b">
        <v>0</v>
      </c>
      <c r="O2310" t="b">
        <v>0</v>
      </c>
      <c r="P2310" t="b">
        <v>0</v>
      </c>
      <c r="Q2310">
        <v>6</v>
      </c>
      <c r="R2310">
        <v>0</v>
      </c>
      <c r="S2310">
        <v>1</v>
      </c>
      <c r="T2310">
        <v>7</v>
      </c>
      <c r="V2310" t="s">
        <v>449</v>
      </c>
      <c r="W2310" t="s">
        <v>3851</v>
      </c>
      <c r="X2310" t="s">
        <v>606</v>
      </c>
      <c r="Y2310">
        <v>30</v>
      </c>
      <c r="Z2310">
        <v>30</v>
      </c>
      <c r="AA2310">
        <v>2</v>
      </c>
      <c r="AB2310">
        <v>2</v>
      </c>
      <c r="AC2310">
        <v>7</v>
      </c>
    </row>
    <row r="2311" spans="1:29" x14ac:dyDescent="0.3">
      <c r="A2311">
        <v>2738</v>
      </c>
      <c r="B2311" t="s">
        <v>547</v>
      </c>
      <c r="C2311" t="s">
        <v>3948</v>
      </c>
      <c r="J2311" t="s">
        <v>495</v>
      </c>
      <c r="K2311">
        <v>0</v>
      </c>
      <c r="N2311" t="b">
        <v>0</v>
      </c>
      <c r="O2311" t="b">
        <v>0</v>
      </c>
      <c r="P2311" t="b">
        <v>0</v>
      </c>
      <c r="Q2311">
        <v>6</v>
      </c>
      <c r="R2311">
        <v>0</v>
      </c>
      <c r="S2311">
        <v>1</v>
      </c>
      <c r="T2311">
        <v>7</v>
      </c>
      <c r="V2311" t="s">
        <v>449</v>
      </c>
      <c r="W2311" t="s">
        <v>3851</v>
      </c>
      <c r="X2311" t="s">
        <v>689</v>
      </c>
      <c r="Y2311">
        <v>30</v>
      </c>
      <c r="Z2311">
        <v>30</v>
      </c>
      <c r="AA2311">
        <v>3</v>
      </c>
      <c r="AB2311">
        <v>3</v>
      </c>
      <c r="AC2311">
        <v>7</v>
      </c>
    </row>
    <row r="2312" spans="1:29" x14ac:dyDescent="0.3">
      <c r="A2312">
        <v>2739</v>
      </c>
      <c r="B2312" t="s">
        <v>547</v>
      </c>
      <c r="C2312" t="s">
        <v>2767</v>
      </c>
      <c r="J2312" t="s">
        <v>491</v>
      </c>
      <c r="K2312">
        <v>0</v>
      </c>
      <c r="N2312" t="b">
        <v>0</v>
      </c>
      <c r="O2312" t="b">
        <v>0</v>
      </c>
      <c r="P2312" t="b">
        <v>0</v>
      </c>
      <c r="Q2312">
        <v>6</v>
      </c>
      <c r="R2312">
        <v>1</v>
      </c>
      <c r="S2312">
        <v>2</v>
      </c>
      <c r="T2312">
        <v>1</v>
      </c>
      <c r="V2312" t="s">
        <v>2753</v>
      </c>
      <c r="W2312" t="s">
        <v>3738</v>
      </c>
      <c r="X2312" t="s">
        <v>645</v>
      </c>
      <c r="Y2312">
        <v>8</v>
      </c>
      <c r="Z2312">
        <v>8</v>
      </c>
      <c r="AA2312">
        <v>3</v>
      </c>
      <c r="AB2312">
        <v>3</v>
      </c>
      <c r="AC2312">
        <v>9</v>
      </c>
    </row>
    <row r="2313" spans="1:29" x14ac:dyDescent="0.3">
      <c r="A2313">
        <v>2740</v>
      </c>
      <c r="B2313" t="s">
        <v>547</v>
      </c>
      <c r="C2313" t="s">
        <v>2674</v>
      </c>
      <c r="J2313" t="s">
        <v>491</v>
      </c>
      <c r="K2313">
        <v>0</v>
      </c>
      <c r="N2313" t="b">
        <v>0</v>
      </c>
      <c r="O2313" t="b">
        <v>0</v>
      </c>
      <c r="P2313" t="b">
        <v>0</v>
      </c>
      <c r="Q2313">
        <v>6</v>
      </c>
      <c r="R2313">
        <v>1</v>
      </c>
      <c r="S2313">
        <v>2</v>
      </c>
      <c r="T2313">
        <v>1</v>
      </c>
      <c r="V2313" t="s">
        <v>2753</v>
      </c>
      <c r="W2313" t="s">
        <v>3738</v>
      </c>
      <c r="X2313" t="s">
        <v>647</v>
      </c>
      <c r="Y2313">
        <v>9</v>
      </c>
      <c r="Z2313">
        <v>9</v>
      </c>
      <c r="AA2313">
        <v>3</v>
      </c>
      <c r="AB2313">
        <v>3</v>
      </c>
      <c r="AC2313">
        <v>8</v>
      </c>
    </row>
  </sheetData>
  <customSheetViews>
    <customSheetView guid="{28AEA750-C54C-42D1-88CB-93F4F736EA11}">
      <selection activeCell="V1" sqref="V1"/>
      <pageMargins left="0.7" right="0.7" top="0.75" bottom="0.75" header="0.3" footer="0.3"/>
    </customSheetView>
    <customSheetView guid="{E32B2AD9-E93B-47B2-A401-1E32445A77A6}">
      <selection activeCell="V1" sqref="V1"/>
      <pageMargins left="0.7" right="0.7" top="0.75" bottom="0.75" header="0.3" footer="0.3"/>
    </customSheetView>
  </customSheetViews>
  <pageMargins left="0.7" right="0.7" top="0.75" bottom="0.75" header="0.3" footer="0.3"/>
  <customProperties>
    <customPr name="OrphanNamesChecke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14"/>
  <sheetViews>
    <sheetView showGridLines="0" topLeftCell="B2" workbookViewId="0">
      <selection activeCell="C3" sqref="C3"/>
    </sheetView>
  </sheetViews>
  <sheetFormatPr defaultColWidth="0" defaultRowHeight="16.5" zeroHeight="1" x14ac:dyDescent="0.3"/>
  <cols>
    <col min="1" max="1" width="0" style="18" hidden="1" customWidth="1"/>
    <col min="2" max="2" width="40.125" customWidth="1"/>
    <col min="3" max="3" width="11" customWidth="1"/>
    <col min="4" max="4" width="21.875" customWidth="1"/>
    <col min="5" max="5" width="8.625" customWidth="1"/>
    <col min="6" max="13" width="9" customWidth="1"/>
    <col min="14" max="16384" width="9" hidden="1"/>
  </cols>
  <sheetData>
    <row r="1" spans="1:4" s="18" customFormat="1" ht="247.5" hidden="1" x14ac:dyDescent="0.3">
      <c r="A1" s="30" t="s">
        <v>2768</v>
      </c>
      <c r="C1" s="18" t="s">
        <v>325</v>
      </c>
    </row>
    <row r="2" spans="1:4" ht="33" x14ac:dyDescent="0.3">
      <c r="B2" s="307" t="s">
        <v>2939</v>
      </c>
      <c r="C2" s="283" t="s">
        <v>2940</v>
      </c>
      <c r="D2" s="283" t="s">
        <v>2941</v>
      </c>
    </row>
    <row r="3" spans="1:4" x14ac:dyDescent="0.3">
      <c r="A3" s="18" t="s">
        <v>328</v>
      </c>
      <c r="B3" s="284" t="s">
        <v>2942</v>
      </c>
      <c r="C3" s="285"/>
      <c r="D3" s="53" t="s">
        <v>2943</v>
      </c>
    </row>
    <row r="4" spans="1:4" x14ac:dyDescent="0.3">
      <c r="A4" s="18" t="s">
        <v>329</v>
      </c>
      <c r="B4" s="284" t="s">
        <v>2944</v>
      </c>
      <c r="C4" s="285"/>
      <c r="D4" s="53" t="s">
        <v>2943</v>
      </c>
    </row>
    <row r="5" spans="1:4" ht="49.5" x14ac:dyDescent="0.3">
      <c r="A5" s="18" t="s">
        <v>330</v>
      </c>
      <c r="B5" s="284" t="s">
        <v>2945</v>
      </c>
      <c r="C5" s="285"/>
      <c r="D5" s="53" t="s">
        <v>2943</v>
      </c>
    </row>
    <row r="6" spans="1:4" ht="99" x14ac:dyDescent="0.3">
      <c r="A6" s="18" t="s">
        <v>331</v>
      </c>
      <c r="B6" s="284" t="s">
        <v>2946</v>
      </c>
      <c r="C6" s="285"/>
      <c r="D6" s="286" t="s">
        <v>2947</v>
      </c>
    </row>
    <row r="7" spans="1:4" ht="66" x14ac:dyDescent="0.3">
      <c r="A7" s="18" t="s">
        <v>332</v>
      </c>
      <c r="B7" s="284" t="s">
        <v>2948</v>
      </c>
      <c r="C7" s="285"/>
      <c r="D7" s="286" t="s">
        <v>4007</v>
      </c>
    </row>
    <row r="8" spans="1:4" ht="33" x14ac:dyDescent="0.3">
      <c r="A8" s="18" t="s">
        <v>333</v>
      </c>
      <c r="B8" s="287" t="s">
        <v>2949</v>
      </c>
      <c r="C8" s="288"/>
      <c r="D8" s="286" t="s">
        <v>2950</v>
      </c>
    </row>
    <row r="9" spans="1:4" ht="49.5" x14ac:dyDescent="0.3">
      <c r="A9" s="18" t="s">
        <v>334</v>
      </c>
      <c r="B9" s="287" t="s">
        <v>2951</v>
      </c>
      <c r="C9" s="288"/>
      <c r="D9" s="286" t="s">
        <v>2950</v>
      </c>
    </row>
    <row r="10" spans="1:4" ht="33" x14ac:dyDescent="0.3">
      <c r="A10" s="18" t="s">
        <v>335</v>
      </c>
      <c r="B10" s="284" t="s">
        <v>4015</v>
      </c>
      <c r="C10" s="285"/>
      <c r="D10" s="53" t="s">
        <v>2943</v>
      </c>
    </row>
    <row r="11" spans="1:4" x14ac:dyDescent="0.3"/>
    <row r="12" spans="1:4" x14ac:dyDescent="0.3"/>
    <row r="13" spans="1:4" x14ac:dyDescent="0.3"/>
    <row r="14" spans="1:4" x14ac:dyDescent="0.3"/>
  </sheetData>
  <sheetProtection algorithmName="SHA-512" hashValue="zhDuMAAVEJtyYEX+VaK9SSQjld/c9YzOfMsT1t+pFFoxHL+3VxYs6+2NQ4kd9Q5qoVO/Q1lskmhgGTaTANIyOw==" saltValue="wOW11TTr6bB2jOaOB08/ug==" spinCount="100000" sheet="1" objects="1" scenarios="1"/>
  <protectedRanges>
    <protectedRange sqref="C3:C10" name="Range1"/>
  </protectedRanges>
  <dataValidations count="1">
    <dataValidation type="list" allowBlank="1" showInputMessage="1" showErrorMessage="1" prompt="Indicate &quot;Yes&quot; or &quot;No&quot; if this item was submitted." sqref="C3:C10">
      <formula1>"Yes, No"</formula1>
    </dataValidation>
  </dataValidations>
  <pageMargins left="0.7" right="0.7" top="0.75" bottom="0.75" header="0.3" footer="0.3"/>
  <pageSetup orientation="landscape" r:id="rId1"/>
  <customProperties>
    <customPr name="OrphanNamesChecke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24"/>
  <sheetViews>
    <sheetView showGridLines="0" topLeftCell="A2" zoomScale="90" zoomScaleNormal="90" workbookViewId="0">
      <selection activeCell="B3" sqref="B3"/>
    </sheetView>
  </sheetViews>
  <sheetFormatPr defaultColWidth="0" defaultRowHeight="16.5" zeroHeight="1" x14ac:dyDescent="0.3"/>
  <cols>
    <col min="1" max="1" width="67.375" customWidth="1"/>
    <col min="2" max="2" width="22.375" customWidth="1"/>
    <col min="3" max="3" width="20.75" style="31" customWidth="1"/>
    <col min="4" max="4" width="15.375" hidden="1" customWidth="1"/>
    <col min="5" max="5" width="10.375" hidden="1" customWidth="1"/>
    <col min="6" max="6" width="14" style="18" hidden="1" customWidth="1"/>
    <col min="7" max="7" width="15.25" style="18" hidden="1" customWidth="1"/>
    <col min="8" max="8" width="15.375" style="18" hidden="1" customWidth="1"/>
    <col min="9" max="9" width="40" style="18" hidden="1" customWidth="1"/>
    <col min="10" max="16384" width="9" hidden="1"/>
  </cols>
  <sheetData>
    <row r="1" spans="1:9" hidden="1" x14ac:dyDescent="0.3">
      <c r="A1" s="18" t="s">
        <v>325</v>
      </c>
      <c r="B1" s="18" t="s">
        <v>326</v>
      </c>
      <c r="D1" s="18" t="s">
        <v>2768</v>
      </c>
      <c r="E1" s="19" t="s">
        <v>2888</v>
      </c>
      <c r="F1" s="18" t="s">
        <v>2889</v>
      </c>
      <c r="G1" s="26" t="s">
        <v>2890</v>
      </c>
      <c r="H1" s="26" t="s">
        <v>2891</v>
      </c>
      <c r="I1" s="26" t="s">
        <v>2892</v>
      </c>
    </row>
    <row r="2" spans="1:9" x14ac:dyDescent="0.3">
      <c r="A2" s="69" t="s">
        <v>30</v>
      </c>
      <c r="B2" s="70" t="s">
        <v>31</v>
      </c>
      <c r="D2" s="18"/>
      <c r="E2" s="19"/>
    </row>
    <row r="3" spans="1:9" x14ac:dyDescent="0.3">
      <c r="A3" s="71" t="s">
        <v>32</v>
      </c>
      <c r="B3" s="88"/>
      <c r="C3" s="18" t="str">
        <f>IF(E3=1,"Information Required","")</f>
        <v>Information Required</v>
      </c>
      <c r="D3" s="18" t="s">
        <v>328</v>
      </c>
      <c r="E3" s="20">
        <f>IF(B3="",1,0)</f>
        <v>1</v>
      </c>
      <c r="G3" s="18" t="s">
        <v>402</v>
      </c>
    </row>
    <row r="4" spans="1:9" x14ac:dyDescent="0.3">
      <c r="A4" s="71" t="s">
        <v>33</v>
      </c>
      <c r="B4" s="89"/>
      <c r="C4" s="18"/>
      <c r="D4" s="18" t="s">
        <v>329</v>
      </c>
      <c r="E4" s="20"/>
      <c r="H4" s="18" t="s">
        <v>400</v>
      </c>
    </row>
    <row r="5" spans="1:9" x14ac:dyDescent="0.3">
      <c r="A5" s="71" t="s">
        <v>34</v>
      </c>
      <c r="B5" s="90"/>
      <c r="C5" s="18" t="str">
        <f t="shared" ref="C5:C20" si="0">IF(E5=1,"Information Required","")</f>
        <v>Information Required</v>
      </c>
      <c r="D5" s="18" t="s">
        <v>330</v>
      </c>
      <c r="E5" s="20">
        <f t="shared" ref="E5:E6" si="1">IF(B5="",1,0)</f>
        <v>1</v>
      </c>
      <c r="G5" s="29" t="s">
        <v>402</v>
      </c>
    </row>
    <row r="6" spans="1:9" x14ac:dyDescent="0.3">
      <c r="A6" s="72" t="s">
        <v>35</v>
      </c>
      <c r="B6" s="90"/>
      <c r="C6" s="18" t="str">
        <f t="shared" si="0"/>
        <v>Information Required</v>
      </c>
      <c r="D6" s="18" t="s">
        <v>331</v>
      </c>
      <c r="E6" s="20">
        <f t="shared" si="1"/>
        <v>1</v>
      </c>
      <c r="G6" s="29" t="s">
        <v>402</v>
      </c>
    </row>
    <row r="7" spans="1:9" x14ac:dyDescent="0.3">
      <c r="A7" s="74" t="s">
        <v>440</v>
      </c>
      <c r="B7" s="91"/>
      <c r="C7" s="18" t="str">
        <f t="shared" si="0"/>
        <v>Information Required</v>
      </c>
      <c r="D7" s="18" t="s">
        <v>332</v>
      </c>
      <c r="E7" s="20">
        <f>IF(B7="",1,0)</f>
        <v>1</v>
      </c>
      <c r="G7" s="18" t="s">
        <v>402</v>
      </c>
      <c r="I7" s="18" t="s">
        <v>401</v>
      </c>
    </row>
    <row r="8" spans="1:9" x14ac:dyDescent="0.3">
      <c r="A8" s="75" t="s">
        <v>441</v>
      </c>
      <c r="B8" s="92"/>
      <c r="C8" s="18" t="str">
        <f t="shared" si="0"/>
        <v>Information Required</v>
      </c>
      <c r="D8" s="18" t="s">
        <v>333</v>
      </c>
      <c r="E8" s="20">
        <f>IF(B8="",1,0)</f>
        <v>1</v>
      </c>
      <c r="G8" s="18" t="s">
        <v>402</v>
      </c>
      <c r="I8" s="18" t="s">
        <v>401</v>
      </c>
    </row>
    <row r="9" spans="1:9" ht="82.5" x14ac:dyDescent="0.3">
      <c r="A9" s="77" t="s">
        <v>308</v>
      </c>
      <c r="B9" s="78"/>
      <c r="C9" s="18"/>
      <c r="D9" s="18" t="s">
        <v>334</v>
      </c>
      <c r="E9" s="19"/>
    </row>
    <row r="10" spans="1:9" x14ac:dyDescent="0.3">
      <c r="A10" s="79" t="s">
        <v>36</v>
      </c>
      <c r="B10" s="92"/>
      <c r="C10" s="18"/>
      <c r="D10" s="18" t="s">
        <v>335</v>
      </c>
      <c r="E10" s="19"/>
    </row>
    <row r="11" spans="1:9" x14ac:dyDescent="0.3">
      <c r="A11" s="79" t="s">
        <v>36</v>
      </c>
      <c r="B11" s="91"/>
      <c r="C11" s="18"/>
      <c r="D11" s="18" t="s">
        <v>336</v>
      </c>
      <c r="E11" s="19"/>
    </row>
    <row r="12" spans="1:9" x14ac:dyDescent="0.3">
      <c r="A12" s="79" t="s">
        <v>36</v>
      </c>
      <c r="B12" s="92"/>
      <c r="C12" s="18"/>
      <c r="D12" s="18" t="s">
        <v>337</v>
      </c>
      <c r="E12" s="19"/>
    </row>
    <row r="13" spans="1:9" x14ac:dyDescent="0.3">
      <c r="A13" s="71" t="s">
        <v>37</v>
      </c>
      <c r="B13" s="299"/>
      <c r="C13" s="18"/>
      <c r="D13" s="18" t="s">
        <v>338</v>
      </c>
      <c r="E13" s="19"/>
    </row>
    <row r="14" spans="1:9" x14ac:dyDescent="0.3">
      <c r="A14" s="74" t="s">
        <v>442</v>
      </c>
      <c r="B14" s="91"/>
      <c r="C14" s="18" t="str">
        <f t="shared" si="0"/>
        <v>Information Required</v>
      </c>
      <c r="D14" s="18" t="s">
        <v>339</v>
      </c>
      <c r="E14" s="20">
        <f>IF(B14="",1,0)</f>
        <v>1</v>
      </c>
      <c r="G14" s="18" t="s">
        <v>402</v>
      </c>
      <c r="I14" s="18" t="s">
        <v>401</v>
      </c>
    </row>
    <row r="15" spans="1:9" x14ac:dyDescent="0.3">
      <c r="A15" s="80" t="s">
        <v>38</v>
      </c>
      <c r="B15" s="92"/>
      <c r="C15" s="18" t="str">
        <f t="shared" si="0"/>
        <v/>
      </c>
      <c r="D15" s="18" t="s">
        <v>341</v>
      </c>
      <c r="E15" s="20">
        <f>IF(AND(B14=TRUE,B15=""),1,0)</f>
        <v>0</v>
      </c>
      <c r="G15" s="18" t="s">
        <v>403</v>
      </c>
    </row>
    <row r="16" spans="1:9" x14ac:dyDescent="0.3">
      <c r="A16" s="74" t="s">
        <v>443</v>
      </c>
      <c r="B16" s="92"/>
      <c r="C16" s="18" t="str">
        <f t="shared" si="0"/>
        <v>Information Required</v>
      </c>
      <c r="D16" s="18" t="s">
        <v>342</v>
      </c>
      <c r="E16" s="20">
        <f>IF(B16="",1,0)</f>
        <v>1</v>
      </c>
      <c r="G16" s="18" t="s">
        <v>402</v>
      </c>
      <c r="I16" s="18" t="s">
        <v>401</v>
      </c>
    </row>
    <row r="17" spans="1:9" x14ac:dyDescent="0.3">
      <c r="A17" s="81" t="s">
        <v>39</v>
      </c>
      <c r="B17" s="92"/>
      <c r="C17" s="18" t="str">
        <f t="shared" si="0"/>
        <v/>
      </c>
      <c r="D17" s="18" t="s">
        <v>343</v>
      </c>
      <c r="E17" s="20">
        <f>IF(AND(B16=TRUE,B17=""),1,0)</f>
        <v>0</v>
      </c>
      <c r="G17" s="18" t="s">
        <v>403</v>
      </c>
    </row>
    <row r="18" spans="1:9" x14ac:dyDescent="0.3">
      <c r="A18" s="82" t="s">
        <v>444</v>
      </c>
      <c r="B18" s="93"/>
      <c r="C18" s="18" t="str">
        <f t="shared" si="0"/>
        <v>Information Required</v>
      </c>
      <c r="D18" s="18" t="s">
        <v>344</v>
      </c>
      <c r="E18" s="20">
        <f>IF(B18="",1,0)</f>
        <v>1</v>
      </c>
      <c r="G18" s="18" t="s">
        <v>402</v>
      </c>
      <c r="I18" s="18" t="s">
        <v>401</v>
      </c>
    </row>
    <row r="19" spans="1:9" x14ac:dyDescent="0.3">
      <c r="A19" s="82" t="s">
        <v>445</v>
      </c>
      <c r="B19" s="93"/>
      <c r="C19" s="18" t="str">
        <f t="shared" si="0"/>
        <v>Information Required</v>
      </c>
      <c r="D19" s="18" t="s">
        <v>345</v>
      </c>
      <c r="E19" s="20">
        <f>IF(B19="",1,0)</f>
        <v>1</v>
      </c>
      <c r="G19" s="18" t="s">
        <v>402</v>
      </c>
      <c r="I19" s="18" t="s">
        <v>401</v>
      </c>
    </row>
    <row r="20" spans="1:9" x14ac:dyDescent="0.3">
      <c r="A20" s="83" t="s">
        <v>446</v>
      </c>
      <c r="B20" s="68"/>
      <c r="C20" s="18" t="str">
        <f t="shared" si="0"/>
        <v>Information Required</v>
      </c>
      <c r="D20" s="18" t="s">
        <v>346</v>
      </c>
      <c r="E20" s="20">
        <f>IF(B20="",1,0)</f>
        <v>1</v>
      </c>
      <c r="G20" s="18" t="s">
        <v>402</v>
      </c>
      <c r="I20" s="18" t="s">
        <v>401</v>
      </c>
    </row>
    <row r="21" spans="1:9" x14ac:dyDescent="0.3">
      <c r="D21" s="18"/>
    </row>
    <row r="22" spans="1:9" ht="17.25" thickBot="1" x14ac:dyDescent="0.35">
      <c r="E22" s="57">
        <f>SUM(E3:E21)</f>
        <v>10</v>
      </c>
      <c r="F22" s="57">
        <f>SUM(F3:F21)</f>
        <v>0</v>
      </c>
    </row>
    <row r="23" spans="1:9" ht="17.25" thickTop="1" x14ac:dyDescent="0.3">
      <c r="E23" s="18" t="s">
        <v>340</v>
      </c>
    </row>
    <row r="24" spans="1:9" hidden="1" x14ac:dyDescent="0.3">
      <c r="D24" s="18"/>
    </row>
  </sheetData>
  <sheetProtection algorithmName="SHA-512" hashValue="VPlkLMslunVD/2YPL8aoAbFhTJXvFkAW6tIKJaCVFNzc927ajzV49WZK31qpYqhTfhJ5T7pKGYa+2MbmLj6zbA==" saltValue="LZPoE03G0YRYCnmaxVvo8A==" spinCount="100000" sheet="1" objects="1" scenarios="1"/>
  <protectedRanges>
    <protectedRange sqref="B3:B8 B10:B12 B14:B20" name="Range1"/>
  </protectedRanges>
  <customSheetViews>
    <customSheetView guid="{28AEA750-C54C-42D1-88CB-93F4F736EA11}">
      <selection activeCell="B3" sqref="B3"/>
      <pageMargins left="0.7" right="0.7" top="0.75" bottom="0.75" header="0.3" footer="0.3"/>
      <pageSetup orientation="portrait" r:id="rId1"/>
      <headerFooter>
        <oddHeader>&amp;A</oddHeader>
      </headerFooter>
    </customSheetView>
    <customSheetView guid="{E32B2AD9-E93B-47B2-A401-1E32445A77A6}">
      <selection activeCell="B3" sqref="B3"/>
      <pageMargins left="0.7" right="0.7" top="0.75" bottom="0.75" header="0.3" footer="0.3"/>
      <pageSetup orientation="portrait" r:id="rId2"/>
      <headerFooter>
        <oddHeader>&amp;A</oddHeader>
      </headerFooter>
    </customSheetView>
  </customSheetViews>
  <dataValidations count="13">
    <dataValidation type="list" allowBlank="1" showInputMessage="1" showErrorMessage="1" sqref="B20">
      <formula1>"Yes,No"</formula1>
    </dataValidation>
    <dataValidation type="whole" operator="lessThan" allowBlank="1" showInputMessage="1" showErrorMessage="1" error="Input must be less than 1000 beds." prompt="Provide the number of licensed beds at the end of the fiscal year. " sqref="B8">
      <formula1>1000</formula1>
    </dataValidation>
    <dataValidation type="list" allowBlank="1" showInputMessage="1" showErrorMessage="1" sqref="B19">
      <formula1>"Yes,No"</formula1>
    </dataValidation>
    <dataValidation type="textLength" operator="lessThan" allowBlank="1" showInputMessage="1" showErrorMessage="1" error="Input must be less than 200 characters." prompt="Provide the most common hospital name for the hospital completing this template." sqref="B4">
      <formula1>200</formula1>
    </dataValidation>
    <dataValidation allowBlank="1" showInputMessage="1" showErrorMessage="1" prompt="Provide the beginning of the hospital's fiscal year in M/D/YYYY format. " sqref="B5"/>
    <dataValidation allowBlank="1" showInputMessage="1" showErrorMessage="1" prompt="Provide the end of the hospital's fiscal year in M/D/YYYY format. " sqref="B6"/>
    <dataValidation type="whole" operator="lessThan" allowBlank="1" showInputMessage="1" showErrorMessage="1" error="Input must be less than 1000 beds." prompt="Provide the number of available beds at the end of the fiscal year. " sqref="B7">
      <formula1>1000</formula1>
    </dataValidation>
    <dataValidation type="textLength" operator="lessThan" allowBlank="1" showInputMessage="1" showErrorMessage="1" error="Input must be less than 200 characters." prompt="Provide the name of the health system here. " sqref="B15">
      <formula1>200</formula1>
    </dataValidation>
    <dataValidation allowBlank="1" showInputMessage="1" showErrorMessage="1" promptTitle="Instructions" prompt="Provide all values in column B. " sqref="A2"/>
    <dataValidation type="textLength" operator="lessThan" allowBlank="1" showInputMessage="1" showErrorMessage="1" error="Input must be less than 200 characters." prompt="Provide the name of the health system here._x000a_" sqref="B17">
      <formula1>200</formula1>
    </dataValidation>
    <dataValidation allowBlank="1" showInputMessage="1" showErrorMessage="1" prompt="Input non hospital level entities included within this report" sqref="B10 B12"/>
    <dataValidation allowBlank="1" showInputMessage="1" showErrorMessage="1" prompt="Input non hospital level entities included within this report_x000a_" sqref="B11"/>
    <dataValidation type="list" allowBlank="1" showInputMessage="1" showErrorMessage="1" sqref="B14 B16 B18">
      <formula1>"Yes,No"</formula1>
    </dataValidation>
  </dataValidations>
  <pageMargins left="0.7" right="0.7" top="0.75" bottom="0.75" header="0.3" footer="0.3"/>
  <pageSetup orientation="portrait" r:id="rId3"/>
  <headerFooter>
    <oddHeader>&amp;A</oddHeader>
  </headerFooter>
  <customProperties>
    <customPr name="OrphanNamesChecked" r:id="rId4"/>
  </customProperties>
  <extLst>
    <ext xmlns:x14="http://schemas.microsoft.com/office/spreadsheetml/2009/9/main" uri="{CCE6A557-97BC-4b89-ADB6-D9C93CAAB3DF}">
      <x14:dataValidations xmlns:xm="http://schemas.microsoft.com/office/excel/2006/main" count="1">
        <x14:dataValidation type="list" operator="lessThan" allowBlank="1" showInputMessage="1" showErrorMessage="1" error="Input must be less than 200 characters." promptTitle="Hospital Name" prompt="Select the licensed hospital name from the drop down list">
          <x14:formula1>
            <xm:f>'Data Validation List'!$A$2:$A$86</xm:f>
          </x14:formula1>
          <xm:sqref>B3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R65"/>
  <sheetViews>
    <sheetView showGridLines="0" workbookViewId="0">
      <selection activeCell="B13" sqref="B13"/>
    </sheetView>
  </sheetViews>
  <sheetFormatPr defaultColWidth="0" defaultRowHeight="17.25" zeroHeight="1" x14ac:dyDescent="0.35"/>
  <cols>
    <col min="1" max="1" width="2.75" style="31" bestFit="1" customWidth="1"/>
    <col min="2" max="2" width="26.125" style="66" customWidth="1"/>
    <col min="3" max="3" width="16" style="66" bestFit="1" customWidth="1"/>
    <col min="4" max="4" width="40.375" style="66" customWidth="1"/>
    <col min="5" max="5" width="33.25" style="66" bestFit="1" customWidth="1"/>
    <col min="6" max="8" width="21.375" style="66" customWidth="1"/>
    <col min="9" max="9" width="53.75" style="66" customWidth="1"/>
    <col min="10" max="10" width="21.75" style="66" customWidth="1"/>
    <col min="11" max="15" width="8.375" style="66" customWidth="1"/>
    <col min="16" max="16" width="8.75" style="67" hidden="1" customWidth="1"/>
    <col min="17" max="17" width="8.75" style="18" hidden="1" customWidth="1"/>
    <col min="18" max="18" width="0" style="18" hidden="1" customWidth="1"/>
    <col min="19" max="16384" width="9" hidden="1"/>
  </cols>
  <sheetData>
    <row r="1" spans="1:18" x14ac:dyDescent="0.35"/>
    <row r="2" spans="1:18" x14ac:dyDescent="0.35"/>
    <row r="3" spans="1:18" x14ac:dyDescent="0.35"/>
    <row r="4" spans="1:18" x14ac:dyDescent="0.35"/>
    <row r="5" spans="1:18" x14ac:dyDescent="0.35"/>
    <row r="6" spans="1:18" x14ac:dyDescent="0.35"/>
    <row r="7" spans="1:18" x14ac:dyDescent="0.35"/>
    <row r="8" spans="1:18" x14ac:dyDescent="0.35"/>
    <row r="9" spans="1:18" x14ac:dyDescent="0.35"/>
    <row r="10" spans="1:18" x14ac:dyDescent="0.35"/>
    <row r="11" spans="1:18" ht="16.5" hidden="1" x14ac:dyDescent="0.3">
      <c r="A11" s="18" t="s">
        <v>325</v>
      </c>
      <c r="B11" s="18" t="s">
        <v>326</v>
      </c>
      <c r="C11" s="18" t="s">
        <v>355</v>
      </c>
      <c r="D11" s="18" t="s">
        <v>356</v>
      </c>
      <c r="E11" s="18" t="s">
        <v>357</v>
      </c>
      <c r="F11" s="18" t="s">
        <v>358</v>
      </c>
      <c r="G11" s="18" t="s">
        <v>359</v>
      </c>
      <c r="H11" s="18" t="s">
        <v>360</v>
      </c>
      <c r="I11" s="18" t="s">
        <v>361</v>
      </c>
      <c r="J11" s="18" t="s">
        <v>362</v>
      </c>
      <c r="K11"/>
      <c r="L11"/>
      <c r="M11"/>
      <c r="N11"/>
      <c r="O11"/>
      <c r="P11" s="18" t="s">
        <v>2768</v>
      </c>
    </row>
    <row r="12" spans="1:18" s="15" customFormat="1" ht="49.5" x14ac:dyDescent="0.3">
      <c r="A12" s="96" t="s">
        <v>293</v>
      </c>
      <c r="B12" s="41" t="s">
        <v>307</v>
      </c>
      <c r="C12" s="41" t="s">
        <v>303</v>
      </c>
      <c r="D12" s="96" t="s">
        <v>301</v>
      </c>
      <c r="E12" s="96" t="s">
        <v>290</v>
      </c>
      <c r="F12" s="96" t="s">
        <v>302</v>
      </c>
      <c r="G12" s="96" t="s">
        <v>291</v>
      </c>
      <c r="H12" s="96" t="s">
        <v>292</v>
      </c>
      <c r="I12" s="96" t="s">
        <v>294</v>
      </c>
      <c r="J12" s="41" t="s">
        <v>305</v>
      </c>
      <c r="P12" s="95"/>
      <c r="Q12" s="95"/>
      <c r="R12" s="95"/>
    </row>
    <row r="13" spans="1:18" x14ac:dyDescent="0.35">
      <c r="A13" s="97">
        <v>1</v>
      </c>
      <c r="B13" s="87"/>
      <c r="C13" s="87"/>
      <c r="D13" s="87"/>
      <c r="E13" s="87"/>
      <c r="F13" s="87"/>
      <c r="G13" s="87"/>
      <c r="H13" s="87"/>
      <c r="I13" s="87"/>
      <c r="J13" s="87"/>
      <c r="P13" s="67" t="s">
        <v>328</v>
      </c>
    </row>
    <row r="14" spans="1:18" x14ac:dyDescent="0.35">
      <c r="A14" s="97">
        <v>2</v>
      </c>
      <c r="B14" s="87"/>
      <c r="C14" s="87"/>
      <c r="D14" s="87"/>
      <c r="E14" s="87"/>
      <c r="F14" s="87"/>
      <c r="G14" s="87"/>
      <c r="H14" s="87"/>
      <c r="I14" s="87"/>
      <c r="J14" s="87"/>
      <c r="P14" s="67" t="s">
        <v>329</v>
      </c>
    </row>
    <row r="15" spans="1:18" x14ac:dyDescent="0.35">
      <c r="A15" s="97">
        <v>3</v>
      </c>
      <c r="B15" s="87"/>
      <c r="C15" s="87"/>
      <c r="D15" s="87"/>
      <c r="E15" s="87"/>
      <c r="F15" s="87"/>
      <c r="G15" s="87"/>
      <c r="H15" s="87"/>
      <c r="I15" s="87"/>
      <c r="J15" s="87"/>
      <c r="P15" s="67" t="s">
        <v>330</v>
      </c>
    </row>
    <row r="16" spans="1:18" x14ac:dyDescent="0.35">
      <c r="A16" s="97">
        <v>4</v>
      </c>
      <c r="B16" s="87"/>
      <c r="C16" s="87"/>
      <c r="D16" s="87"/>
      <c r="E16" s="87"/>
      <c r="F16" s="87"/>
      <c r="G16" s="87"/>
      <c r="H16" s="87"/>
      <c r="I16" s="87"/>
      <c r="J16" s="87"/>
      <c r="P16" s="67" t="s">
        <v>331</v>
      </c>
    </row>
    <row r="17" spans="1:16" x14ac:dyDescent="0.35">
      <c r="A17" s="97">
        <v>5</v>
      </c>
      <c r="B17" s="87"/>
      <c r="C17" s="87"/>
      <c r="D17" s="87"/>
      <c r="E17" s="87"/>
      <c r="F17" s="87"/>
      <c r="G17" s="87"/>
      <c r="H17" s="87"/>
      <c r="I17" s="87"/>
      <c r="J17" s="87"/>
      <c r="P17" s="67" t="s">
        <v>332</v>
      </c>
    </row>
    <row r="18" spans="1:16" x14ac:dyDescent="0.35">
      <c r="A18" s="97">
        <v>6</v>
      </c>
      <c r="B18" s="87"/>
      <c r="C18" s="87"/>
      <c r="D18" s="87"/>
      <c r="E18" s="87"/>
      <c r="F18" s="87"/>
      <c r="G18" s="87"/>
      <c r="H18" s="87"/>
      <c r="I18" s="87"/>
      <c r="J18" s="87"/>
      <c r="P18" s="67" t="s">
        <v>333</v>
      </c>
    </row>
    <row r="19" spans="1:16" x14ac:dyDescent="0.35">
      <c r="A19" s="97">
        <v>7</v>
      </c>
      <c r="B19" s="87"/>
      <c r="C19" s="87"/>
      <c r="D19" s="87"/>
      <c r="E19" s="87"/>
      <c r="F19" s="87"/>
      <c r="G19" s="87"/>
      <c r="H19" s="87"/>
      <c r="I19" s="87"/>
      <c r="J19" s="87"/>
      <c r="P19" s="67" t="s">
        <v>334</v>
      </c>
    </row>
    <row r="20" spans="1:16" x14ac:dyDescent="0.35">
      <c r="A20" s="97">
        <v>8</v>
      </c>
      <c r="B20" s="87"/>
      <c r="C20" s="87"/>
      <c r="D20" s="87"/>
      <c r="E20" s="87"/>
      <c r="F20" s="87"/>
      <c r="G20" s="87"/>
      <c r="H20" s="87"/>
      <c r="I20" s="87"/>
      <c r="J20" s="87"/>
      <c r="P20" s="67" t="s">
        <v>335</v>
      </c>
    </row>
    <row r="21" spans="1:16" x14ac:dyDescent="0.35">
      <c r="A21" s="97">
        <v>9</v>
      </c>
      <c r="B21" s="87"/>
      <c r="C21" s="87"/>
      <c r="D21" s="87"/>
      <c r="E21" s="87"/>
      <c r="F21" s="87"/>
      <c r="G21" s="87"/>
      <c r="H21" s="87"/>
      <c r="I21" s="87"/>
      <c r="J21" s="87"/>
      <c r="P21" s="67" t="s">
        <v>336</v>
      </c>
    </row>
    <row r="22" spans="1:16" x14ac:dyDescent="0.35">
      <c r="A22" s="97">
        <v>10</v>
      </c>
      <c r="B22" s="87"/>
      <c r="C22" s="87"/>
      <c r="D22" s="87"/>
      <c r="E22" s="87"/>
      <c r="F22" s="87"/>
      <c r="G22" s="87"/>
      <c r="H22" s="87"/>
      <c r="I22" s="87"/>
      <c r="J22" s="87"/>
      <c r="P22" s="67" t="s">
        <v>337</v>
      </c>
    </row>
    <row r="23" spans="1:16" x14ac:dyDescent="0.35">
      <c r="A23" s="97">
        <v>11</v>
      </c>
      <c r="B23" s="87"/>
      <c r="C23" s="87"/>
      <c r="D23" s="87"/>
      <c r="E23" s="87"/>
      <c r="F23" s="87"/>
      <c r="G23" s="87"/>
      <c r="H23" s="87"/>
      <c r="I23" s="87"/>
      <c r="J23" s="87"/>
      <c r="P23" s="67" t="s">
        <v>338</v>
      </c>
    </row>
    <row r="24" spans="1:16" x14ac:dyDescent="0.35">
      <c r="A24" s="97">
        <v>12</v>
      </c>
      <c r="B24" s="87"/>
      <c r="C24" s="87"/>
      <c r="D24" s="87"/>
      <c r="E24" s="87"/>
      <c r="F24" s="87"/>
      <c r="G24" s="87"/>
      <c r="H24" s="87"/>
      <c r="I24" s="87"/>
      <c r="J24" s="87"/>
      <c r="P24" s="67" t="s">
        <v>339</v>
      </c>
    </row>
    <row r="25" spans="1:16" x14ac:dyDescent="0.35">
      <c r="A25" s="97">
        <v>13</v>
      </c>
      <c r="B25" s="87"/>
      <c r="C25" s="87"/>
      <c r="D25" s="87"/>
      <c r="E25" s="87"/>
      <c r="F25" s="87"/>
      <c r="G25" s="87"/>
      <c r="H25" s="87"/>
      <c r="I25" s="87"/>
      <c r="J25" s="87"/>
      <c r="P25" s="67" t="s">
        <v>341</v>
      </c>
    </row>
    <row r="26" spans="1:16" x14ac:dyDescent="0.35">
      <c r="A26" s="97">
        <v>14</v>
      </c>
      <c r="B26" s="87"/>
      <c r="C26" s="87"/>
      <c r="D26" s="87"/>
      <c r="E26" s="87"/>
      <c r="F26" s="87"/>
      <c r="G26" s="87"/>
      <c r="H26" s="87"/>
      <c r="I26" s="87"/>
      <c r="J26" s="87"/>
      <c r="P26" s="67" t="s">
        <v>342</v>
      </c>
    </row>
    <row r="27" spans="1:16" x14ac:dyDescent="0.35">
      <c r="A27" s="97">
        <v>15</v>
      </c>
      <c r="B27" s="87"/>
      <c r="C27" s="87"/>
      <c r="D27" s="87"/>
      <c r="E27" s="87"/>
      <c r="F27" s="87"/>
      <c r="G27" s="87"/>
      <c r="H27" s="87"/>
      <c r="I27" s="87"/>
      <c r="J27" s="87"/>
      <c r="P27" s="67" t="s">
        <v>343</v>
      </c>
    </row>
    <row r="28" spans="1:16" x14ac:dyDescent="0.35">
      <c r="A28" s="97">
        <v>16</v>
      </c>
      <c r="B28" s="87"/>
      <c r="C28" s="87"/>
      <c r="D28" s="87"/>
      <c r="E28" s="87"/>
      <c r="F28" s="87"/>
      <c r="G28" s="87"/>
      <c r="H28" s="87"/>
      <c r="I28" s="87"/>
      <c r="J28" s="87"/>
      <c r="P28" s="67" t="s">
        <v>344</v>
      </c>
    </row>
    <row r="29" spans="1:16" x14ac:dyDescent="0.35">
      <c r="A29" s="97">
        <v>17</v>
      </c>
      <c r="B29" s="87"/>
      <c r="C29" s="87"/>
      <c r="D29" s="87"/>
      <c r="E29" s="87"/>
      <c r="F29" s="87"/>
      <c r="G29" s="87"/>
      <c r="H29" s="87"/>
      <c r="I29" s="87"/>
      <c r="J29" s="87"/>
      <c r="P29" s="67" t="s">
        <v>345</v>
      </c>
    </row>
    <row r="30" spans="1:16" x14ac:dyDescent="0.35">
      <c r="A30" s="97">
        <v>18</v>
      </c>
      <c r="B30" s="87"/>
      <c r="C30" s="87"/>
      <c r="D30" s="87"/>
      <c r="E30" s="87"/>
      <c r="F30" s="87"/>
      <c r="G30" s="87"/>
      <c r="H30" s="87"/>
      <c r="I30" s="87"/>
      <c r="J30" s="87"/>
      <c r="P30" s="67" t="s">
        <v>346</v>
      </c>
    </row>
    <row r="31" spans="1:16" x14ac:dyDescent="0.35">
      <c r="A31" s="97">
        <v>19</v>
      </c>
      <c r="B31" s="87"/>
      <c r="C31" s="87"/>
      <c r="D31" s="87"/>
      <c r="E31" s="87"/>
      <c r="F31" s="87"/>
      <c r="G31" s="87"/>
      <c r="H31" s="87"/>
      <c r="I31" s="87"/>
      <c r="J31" s="87"/>
      <c r="P31" s="67" t="s">
        <v>347</v>
      </c>
    </row>
    <row r="32" spans="1:16" x14ac:dyDescent="0.35">
      <c r="A32" s="97">
        <v>20</v>
      </c>
      <c r="B32" s="87"/>
      <c r="C32" s="87"/>
      <c r="D32" s="87"/>
      <c r="E32" s="87"/>
      <c r="F32" s="87"/>
      <c r="G32" s="87"/>
      <c r="H32" s="87"/>
      <c r="I32" s="87"/>
      <c r="J32" s="87"/>
      <c r="P32" s="67" t="s">
        <v>348</v>
      </c>
    </row>
    <row r="33" spans="1:16" x14ac:dyDescent="0.35">
      <c r="A33" s="97">
        <v>21</v>
      </c>
      <c r="B33" s="87"/>
      <c r="C33" s="87"/>
      <c r="D33" s="87"/>
      <c r="E33" s="87"/>
      <c r="F33" s="87"/>
      <c r="G33" s="87"/>
      <c r="H33" s="87"/>
      <c r="I33" s="87"/>
      <c r="J33" s="87"/>
      <c r="P33" s="67" t="s">
        <v>349</v>
      </c>
    </row>
    <row r="34" spans="1:16" x14ac:dyDescent="0.35">
      <c r="A34" s="97">
        <v>22</v>
      </c>
      <c r="B34" s="87"/>
      <c r="C34" s="87"/>
      <c r="D34" s="87"/>
      <c r="E34" s="87"/>
      <c r="F34" s="87"/>
      <c r="G34" s="87"/>
      <c r="H34" s="87"/>
      <c r="I34" s="87"/>
      <c r="J34" s="87"/>
      <c r="P34" s="67" t="s">
        <v>350</v>
      </c>
    </row>
    <row r="35" spans="1:16" x14ac:dyDescent="0.35">
      <c r="A35" s="97">
        <v>23</v>
      </c>
      <c r="B35" s="87"/>
      <c r="C35" s="87"/>
      <c r="D35" s="87"/>
      <c r="E35" s="87"/>
      <c r="F35" s="87"/>
      <c r="G35" s="87"/>
      <c r="H35" s="87"/>
      <c r="I35" s="87"/>
      <c r="J35" s="87"/>
      <c r="P35" s="67" t="s">
        <v>351</v>
      </c>
    </row>
    <row r="36" spans="1:16" x14ac:dyDescent="0.35">
      <c r="A36" s="97">
        <v>24</v>
      </c>
      <c r="B36" s="87"/>
      <c r="C36" s="87"/>
      <c r="D36" s="87"/>
      <c r="E36" s="87"/>
      <c r="F36" s="87"/>
      <c r="G36" s="87"/>
      <c r="H36" s="87"/>
      <c r="I36" s="87"/>
      <c r="J36" s="87"/>
      <c r="P36" s="67" t="s">
        <v>352</v>
      </c>
    </row>
    <row r="37" spans="1:16" x14ac:dyDescent="0.35">
      <c r="A37" s="97">
        <v>25</v>
      </c>
      <c r="B37" s="87"/>
      <c r="C37" s="87"/>
      <c r="D37" s="87"/>
      <c r="E37" s="87"/>
      <c r="F37" s="87"/>
      <c r="G37" s="87"/>
      <c r="H37" s="87"/>
      <c r="I37" s="87"/>
      <c r="J37" s="87"/>
      <c r="P37" s="67" t="s">
        <v>353</v>
      </c>
    </row>
    <row r="38" spans="1:16" x14ac:dyDescent="0.35">
      <c r="A38" s="97">
        <v>26</v>
      </c>
      <c r="B38" s="87"/>
      <c r="C38" s="87"/>
      <c r="D38" s="87"/>
      <c r="E38" s="87"/>
      <c r="F38" s="87"/>
      <c r="G38" s="87"/>
      <c r="H38" s="87"/>
      <c r="I38" s="87"/>
      <c r="J38" s="87"/>
      <c r="P38" s="67" t="s">
        <v>354</v>
      </c>
    </row>
    <row r="39" spans="1:16" x14ac:dyDescent="0.35">
      <c r="A39" s="97">
        <v>27</v>
      </c>
      <c r="B39" s="87"/>
      <c r="C39" s="87"/>
      <c r="D39" s="87"/>
      <c r="E39" s="87"/>
      <c r="F39" s="87"/>
      <c r="G39" s="87"/>
      <c r="H39" s="87"/>
      <c r="I39" s="87"/>
      <c r="J39" s="87"/>
      <c r="P39" s="67" t="s">
        <v>365</v>
      </c>
    </row>
    <row r="40" spans="1:16" x14ac:dyDescent="0.35">
      <c r="A40" s="97">
        <v>28</v>
      </c>
      <c r="B40" s="87"/>
      <c r="C40" s="87"/>
      <c r="D40" s="87"/>
      <c r="E40" s="87"/>
      <c r="F40" s="87"/>
      <c r="G40" s="87"/>
      <c r="H40" s="87"/>
      <c r="I40" s="87"/>
      <c r="J40" s="87"/>
      <c r="P40" s="67" t="s">
        <v>366</v>
      </c>
    </row>
    <row r="41" spans="1:16" x14ac:dyDescent="0.35">
      <c r="A41" s="97">
        <v>29</v>
      </c>
      <c r="B41" s="87"/>
      <c r="C41" s="87"/>
      <c r="D41" s="87"/>
      <c r="E41" s="87"/>
      <c r="F41" s="87"/>
      <c r="G41" s="87"/>
      <c r="H41" s="87"/>
      <c r="I41" s="87"/>
      <c r="J41" s="87"/>
      <c r="P41" s="67" t="s">
        <v>367</v>
      </c>
    </row>
    <row r="42" spans="1:16" x14ac:dyDescent="0.35">
      <c r="A42" s="97">
        <v>30</v>
      </c>
      <c r="B42" s="87"/>
      <c r="C42" s="87"/>
      <c r="D42" s="87"/>
      <c r="E42" s="87"/>
      <c r="F42" s="87"/>
      <c r="G42" s="87"/>
      <c r="H42" s="87"/>
      <c r="I42" s="87"/>
      <c r="J42" s="87"/>
      <c r="P42" s="67" t="s">
        <v>368</v>
      </c>
    </row>
    <row r="43" spans="1:16" x14ac:dyDescent="0.35">
      <c r="A43" s="97">
        <v>31</v>
      </c>
      <c r="B43" s="87"/>
      <c r="C43" s="87"/>
      <c r="D43" s="87"/>
      <c r="E43" s="87"/>
      <c r="F43" s="87"/>
      <c r="G43" s="87"/>
      <c r="H43" s="87"/>
      <c r="I43" s="87"/>
      <c r="J43" s="87"/>
      <c r="P43" s="67" t="s">
        <v>369</v>
      </c>
    </row>
    <row r="44" spans="1:16" x14ac:dyDescent="0.35">
      <c r="A44" s="97">
        <v>32</v>
      </c>
      <c r="B44" s="87"/>
      <c r="C44" s="87"/>
      <c r="D44" s="87"/>
      <c r="E44" s="87"/>
      <c r="F44" s="87"/>
      <c r="G44" s="87"/>
      <c r="H44" s="87"/>
      <c r="I44" s="87"/>
      <c r="J44" s="87"/>
      <c r="P44" s="67" t="s">
        <v>370</v>
      </c>
    </row>
    <row r="45" spans="1:16" x14ac:dyDescent="0.35">
      <c r="A45" s="97">
        <v>33</v>
      </c>
      <c r="B45" s="87"/>
      <c r="C45" s="87"/>
      <c r="D45" s="87"/>
      <c r="E45" s="87"/>
      <c r="F45" s="87"/>
      <c r="G45" s="87"/>
      <c r="H45" s="87"/>
      <c r="I45" s="87"/>
      <c r="J45" s="87"/>
      <c r="P45" s="67" t="s">
        <v>371</v>
      </c>
    </row>
    <row r="46" spans="1:16" x14ac:dyDescent="0.35">
      <c r="A46" s="97">
        <v>34</v>
      </c>
      <c r="B46" s="87"/>
      <c r="C46" s="87"/>
      <c r="D46" s="87"/>
      <c r="E46" s="87"/>
      <c r="F46" s="87"/>
      <c r="G46" s="87"/>
      <c r="H46" s="87"/>
      <c r="I46" s="87"/>
      <c r="J46" s="87"/>
      <c r="P46" s="67" t="s">
        <v>372</v>
      </c>
    </row>
    <row r="47" spans="1:16" x14ac:dyDescent="0.35">
      <c r="A47" s="97">
        <v>35</v>
      </c>
      <c r="B47" s="87"/>
      <c r="C47" s="87"/>
      <c r="D47" s="87"/>
      <c r="E47" s="87"/>
      <c r="F47" s="87"/>
      <c r="G47" s="87"/>
      <c r="H47" s="87"/>
      <c r="I47" s="87"/>
      <c r="J47" s="87"/>
      <c r="P47" s="67" t="s">
        <v>373</v>
      </c>
    </row>
    <row r="48" spans="1:16" x14ac:dyDescent="0.35">
      <c r="A48" s="97">
        <v>36</v>
      </c>
      <c r="B48" s="87"/>
      <c r="C48" s="87"/>
      <c r="D48" s="87"/>
      <c r="E48" s="87"/>
      <c r="F48" s="87"/>
      <c r="G48" s="87"/>
      <c r="H48" s="87"/>
      <c r="I48" s="87"/>
      <c r="J48" s="87"/>
      <c r="P48" s="67" t="s">
        <v>374</v>
      </c>
    </row>
    <row r="49" spans="1:16" x14ac:dyDescent="0.35">
      <c r="A49" s="97">
        <v>37</v>
      </c>
      <c r="B49" s="87"/>
      <c r="C49" s="87"/>
      <c r="D49" s="87"/>
      <c r="E49" s="87"/>
      <c r="F49" s="87"/>
      <c r="G49" s="87"/>
      <c r="H49" s="87"/>
      <c r="I49" s="87"/>
      <c r="J49" s="87"/>
      <c r="P49" s="67" t="s">
        <v>375</v>
      </c>
    </row>
    <row r="50" spans="1:16" x14ac:dyDescent="0.35">
      <c r="A50" s="97">
        <v>38</v>
      </c>
      <c r="B50" s="87"/>
      <c r="C50" s="87"/>
      <c r="D50" s="87"/>
      <c r="E50" s="87"/>
      <c r="F50" s="87"/>
      <c r="G50" s="87"/>
      <c r="H50" s="87"/>
      <c r="I50" s="87"/>
      <c r="J50" s="87"/>
      <c r="P50" s="67" t="s">
        <v>376</v>
      </c>
    </row>
    <row r="51" spans="1:16" x14ac:dyDescent="0.35">
      <c r="A51" s="97">
        <v>39</v>
      </c>
      <c r="B51" s="87"/>
      <c r="C51" s="87"/>
      <c r="D51" s="87"/>
      <c r="E51" s="87"/>
      <c r="F51" s="87"/>
      <c r="G51" s="87"/>
      <c r="H51" s="87"/>
      <c r="I51" s="87"/>
      <c r="J51" s="87"/>
      <c r="P51" s="67" t="s">
        <v>377</v>
      </c>
    </row>
    <row r="52" spans="1:16" x14ac:dyDescent="0.35">
      <c r="A52" s="97">
        <v>40</v>
      </c>
      <c r="B52" s="87"/>
      <c r="C52" s="87"/>
      <c r="D52" s="87"/>
      <c r="E52" s="87"/>
      <c r="F52" s="87"/>
      <c r="G52" s="87"/>
      <c r="H52" s="87"/>
      <c r="I52" s="87"/>
      <c r="J52" s="87"/>
      <c r="P52" s="67" t="s">
        <v>378</v>
      </c>
    </row>
    <row r="53" spans="1:16" x14ac:dyDescent="0.35">
      <c r="A53" s="97">
        <v>41</v>
      </c>
      <c r="B53" s="87"/>
      <c r="C53" s="87"/>
      <c r="D53" s="87"/>
      <c r="E53" s="87"/>
      <c r="F53" s="87"/>
      <c r="G53" s="87"/>
      <c r="H53" s="87"/>
      <c r="I53" s="87"/>
      <c r="J53" s="87"/>
      <c r="P53" s="67" t="s">
        <v>379</v>
      </c>
    </row>
    <row r="54" spans="1:16" x14ac:dyDescent="0.35">
      <c r="A54" s="97">
        <v>42</v>
      </c>
      <c r="B54" s="87"/>
      <c r="C54" s="87"/>
      <c r="D54" s="87"/>
      <c r="E54" s="87"/>
      <c r="F54" s="87"/>
      <c r="G54" s="87"/>
      <c r="H54" s="87"/>
      <c r="I54" s="87"/>
      <c r="J54" s="87"/>
      <c r="P54" s="67" t="s">
        <v>380</v>
      </c>
    </row>
    <row r="55" spans="1:16" x14ac:dyDescent="0.35">
      <c r="A55" s="97">
        <v>43</v>
      </c>
      <c r="B55" s="87"/>
      <c r="C55" s="87"/>
      <c r="D55" s="87"/>
      <c r="E55" s="87"/>
      <c r="F55" s="87"/>
      <c r="G55" s="87"/>
      <c r="H55" s="87"/>
      <c r="I55" s="87"/>
      <c r="J55" s="87"/>
      <c r="P55" s="67" t="s">
        <v>381</v>
      </c>
    </row>
    <row r="56" spans="1:16" x14ac:dyDescent="0.35">
      <c r="A56" s="97">
        <v>44</v>
      </c>
      <c r="B56" s="87"/>
      <c r="C56" s="87"/>
      <c r="D56" s="87"/>
      <c r="E56" s="87"/>
      <c r="F56" s="87"/>
      <c r="G56" s="87"/>
      <c r="H56" s="87"/>
      <c r="I56" s="87"/>
      <c r="J56" s="87"/>
      <c r="P56" s="67" t="s">
        <v>382</v>
      </c>
    </row>
    <row r="57" spans="1:16" x14ac:dyDescent="0.35">
      <c r="A57" s="97">
        <v>45</v>
      </c>
      <c r="B57" s="87"/>
      <c r="C57" s="87"/>
      <c r="D57" s="87"/>
      <c r="E57" s="87"/>
      <c r="F57" s="87"/>
      <c r="G57" s="87"/>
      <c r="H57" s="87"/>
      <c r="I57" s="87"/>
      <c r="J57" s="87"/>
      <c r="P57" s="67" t="s">
        <v>383</v>
      </c>
    </row>
    <row r="58" spans="1:16" x14ac:dyDescent="0.35">
      <c r="A58" s="97">
        <v>46</v>
      </c>
      <c r="B58" s="87"/>
      <c r="C58" s="87"/>
      <c r="D58" s="87"/>
      <c r="E58" s="87"/>
      <c r="F58" s="87"/>
      <c r="G58" s="87"/>
      <c r="H58" s="87"/>
      <c r="I58" s="87"/>
      <c r="J58" s="87"/>
      <c r="P58" s="67" t="s">
        <v>384</v>
      </c>
    </row>
    <row r="59" spans="1:16" x14ac:dyDescent="0.35">
      <c r="A59" s="97">
        <v>47</v>
      </c>
      <c r="B59" s="87"/>
      <c r="C59" s="87"/>
      <c r="D59" s="87"/>
      <c r="E59" s="87"/>
      <c r="F59" s="87"/>
      <c r="G59" s="87"/>
      <c r="H59" s="87"/>
      <c r="I59" s="87"/>
      <c r="J59" s="87"/>
      <c r="P59" s="67" t="s">
        <v>385</v>
      </c>
    </row>
    <row r="60" spans="1:16" x14ac:dyDescent="0.35">
      <c r="A60" s="97">
        <v>48</v>
      </c>
      <c r="B60" s="87"/>
      <c r="C60" s="87"/>
      <c r="D60" s="87"/>
      <c r="E60" s="87"/>
      <c r="F60" s="87"/>
      <c r="G60" s="87"/>
      <c r="H60" s="87"/>
      <c r="I60" s="87"/>
      <c r="J60" s="87"/>
      <c r="P60" s="67" t="s">
        <v>386</v>
      </c>
    </row>
    <row r="61" spans="1:16" x14ac:dyDescent="0.35">
      <c r="A61" s="97">
        <v>49</v>
      </c>
      <c r="B61" s="87"/>
      <c r="C61" s="87"/>
      <c r="D61" s="87"/>
      <c r="E61" s="87"/>
      <c r="F61" s="87"/>
      <c r="G61" s="87"/>
      <c r="H61" s="87"/>
      <c r="I61" s="87"/>
      <c r="J61" s="87"/>
      <c r="P61" s="67" t="s">
        <v>387</v>
      </c>
    </row>
    <row r="62" spans="1:16" x14ac:dyDescent="0.35">
      <c r="A62" s="97">
        <v>50</v>
      </c>
      <c r="B62" s="87"/>
      <c r="C62" s="87"/>
      <c r="D62" s="87"/>
      <c r="E62" s="87"/>
      <c r="F62" s="87"/>
      <c r="G62" s="87"/>
      <c r="H62" s="87"/>
      <c r="I62" s="87"/>
      <c r="J62" s="87"/>
      <c r="P62" s="67" t="s">
        <v>388</v>
      </c>
    </row>
    <row r="63" spans="1:16" x14ac:dyDescent="0.35"/>
    <row r="64" spans="1:16" x14ac:dyDescent="0.35"/>
    <row r="65" x14ac:dyDescent="0.35"/>
  </sheetData>
  <sheetProtection algorithmName="SHA-512" hashValue="o4Rmu8tB1uWcjoakcXp7lJ8u5C/bItMhzU0yM7c2DXTrEANsy4cK984hnaPxx/huhTsTaxMSSL40iE2DhSwggw==" saltValue="/LnLIOQXYDs7zHu6MS8OFg==" spinCount="100000" sheet="1" objects="1" scenarios="1"/>
  <protectedRanges>
    <protectedRange sqref="B13:J62" name="Acquisitions"/>
  </protectedRanges>
  <customSheetViews>
    <customSheetView guid="{28AEA750-C54C-42D1-88CB-93F4F736EA11}" fitToPage="1">
      <selection activeCell="B3" sqref="B3"/>
      <pageMargins left="0.7" right="0.7" top="0.75" bottom="0.75" header="0.3" footer="0.3"/>
      <pageSetup scale="39" orientation="landscape" verticalDpi="0" r:id="rId1"/>
      <headerFooter>
        <oddHeader>&amp;A</oddHeader>
      </headerFooter>
    </customSheetView>
    <customSheetView guid="{E32B2AD9-E93B-47B2-A401-1E32445A77A6}" fitToPage="1">
      <selection activeCell="B3" sqref="B3"/>
      <pageMargins left="0.7" right="0.7" top="0.75" bottom="0.75" header="0.3" footer="0.3"/>
      <pageSetup scale="53" orientation="landscape" verticalDpi="0" r:id="rId2"/>
      <headerFooter>
        <oddHeader>&amp;A</oddHeader>
      </headerFooter>
    </customSheetView>
  </customSheetViews>
  <dataValidations count="10">
    <dataValidation allowBlank="1" showInputMessage="1" showErrorMessage="1" prompt="Provide the name of the name of the physician individual or group practice. Provide d.b.a. name if applicable. " sqref="D12:D13"/>
    <dataValidation allowBlank="1" showInputMessage="1" showErrorMessage="1" prompt="Provide the name(s) of the physician(s) within the practice, if applicable. " sqref="E12:E13"/>
    <dataValidation allowBlank="1" showInputMessage="1" showErrorMessage="1" prompt="Provide the National Provider Index (NPI) number for the practice or individual physician. " sqref="F12:F13"/>
    <dataValidation allowBlank="1" showInputMessage="1" showErrorMessage="1" prompt="Provide the NPI type: 1- individual; 2- organizational" sqref="G12:G13"/>
    <dataValidation allowBlank="1" showInputMessage="1" showErrorMessage="1" prompt="Provide the year of purchase/affiliation that the hospital  purchased/affiliated with the listed practice. " sqref="C12:C13"/>
    <dataValidation allowBlank="1" showInputMessage="1" showErrorMessage="1" prompt="Provide the primary taxonomy of the practice i.e. Obstetics &amp; Gynecology, Primary care, Family Medicine, etcs." sqref="H12:H13"/>
    <dataValidation allowBlank="1" showInputMessage="1" showErrorMessage="1" prompt="Provide the purchase price of the individual or group practice." sqref="J12:J13"/>
    <dataValidation allowBlank="1" showInputMessage="1" showErrorMessage="1" prompt="Provide the primary address for the practice." sqref="I12:I13"/>
    <dataValidation allowBlank="1" showInputMessage="1" showErrorMessage="1" prompt="Provide a new entry for each unique individaul or group practice, or hospital. Insert new below the table should more lines be required. " sqref="A38:A62 A12:A37"/>
    <dataValidation allowBlank="1" showInputMessage="1" showErrorMessage="1" prompt="Provide a new entry for each unique individaul or group practice, or hospital." sqref="B13:B37 B12"/>
  </dataValidations>
  <pageMargins left="0.7" right="0.7" top="0.75" bottom="0.75" header="0.3" footer="0.3"/>
  <pageSetup scale="39" orientation="landscape" verticalDpi="0" r:id="rId3"/>
  <headerFooter>
    <oddHeader>&amp;A</oddHeader>
  </headerFooter>
  <customProperties>
    <customPr name="OrphanNamesChecked" r:id="rId4"/>
  </customProperties>
  <drawing r:id="rId5"/>
  <legacyDrawing r:id="rId6"/>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S67"/>
  <sheetViews>
    <sheetView showGridLines="0" zoomScaleNormal="100" workbookViewId="0">
      <selection activeCell="B15" sqref="B15"/>
    </sheetView>
  </sheetViews>
  <sheetFormatPr defaultColWidth="0" defaultRowHeight="16.5" zeroHeight="1" x14ac:dyDescent="0.3"/>
  <cols>
    <col min="1" max="1" width="4.125" style="31" customWidth="1"/>
    <col min="2" max="2" width="27.125" customWidth="1"/>
    <col min="3" max="3" width="15.25" bestFit="1" customWidth="1"/>
    <col min="4" max="5" width="38.125" customWidth="1"/>
    <col min="6" max="8" width="20.375" customWidth="1"/>
    <col min="9" max="9" width="54" customWidth="1"/>
    <col min="10" max="10" width="18.75" customWidth="1"/>
    <col min="11" max="17" width="9" customWidth="1"/>
    <col min="18" max="18" width="8.75" style="18" hidden="1" customWidth="1"/>
    <col min="19" max="19" width="8.75" hidden="1" customWidth="1"/>
    <col min="20" max="16384" width="9" hidden="1"/>
  </cols>
  <sheetData>
    <row r="1" spans="1:18" x14ac:dyDescent="0.3"/>
    <row r="2" spans="1:18" x14ac:dyDescent="0.3"/>
    <row r="3" spans="1:18" x14ac:dyDescent="0.3"/>
    <row r="4" spans="1:18" x14ac:dyDescent="0.3"/>
    <row r="5" spans="1:18" x14ac:dyDescent="0.3"/>
    <row r="6" spans="1:18" x14ac:dyDescent="0.3"/>
    <row r="7" spans="1:18" x14ac:dyDescent="0.3"/>
    <row r="8" spans="1:18" x14ac:dyDescent="0.3"/>
    <row r="9" spans="1:18" x14ac:dyDescent="0.3"/>
    <row r="10" spans="1:18" x14ac:dyDescent="0.3"/>
    <row r="11" spans="1:18" x14ac:dyDescent="0.3"/>
    <row r="12" spans="1:18" s="18" customFormat="1" hidden="1" x14ac:dyDescent="0.3">
      <c r="A12" s="18" t="s">
        <v>325</v>
      </c>
      <c r="B12" s="18" t="s">
        <v>326</v>
      </c>
      <c r="C12" s="18" t="s">
        <v>355</v>
      </c>
      <c r="D12" s="18" t="s">
        <v>356</v>
      </c>
      <c r="E12" s="18" t="s">
        <v>357</v>
      </c>
      <c r="F12" s="18" t="s">
        <v>358</v>
      </c>
      <c r="G12" s="18" t="s">
        <v>359</v>
      </c>
      <c r="H12" s="18" t="s">
        <v>360</v>
      </c>
      <c r="I12" s="18" t="s">
        <v>361</v>
      </c>
      <c r="J12" s="18" t="s">
        <v>362</v>
      </c>
      <c r="R12" s="18" t="s">
        <v>2768</v>
      </c>
    </row>
    <row r="13" spans="1:18" x14ac:dyDescent="0.3">
      <c r="A13" s="15" t="s">
        <v>2973</v>
      </c>
      <c r="B13" s="15"/>
    </row>
    <row r="14" spans="1:18" s="15" customFormat="1" ht="49.5" x14ac:dyDescent="0.3">
      <c r="A14" s="96" t="s">
        <v>293</v>
      </c>
      <c r="B14" s="41" t="s">
        <v>306</v>
      </c>
      <c r="C14" s="41" t="s">
        <v>303</v>
      </c>
      <c r="D14" s="96" t="s">
        <v>301</v>
      </c>
      <c r="E14" s="96" t="s">
        <v>290</v>
      </c>
      <c r="F14" s="96" t="s">
        <v>302</v>
      </c>
      <c r="G14" s="96" t="s">
        <v>291</v>
      </c>
      <c r="H14" s="96" t="s">
        <v>292</v>
      </c>
      <c r="I14" s="96" t="s">
        <v>295</v>
      </c>
      <c r="J14" s="41" t="s">
        <v>304</v>
      </c>
      <c r="R14" s="95"/>
    </row>
    <row r="15" spans="1:18" ht="17.25" x14ac:dyDescent="0.35">
      <c r="A15" s="97">
        <v>1</v>
      </c>
      <c r="B15" s="87"/>
      <c r="C15" s="87"/>
      <c r="D15" s="87"/>
      <c r="E15" s="87"/>
      <c r="F15" s="87"/>
      <c r="G15" s="87"/>
      <c r="H15" s="87"/>
      <c r="I15" s="87"/>
      <c r="J15" s="87"/>
      <c r="R15" s="18" t="s">
        <v>328</v>
      </c>
    </row>
    <row r="16" spans="1:18" ht="17.25" x14ac:dyDescent="0.35">
      <c r="A16" s="97">
        <v>2</v>
      </c>
      <c r="B16" s="87"/>
      <c r="C16" s="87"/>
      <c r="D16" s="87"/>
      <c r="E16" s="87"/>
      <c r="F16" s="87"/>
      <c r="G16" s="87"/>
      <c r="H16" s="87"/>
      <c r="I16" s="87"/>
      <c r="J16" s="87"/>
      <c r="R16" s="18" t="s">
        <v>329</v>
      </c>
    </row>
    <row r="17" spans="1:18" ht="17.25" x14ac:dyDescent="0.35">
      <c r="A17" s="97">
        <v>3</v>
      </c>
      <c r="B17" s="87"/>
      <c r="C17" s="87"/>
      <c r="D17" s="87"/>
      <c r="E17" s="87"/>
      <c r="F17" s="87"/>
      <c r="G17" s="87"/>
      <c r="H17" s="87"/>
      <c r="I17" s="87"/>
      <c r="J17" s="87"/>
      <c r="R17" s="18" t="s">
        <v>330</v>
      </c>
    </row>
    <row r="18" spans="1:18" ht="17.25" x14ac:dyDescent="0.35">
      <c r="A18" s="97">
        <v>4</v>
      </c>
      <c r="B18" s="87"/>
      <c r="C18" s="87"/>
      <c r="D18" s="87"/>
      <c r="E18" s="87"/>
      <c r="F18" s="87"/>
      <c r="G18" s="87"/>
      <c r="H18" s="87"/>
      <c r="I18" s="87"/>
      <c r="J18" s="87"/>
      <c r="R18" s="18" t="s">
        <v>331</v>
      </c>
    </row>
    <row r="19" spans="1:18" ht="17.25" x14ac:dyDescent="0.35">
      <c r="A19" s="97">
        <v>5</v>
      </c>
      <c r="B19" s="87"/>
      <c r="C19" s="87"/>
      <c r="D19" s="87"/>
      <c r="E19" s="87"/>
      <c r="F19" s="87"/>
      <c r="G19" s="87"/>
      <c r="H19" s="87"/>
      <c r="I19" s="87"/>
      <c r="J19" s="87"/>
      <c r="R19" s="18" t="s">
        <v>332</v>
      </c>
    </row>
    <row r="20" spans="1:18" ht="17.25" x14ac:dyDescent="0.35">
      <c r="A20" s="97">
        <v>6</v>
      </c>
      <c r="B20" s="87"/>
      <c r="C20" s="87"/>
      <c r="D20" s="87"/>
      <c r="E20" s="87"/>
      <c r="F20" s="87"/>
      <c r="G20" s="87"/>
      <c r="H20" s="87"/>
      <c r="I20" s="87"/>
      <c r="J20" s="87"/>
      <c r="R20" s="18" t="s">
        <v>333</v>
      </c>
    </row>
    <row r="21" spans="1:18" ht="17.25" x14ac:dyDescent="0.35">
      <c r="A21" s="97">
        <v>7</v>
      </c>
      <c r="B21" s="87"/>
      <c r="C21" s="87"/>
      <c r="D21" s="87"/>
      <c r="E21" s="87"/>
      <c r="F21" s="87"/>
      <c r="G21" s="87"/>
      <c r="H21" s="87"/>
      <c r="I21" s="87"/>
      <c r="J21" s="87"/>
      <c r="R21" s="18" t="s">
        <v>334</v>
      </c>
    </row>
    <row r="22" spans="1:18" ht="17.25" x14ac:dyDescent="0.35">
      <c r="A22" s="97">
        <v>8</v>
      </c>
      <c r="B22" s="87"/>
      <c r="C22" s="87"/>
      <c r="D22" s="87"/>
      <c r="E22" s="87"/>
      <c r="F22" s="87"/>
      <c r="G22" s="87"/>
      <c r="H22" s="87"/>
      <c r="I22" s="87"/>
      <c r="J22" s="87"/>
      <c r="R22" s="18" t="s">
        <v>335</v>
      </c>
    </row>
    <row r="23" spans="1:18" ht="17.25" x14ac:dyDescent="0.35">
      <c r="A23" s="97">
        <v>9</v>
      </c>
      <c r="B23" s="87"/>
      <c r="C23" s="87"/>
      <c r="D23" s="87"/>
      <c r="E23" s="87"/>
      <c r="F23" s="87"/>
      <c r="G23" s="87"/>
      <c r="H23" s="87"/>
      <c r="I23" s="87"/>
      <c r="J23" s="87"/>
      <c r="R23" s="18" t="s">
        <v>336</v>
      </c>
    </row>
    <row r="24" spans="1:18" ht="17.25" x14ac:dyDescent="0.35">
      <c r="A24" s="97">
        <v>10</v>
      </c>
      <c r="B24" s="87"/>
      <c r="C24" s="87"/>
      <c r="D24" s="87"/>
      <c r="E24" s="87"/>
      <c r="F24" s="87"/>
      <c r="G24" s="87"/>
      <c r="H24" s="87"/>
      <c r="I24" s="87"/>
      <c r="J24" s="87"/>
      <c r="R24" s="18" t="s">
        <v>337</v>
      </c>
    </row>
    <row r="25" spans="1:18" ht="17.25" x14ac:dyDescent="0.35">
      <c r="A25" s="97">
        <v>11</v>
      </c>
      <c r="B25" s="87"/>
      <c r="C25" s="87"/>
      <c r="D25" s="87"/>
      <c r="E25" s="87"/>
      <c r="F25" s="87"/>
      <c r="G25" s="87"/>
      <c r="H25" s="87"/>
      <c r="I25" s="87"/>
      <c r="J25" s="87"/>
      <c r="R25" s="18" t="s">
        <v>338</v>
      </c>
    </row>
    <row r="26" spans="1:18" ht="17.25" x14ac:dyDescent="0.35">
      <c r="A26" s="97">
        <v>12</v>
      </c>
      <c r="B26" s="87"/>
      <c r="C26" s="87"/>
      <c r="D26" s="87"/>
      <c r="E26" s="87"/>
      <c r="F26" s="87"/>
      <c r="G26" s="87"/>
      <c r="H26" s="87"/>
      <c r="I26" s="87"/>
      <c r="J26" s="87"/>
      <c r="R26" s="18" t="s">
        <v>339</v>
      </c>
    </row>
    <row r="27" spans="1:18" ht="17.25" x14ac:dyDescent="0.35">
      <c r="A27" s="97">
        <v>13</v>
      </c>
      <c r="B27" s="87"/>
      <c r="C27" s="87"/>
      <c r="D27" s="87"/>
      <c r="E27" s="87"/>
      <c r="F27" s="87"/>
      <c r="G27" s="87"/>
      <c r="H27" s="87"/>
      <c r="I27" s="87"/>
      <c r="J27" s="87"/>
      <c r="R27" s="18" t="s">
        <v>341</v>
      </c>
    </row>
    <row r="28" spans="1:18" ht="17.25" x14ac:dyDescent="0.35">
      <c r="A28" s="97">
        <v>14</v>
      </c>
      <c r="B28" s="87"/>
      <c r="C28" s="87"/>
      <c r="D28" s="87"/>
      <c r="E28" s="87"/>
      <c r="F28" s="87"/>
      <c r="G28" s="87"/>
      <c r="H28" s="87"/>
      <c r="I28" s="87"/>
      <c r="J28" s="87"/>
      <c r="R28" s="18" t="s">
        <v>342</v>
      </c>
    </row>
    <row r="29" spans="1:18" ht="17.25" x14ac:dyDescent="0.35">
      <c r="A29" s="97">
        <v>15</v>
      </c>
      <c r="B29" s="87"/>
      <c r="C29" s="87"/>
      <c r="D29" s="87"/>
      <c r="E29" s="87"/>
      <c r="F29" s="87"/>
      <c r="G29" s="87"/>
      <c r="H29" s="87"/>
      <c r="I29" s="87"/>
      <c r="J29" s="87"/>
      <c r="R29" s="18" t="s">
        <v>343</v>
      </c>
    </row>
    <row r="30" spans="1:18" ht="17.25" x14ac:dyDescent="0.35">
      <c r="A30" s="97">
        <v>16</v>
      </c>
      <c r="B30" s="87"/>
      <c r="C30" s="87"/>
      <c r="D30" s="87"/>
      <c r="E30" s="87"/>
      <c r="F30" s="87"/>
      <c r="G30" s="87"/>
      <c r="H30" s="87"/>
      <c r="I30" s="87"/>
      <c r="J30" s="87"/>
      <c r="R30" s="18" t="s">
        <v>344</v>
      </c>
    </row>
    <row r="31" spans="1:18" ht="17.25" x14ac:dyDescent="0.35">
      <c r="A31" s="97">
        <v>17</v>
      </c>
      <c r="B31" s="87"/>
      <c r="C31" s="87"/>
      <c r="D31" s="87"/>
      <c r="E31" s="87"/>
      <c r="F31" s="87"/>
      <c r="G31" s="87"/>
      <c r="H31" s="87"/>
      <c r="I31" s="87"/>
      <c r="J31" s="87"/>
      <c r="R31" s="18" t="s">
        <v>345</v>
      </c>
    </row>
    <row r="32" spans="1:18" ht="17.25" x14ac:dyDescent="0.35">
      <c r="A32" s="97">
        <v>18</v>
      </c>
      <c r="B32" s="87"/>
      <c r="C32" s="87"/>
      <c r="D32" s="87"/>
      <c r="E32" s="87"/>
      <c r="F32" s="87"/>
      <c r="G32" s="87"/>
      <c r="H32" s="87"/>
      <c r="I32" s="87"/>
      <c r="J32" s="87"/>
      <c r="R32" s="18" t="s">
        <v>346</v>
      </c>
    </row>
    <row r="33" spans="1:18" ht="17.25" x14ac:dyDescent="0.35">
      <c r="A33" s="97">
        <v>19</v>
      </c>
      <c r="B33" s="87"/>
      <c r="C33" s="87"/>
      <c r="D33" s="87"/>
      <c r="E33" s="87"/>
      <c r="F33" s="87"/>
      <c r="G33" s="87"/>
      <c r="H33" s="87"/>
      <c r="I33" s="87"/>
      <c r="J33" s="87"/>
      <c r="R33" s="18" t="s">
        <v>347</v>
      </c>
    </row>
    <row r="34" spans="1:18" ht="17.25" x14ac:dyDescent="0.35">
      <c r="A34" s="97">
        <v>20</v>
      </c>
      <c r="B34" s="87"/>
      <c r="C34" s="87"/>
      <c r="D34" s="87"/>
      <c r="E34" s="87"/>
      <c r="F34" s="87"/>
      <c r="G34" s="87"/>
      <c r="H34" s="87"/>
      <c r="I34" s="87"/>
      <c r="J34" s="87"/>
      <c r="R34" s="18" t="s">
        <v>348</v>
      </c>
    </row>
    <row r="35" spans="1:18" ht="17.25" x14ac:dyDescent="0.35">
      <c r="A35" s="97">
        <v>21</v>
      </c>
      <c r="B35" s="87"/>
      <c r="C35" s="87"/>
      <c r="D35" s="87"/>
      <c r="E35" s="87"/>
      <c r="F35" s="87"/>
      <c r="G35" s="87"/>
      <c r="H35" s="87"/>
      <c r="I35" s="87"/>
      <c r="J35" s="87"/>
      <c r="R35" s="18" t="s">
        <v>349</v>
      </c>
    </row>
    <row r="36" spans="1:18" ht="17.25" x14ac:dyDescent="0.35">
      <c r="A36" s="97">
        <v>22</v>
      </c>
      <c r="B36" s="87"/>
      <c r="C36" s="87"/>
      <c r="D36" s="87"/>
      <c r="E36" s="87"/>
      <c r="F36" s="87"/>
      <c r="G36" s="87"/>
      <c r="H36" s="87"/>
      <c r="I36" s="87"/>
      <c r="J36" s="87"/>
      <c r="R36" s="18" t="s">
        <v>350</v>
      </c>
    </row>
    <row r="37" spans="1:18" ht="17.25" x14ac:dyDescent="0.35">
      <c r="A37" s="97">
        <v>23</v>
      </c>
      <c r="B37" s="87"/>
      <c r="C37" s="87"/>
      <c r="D37" s="87"/>
      <c r="E37" s="87"/>
      <c r="F37" s="87"/>
      <c r="G37" s="87"/>
      <c r="H37" s="87"/>
      <c r="I37" s="87"/>
      <c r="J37" s="87"/>
      <c r="R37" s="18" t="s">
        <v>351</v>
      </c>
    </row>
    <row r="38" spans="1:18" ht="17.25" x14ac:dyDescent="0.35">
      <c r="A38" s="97">
        <v>24</v>
      </c>
      <c r="B38" s="87"/>
      <c r="C38" s="87"/>
      <c r="D38" s="87"/>
      <c r="E38" s="87"/>
      <c r="F38" s="87"/>
      <c r="G38" s="87"/>
      <c r="H38" s="87"/>
      <c r="I38" s="87"/>
      <c r="J38" s="87"/>
      <c r="R38" s="18" t="s">
        <v>352</v>
      </c>
    </row>
    <row r="39" spans="1:18" ht="17.25" x14ac:dyDescent="0.35">
      <c r="A39" s="97">
        <v>25</v>
      </c>
      <c r="B39" s="87"/>
      <c r="C39" s="87"/>
      <c r="D39" s="87"/>
      <c r="E39" s="87"/>
      <c r="F39" s="87"/>
      <c r="G39" s="87"/>
      <c r="H39" s="87"/>
      <c r="I39" s="87"/>
      <c r="J39" s="87"/>
      <c r="R39" s="18" t="s">
        <v>353</v>
      </c>
    </row>
    <row r="40" spans="1:18" ht="17.25" x14ac:dyDescent="0.35">
      <c r="A40" s="97">
        <v>26</v>
      </c>
      <c r="B40" s="87"/>
      <c r="C40" s="87"/>
      <c r="D40" s="87"/>
      <c r="E40" s="87"/>
      <c r="F40" s="87"/>
      <c r="G40" s="87"/>
      <c r="H40" s="87"/>
      <c r="I40" s="87"/>
      <c r="J40" s="87"/>
      <c r="R40" s="18" t="s">
        <v>354</v>
      </c>
    </row>
    <row r="41" spans="1:18" ht="17.25" x14ac:dyDescent="0.35">
      <c r="A41" s="97">
        <v>27</v>
      </c>
      <c r="B41" s="87"/>
      <c r="C41" s="87"/>
      <c r="D41" s="87"/>
      <c r="E41" s="87"/>
      <c r="F41" s="87"/>
      <c r="G41" s="87"/>
      <c r="H41" s="87"/>
      <c r="I41" s="87"/>
      <c r="J41" s="87"/>
      <c r="R41" s="18" t="s">
        <v>365</v>
      </c>
    </row>
    <row r="42" spans="1:18" ht="17.25" x14ac:dyDescent="0.35">
      <c r="A42" s="97">
        <v>28</v>
      </c>
      <c r="B42" s="87"/>
      <c r="C42" s="87"/>
      <c r="D42" s="87"/>
      <c r="E42" s="87"/>
      <c r="F42" s="87"/>
      <c r="G42" s="87"/>
      <c r="H42" s="87"/>
      <c r="I42" s="87"/>
      <c r="J42" s="87"/>
      <c r="R42" s="18" t="s">
        <v>366</v>
      </c>
    </row>
    <row r="43" spans="1:18" ht="17.25" x14ac:dyDescent="0.35">
      <c r="A43" s="97">
        <v>29</v>
      </c>
      <c r="B43" s="87"/>
      <c r="C43" s="87"/>
      <c r="D43" s="87"/>
      <c r="E43" s="87"/>
      <c r="F43" s="87"/>
      <c r="G43" s="87"/>
      <c r="H43" s="87"/>
      <c r="I43" s="87"/>
      <c r="J43" s="87"/>
      <c r="R43" s="18" t="s">
        <v>367</v>
      </c>
    </row>
    <row r="44" spans="1:18" ht="17.25" x14ac:dyDescent="0.35">
      <c r="A44" s="97">
        <v>30</v>
      </c>
      <c r="B44" s="87"/>
      <c r="C44" s="87"/>
      <c r="D44" s="87"/>
      <c r="E44" s="87"/>
      <c r="F44" s="87"/>
      <c r="G44" s="87"/>
      <c r="H44" s="87"/>
      <c r="I44" s="87"/>
      <c r="J44" s="87"/>
      <c r="R44" s="18" t="s">
        <v>368</v>
      </c>
    </row>
    <row r="45" spans="1:18" ht="17.25" x14ac:dyDescent="0.35">
      <c r="A45" s="97">
        <v>31</v>
      </c>
      <c r="B45" s="87"/>
      <c r="C45" s="87"/>
      <c r="D45" s="87"/>
      <c r="E45" s="87"/>
      <c r="F45" s="87"/>
      <c r="G45" s="87"/>
      <c r="H45" s="87"/>
      <c r="I45" s="87"/>
      <c r="J45" s="87"/>
      <c r="R45" s="18" t="s">
        <v>369</v>
      </c>
    </row>
    <row r="46" spans="1:18" ht="17.25" x14ac:dyDescent="0.35">
      <c r="A46" s="97">
        <v>32</v>
      </c>
      <c r="B46" s="87"/>
      <c r="C46" s="87"/>
      <c r="D46" s="87"/>
      <c r="E46" s="87"/>
      <c r="F46" s="87"/>
      <c r="G46" s="87"/>
      <c r="H46" s="87"/>
      <c r="I46" s="87"/>
      <c r="J46" s="87"/>
      <c r="R46" s="18" t="s">
        <v>370</v>
      </c>
    </row>
    <row r="47" spans="1:18" ht="17.25" x14ac:dyDescent="0.35">
      <c r="A47" s="97">
        <v>33</v>
      </c>
      <c r="B47" s="87"/>
      <c r="C47" s="87"/>
      <c r="D47" s="87"/>
      <c r="E47" s="87"/>
      <c r="F47" s="87"/>
      <c r="G47" s="87"/>
      <c r="H47" s="87"/>
      <c r="I47" s="87"/>
      <c r="J47" s="87"/>
      <c r="R47" s="18" t="s">
        <v>371</v>
      </c>
    </row>
    <row r="48" spans="1:18" ht="17.25" x14ac:dyDescent="0.35">
      <c r="A48" s="97">
        <v>34</v>
      </c>
      <c r="B48" s="87"/>
      <c r="C48" s="87"/>
      <c r="D48" s="87"/>
      <c r="E48" s="87"/>
      <c r="F48" s="87"/>
      <c r="G48" s="87"/>
      <c r="H48" s="87"/>
      <c r="I48" s="87"/>
      <c r="J48" s="87"/>
      <c r="R48" s="18" t="s">
        <v>372</v>
      </c>
    </row>
    <row r="49" spans="1:18" ht="17.25" x14ac:dyDescent="0.35">
      <c r="A49" s="97">
        <v>35</v>
      </c>
      <c r="B49" s="87"/>
      <c r="C49" s="87"/>
      <c r="D49" s="87"/>
      <c r="E49" s="87"/>
      <c r="F49" s="87"/>
      <c r="G49" s="87"/>
      <c r="H49" s="87"/>
      <c r="I49" s="87"/>
      <c r="J49" s="87"/>
      <c r="R49" s="18" t="s">
        <v>373</v>
      </c>
    </row>
    <row r="50" spans="1:18" ht="17.25" x14ac:dyDescent="0.35">
      <c r="A50" s="97">
        <v>36</v>
      </c>
      <c r="B50" s="87"/>
      <c r="C50" s="87"/>
      <c r="D50" s="87"/>
      <c r="E50" s="87"/>
      <c r="F50" s="87"/>
      <c r="G50" s="87"/>
      <c r="H50" s="87"/>
      <c r="I50" s="87"/>
      <c r="J50" s="87"/>
      <c r="R50" s="18" t="s">
        <v>374</v>
      </c>
    </row>
    <row r="51" spans="1:18" ht="17.25" x14ac:dyDescent="0.35">
      <c r="A51" s="97">
        <v>37</v>
      </c>
      <c r="B51" s="87"/>
      <c r="C51" s="87"/>
      <c r="D51" s="87"/>
      <c r="E51" s="87"/>
      <c r="F51" s="87"/>
      <c r="G51" s="87"/>
      <c r="H51" s="87"/>
      <c r="I51" s="87"/>
      <c r="J51" s="87"/>
      <c r="R51" s="18" t="s">
        <v>375</v>
      </c>
    </row>
    <row r="52" spans="1:18" ht="17.25" x14ac:dyDescent="0.35">
      <c r="A52" s="97">
        <v>38</v>
      </c>
      <c r="B52" s="87"/>
      <c r="C52" s="87"/>
      <c r="D52" s="87"/>
      <c r="E52" s="87"/>
      <c r="F52" s="87"/>
      <c r="G52" s="87"/>
      <c r="H52" s="87"/>
      <c r="I52" s="87"/>
      <c r="J52" s="87"/>
      <c r="R52" s="18" t="s">
        <v>376</v>
      </c>
    </row>
    <row r="53" spans="1:18" ht="17.25" x14ac:dyDescent="0.35">
      <c r="A53" s="97">
        <v>39</v>
      </c>
      <c r="B53" s="87"/>
      <c r="C53" s="87"/>
      <c r="D53" s="87"/>
      <c r="E53" s="87"/>
      <c r="F53" s="87"/>
      <c r="G53" s="87"/>
      <c r="H53" s="87"/>
      <c r="I53" s="87"/>
      <c r="J53" s="87"/>
      <c r="R53" s="18" t="s">
        <v>377</v>
      </c>
    </row>
    <row r="54" spans="1:18" ht="17.25" x14ac:dyDescent="0.35">
      <c r="A54" s="97">
        <v>40</v>
      </c>
      <c r="B54" s="87"/>
      <c r="C54" s="87"/>
      <c r="D54" s="87"/>
      <c r="E54" s="87"/>
      <c r="F54" s="87"/>
      <c r="G54" s="87"/>
      <c r="H54" s="87"/>
      <c r="I54" s="87"/>
      <c r="J54" s="87"/>
      <c r="R54" s="18" t="s">
        <v>378</v>
      </c>
    </row>
    <row r="55" spans="1:18" ht="17.25" x14ac:dyDescent="0.35">
      <c r="A55" s="97">
        <v>41</v>
      </c>
      <c r="B55" s="87"/>
      <c r="C55" s="87"/>
      <c r="D55" s="87"/>
      <c r="E55" s="87"/>
      <c r="F55" s="87"/>
      <c r="G55" s="87"/>
      <c r="H55" s="87"/>
      <c r="I55" s="87"/>
      <c r="J55" s="87"/>
      <c r="R55" s="18" t="s">
        <v>379</v>
      </c>
    </row>
    <row r="56" spans="1:18" ht="17.25" x14ac:dyDescent="0.35">
      <c r="A56" s="97">
        <v>42</v>
      </c>
      <c r="B56" s="87"/>
      <c r="C56" s="87"/>
      <c r="D56" s="87"/>
      <c r="E56" s="87"/>
      <c r="F56" s="87"/>
      <c r="G56" s="87"/>
      <c r="H56" s="87"/>
      <c r="I56" s="87"/>
      <c r="J56" s="87"/>
      <c r="R56" s="18" t="s">
        <v>380</v>
      </c>
    </row>
    <row r="57" spans="1:18" ht="17.25" x14ac:dyDescent="0.35">
      <c r="A57" s="97">
        <v>43</v>
      </c>
      <c r="B57" s="87"/>
      <c r="C57" s="87"/>
      <c r="D57" s="87"/>
      <c r="E57" s="87"/>
      <c r="F57" s="87"/>
      <c r="G57" s="87"/>
      <c r="H57" s="87"/>
      <c r="I57" s="87"/>
      <c r="J57" s="87"/>
      <c r="R57" s="18" t="s">
        <v>381</v>
      </c>
    </row>
    <row r="58" spans="1:18" ht="17.25" x14ac:dyDescent="0.35">
      <c r="A58" s="97">
        <v>44</v>
      </c>
      <c r="B58" s="87"/>
      <c r="C58" s="87"/>
      <c r="D58" s="87"/>
      <c r="E58" s="87"/>
      <c r="F58" s="87"/>
      <c r="G58" s="87"/>
      <c r="H58" s="87"/>
      <c r="I58" s="87"/>
      <c r="J58" s="87"/>
      <c r="R58" s="18" t="s">
        <v>382</v>
      </c>
    </row>
    <row r="59" spans="1:18" ht="17.25" x14ac:dyDescent="0.35">
      <c r="A59" s="97">
        <v>45</v>
      </c>
      <c r="B59" s="87"/>
      <c r="C59" s="87"/>
      <c r="D59" s="87"/>
      <c r="E59" s="87"/>
      <c r="F59" s="87"/>
      <c r="G59" s="87"/>
      <c r="H59" s="87"/>
      <c r="I59" s="87"/>
      <c r="J59" s="87"/>
      <c r="R59" s="18" t="s">
        <v>383</v>
      </c>
    </row>
    <row r="60" spans="1:18" ht="17.25" x14ac:dyDescent="0.35">
      <c r="A60" s="97">
        <v>46</v>
      </c>
      <c r="B60" s="87"/>
      <c r="C60" s="87"/>
      <c r="D60" s="87"/>
      <c r="E60" s="87"/>
      <c r="F60" s="87"/>
      <c r="G60" s="87"/>
      <c r="H60" s="87"/>
      <c r="I60" s="87"/>
      <c r="J60" s="87"/>
      <c r="R60" s="18" t="s">
        <v>384</v>
      </c>
    </row>
    <row r="61" spans="1:18" ht="17.25" x14ac:dyDescent="0.35">
      <c r="A61" s="97">
        <v>47</v>
      </c>
      <c r="B61" s="87"/>
      <c r="C61" s="87"/>
      <c r="D61" s="87"/>
      <c r="E61" s="87"/>
      <c r="F61" s="87"/>
      <c r="G61" s="87"/>
      <c r="H61" s="87"/>
      <c r="I61" s="87"/>
      <c r="J61" s="87"/>
      <c r="R61" s="18" t="s">
        <v>385</v>
      </c>
    </row>
    <row r="62" spans="1:18" ht="17.25" x14ac:dyDescent="0.35">
      <c r="A62" s="97">
        <v>48</v>
      </c>
      <c r="B62" s="87"/>
      <c r="C62" s="87"/>
      <c r="D62" s="87"/>
      <c r="E62" s="87"/>
      <c r="F62" s="87"/>
      <c r="G62" s="87"/>
      <c r="H62" s="87"/>
      <c r="I62" s="87"/>
      <c r="J62" s="87"/>
      <c r="R62" s="18" t="s">
        <v>386</v>
      </c>
    </row>
    <row r="63" spans="1:18" ht="17.25" x14ac:dyDescent="0.35">
      <c r="A63" s="97">
        <v>49</v>
      </c>
      <c r="B63" s="87"/>
      <c r="C63" s="87"/>
      <c r="D63" s="87"/>
      <c r="E63" s="87"/>
      <c r="F63" s="87"/>
      <c r="G63" s="87"/>
      <c r="H63" s="87"/>
      <c r="I63" s="87"/>
      <c r="J63" s="87"/>
      <c r="R63" s="18" t="s">
        <v>387</v>
      </c>
    </row>
    <row r="64" spans="1:18" ht="17.25" x14ac:dyDescent="0.35">
      <c r="A64" s="97">
        <v>50</v>
      </c>
      <c r="B64" s="87"/>
      <c r="C64" s="87"/>
      <c r="D64" s="87"/>
      <c r="E64" s="87"/>
      <c r="F64" s="87"/>
      <c r="G64" s="87"/>
      <c r="H64" s="87"/>
      <c r="I64" s="87"/>
      <c r="J64" s="87"/>
      <c r="R64" s="18" t="s">
        <v>388</v>
      </c>
    </row>
    <row r="65" x14ac:dyDescent="0.3"/>
    <row r="66" x14ac:dyDescent="0.3"/>
    <row r="67" x14ac:dyDescent="0.3"/>
  </sheetData>
  <sheetProtection algorithmName="SHA-512" hashValue="oQ/RoFAwCrwfloarkk3gcKcwGzima9UdjG7X8cQZPrjNqo1U5oXt4NDs7JX/3BTptArbjBQvcxpfOdkSV5pMIA==" saltValue="gT4s1lYkA6lMdrlgQnRckQ==" spinCount="100000" sheet="1" objects="1" scenarios="1"/>
  <protectedRanges>
    <protectedRange sqref="B15:J64" name="System Acquisitions"/>
  </protectedRanges>
  <customSheetViews>
    <customSheetView guid="{28AEA750-C54C-42D1-88CB-93F4F736EA11}" fitToPage="1">
      <selection activeCell="D8" sqref="D8"/>
      <pageMargins left="0.7" right="0.7" top="0.75" bottom="0.75" header="0.3" footer="0.3"/>
      <pageSetup scale="37" orientation="landscape" verticalDpi="0" r:id="rId1"/>
      <headerFooter>
        <oddHeader>&amp;A</oddHeader>
      </headerFooter>
    </customSheetView>
    <customSheetView guid="{E32B2AD9-E93B-47B2-A401-1E32445A77A6}" fitToPage="1">
      <selection activeCell="B4" sqref="B4"/>
      <pageMargins left="0.7" right="0.7" top="0.75" bottom="0.75" header="0.3" footer="0.3"/>
      <pageSetup scale="53" orientation="landscape" verticalDpi="0" r:id="rId2"/>
      <headerFooter>
        <oddHeader>&amp;A</oddHeader>
      </headerFooter>
    </customSheetView>
  </customSheetViews>
  <dataValidations xWindow="106" yWindow="317" count="11">
    <dataValidation allowBlank="1" showInputMessage="1" showErrorMessage="1" prompt="Provide a new entry for each unique individaul or group practice, or hospital, that the hospital system purchased/affiliated with. Insert new below the table should more lines be required. " sqref="A40:A64 A14:A39"/>
    <dataValidation allowBlank="1" showInputMessage="1" showErrorMessage="1" prompt="Provide the purchase price of the individual or group practice." sqref="J14:J15"/>
    <dataValidation allowBlank="1" showInputMessage="1" showErrorMessage="1" prompt="Provide the primary taxonomy of the practice i.e. Obstetics &amp; Gynecology, Primary care, Family Medicine, etcs." sqref="H14:H15"/>
    <dataValidation allowBlank="1" showInputMessage="1" showErrorMessage="1" prompt="Provide the year of purchase/affiliation that the hospital  purchased/affiliated with the listed practice. " sqref="C15"/>
    <dataValidation allowBlank="1" showInputMessage="1" showErrorMessage="1" prompt="Provide the NPI type: 1- individual; 2- organizational" sqref="G14:G15"/>
    <dataValidation allowBlank="1" showInputMessage="1" showErrorMessage="1" prompt="Provide the National Provider Index (NPI) number for the practice or individual physician. " sqref="F14:F15"/>
    <dataValidation allowBlank="1" showInputMessage="1" showErrorMessage="1" prompt="Provide the name(s) of the physician(s) within the practice, if applicable. " sqref="E14:E15"/>
    <dataValidation allowBlank="1" showInputMessage="1" showErrorMessage="1" prompt="Provide the name of the name of the physician individual or group practice. Provide d.b.a. name if applicable. " sqref="D14:D15"/>
    <dataValidation allowBlank="1" showInputMessage="1" showErrorMessage="1" prompt="Provide the year of purchase/affiliation that the hospital system purchased/affiliated with the listed practice. " sqref="C14"/>
    <dataValidation allowBlank="1" showInputMessage="1" showErrorMessage="1" prompt="Provide the primary address for the practice." sqref="I14:I15"/>
    <dataValidation allowBlank="1" showInputMessage="1" showErrorMessage="1" prompt="Provide a new entry for each unique individaul or group practice, or hospital, that the hospital system purchased/affiliated with." sqref="B14:B39"/>
  </dataValidations>
  <pageMargins left="0.7" right="0.7" top="0.75" bottom="0.75" header="0.3" footer="0.3"/>
  <pageSetup scale="37" orientation="landscape" verticalDpi="1200" r:id="rId3"/>
  <headerFooter>
    <oddHeader>&amp;A</oddHeader>
  </headerFooter>
  <customProperties>
    <customPr name="OrphanNamesChecked" r:id="rId4"/>
  </customProperties>
  <drawing r:id="rId5"/>
  <legacy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R30"/>
  <sheetViews>
    <sheetView showGridLines="0" topLeftCell="A2" zoomScale="80" zoomScaleNormal="80" workbookViewId="0">
      <selection activeCell="B3" sqref="B3"/>
    </sheetView>
  </sheetViews>
  <sheetFormatPr defaultColWidth="0" defaultRowHeight="16.5" zeroHeight="1" x14ac:dyDescent="0.3"/>
  <cols>
    <col min="1" max="1" width="5.375" style="197" bestFit="1" customWidth="1"/>
    <col min="2" max="3" width="21.375" style="197" customWidth="1"/>
    <col min="4" max="4" width="23.25" style="197" customWidth="1"/>
    <col min="5" max="5" width="15.25" style="197" customWidth="1"/>
    <col min="6" max="6" width="24" style="197" customWidth="1"/>
    <col min="7" max="7" width="16.375" style="197" customWidth="1"/>
    <col min="8" max="8" width="23.625" style="242" customWidth="1"/>
    <col min="9" max="9" width="38.375" style="197" bestFit="1" customWidth="1"/>
    <col min="10" max="10" width="26.375" style="197" customWidth="1"/>
    <col min="11" max="11" width="21.125" style="197" bestFit="1" customWidth="1"/>
    <col min="12" max="12" width="18.625" style="197" hidden="1" customWidth="1"/>
    <col min="13" max="14" width="13.375" style="197" hidden="1" customWidth="1"/>
    <col min="15" max="15" width="47.375" style="197" hidden="1" customWidth="1"/>
    <col min="16" max="17" width="15.625" style="197" hidden="1" customWidth="1"/>
    <col min="18" max="18" width="21" style="197" hidden="1" customWidth="1"/>
    <col min="19" max="16384" width="9" style="197" hidden="1"/>
  </cols>
  <sheetData>
    <row r="1" spans="1:18" s="242" customFormat="1" ht="49.5" hidden="1" x14ac:dyDescent="0.3">
      <c r="A1" s="242" t="s">
        <v>325</v>
      </c>
      <c r="B1" s="242" t="s">
        <v>326</v>
      </c>
      <c r="C1" s="242" t="s">
        <v>355</v>
      </c>
      <c r="D1" s="242" t="s">
        <v>356</v>
      </c>
      <c r="E1" s="242" t="s">
        <v>357</v>
      </c>
      <c r="F1" s="242" t="s">
        <v>358</v>
      </c>
      <c r="G1" s="242" t="s">
        <v>361</v>
      </c>
      <c r="H1" s="242" t="s">
        <v>362</v>
      </c>
      <c r="I1" s="242" t="s">
        <v>3025</v>
      </c>
      <c r="J1" s="242" t="s">
        <v>3026</v>
      </c>
      <c r="L1" s="303" t="s">
        <v>2768</v>
      </c>
      <c r="M1" s="314" t="s">
        <v>3740</v>
      </c>
      <c r="N1" s="314" t="s">
        <v>3741</v>
      </c>
      <c r="O1" s="26" t="s">
        <v>3742</v>
      </c>
      <c r="P1" s="315" t="s">
        <v>3743</v>
      </c>
      <c r="Q1" s="315" t="s">
        <v>2891</v>
      </c>
      <c r="R1" s="26" t="s">
        <v>2892</v>
      </c>
    </row>
    <row r="2" spans="1:18" ht="33" x14ac:dyDescent="0.3">
      <c r="A2" s="84" t="s">
        <v>2974</v>
      </c>
      <c r="B2" s="84" t="s">
        <v>2975</v>
      </c>
      <c r="C2" s="84" t="s">
        <v>2976</v>
      </c>
      <c r="D2" s="85" t="s">
        <v>2977</v>
      </c>
      <c r="E2" s="85" t="s">
        <v>2978</v>
      </c>
      <c r="F2" s="84" t="s">
        <v>296</v>
      </c>
      <c r="G2" s="85" t="s">
        <v>2979</v>
      </c>
      <c r="I2" s="84" t="s">
        <v>2980</v>
      </c>
      <c r="J2" s="85" t="s">
        <v>2981</v>
      </c>
      <c r="L2" s="242"/>
    </row>
    <row r="3" spans="1:18" x14ac:dyDescent="0.3">
      <c r="A3" s="300">
        <v>1</v>
      </c>
      <c r="B3" s="301"/>
      <c r="C3" s="86"/>
      <c r="D3" s="86"/>
      <c r="E3" s="86"/>
      <c r="F3" s="86"/>
      <c r="G3" s="301"/>
      <c r="H3" s="242" t="str">
        <f>IF(M3&gt;0,"Information Required","")</f>
        <v>Information Required</v>
      </c>
      <c r="I3" s="84" t="s">
        <v>2982</v>
      </c>
      <c r="J3" s="301"/>
      <c r="K3" s="242" t="str">
        <f>IF(N3=1,"Information Required","")</f>
        <v>Information Required</v>
      </c>
      <c r="L3" s="242" t="s">
        <v>328</v>
      </c>
      <c r="M3" s="242">
        <f>IF(OR(B3="",C3="",D3="",E3="",F3="",G3=""),1,0)+IF(F3=SUM(C3:E3),0,1)</f>
        <v>1</v>
      </c>
      <c r="N3" s="242">
        <f>IF(J3="",1,0)</f>
        <v>1</v>
      </c>
      <c r="O3" s="242" t="s">
        <v>3744</v>
      </c>
      <c r="P3" s="242" t="s">
        <v>3745</v>
      </c>
      <c r="Q3" s="242"/>
      <c r="R3" s="18" t="s">
        <v>401</v>
      </c>
    </row>
    <row r="4" spans="1:18" x14ac:dyDescent="0.3">
      <c r="A4" s="300">
        <v>2</v>
      </c>
      <c r="B4" s="301"/>
      <c r="C4" s="86"/>
      <c r="D4" s="86"/>
      <c r="E4" s="86"/>
      <c r="F4" s="86"/>
      <c r="G4" s="301"/>
      <c r="H4" s="242" t="str">
        <f t="shared" ref="H4:H6" si="0">IF(M4&gt;0,"Information Required","")</f>
        <v>Information Required</v>
      </c>
      <c r="I4" s="84" t="s">
        <v>2983</v>
      </c>
      <c r="J4" s="301"/>
      <c r="K4" s="242" t="str">
        <f t="shared" ref="K4:K11" si="1">IF(N4=1,"Information Required","")</f>
        <v>Information Required</v>
      </c>
      <c r="L4" s="242" t="s">
        <v>329</v>
      </c>
      <c r="M4" s="242">
        <f>IF(OR(B4="",C4="",D4="",E4="",F4="",G4=""),1,0)+IF(F4=SUM(C4:E4),0,1)</f>
        <v>1</v>
      </c>
      <c r="N4" s="242">
        <f t="shared" ref="N4:N11" si="2">IF(J4="",1,0)</f>
        <v>1</v>
      </c>
      <c r="O4" s="242" t="s">
        <v>3744</v>
      </c>
      <c r="P4" s="242" t="s">
        <v>3745</v>
      </c>
      <c r="Q4" s="242"/>
      <c r="R4" s="18" t="s">
        <v>401</v>
      </c>
    </row>
    <row r="5" spans="1:18" x14ac:dyDescent="0.3">
      <c r="A5" s="300">
        <v>3</v>
      </c>
      <c r="B5" s="301"/>
      <c r="C5" s="86"/>
      <c r="D5" s="86"/>
      <c r="E5" s="86"/>
      <c r="F5" s="86"/>
      <c r="G5" s="301"/>
      <c r="H5" s="242" t="str">
        <f t="shared" si="0"/>
        <v>Information Required</v>
      </c>
      <c r="I5" s="84" t="s">
        <v>2984</v>
      </c>
      <c r="J5" s="301"/>
      <c r="K5" s="242" t="str">
        <f t="shared" si="1"/>
        <v>Information Required</v>
      </c>
      <c r="L5" s="242" t="s">
        <v>330</v>
      </c>
      <c r="M5" s="242">
        <f t="shared" ref="M5:M6" si="3">IF(OR(B5="",C5="",D5="",E5="",F5="",G5=""),1,0)+IF(F5=SUM(C5:E5),0,1)</f>
        <v>1</v>
      </c>
      <c r="N5" s="242">
        <f t="shared" si="2"/>
        <v>1</v>
      </c>
      <c r="O5" s="242" t="s">
        <v>3744</v>
      </c>
      <c r="P5" s="242" t="s">
        <v>3745</v>
      </c>
      <c r="Q5" s="242"/>
      <c r="R5" s="18" t="s">
        <v>401</v>
      </c>
    </row>
    <row r="6" spans="1:18" x14ac:dyDescent="0.3">
      <c r="A6" s="300">
        <v>4</v>
      </c>
      <c r="B6" s="301"/>
      <c r="C6" s="86"/>
      <c r="D6" s="86"/>
      <c r="E6" s="86"/>
      <c r="F6" s="86"/>
      <c r="G6" s="301"/>
      <c r="H6" s="242" t="str">
        <f t="shared" si="0"/>
        <v>Information Required</v>
      </c>
      <c r="I6" s="84" t="s">
        <v>2985</v>
      </c>
      <c r="J6" s="301"/>
      <c r="K6" s="242" t="str">
        <f t="shared" si="1"/>
        <v>Information Required</v>
      </c>
      <c r="L6" s="242" t="s">
        <v>331</v>
      </c>
      <c r="M6" s="242">
        <f t="shared" si="3"/>
        <v>1</v>
      </c>
      <c r="N6" s="242">
        <f t="shared" si="2"/>
        <v>1</v>
      </c>
      <c r="O6" s="242" t="s">
        <v>3744</v>
      </c>
      <c r="P6" s="242" t="s">
        <v>3745</v>
      </c>
      <c r="Q6" s="242"/>
      <c r="R6" s="18" t="s">
        <v>401</v>
      </c>
    </row>
    <row r="7" spans="1:18" x14ac:dyDescent="0.3">
      <c r="A7" s="300">
        <v>5</v>
      </c>
      <c r="B7" s="301"/>
      <c r="C7" s="86"/>
      <c r="D7" s="86"/>
      <c r="E7" s="86"/>
      <c r="F7" s="86"/>
      <c r="G7" s="301"/>
      <c r="H7" s="242" t="str">
        <f>IF(M7&gt;0,"Information Required","")</f>
        <v>Information Required</v>
      </c>
      <c r="I7" s="84" t="s">
        <v>2986</v>
      </c>
      <c r="J7" s="301"/>
      <c r="K7" s="242" t="str">
        <f t="shared" si="1"/>
        <v>Information Required</v>
      </c>
      <c r="L7" s="242" t="s">
        <v>332</v>
      </c>
      <c r="M7" s="242">
        <f>IF(OR(B7="",C7="",D7="",E7="",F7="",G7=""),1,0)+IF(F7=SUM(C7:E7),0,1)</f>
        <v>1</v>
      </c>
      <c r="N7" s="242">
        <f t="shared" si="2"/>
        <v>1</v>
      </c>
      <c r="O7" s="242" t="s">
        <v>3744</v>
      </c>
      <c r="P7" s="242" t="s">
        <v>3745</v>
      </c>
      <c r="Q7" s="242"/>
      <c r="R7" s="18" t="s">
        <v>401</v>
      </c>
    </row>
    <row r="8" spans="1:18" x14ac:dyDescent="0.3">
      <c r="I8" s="84" t="s">
        <v>2987</v>
      </c>
      <c r="J8" s="301"/>
      <c r="K8" s="242" t="str">
        <f t="shared" si="1"/>
        <v>Information Required</v>
      </c>
      <c r="L8" s="242" t="s">
        <v>333</v>
      </c>
      <c r="M8" s="242"/>
      <c r="N8" s="242">
        <f t="shared" si="2"/>
        <v>1</v>
      </c>
      <c r="O8" s="242"/>
      <c r="P8" s="242" t="s">
        <v>3745</v>
      </c>
      <c r="Q8" s="242"/>
      <c r="R8" s="18" t="s">
        <v>401</v>
      </c>
    </row>
    <row r="9" spans="1:18" x14ac:dyDescent="0.3">
      <c r="H9" s="302"/>
      <c r="I9" s="84" t="s">
        <v>2988</v>
      </c>
      <c r="J9" s="301"/>
      <c r="K9" s="242" t="str">
        <f t="shared" si="1"/>
        <v>Information Required</v>
      </c>
      <c r="L9" s="242" t="s">
        <v>334</v>
      </c>
      <c r="M9" s="242"/>
      <c r="N9" s="242">
        <f t="shared" si="2"/>
        <v>1</v>
      </c>
      <c r="O9" s="242"/>
      <c r="P9" s="242" t="s">
        <v>3745</v>
      </c>
      <c r="Q9" s="242"/>
      <c r="R9" s="18" t="s">
        <v>401</v>
      </c>
    </row>
    <row r="10" spans="1:18" x14ac:dyDescent="0.3">
      <c r="I10" s="84" t="s">
        <v>2989</v>
      </c>
      <c r="J10" s="301"/>
      <c r="K10" s="242" t="str">
        <f t="shared" si="1"/>
        <v>Information Required</v>
      </c>
      <c r="L10" s="242" t="s">
        <v>335</v>
      </c>
      <c r="M10" s="242"/>
      <c r="N10" s="242">
        <f t="shared" si="2"/>
        <v>1</v>
      </c>
      <c r="O10" s="242"/>
      <c r="P10" s="242" t="s">
        <v>3745</v>
      </c>
      <c r="Q10" s="242"/>
      <c r="R10" s="18" t="s">
        <v>401</v>
      </c>
    </row>
    <row r="11" spans="1:18" x14ac:dyDescent="0.3">
      <c r="I11" s="84" t="s">
        <v>2990</v>
      </c>
      <c r="J11" s="301"/>
      <c r="K11" s="242" t="str">
        <f t="shared" si="1"/>
        <v>Information Required</v>
      </c>
      <c r="L11" s="242" t="s">
        <v>336</v>
      </c>
      <c r="M11" s="242"/>
      <c r="N11" s="242">
        <f t="shared" si="2"/>
        <v>1</v>
      </c>
      <c r="O11" s="242"/>
      <c r="P11" s="242" t="s">
        <v>3745</v>
      </c>
      <c r="Q11" s="242"/>
      <c r="R11" s="18" t="s">
        <v>401</v>
      </c>
    </row>
    <row r="12" spans="1:18" x14ac:dyDescent="0.3">
      <c r="I12" s="84" t="s">
        <v>2991</v>
      </c>
      <c r="J12" s="301"/>
      <c r="L12" s="242" t="s">
        <v>337</v>
      </c>
      <c r="M12" s="242"/>
      <c r="N12" s="242"/>
      <c r="O12" s="242"/>
      <c r="P12" s="242"/>
      <c r="Q12" s="242"/>
      <c r="R12" s="242"/>
    </row>
    <row r="13" spans="1:18" x14ac:dyDescent="0.3">
      <c r="I13" s="84" t="s">
        <v>2992</v>
      </c>
      <c r="J13" s="301"/>
      <c r="L13" s="242" t="s">
        <v>338</v>
      </c>
      <c r="M13" s="242"/>
      <c r="N13" s="242"/>
      <c r="O13" s="242"/>
      <c r="P13" s="242"/>
      <c r="Q13" s="242"/>
      <c r="R13" s="242"/>
    </row>
    <row r="14" spans="1:18" x14ac:dyDescent="0.3">
      <c r="I14" s="84" t="s">
        <v>2993</v>
      </c>
      <c r="J14" s="301"/>
      <c r="L14" s="242" t="s">
        <v>339</v>
      </c>
      <c r="M14" s="242"/>
      <c r="N14" s="242"/>
      <c r="O14" s="242"/>
      <c r="P14" s="242"/>
      <c r="Q14" s="242"/>
      <c r="R14" s="242"/>
    </row>
    <row r="15" spans="1:18" x14ac:dyDescent="0.3">
      <c r="I15" s="84" t="s">
        <v>2994</v>
      </c>
      <c r="J15" s="301"/>
      <c r="L15" s="242" t="s">
        <v>341</v>
      </c>
      <c r="M15" s="242"/>
      <c r="N15" s="242"/>
      <c r="O15" s="242"/>
      <c r="P15" s="242"/>
      <c r="Q15" s="242"/>
      <c r="R15" s="242"/>
    </row>
    <row r="16" spans="1:18" x14ac:dyDescent="0.3">
      <c r="I16" s="84" t="s">
        <v>2995</v>
      </c>
      <c r="J16" s="301"/>
      <c r="L16" s="242" t="s">
        <v>342</v>
      </c>
      <c r="M16" s="308"/>
      <c r="N16" s="308"/>
      <c r="O16" s="242"/>
      <c r="P16" s="242"/>
      <c r="Q16" s="242"/>
      <c r="R16" s="242"/>
    </row>
    <row r="17" spans="12:14" x14ac:dyDescent="0.3">
      <c r="L17" s="242" t="s">
        <v>3793</v>
      </c>
      <c r="M17" s="242">
        <f>SUM(M3:M16)</f>
        <v>5</v>
      </c>
      <c r="N17" s="242">
        <f>SUM(N3:N16)</f>
        <v>9</v>
      </c>
    </row>
    <row r="18" spans="12:14" ht="17.25" thickBot="1" x14ac:dyDescent="0.35">
      <c r="L18" s="21" t="s">
        <v>340</v>
      </c>
      <c r="M18" s="309">
        <f>M17+N17</f>
        <v>14</v>
      </c>
    </row>
    <row r="19" spans="12:14" ht="17.25" thickTop="1" x14ac:dyDescent="0.3"/>
    <row r="20" spans="12:14" x14ac:dyDescent="0.3"/>
    <row r="21" spans="12:14" x14ac:dyDescent="0.3"/>
    <row r="22" spans="12:14" x14ac:dyDescent="0.3"/>
    <row r="23" spans="12:14" x14ac:dyDescent="0.3"/>
    <row r="24" spans="12:14" x14ac:dyDescent="0.3"/>
    <row r="25" spans="12:14" x14ac:dyDescent="0.3"/>
    <row r="26" spans="12:14" x14ac:dyDescent="0.3"/>
    <row r="27" spans="12:14" x14ac:dyDescent="0.3"/>
    <row r="28" spans="12:14" x14ac:dyDescent="0.3"/>
    <row r="29" spans="12:14" x14ac:dyDescent="0.3"/>
    <row r="30" spans="12:14" x14ac:dyDescent="0.3"/>
  </sheetData>
  <sheetProtection algorithmName="SHA-512" hashValue="19wcAY91paaAtwfDftePWsT1OhL/K2EFAJ+XoEPMJ22YR9eAJpbIoK0tXZKWb0iRHP3ZKpwKnhMK2Ajd3Bcqpg==" saltValue="nC3x3y2bmNfdxre0B99AgQ==" spinCount="100000" sheet="1" objects="1" scenarios="1"/>
  <protectedRanges>
    <protectedRange sqref="B3:G7 I12:I16 J3:J16" name="Range1"/>
  </protectedRanges>
  <customSheetViews>
    <customSheetView guid="{28AEA750-C54C-42D1-88CB-93F4F736EA11}" fitToPage="1" topLeftCell="A7">
      <selection activeCell="B3" sqref="B3"/>
      <pageMargins left="0.7" right="0.7" top="0.75" bottom="0.75" header="0.3" footer="0.3"/>
      <pageSetup scale="62" orientation="landscape" verticalDpi="0" r:id="rId1"/>
      <headerFooter>
        <oddHeader>&amp;A</oddHeader>
      </headerFooter>
    </customSheetView>
    <customSheetView guid="{E32B2AD9-E93B-47B2-A401-1E32445A77A6}" fitToPage="1" topLeftCell="A7">
      <selection activeCell="B3" sqref="B3"/>
      <pageMargins left="0.7" right="0.7" top="0.75" bottom="0.75" header="0.3" footer="0.3"/>
      <pageSetup scale="63" orientation="landscape" verticalDpi="0" r:id="rId2"/>
      <headerFooter>
        <oddHeader>&amp;A</oddHeader>
      </headerFooter>
    </customSheetView>
  </customSheetViews>
  <dataValidations count="14">
    <dataValidation allowBlank="1" showInputMessage="1" showErrorMessage="1" prompt="Provide the total amount of compensation for all employees of this job classification. This should be a sum of all employees of this class. " sqref="F4:F7"/>
    <dataValidation allowBlank="1" showInputMessage="1" showErrorMessage="1" prompt="Provide the total compensation for all employees of this job classification. This should be a sum of all employees." sqref="F3:F7"/>
    <dataValidation type="whole" allowBlank="1" showInputMessage="1" showErrorMessage="1" prompt="Provide the total compensation for all employees of this job classification. This should be a sum of all employees._x000a_" sqref="F3:F7">
      <formula1>0</formula1>
      <formula2>10000</formula2>
    </dataValidation>
    <dataValidation type="whole" allowBlank="1" showInputMessage="1" showErrorMessage="1" prompt="Provide all other compensation or incentives recorded during the fiscal year for this job classification. Provide in terms of dollars. DO NOT include benefits within this total. _x000a__x000a_" sqref="D3:D7">
      <formula1>0</formula1>
      <formula2>10000000000</formula2>
    </dataValidation>
    <dataValidation allowBlank="1" showInputMessage="1" showErrorMessage="1" prompt="Provide a brief description of the duties of this administrative position. _x000a_" sqref="G3"/>
    <dataValidation allowBlank="1" showInputMessage="1" showErrorMessage="1" prompt="Provide the total amount of compensation for this position. This should be a sum of base salary, bonus compensation/ incentives, and other compensation. " sqref="F3"/>
    <dataValidation allowBlank="1" showInputMessage="1" showErrorMessage="1" prompt="Provide all bonus compensation or incentives recorded during the fiscal year for this position. Provide in terms of dollars. DO NOT include benefits within this total. " sqref="D3"/>
    <dataValidation allowBlank="1" showInputMessage="1" showErrorMessage="1" prompt="Provide base salary recorded during the fiscal year for this position. Provide in terms of dollars. DO NOT include benefits within this total. _x000a_" sqref="C3"/>
    <dataValidation allowBlank="1" showInputMessage="1" showErrorMessage="1" prompt="Provide the title or name of the position. Titles should be ranked from highest paid to lowest. " sqref="B3"/>
    <dataValidation allowBlank="1" showInputMessage="1" showErrorMessage="1" prompt="If a measurement within the CEO performance evalutation is not included above, replace the text within this cell with the appropriate performance measure." sqref="I12:I16"/>
    <dataValidation type="list" allowBlank="1" showInputMessage="1" showErrorMessage="1" prompt="Indicate &quot;Yes&quot; or &quot;No&quot; if this performance measure is included within the CEO's performance evalutation." sqref="J3:J16">
      <formula1>"yes,no"</formula1>
    </dataValidation>
    <dataValidation type="whole" allowBlank="1" showInputMessage="1" showErrorMessage="1" prompt="Provide all other compensation or incentives recorded during the fiscal year for this job classification. This should be a sum of all employees. Provide in terms of dollars. DO NOT include benefits within this total. " sqref="D4 D6">
      <formula1>0</formula1>
      <formula2>1000000000</formula2>
    </dataValidation>
    <dataValidation type="whole" allowBlank="1" showInputMessage="1" showErrorMessage="1" prompt="Provide all other compensation or incentives recorded during the fiscal year for this job classification. This should be a sum of all employees. Provide in terms of dollars. DO NOT include benefits within this total. " sqref="D5 D7">
      <formula1>0</formula1>
      <formula2>10000000000</formula2>
    </dataValidation>
    <dataValidation type="whole" allowBlank="1" showInputMessage="1" showErrorMessage="1" sqref="E3:E7">
      <formula1>0</formula1>
      <formula2>10000000000</formula2>
    </dataValidation>
  </dataValidations>
  <pageMargins left="0.7" right="0.7" top="0.75" bottom="0.75" header="0.3" footer="0.3"/>
  <pageSetup scale="56" orientation="landscape" verticalDpi="1200" r:id="rId3"/>
  <headerFooter>
    <oddHeader>&amp;A</oddHeader>
  </headerFooter>
  <customProperties>
    <customPr name="OrphanNamesChecked" r:id="rId4"/>
  </customProperties>
  <drawing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I17"/>
  <sheetViews>
    <sheetView showGridLines="0" topLeftCell="A2" workbookViewId="0">
      <selection activeCell="B3" sqref="B3"/>
    </sheetView>
  </sheetViews>
  <sheetFormatPr defaultColWidth="0" defaultRowHeight="16.5" zeroHeight="1" x14ac:dyDescent="0.3"/>
  <cols>
    <col min="1" max="1" width="44.125" customWidth="1"/>
    <col min="2" max="2" width="16.375" customWidth="1"/>
    <col min="3" max="3" width="19.75" style="59" bestFit="1" customWidth="1"/>
    <col min="4" max="4" width="16.25" hidden="1" customWidth="1"/>
    <col min="5" max="5" width="19.25" hidden="1" customWidth="1"/>
    <col min="6" max="6" width="18.75" hidden="1" customWidth="1"/>
    <col min="7" max="7" width="15.25" hidden="1" customWidth="1"/>
    <col min="8" max="8" width="30" style="18" hidden="1" customWidth="1"/>
    <col min="9" max="9" width="18.875" hidden="1" customWidth="1"/>
    <col min="10" max="16384" width="9" hidden="1"/>
  </cols>
  <sheetData>
    <row r="1" spans="1:9" ht="33" hidden="1" x14ac:dyDescent="0.3">
      <c r="A1" s="18" t="s">
        <v>325</v>
      </c>
      <c r="B1" s="18" t="s">
        <v>326</v>
      </c>
      <c r="D1" s="30" t="s">
        <v>2768</v>
      </c>
      <c r="E1" s="314" t="s">
        <v>2888</v>
      </c>
      <c r="F1" s="314" t="s">
        <v>2893</v>
      </c>
      <c r="G1" s="315" t="s">
        <v>2890</v>
      </c>
      <c r="H1" s="315" t="s">
        <v>2891</v>
      </c>
      <c r="I1" s="315" t="s">
        <v>2892</v>
      </c>
    </row>
    <row r="2" spans="1:9" x14ac:dyDescent="0.3">
      <c r="A2" s="99" t="s">
        <v>40</v>
      </c>
      <c r="B2" s="99" t="s">
        <v>31</v>
      </c>
      <c r="C2" s="100"/>
    </row>
    <row r="3" spans="1:9" x14ac:dyDescent="0.3">
      <c r="A3" s="101" t="s">
        <v>41</v>
      </c>
      <c r="B3" s="91"/>
      <c r="C3" s="100"/>
      <c r="D3" s="18" t="s">
        <v>328</v>
      </c>
      <c r="E3" s="358"/>
      <c r="F3" s="20"/>
      <c r="G3" s="20"/>
      <c r="H3" s="18" t="s">
        <v>400</v>
      </c>
    </row>
    <row r="4" spans="1:9" x14ac:dyDescent="0.3">
      <c r="A4" s="101" t="s">
        <v>42</v>
      </c>
      <c r="B4" s="92"/>
      <c r="C4" s="100"/>
      <c r="D4" s="18" t="s">
        <v>329</v>
      </c>
      <c r="E4" s="358"/>
      <c r="F4" s="20"/>
      <c r="G4" s="20"/>
      <c r="H4" s="18" t="s">
        <v>400</v>
      </c>
    </row>
    <row r="5" spans="1:9" x14ac:dyDescent="0.3">
      <c r="A5" s="101" t="s">
        <v>43</v>
      </c>
      <c r="B5" s="102">
        <f>(B3+B4)/2</f>
        <v>0</v>
      </c>
      <c r="C5" s="100"/>
      <c r="D5" s="18" t="s">
        <v>330</v>
      </c>
      <c r="E5" s="358"/>
      <c r="F5" s="20"/>
      <c r="G5" s="20"/>
      <c r="H5" s="18" t="s">
        <v>400</v>
      </c>
    </row>
    <row r="6" spans="1:9" x14ac:dyDescent="0.3">
      <c r="A6" s="101" t="s">
        <v>44</v>
      </c>
      <c r="B6" s="92"/>
      <c r="C6" s="100"/>
      <c r="D6" s="18" t="s">
        <v>331</v>
      </c>
      <c r="E6" s="358"/>
      <c r="F6" s="20"/>
      <c r="G6" s="20"/>
      <c r="H6" s="18" t="s">
        <v>400</v>
      </c>
    </row>
    <row r="7" spans="1:9" x14ac:dyDescent="0.3">
      <c r="A7" s="101" t="s">
        <v>45</v>
      </c>
      <c r="B7" s="92"/>
      <c r="C7" s="100"/>
      <c r="D7" s="18" t="s">
        <v>332</v>
      </c>
      <c r="E7" s="358"/>
      <c r="F7" s="20"/>
      <c r="G7" s="20"/>
      <c r="H7" s="18" t="s">
        <v>400</v>
      </c>
    </row>
    <row r="8" spans="1:9" x14ac:dyDescent="0.3">
      <c r="A8" s="101" t="s">
        <v>46</v>
      </c>
      <c r="B8" s="102">
        <f>+B7+B5</f>
        <v>0</v>
      </c>
      <c r="C8" s="100"/>
      <c r="D8" s="18" t="s">
        <v>333</v>
      </c>
      <c r="E8" s="358"/>
      <c r="F8" s="20"/>
      <c r="G8" s="20"/>
      <c r="H8" s="18" t="s">
        <v>400</v>
      </c>
    </row>
    <row r="9" spans="1:9" x14ac:dyDescent="0.3">
      <c r="A9" s="101" t="s">
        <v>47</v>
      </c>
      <c r="B9" s="92"/>
      <c r="C9" s="100" t="str">
        <f>IF(E9=1,"Information Required","")</f>
        <v>Information Required</v>
      </c>
      <c r="D9" s="18" t="s">
        <v>334</v>
      </c>
      <c r="E9" s="20">
        <f>IF(B9="",1,0)</f>
        <v>1</v>
      </c>
      <c r="F9" s="20"/>
      <c r="H9" s="18" t="s">
        <v>394</v>
      </c>
    </row>
    <row r="10" spans="1:9" x14ac:dyDescent="0.3">
      <c r="A10" s="101" t="s">
        <v>48</v>
      </c>
      <c r="B10" s="103">
        <f>IFERROR(B6/B5,0)</f>
        <v>0</v>
      </c>
      <c r="C10" s="100" t="str">
        <f t="shared" ref="C10" si="0">IF(E10=1,"Information Required","")</f>
        <v>Information Required</v>
      </c>
      <c r="D10" s="18" t="s">
        <v>335</v>
      </c>
      <c r="E10" s="20">
        <f>IF(B10&lt;=0,1,0)</f>
        <v>1</v>
      </c>
      <c r="F10" s="20"/>
      <c r="G10" s="18" t="s">
        <v>399</v>
      </c>
      <c r="H10" s="18" t="s">
        <v>3852</v>
      </c>
    </row>
    <row r="11" spans="1:9" x14ac:dyDescent="0.3">
      <c r="A11" s="101" t="s">
        <v>49</v>
      </c>
      <c r="B11" s="103">
        <f>IFERROR(B7/B8,0)</f>
        <v>0</v>
      </c>
      <c r="C11" s="100" t="str">
        <f>IF(E11=1,"Information Required","")</f>
        <v>Information Required</v>
      </c>
      <c r="D11" s="18" t="s">
        <v>336</v>
      </c>
      <c r="E11" s="20">
        <f>IF(B11&lt;=0,1,0)</f>
        <v>1</v>
      </c>
      <c r="F11" s="20"/>
      <c r="G11" s="18" t="s">
        <v>399</v>
      </c>
      <c r="H11" s="18" t="s">
        <v>3852</v>
      </c>
    </row>
    <row r="12" spans="1:9" x14ac:dyDescent="0.3">
      <c r="A12" s="310" t="s">
        <v>3778</v>
      </c>
      <c r="B12" s="99" t="s">
        <v>3777</v>
      </c>
      <c r="C12" s="100"/>
      <c r="D12" s="18"/>
      <c r="E12" s="20"/>
      <c r="F12" s="20"/>
      <c r="G12" s="18"/>
    </row>
    <row r="13" spans="1:9" x14ac:dyDescent="0.3">
      <c r="A13" s="284" t="s">
        <v>2971</v>
      </c>
      <c r="B13" s="285"/>
      <c r="C13" s="100" t="str">
        <f>IF(E13=1,"Information Required","")</f>
        <v>Information Required</v>
      </c>
      <c r="D13" s="18" t="s">
        <v>337</v>
      </c>
      <c r="E13" s="20">
        <f>IF(B13&lt;=0,1,0)</f>
        <v>1</v>
      </c>
      <c r="F13" s="17"/>
      <c r="G13" s="18" t="s">
        <v>399</v>
      </c>
      <c r="H13" s="18" t="s">
        <v>394</v>
      </c>
    </row>
    <row r="14" spans="1:9" x14ac:dyDescent="0.3">
      <c r="A14" s="284" t="s">
        <v>2972</v>
      </c>
      <c r="B14" s="285"/>
      <c r="C14" s="100" t="str">
        <f>IF(E14=1,"Information Required","")</f>
        <v>Information Required</v>
      </c>
      <c r="D14" s="18" t="s">
        <v>338</v>
      </c>
      <c r="E14" s="20">
        <f>IF(B14&lt;=0,1,0)</f>
        <v>1</v>
      </c>
      <c r="G14" s="18" t="s">
        <v>399</v>
      </c>
      <c r="H14" s="18" t="s">
        <v>394</v>
      </c>
    </row>
    <row r="15" spans="1:9" ht="17.25" thickBot="1" x14ac:dyDescent="0.35">
      <c r="C15"/>
      <c r="E15" s="57">
        <f>SUM(E3:E14)</f>
        <v>5</v>
      </c>
      <c r="F15" s="57">
        <f>SUM(F3:F14)</f>
        <v>0</v>
      </c>
    </row>
    <row r="16" spans="1:9" ht="17.25" thickTop="1" x14ac:dyDescent="0.3">
      <c r="E16" s="21" t="s">
        <v>340</v>
      </c>
    </row>
    <row r="17" x14ac:dyDescent="0.3"/>
  </sheetData>
  <sheetProtection algorithmName="SHA-512" hashValue="EgweLMpMW2aMiUia2/9opKmCcd7b1knUS9TJe7m0AhmxKDJJ2Rauf8WDFIoDlVaQHex5acStb3WT/DO/rwJv7g==" saltValue="CVvYP6wCQZ64N+39/RF2gA==" spinCount="100000" sheet="1" objects="1" scenarios="1"/>
  <protectedRanges>
    <protectedRange sqref="B3:B4 B6:B7 B19:B20 B9:B11 B13:B15" name="Range1"/>
  </protectedRanges>
  <customSheetViews>
    <customSheetView guid="{28AEA750-C54C-42D1-88CB-93F4F736EA11}" fitToPage="1">
      <selection activeCell="B3" sqref="B3"/>
      <pageMargins left="0.7" right="0.7" top="0.75" bottom="0.75" header="0.3" footer="0.3"/>
      <pageSetup orientation="portrait" verticalDpi="0" r:id="rId1"/>
      <headerFooter>
        <oddHeader>&amp;A</oddHeader>
      </headerFooter>
    </customSheetView>
    <customSheetView guid="{E32B2AD9-E93B-47B2-A401-1E32445A77A6}" fitToPage="1">
      <selection activeCell="B3" sqref="B3"/>
      <pageMargins left="0.7" right="0.7" top="0.75" bottom="0.75" header="0.3" footer="0.3"/>
      <pageSetup orientation="portrait" verticalDpi="0" r:id="rId2"/>
      <headerFooter>
        <oddHeader>&amp;A</oddHeader>
      </headerFooter>
    </customSheetView>
  </customSheetViews>
  <dataValidations count="5">
    <dataValidation type="decimal" operator="lessThanOrEqual" allowBlank="1" showInputMessage="1" showErrorMessage="1" error="Inputs must be less than or equal to 1,000,000." sqref="B5 B7:B11">
      <formula1>1000000</formula1>
    </dataValidation>
    <dataValidation type="decimal" operator="lessThanOrEqual" allowBlank="1" showInputMessage="1" showErrorMessage="1" error="Inputs must be less than or equal to 1,000,000." prompt="For the purposes of the Staffing section see &quot;employees&quot; as all individuals on the payroll. Provide the number of employees at the beginning of the fiscal year. " sqref="B3">
      <formula1>1000000</formula1>
    </dataValidation>
    <dataValidation type="decimal" operator="lessThanOrEqual" allowBlank="1" showInputMessage="1" showErrorMessage="1" error="Inputs must be less than or equal to 1,000,000." prompt="Provide the number of employees at the end of the fiscal year. " sqref="B4">
      <formula1>1000000</formula1>
    </dataValidation>
    <dataValidation type="decimal" operator="lessThanOrEqual" allowBlank="1" showInputMessage="1" showErrorMessage="1" error="Inputs must be less than or equal to 1,000,000." prompt="The number of employees who have left or are no longer part of the organization, including voluntary and non-voluntary vacancies. This should not include employees who moved positions internally." sqref="B6">
      <formula1>1000000</formula1>
    </dataValidation>
    <dataValidation allowBlank="1" showInputMessage="1" showErrorMessage="1" promptTitle="Instructions" prompt="Provide all values in column B. Additional instructions may appear as you select cells in column B. " sqref="A2"/>
  </dataValidations>
  <pageMargins left="0.7" right="0.7" top="0.75" bottom="0.75" header="0.3" footer="0.3"/>
  <pageSetup orientation="portrait" verticalDpi="0" r:id="rId3"/>
  <headerFooter>
    <oddHeader>&amp;A</oddHeader>
  </headerFooter>
  <customProperties>
    <customPr name="OrphanNamesChecked" r:id="rId4"/>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Q30"/>
  <sheetViews>
    <sheetView showGridLines="0" topLeftCell="A2" zoomScale="90" zoomScaleNormal="90" workbookViewId="0">
      <selection activeCell="C3" sqref="C3"/>
    </sheetView>
  </sheetViews>
  <sheetFormatPr defaultColWidth="0" defaultRowHeight="16.5" zeroHeight="1" x14ac:dyDescent="0.3"/>
  <cols>
    <col min="1" max="1" width="26" customWidth="1"/>
    <col min="2" max="9" width="14.375" customWidth="1"/>
    <col min="10" max="10" width="19.375" style="28" customWidth="1"/>
    <col min="11" max="11" width="33.375" style="27" bestFit="1" customWidth="1"/>
    <col min="12" max="12" width="4.375" style="27" customWidth="1"/>
    <col min="13" max="13" width="8.75" style="64" hidden="1" customWidth="1"/>
    <col min="14" max="14" width="10.375" style="18" hidden="1" customWidth="1"/>
    <col min="15" max="15" width="18.75" style="18" hidden="1" customWidth="1"/>
    <col min="16" max="16" width="16" style="18" hidden="1" customWidth="1"/>
    <col min="17" max="17" width="21.25" style="18" hidden="1" customWidth="1"/>
    <col min="18" max="16384" width="9" hidden="1"/>
  </cols>
  <sheetData>
    <row r="1" spans="1:17" s="18" customFormat="1" hidden="1" x14ac:dyDescent="0.3">
      <c r="A1" s="18" t="s">
        <v>325</v>
      </c>
      <c r="B1" s="18" t="s">
        <v>326</v>
      </c>
      <c r="C1" s="18" t="s">
        <v>355</v>
      </c>
      <c r="D1" s="18" t="s">
        <v>356</v>
      </c>
      <c r="E1" s="18" t="s">
        <v>357</v>
      </c>
      <c r="F1" s="18" t="s">
        <v>358</v>
      </c>
      <c r="G1" s="18" t="s">
        <v>359</v>
      </c>
      <c r="H1" s="18" t="s">
        <v>360</v>
      </c>
      <c r="I1" s="18" t="s">
        <v>361</v>
      </c>
      <c r="J1" s="27" t="s">
        <v>362</v>
      </c>
      <c r="K1" s="27"/>
      <c r="L1" s="27"/>
      <c r="M1" s="64" t="s">
        <v>2768</v>
      </c>
      <c r="N1" s="18" t="s">
        <v>2888</v>
      </c>
      <c r="O1" s="18" t="s">
        <v>2893</v>
      </c>
      <c r="P1" s="18" t="s">
        <v>2894</v>
      </c>
      <c r="Q1" s="18" t="s">
        <v>2892</v>
      </c>
    </row>
    <row r="2" spans="1:17" ht="33.75" thickBot="1" x14ac:dyDescent="0.35">
      <c r="A2" s="104" t="s">
        <v>50</v>
      </c>
      <c r="B2" s="105" t="s">
        <v>51</v>
      </c>
      <c r="C2" s="105" t="s">
        <v>52</v>
      </c>
      <c r="D2" s="105" t="s">
        <v>53</v>
      </c>
      <c r="E2" s="105" t="s">
        <v>54</v>
      </c>
      <c r="F2" s="105" t="s">
        <v>55</v>
      </c>
      <c r="G2" s="106" t="s">
        <v>56</v>
      </c>
      <c r="H2" s="107" t="s">
        <v>57</v>
      </c>
      <c r="I2" s="108" t="s">
        <v>58</v>
      </c>
      <c r="J2" s="109" t="s">
        <v>105</v>
      </c>
      <c r="K2" s="110"/>
      <c r="L2" s="60"/>
      <c r="Q2" s="18" t="s">
        <v>424</v>
      </c>
    </row>
    <row r="3" spans="1:17" ht="17.25" thickTop="1" x14ac:dyDescent="0.3">
      <c r="A3" s="71" t="s">
        <v>59</v>
      </c>
      <c r="B3" s="111">
        <f>SUM(C3:I3)</f>
        <v>0</v>
      </c>
      <c r="C3" s="112"/>
      <c r="D3" s="112"/>
      <c r="E3" s="112"/>
      <c r="F3" s="112"/>
      <c r="G3" s="112"/>
      <c r="H3" s="112"/>
      <c r="I3" s="113"/>
      <c r="J3" s="114"/>
      <c r="K3" s="61"/>
      <c r="L3" s="61"/>
      <c r="M3" s="64" t="s">
        <v>328</v>
      </c>
    </row>
    <row r="4" spans="1:17" x14ac:dyDescent="0.3">
      <c r="A4" s="71" t="s">
        <v>60</v>
      </c>
      <c r="B4" s="111">
        <f>SUM(C4:I4)</f>
        <v>0</v>
      </c>
      <c r="C4" s="115"/>
      <c r="D4" s="115"/>
      <c r="E4" s="115"/>
      <c r="F4" s="115"/>
      <c r="G4" s="115"/>
      <c r="H4" s="115"/>
      <c r="I4" s="116"/>
      <c r="J4" s="117"/>
      <c r="K4" s="61"/>
      <c r="L4" s="61"/>
      <c r="M4" s="64" t="s">
        <v>329</v>
      </c>
    </row>
    <row r="5" spans="1:17" x14ac:dyDescent="0.3">
      <c r="A5" s="71" t="s">
        <v>61</v>
      </c>
      <c r="B5" s="111">
        <f>SUM(C5:I5)</f>
        <v>0</v>
      </c>
      <c r="C5" s="115"/>
      <c r="D5" s="115"/>
      <c r="E5" s="115"/>
      <c r="F5" s="115"/>
      <c r="G5" s="115"/>
      <c r="H5" s="115"/>
      <c r="I5" s="116"/>
      <c r="J5" s="117"/>
      <c r="K5" s="61"/>
      <c r="L5" s="61"/>
      <c r="M5" s="64" t="s">
        <v>330</v>
      </c>
    </row>
    <row r="6" spans="1:17" x14ac:dyDescent="0.3">
      <c r="A6" s="72" t="s">
        <v>62</v>
      </c>
      <c r="B6" s="111">
        <f>SUM(C6:I6)</f>
        <v>0</v>
      </c>
      <c r="C6" s="115"/>
      <c r="D6" s="115"/>
      <c r="E6" s="115"/>
      <c r="F6" s="115"/>
      <c r="G6" s="115"/>
      <c r="H6" s="115"/>
      <c r="I6" s="116"/>
      <c r="J6" s="117"/>
      <c r="K6" s="61"/>
      <c r="L6" s="61"/>
      <c r="M6" s="64" t="s">
        <v>331</v>
      </c>
    </row>
    <row r="7" spans="1:17" x14ac:dyDescent="0.3">
      <c r="A7" s="75" t="s">
        <v>2899</v>
      </c>
      <c r="B7" s="111">
        <f>SUM(C7:I7)</f>
        <v>0</v>
      </c>
      <c r="C7" s="118">
        <f t="shared" ref="C7:I7" si="0">SUM(C3:C6)</f>
        <v>0</v>
      </c>
      <c r="D7" s="118">
        <f t="shared" si="0"/>
        <v>0</v>
      </c>
      <c r="E7" s="118">
        <f t="shared" si="0"/>
        <v>0</v>
      </c>
      <c r="F7" s="118">
        <f t="shared" si="0"/>
        <v>0</v>
      </c>
      <c r="G7" s="118">
        <f t="shared" si="0"/>
        <v>0</v>
      </c>
      <c r="H7" s="118">
        <f>SUM(H3:H6)</f>
        <v>0</v>
      </c>
      <c r="I7" s="119">
        <f t="shared" si="0"/>
        <v>0</v>
      </c>
      <c r="J7" s="120"/>
      <c r="K7" s="63" t="str">
        <f>IF(N7=1,"Error-Total Must be Greater Than Zero","")</f>
        <v>Error-Total Must be Greater Than Zero</v>
      </c>
      <c r="L7" s="63"/>
      <c r="M7" s="64" t="s">
        <v>332</v>
      </c>
      <c r="N7" s="18">
        <f>IF(B7&lt;=0,1,0)</f>
        <v>1</v>
      </c>
      <c r="P7" s="18" t="s">
        <v>399</v>
      </c>
    </row>
    <row r="8" spans="1:17" ht="33.75" thickBot="1" x14ac:dyDescent="0.35">
      <c r="A8" s="104" t="s">
        <v>63</v>
      </c>
      <c r="B8" s="121" t="s">
        <v>51</v>
      </c>
      <c r="C8" s="121" t="s">
        <v>52</v>
      </c>
      <c r="D8" s="121" t="s">
        <v>53</v>
      </c>
      <c r="E8" s="121" t="s">
        <v>54</v>
      </c>
      <c r="F8" s="121" t="s">
        <v>55</v>
      </c>
      <c r="G8" s="107" t="s">
        <v>56</v>
      </c>
      <c r="H8" s="107" t="s">
        <v>57</v>
      </c>
      <c r="I8" s="108" t="s">
        <v>58</v>
      </c>
      <c r="J8" s="122" t="s">
        <v>105</v>
      </c>
      <c r="K8" s="110"/>
      <c r="L8" s="60"/>
      <c r="M8" s="64" t="s">
        <v>333</v>
      </c>
      <c r="N8" s="25"/>
      <c r="O8" s="25"/>
    </row>
    <row r="9" spans="1:17" ht="17.25" thickTop="1" x14ac:dyDescent="0.3">
      <c r="A9" s="71" t="s">
        <v>64</v>
      </c>
      <c r="B9" s="123">
        <f>SUM(C9:I9)</f>
        <v>0</v>
      </c>
      <c r="C9" s="124"/>
      <c r="D9" s="124"/>
      <c r="E9" s="124"/>
      <c r="F9" s="124"/>
      <c r="G9" s="124"/>
      <c r="H9" s="124"/>
      <c r="I9" s="125"/>
      <c r="J9" s="126"/>
      <c r="K9" s="62"/>
      <c r="L9" s="62"/>
      <c r="M9" s="64" t="s">
        <v>334</v>
      </c>
    </row>
    <row r="10" spans="1:17" x14ac:dyDescent="0.3">
      <c r="A10" s="71" t="s">
        <v>65</v>
      </c>
      <c r="B10" s="123">
        <f>SUM(C10:I10)</f>
        <v>0</v>
      </c>
      <c r="C10" s="127"/>
      <c r="D10" s="127"/>
      <c r="E10" s="127"/>
      <c r="F10" s="127"/>
      <c r="G10" s="127"/>
      <c r="H10" s="127"/>
      <c r="I10" s="128"/>
      <c r="J10" s="129"/>
      <c r="K10" s="62"/>
      <c r="L10" s="62"/>
      <c r="M10" s="64" t="s">
        <v>335</v>
      </c>
    </row>
    <row r="11" spans="1:17" x14ac:dyDescent="0.3">
      <c r="A11" s="71" t="s">
        <v>66</v>
      </c>
      <c r="B11" s="123">
        <f>SUM(C11:I11)</f>
        <v>0</v>
      </c>
      <c r="C11" s="127"/>
      <c r="D11" s="127"/>
      <c r="E11" s="127"/>
      <c r="F11" s="127"/>
      <c r="G11" s="127"/>
      <c r="H11" s="127"/>
      <c r="I11" s="128"/>
      <c r="J11" s="129"/>
      <c r="K11" s="62"/>
      <c r="L11" s="62"/>
      <c r="M11" s="64" t="s">
        <v>336</v>
      </c>
    </row>
    <row r="12" spans="1:17" x14ac:dyDescent="0.3">
      <c r="A12" s="72" t="s">
        <v>67</v>
      </c>
      <c r="B12" s="123">
        <f>SUM(C12:I12)</f>
        <v>0</v>
      </c>
      <c r="C12" s="127"/>
      <c r="D12" s="127"/>
      <c r="E12" s="127"/>
      <c r="F12" s="127"/>
      <c r="G12" s="127"/>
      <c r="H12" s="128"/>
      <c r="I12" s="127"/>
      <c r="J12" s="130"/>
      <c r="K12" s="62"/>
      <c r="L12" s="62"/>
      <c r="M12" s="64" t="s">
        <v>337</v>
      </c>
    </row>
    <row r="13" spans="1:17" x14ac:dyDescent="0.3">
      <c r="A13" s="75" t="s">
        <v>2900</v>
      </c>
      <c r="B13" s="123">
        <f>SUM(C13:I13)</f>
        <v>0</v>
      </c>
      <c r="C13" s="131">
        <f t="shared" ref="C13:I13" si="1">SUM(C9:C12)</f>
        <v>0</v>
      </c>
      <c r="D13" s="132">
        <f t="shared" si="1"/>
        <v>0</v>
      </c>
      <c r="E13" s="132">
        <f t="shared" si="1"/>
        <v>0</v>
      </c>
      <c r="F13" s="131">
        <f t="shared" si="1"/>
        <v>0</v>
      </c>
      <c r="G13" s="132">
        <f t="shared" si="1"/>
        <v>0</v>
      </c>
      <c r="H13" s="132">
        <f>SUM(H9:H12)</f>
        <v>0</v>
      </c>
      <c r="I13" s="132">
        <f t="shared" si="1"/>
        <v>0</v>
      </c>
      <c r="J13" s="133"/>
      <c r="K13" s="63" t="str">
        <f>IF(N13=1,"Error-Total Must be Greater Than Zero","")</f>
        <v>Error-Total Must be Greater Than Zero</v>
      </c>
      <c r="L13" s="63"/>
      <c r="M13" s="64" t="s">
        <v>338</v>
      </c>
      <c r="N13" s="18">
        <f>IF(B13&lt;=0,1,0)</f>
        <v>1</v>
      </c>
      <c r="P13" s="18" t="s">
        <v>399</v>
      </c>
    </row>
    <row r="14" spans="1:17" ht="17.25" thickBot="1" x14ac:dyDescent="0.35">
      <c r="A14" s="104" t="s">
        <v>68</v>
      </c>
      <c r="B14" s="121" t="s">
        <v>51</v>
      </c>
      <c r="C14" s="134"/>
      <c r="D14" s="134"/>
      <c r="E14" s="134"/>
      <c r="F14" s="134"/>
      <c r="G14" s="134"/>
      <c r="H14" s="134"/>
      <c r="I14" s="134"/>
      <c r="J14" s="135" t="s">
        <v>105</v>
      </c>
      <c r="K14" s="136"/>
      <c r="M14" s="64" t="s">
        <v>339</v>
      </c>
      <c r="N14" s="25"/>
      <c r="O14" s="25"/>
    </row>
    <row r="15" spans="1:17" ht="33.75" thickTop="1" x14ac:dyDescent="0.3">
      <c r="A15" s="71" t="s">
        <v>69</v>
      </c>
      <c r="B15" s="137"/>
      <c r="C15" s="134"/>
      <c r="D15" s="134"/>
      <c r="E15" s="134"/>
      <c r="F15" s="134"/>
      <c r="G15" s="134"/>
      <c r="H15" s="134"/>
      <c r="I15" s="134"/>
      <c r="J15" s="130"/>
      <c r="K15" s="63" t="str">
        <f>IF(N15=1,"Error-Information Required","")</f>
        <v>Error-Information Required</v>
      </c>
      <c r="L15" s="63"/>
      <c r="M15" s="64" t="s">
        <v>341</v>
      </c>
      <c r="N15" s="18">
        <f>IF(B15="",1,0)</f>
        <v>1</v>
      </c>
      <c r="P15" s="18" t="s">
        <v>402</v>
      </c>
    </row>
    <row r="16" spans="1:17" x14ac:dyDescent="0.3">
      <c r="A16" s="71" t="s">
        <v>70</v>
      </c>
      <c r="B16" s="138"/>
      <c r="C16" s="134"/>
      <c r="D16" s="134"/>
      <c r="E16" s="134"/>
      <c r="F16" s="134"/>
      <c r="G16" s="134"/>
      <c r="H16" s="134"/>
      <c r="I16" s="134"/>
      <c r="J16" s="130"/>
      <c r="K16" s="63" t="str">
        <f>IF(N16=1,"Error-Information Required","")</f>
        <v>Error-Information Required</v>
      </c>
      <c r="L16" s="63"/>
      <c r="M16" s="64" t="s">
        <v>342</v>
      </c>
      <c r="N16" s="18">
        <f>IF(B16="",1,0)</f>
        <v>1</v>
      </c>
      <c r="P16" s="18" t="s">
        <v>402</v>
      </c>
    </row>
    <row r="17" spans="1:16" ht="33" x14ac:dyDescent="0.3">
      <c r="A17" s="72" t="s">
        <v>71</v>
      </c>
      <c r="B17" s="138"/>
      <c r="C17" s="134"/>
      <c r="D17" s="134"/>
      <c r="E17" s="134"/>
      <c r="F17" s="134"/>
      <c r="G17" s="134"/>
      <c r="H17" s="134"/>
      <c r="I17" s="134"/>
      <c r="J17" s="130"/>
      <c r="K17" s="63" t="str">
        <f>IF(N17=1,"Error-Information Required","")</f>
        <v>Error-Information Required</v>
      </c>
      <c r="L17" s="63"/>
      <c r="M17" s="64" t="s">
        <v>343</v>
      </c>
      <c r="N17" s="18">
        <f>IF(B17="",1,0)</f>
        <v>1</v>
      </c>
      <c r="P17" s="18" t="s">
        <v>402</v>
      </c>
    </row>
    <row r="18" spans="1:16" ht="17.25" thickBot="1" x14ac:dyDescent="0.35">
      <c r="A18" s="104" t="s">
        <v>72</v>
      </c>
      <c r="B18" s="139" t="s">
        <v>51</v>
      </c>
      <c r="C18" s="134"/>
      <c r="D18" s="134"/>
      <c r="E18" s="134"/>
      <c r="F18" s="134"/>
      <c r="G18" s="134"/>
      <c r="H18" s="134"/>
      <c r="I18" s="134"/>
      <c r="J18" s="135" t="s">
        <v>105</v>
      </c>
      <c r="K18" s="63"/>
      <c r="L18" s="63"/>
      <c r="M18" s="64" t="s">
        <v>344</v>
      </c>
      <c r="N18" s="25"/>
      <c r="O18" s="25"/>
    </row>
    <row r="19" spans="1:16" ht="33.75" thickTop="1" x14ac:dyDescent="0.3">
      <c r="A19" s="71" t="s">
        <v>73</v>
      </c>
      <c r="B19" s="137"/>
      <c r="C19" s="134"/>
      <c r="D19" s="134"/>
      <c r="E19" s="134"/>
      <c r="F19" s="134"/>
      <c r="G19" s="134"/>
      <c r="H19" s="134"/>
      <c r="I19" s="134"/>
      <c r="J19" s="130"/>
      <c r="K19" s="63" t="str">
        <f>IF(N19=1,"Error-Information Required","")</f>
        <v>Error-Information Required</v>
      </c>
      <c r="L19" s="63"/>
      <c r="M19" s="64" t="s">
        <v>345</v>
      </c>
      <c r="N19" s="18">
        <f>IF(B19="",1,0)</f>
        <v>1</v>
      </c>
      <c r="P19" s="18" t="s">
        <v>402</v>
      </c>
    </row>
    <row r="20" spans="1:16" ht="33" x14ac:dyDescent="0.3">
      <c r="A20" s="72" t="s">
        <v>74</v>
      </c>
      <c r="B20" s="138"/>
      <c r="C20" s="134"/>
      <c r="D20" s="134"/>
      <c r="E20" s="134"/>
      <c r="F20" s="134"/>
      <c r="G20" s="134"/>
      <c r="H20" s="134"/>
      <c r="I20" s="134"/>
      <c r="J20" s="130"/>
      <c r="K20" s="63" t="str">
        <f>IF(N20=1,"Error-Information Required","")</f>
        <v>Error-Information Required</v>
      </c>
      <c r="L20" s="63"/>
      <c r="M20" s="64" t="s">
        <v>346</v>
      </c>
      <c r="N20" s="18">
        <f>IF(B20="",1,0)</f>
        <v>1</v>
      </c>
      <c r="P20" s="18" t="s">
        <v>402</v>
      </c>
    </row>
    <row r="21" spans="1:16" ht="17.25" thickBot="1" x14ac:dyDescent="0.35">
      <c r="A21" s="104" t="s">
        <v>75</v>
      </c>
      <c r="B21" s="139" t="s">
        <v>51</v>
      </c>
      <c r="C21" s="134"/>
      <c r="D21" s="134"/>
      <c r="E21" s="134"/>
      <c r="F21" s="134"/>
      <c r="G21" s="134"/>
      <c r="H21" s="134"/>
      <c r="I21" s="134"/>
      <c r="J21" s="135" t="s">
        <v>105</v>
      </c>
      <c r="K21" s="63"/>
      <c r="L21" s="63"/>
      <c r="M21" s="64" t="s">
        <v>347</v>
      </c>
      <c r="N21" s="25"/>
      <c r="O21" s="25"/>
    </row>
    <row r="22" spans="1:16" ht="33.75" thickTop="1" x14ac:dyDescent="0.3">
      <c r="A22" s="71" t="s">
        <v>76</v>
      </c>
      <c r="B22" s="140"/>
      <c r="C22" s="134"/>
      <c r="D22" s="134"/>
      <c r="E22" s="134"/>
      <c r="F22" s="134"/>
      <c r="G22" s="134"/>
      <c r="H22" s="134"/>
      <c r="I22" s="134"/>
      <c r="J22" s="141"/>
      <c r="K22" s="63" t="str">
        <f t="shared" ref="K22:K26" si="2">IF(N22=1,"Error-Information Required","")</f>
        <v>Error-Information Required</v>
      </c>
      <c r="L22" s="63"/>
      <c r="M22" s="64" t="s">
        <v>348</v>
      </c>
      <c r="N22" s="18">
        <f>IF(B22="",1,0)</f>
        <v>1</v>
      </c>
      <c r="P22" s="18" t="s">
        <v>402</v>
      </c>
    </row>
    <row r="23" spans="1:16" x14ac:dyDescent="0.3">
      <c r="A23" s="71" t="s">
        <v>77</v>
      </c>
      <c r="B23" s="142"/>
      <c r="C23" s="134"/>
      <c r="D23" s="134"/>
      <c r="E23" s="134"/>
      <c r="F23" s="134"/>
      <c r="G23" s="134"/>
      <c r="H23" s="134"/>
      <c r="I23" s="134"/>
      <c r="J23" s="143"/>
      <c r="K23" s="63" t="str">
        <f t="shared" si="2"/>
        <v>Error-Information Required</v>
      </c>
      <c r="L23" s="63"/>
      <c r="M23" s="64" t="s">
        <v>349</v>
      </c>
      <c r="N23" s="18">
        <f>IF(B23="",1,0)</f>
        <v>1</v>
      </c>
      <c r="P23" s="18" t="s">
        <v>402</v>
      </c>
    </row>
    <row r="24" spans="1:16" x14ac:dyDescent="0.3">
      <c r="A24" s="71" t="s">
        <v>78</v>
      </c>
      <c r="B24" s="142"/>
      <c r="C24" s="134"/>
      <c r="D24" s="134"/>
      <c r="E24" s="134"/>
      <c r="F24" s="134"/>
      <c r="G24" s="134"/>
      <c r="H24" s="134"/>
      <c r="I24" s="134"/>
      <c r="J24" s="143"/>
      <c r="K24" s="63" t="str">
        <f t="shared" si="2"/>
        <v>Error-Information Required</v>
      </c>
      <c r="L24" s="63"/>
      <c r="M24" s="64" t="s">
        <v>350</v>
      </c>
      <c r="N24" s="18">
        <f>IF(B24="",1,0)</f>
        <v>1</v>
      </c>
      <c r="P24" s="18" t="s">
        <v>402</v>
      </c>
    </row>
    <row r="25" spans="1:16" x14ac:dyDescent="0.3">
      <c r="A25" s="71" t="s">
        <v>79</v>
      </c>
      <c r="B25" s="142"/>
      <c r="C25" s="134"/>
      <c r="D25" s="134"/>
      <c r="E25" s="134"/>
      <c r="F25" s="134"/>
      <c r="G25" s="134"/>
      <c r="H25" s="134"/>
      <c r="I25" s="134"/>
      <c r="J25" s="143"/>
      <c r="K25" s="63" t="str">
        <f t="shared" si="2"/>
        <v>Error-Information Required</v>
      </c>
      <c r="L25" s="63"/>
      <c r="M25" s="64" t="s">
        <v>351</v>
      </c>
      <c r="N25" s="18">
        <f>IF(B25="",1,0)</f>
        <v>1</v>
      </c>
      <c r="P25" s="18" t="s">
        <v>402</v>
      </c>
    </row>
    <row r="26" spans="1:16" x14ac:dyDescent="0.3">
      <c r="A26" s="72" t="s">
        <v>80</v>
      </c>
      <c r="B26" s="65"/>
      <c r="C26" s="134"/>
      <c r="D26" s="134"/>
      <c r="E26" s="134"/>
      <c r="F26" s="134"/>
      <c r="G26" s="134"/>
      <c r="H26" s="134"/>
      <c r="I26" s="134"/>
      <c r="J26" s="143"/>
      <c r="K26" s="63" t="str">
        <f t="shared" si="2"/>
        <v>Error-Information Required</v>
      </c>
      <c r="L26" s="63"/>
      <c r="M26" s="64" t="s">
        <v>352</v>
      </c>
      <c r="N26" s="18">
        <f>IF(B26="",1,0)</f>
        <v>1</v>
      </c>
      <c r="P26" s="18" t="s">
        <v>402</v>
      </c>
    </row>
    <row r="27" spans="1:16" x14ac:dyDescent="0.3">
      <c r="A27" s="75" t="s">
        <v>2901</v>
      </c>
      <c r="B27" s="98">
        <f>SUM(B22:B26)</f>
        <v>0</v>
      </c>
      <c r="C27" s="134"/>
      <c r="D27" s="134"/>
      <c r="E27" s="134"/>
      <c r="F27" s="134"/>
      <c r="G27" s="134"/>
      <c r="H27" s="134"/>
      <c r="I27" s="134"/>
      <c r="J27" s="144"/>
      <c r="K27" s="136"/>
      <c r="M27" s="64" t="s">
        <v>353</v>
      </c>
    </row>
    <row r="28" spans="1:16" x14ac:dyDescent="0.3"/>
    <row r="29" spans="1:16" ht="17.25" thickBot="1" x14ac:dyDescent="0.35">
      <c r="N29" s="58">
        <f>SUM(N3:N28)</f>
        <v>12</v>
      </c>
      <c r="O29" s="58">
        <f>SUM(O3:O28)</f>
        <v>0</v>
      </c>
    </row>
    <row r="30" spans="1:16" ht="17.25" thickTop="1" x14ac:dyDescent="0.3">
      <c r="N30" s="21" t="s">
        <v>340</v>
      </c>
    </row>
  </sheetData>
  <sheetProtection algorithmName="SHA-512" hashValue="rFBXraIy1D4J4bAFFwlK70zbM4Mib0FwZmJjeax7811Gh9S04lVFWWsUICaSolbNnr50+mwQmK6gqJgjx4/cuQ==" saltValue="k9MVYYhGi9vt57aK5ffCJQ==" spinCount="100000" sheet="1" objects="1" scenarios="1"/>
  <protectedRanges>
    <protectedRange sqref="C3:J6 C9:J12 B15:B17 J15:J17 B19:B20 J19:J20 B22:B26 J22:J26" name="Utilization"/>
  </protectedRanges>
  <customSheetViews>
    <customSheetView guid="{28AEA750-C54C-42D1-88CB-93F4F736EA11}" fitToPage="1">
      <selection activeCell="B27" sqref="B27"/>
      <pageMargins left="0.7" right="0.7" top="0.75" bottom="0.75" header="0.3" footer="0.3"/>
      <pageSetup scale="74" orientation="landscape" r:id="rId1"/>
      <headerFooter>
        <oddHeader>&amp;A</oddHeader>
      </headerFooter>
    </customSheetView>
    <customSheetView guid="{E32B2AD9-E93B-47B2-A401-1E32445A77A6}" fitToPage="1">
      <selection activeCell="B27" sqref="B27"/>
      <pageMargins left="0.7" right="0.7" top="0.75" bottom="0.75" header="0.3" footer="0.3"/>
      <pageSetup scale="74" orientation="landscape" r:id="rId2"/>
      <headerFooter>
        <oddHeader>&amp;A</oddHeader>
      </headerFooter>
    </customSheetView>
  </customSheetViews>
  <conditionalFormatting sqref="B3:B6 B9:B12">
    <cfRule type="cellIs" dxfId="33" priority="3" operator="notEqual">
      <formula>SUM(C3:I3)</formula>
    </cfRule>
  </conditionalFormatting>
  <conditionalFormatting sqref="B13">
    <cfRule type="cellIs" dxfId="32" priority="1" operator="notEqual">
      <formula>SUM($B$9:$B$12)</formula>
    </cfRule>
  </conditionalFormatting>
  <conditionalFormatting sqref="B7">
    <cfRule type="cellIs" dxfId="31" priority="2" operator="notEqual">
      <formula>SUM($B$3:$B$6)</formula>
    </cfRule>
  </conditionalFormatting>
  <dataValidations count="7">
    <dataValidation type="decimal" operator="lessThanOrEqual" allowBlank="1" showInputMessage="1" showErrorMessage="1" error="Inputs must be less than or equal to 10,000,000. " prompt="In the notes sections please provide examples of what is included within &quot;All Other Visits&quot; that is not included in the other present categories._x000a_" sqref="B26">
      <formula1>10000000</formula1>
    </dataValidation>
    <dataValidation type="decimal" operator="lessThanOrEqual" allowBlank="1" showInputMessage="1" showErrorMessage="1" error="Input must be between 1 and 100,000,000. " sqref="B27">
      <formula1>100000000</formula1>
    </dataValidation>
    <dataValidation type="decimal" operator="lessThanOrEqual" allowBlank="1" showInputMessage="1" showErrorMessage="1" error="Input must be less than or equal to 10,000,000. " sqref="B22:B25 B15:B17 B19:B20">
      <formula1>10000000</formula1>
    </dataValidation>
    <dataValidation type="decimal" operator="lessThanOrEqual" allowBlank="1" showInputMessage="1" showErrorMessage="1" error="Input must be less than or equal to 100,000,000. " sqref="D3:I7 C10:C13 B3:B7 C4:C7 D9:I13 B9:B13">
      <formula1>100000000</formula1>
    </dataValidation>
    <dataValidation allowBlank="1" showInputMessage="1" showErrorMessage="1" promptTitle="Instructions" prompt="Provide all values in columns B - I. For discharges and inpatient days provide values in columns C - I for the appropriate care type. Totals will be summed into column B and in rows desingated as Total. " sqref="A2"/>
    <dataValidation type="decimal" operator="lessThanOrEqual" allowBlank="1" showInputMessage="1" showErrorMessage="1" error="Input must be less than or equal to 100,000,000. " prompt="Select cell A2 for more information. Red highlights indicate totals do not match summed values." sqref="C9 C3">
      <formula1>100000000</formula1>
    </dataValidation>
    <dataValidation allowBlank="1" showInputMessage="1" showErrorMessage="1" promptTitle="Notes to expenses" prompt="Provide a brief description of how the split between columns C - F was completed." sqref="J2:L2"/>
  </dataValidations>
  <pageMargins left="0.7" right="0.7" top="0.75" bottom="0.75" header="0.3" footer="0.3"/>
  <pageSetup scale="74" orientation="landscape" r:id="rId3"/>
  <headerFooter>
    <oddHeader>&amp;A</oddHeader>
  </headerFooter>
  <customProperties>
    <customPr name="OrphanNamesChecked" r:id="rId4"/>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Q50"/>
  <sheetViews>
    <sheetView showGridLines="0" zoomScale="90" zoomScaleNormal="90" workbookViewId="0">
      <pane xSplit="2" ySplit="2" topLeftCell="C3" activePane="bottomRight" state="frozen"/>
      <selection activeCell="F22" sqref="F22"/>
      <selection pane="topRight" activeCell="F22" sqref="F22"/>
      <selection pane="bottomLeft" activeCell="F22" sqref="F22"/>
      <selection pane="bottomRight" activeCell="B25" sqref="B25"/>
    </sheetView>
  </sheetViews>
  <sheetFormatPr defaultColWidth="0" defaultRowHeight="16.5" zeroHeight="1" x14ac:dyDescent="0.3"/>
  <cols>
    <col min="1" max="1" width="41" style="13" customWidth="1"/>
    <col min="2" max="2" width="22" style="13" customWidth="1"/>
    <col min="3" max="9" width="18.75" style="13" customWidth="1"/>
    <col min="10" max="10" width="39.75" style="27" bestFit="1" customWidth="1"/>
    <col min="11" max="11" width="5.125" customWidth="1"/>
    <col min="12" max="12" width="8.75" style="18" hidden="1" customWidth="1"/>
    <col min="13" max="13" width="10.375" style="18" hidden="1" customWidth="1"/>
    <col min="14" max="14" width="18.75" style="18" hidden="1" customWidth="1"/>
    <col min="15" max="15" width="15.25" style="18" hidden="1" customWidth="1"/>
    <col min="16" max="16" width="15.75" style="18" hidden="1" customWidth="1"/>
    <col min="17" max="17" width="28.375" style="18" hidden="1" customWidth="1"/>
    <col min="18" max="16384" width="9" hidden="1"/>
  </cols>
  <sheetData>
    <row r="1" spans="1:17" s="18" customFormat="1" hidden="1" x14ac:dyDescent="0.3">
      <c r="A1" s="22" t="s">
        <v>325</v>
      </c>
      <c r="B1" s="22" t="s">
        <v>326</v>
      </c>
      <c r="C1" s="22" t="s">
        <v>355</v>
      </c>
      <c r="D1" s="22" t="s">
        <v>356</v>
      </c>
      <c r="E1" s="22" t="s">
        <v>357</v>
      </c>
      <c r="F1" s="22" t="s">
        <v>358</v>
      </c>
      <c r="G1" s="22" t="s">
        <v>359</v>
      </c>
      <c r="H1" s="22" t="s">
        <v>360</v>
      </c>
      <c r="I1" s="22" t="s">
        <v>361</v>
      </c>
      <c r="J1" s="27"/>
      <c r="L1" s="18" t="s">
        <v>2768</v>
      </c>
      <c r="M1" s="18" t="s">
        <v>2888</v>
      </c>
      <c r="N1" s="18" t="s">
        <v>2893</v>
      </c>
      <c r="O1" s="18" t="s">
        <v>2894</v>
      </c>
      <c r="P1" s="26" t="s">
        <v>2891</v>
      </c>
      <c r="Q1" s="26" t="s">
        <v>2892</v>
      </c>
    </row>
    <row r="2" spans="1:17" s="14" customFormat="1" ht="17.25" thickBot="1" x14ac:dyDescent="0.35">
      <c r="A2" s="104" t="s">
        <v>81</v>
      </c>
      <c r="B2" s="145" t="s">
        <v>51</v>
      </c>
      <c r="C2" s="105" t="s">
        <v>52</v>
      </c>
      <c r="D2" s="105" t="s">
        <v>53</v>
      </c>
      <c r="E2" s="146" t="s">
        <v>54</v>
      </c>
      <c r="F2" s="105" t="s">
        <v>55</v>
      </c>
      <c r="G2" s="106" t="s">
        <v>56</v>
      </c>
      <c r="H2" s="107" t="s">
        <v>57</v>
      </c>
      <c r="I2" s="108" t="s">
        <v>58</v>
      </c>
      <c r="J2" s="147"/>
      <c r="L2" s="23"/>
      <c r="M2" s="23"/>
      <c r="N2" s="23"/>
      <c r="O2" s="23"/>
      <c r="P2" s="23"/>
      <c r="Q2" s="23"/>
    </row>
    <row r="3" spans="1:17" ht="17.25" thickTop="1" x14ac:dyDescent="0.3">
      <c r="A3" s="148" t="s">
        <v>82</v>
      </c>
      <c r="B3" s="149">
        <f>SUM(C3:I3)</f>
        <v>0</v>
      </c>
      <c r="C3" s="150"/>
      <c r="D3" s="151"/>
      <c r="E3" s="150"/>
      <c r="F3" s="150"/>
      <c r="G3" s="150"/>
      <c r="H3" s="150"/>
      <c r="I3" s="151"/>
      <c r="J3" s="136"/>
      <c r="L3" s="18" t="s">
        <v>328</v>
      </c>
      <c r="O3" s="18" t="s">
        <v>407</v>
      </c>
      <c r="P3" s="18" t="s">
        <v>394</v>
      </c>
      <c r="Q3" s="18" t="s">
        <v>408</v>
      </c>
    </row>
    <row r="4" spans="1:17" x14ac:dyDescent="0.3">
      <c r="A4" s="148" t="s">
        <v>83</v>
      </c>
      <c r="B4" s="149">
        <f t="shared" ref="B4:B8" si="0">SUM(C4:I4)</f>
        <v>0</v>
      </c>
      <c r="C4" s="152"/>
      <c r="D4" s="153"/>
      <c r="E4" s="152"/>
      <c r="F4" s="152"/>
      <c r="G4" s="152"/>
      <c r="H4" s="152"/>
      <c r="I4" s="153"/>
      <c r="J4" s="136"/>
      <c r="L4" s="18" t="s">
        <v>329</v>
      </c>
      <c r="P4" s="18" t="s">
        <v>394</v>
      </c>
      <c r="Q4" s="18" t="s">
        <v>408</v>
      </c>
    </row>
    <row r="5" spans="1:17" x14ac:dyDescent="0.3">
      <c r="A5" s="148" t="s">
        <v>84</v>
      </c>
      <c r="B5" s="149">
        <f t="shared" si="0"/>
        <v>0</v>
      </c>
      <c r="C5" s="152"/>
      <c r="D5" s="153"/>
      <c r="E5" s="152"/>
      <c r="F5" s="152"/>
      <c r="G5" s="152"/>
      <c r="H5" s="152"/>
      <c r="I5" s="153"/>
      <c r="J5" s="136"/>
      <c r="L5" s="18" t="s">
        <v>330</v>
      </c>
      <c r="P5" s="18" t="s">
        <v>394</v>
      </c>
      <c r="Q5" s="18" t="s">
        <v>408</v>
      </c>
    </row>
    <row r="6" spans="1:17" x14ac:dyDescent="0.3">
      <c r="A6" s="148" t="s">
        <v>85</v>
      </c>
      <c r="B6" s="149">
        <f t="shared" si="0"/>
        <v>0</v>
      </c>
      <c r="C6" s="152"/>
      <c r="D6" s="153"/>
      <c r="E6" s="152"/>
      <c r="F6" s="152"/>
      <c r="G6" s="152"/>
      <c r="H6" s="152"/>
      <c r="I6" s="153"/>
      <c r="J6" s="136"/>
      <c r="L6" s="18" t="s">
        <v>331</v>
      </c>
      <c r="P6" s="18" t="s">
        <v>394</v>
      </c>
      <c r="Q6" s="18" t="s">
        <v>408</v>
      </c>
    </row>
    <row r="7" spans="1:17" x14ac:dyDescent="0.3">
      <c r="A7" s="148" t="s">
        <v>86</v>
      </c>
      <c r="B7" s="149">
        <f t="shared" si="0"/>
        <v>0</v>
      </c>
      <c r="C7" s="152"/>
      <c r="D7" s="153"/>
      <c r="E7" s="152"/>
      <c r="F7" s="152"/>
      <c r="G7" s="152"/>
      <c r="H7" s="152"/>
      <c r="I7" s="153"/>
      <c r="J7" s="136"/>
      <c r="L7" s="18" t="s">
        <v>332</v>
      </c>
      <c r="P7" s="18" t="s">
        <v>394</v>
      </c>
      <c r="Q7" s="18" t="s">
        <v>408</v>
      </c>
    </row>
    <row r="8" spans="1:17" ht="17.25" thickBot="1" x14ac:dyDescent="0.35">
      <c r="A8" s="154" t="s">
        <v>87</v>
      </c>
      <c r="B8" s="155">
        <f t="shared" si="0"/>
        <v>0</v>
      </c>
      <c r="C8" s="156"/>
      <c r="D8" s="157"/>
      <c r="E8" s="156"/>
      <c r="F8" s="156"/>
      <c r="G8" s="156"/>
      <c r="H8" s="156"/>
      <c r="I8" s="157"/>
      <c r="J8" s="136"/>
      <c r="L8" s="18" t="s">
        <v>333</v>
      </c>
      <c r="P8" s="18" t="s">
        <v>394</v>
      </c>
      <c r="Q8" s="18" t="s">
        <v>408</v>
      </c>
    </row>
    <row r="9" spans="1:17" x14ac:dyDescent="0.3">
      <c r="A9" s="154" t="s">
        <v>88</v>
      </c>
      <c r="B9" s="149">
        <f>SUM(C9:I9)</f>
        <v>0</v>
      </c>
      <c r="C9" s="158">
        <f>SUM(C3:C8)</f>
        <v>0</v>
      </c>
      <c r="D9" s="159">
        <f t="shared" ref="D9:I9" si="1">SUM(D3:D8)</f>
        <v>0</v>
      </c>
      <c r="E9" s="158">
        <f t="shared" si="1"/>
        <v>0</v>
      </c>
      <c r="F9" s="158">
        <f t="shared" si="1"/>
        <v>0</v>
      </c>
      <c r="G9" s="158">
        <f t="shared" si="1"/>
        <v>0</v>
      </c>
      <c r="H9" s="158">
        <f t="shared" si="1"/>
        <v>0</v>
      </c>
      <c r="I9" s="159">
        <f t="shared" si="1"/>
        <v>0</v>
      </c>
      <c r="J9" s="160" t="str">
        <f>IF(M9=1,"Error-Grand Total Must be Greater Than Zero","")</f>
        <v>Error-Grand Total Must be Greater Than Zero</v>
      </c>
      <c r="L9" s="18" t="s">
        <v>334</v>
      </c>
      <c r="M9" s="18">
        <f t="shared" ref="M9" si="2">IF(B9=0,1,0)</f>
        <v>1</v>
      </c>
      <c r="O9" s="18" t="s">
        <v>407</v>
      </c>
      <c r="Q9" s="18" t="s">
        <v>409</v>
      </c>
    </row>
    <row r="10" spans="1:17" ht="33" x14ac:dyDescent="0.3">
      <c r="A10" s="161" t="s">
        <v>2909</v>
      </c>
      <c r="B10" s="162"/>
      <c r="C10" s="163"/>
      <c r="D10" s="164"/>
      <c r="E10" s="164"/>
      <c r="F10" s="164"/>
      <c r="G10" s="164"/>
      <c r="H10" s="164"/>
      <c r="I10" s="164"/>
      <c r="J10" s="160" t="str">
        <f>IF(M10=1,"Error-Select Yes or No from Dropdown","")</f>
        <v>Error-Select Yes or No from Dropdown</v>
      </c>
      <c r="L10" s="18" t="s">
        <v>335</v>
      </c>
      <c r="M10" s="18">
        <f>IF(B10="",1,0)</f>
        <v>1</v>
      </c>
      <c r="O10" s="18" t="s">
        <v>402</v>
      </c>
    </row>
    <row r="11" spans="1:17" s="14" customFormat="1" ht="33.75" thickBot="1" x14ac:dyDescent="0.35">
      <c r="A11" s="165" t="s">
        <v>89</v>
      </c>
      <c r="B11" s="166" t="s">
        <v>51</v>
      </c>
      <c r="C11" s="167" t="s">
        <v>52</v>
      </c>
      <c r="D11" s="167" t="s">
        <v>53</v>
      </c>
      <c r="E11" s="168" t="s">
        <v>54</v>
      </c>
      <c r="F11" s="167" t="s">
        <v>55</v>
      </c>
      <c r="G11" s="169" t="s">
        <v>56</v>
      </c>
      <c r="H11" s="169" t="s">
        <v>57</v>
      </c>
      <c r="I11" s="168" t="s">
        <v>58</v>
      </c>
      <c r="J11" s="147"/>
      <c r="L11" s="18" t="s">
        <v>336</v>
      </c>
      <c r="M11" s="24"/>
      <c r="N11" s="23"/>
      <c r="O11" s="23"/>
      <c r="P11" s="23"/>
      <c r="Q11" s="23"/>
    </row>
    <row r="12" spans="1:17" ht="17.25" thickTop="1" x14ac:dyDescent="0.3">
      <c r="A12" s="170" t="s">
        <v>90</v>
      </c>
      <c r="B12" s="149">
        <f>SUM(C12:I12)</f>
        <v>0</v>
      </c>
      <c r="C12" s="150"/>
      <c r="D12" s="151"/>
      <c r="E12" s="150"/>
      <c r="F12" s="150"/>
      <c r="G12" s="150"/>
      <c r="H12" s="150"/>
      <c r="I12" s="151"/>
      <c r="J12" s="136"/>
      <c r="L12" s="18" t="s">
        <v>337</v>
      </c>
    </row>
    <row r="13" spans="1:17" ht="33" x14ac:dyDescent="0.3">
      <c r="A13" s="148" t="s">
        <v>91</v>
      </c>
      <c r="B13" s="149">
        <f t="shared" ref="B13:B14" si="3">SUM(C13:I13)</f>
        <v>0</v>
      </c>
      <c r="C13" s="150"/>
      <c r="D13" s="151"/>
      <c r="E13" s="150"/>
      <c r="F13" s="150"/>
      <c r="G13" s="150"/>
      <c r="H13" s="150"/>
      <c r="I13" s="151"/>
      <c r="J13" s="136"/>
      <c r="L13" s="18" t="s">
        <v>338</v>
      </c>
    </row>
    <row r="14" spans="1:17" ht="17.25" thickBot="1" x14ac:dyDescent="0.35">
      <c r="A14" s="154" t="s">
        <v>92</v>
      </c>
      <c r="B14" s="155">
        <f t="shared" si="3"/>
        <v>0</v>
      </c>
      <c r="C14" s="156"/>
      <c r="D14" s="157"/>
      <c r="E14" s="156"/>
      <c r="F14" s="156"/>
      <c r="G14" s="156"/>
      <c r="H14" s="156"/>
      <c r="I14" s="157"/>
      <c r="J14" s="136"/>
      <c r="L14" s="18" t="s">
        <v>339</v>
      </c>
    </row>
    <row r="15" spans="1:17" x14ac:dyDescent="0.3">
      <c r="A15" s="171" t="s">
        <v>2902</v>
      </c>
      <c r="B15" s="149">
        <f>SUM(C15:I15)</f>
        <v>0</v>
      </c>
      <c r="C15" s="158">
        <f t="shared" ref="C15:I15" si="4">SUM(C12:C14)</f>
        <v>0</v>
      </c>
      <c r="D15" s="159">
        <f t="shared" si="4"/>
        <v>0</v>
      </c>
      <c r="E15" s="158">
        <f t="shared" si="4"/>
        <v>0</v>
      </c>
      <c r="F15" s="158">
        <f t="shared" si="4"/>
        <v>0</v>
      </c>
      <c r="G15" s="158">
        <f t="shared" si="4"/>
        <v>0</v>
      </c>
      <c r="H15" s="158">
        <f t="shared" si="4"/>
        <v>0</v>
      </c>
      <c r="I15" s="159">
        <f t="shared" si="4"/>
        <v>0</v>
      </c>
      <c r="J15" s="136"/>
      <c r="L15" s="18" t="s">
        <v>341</v>
      </c>
      <c r="Q15" s="18" t="s">
        <v>409</v>
      </c>
    </row>
    <row r="16" spans="1:17" ht="33" x14ac:dyDescent="0.3">
      <c r="A16" s="161" t="s">
        <v>447</v>
      </c>
      <c r="B16" s="162"/>
      <c r="C16" s="172"/>
      <c r="D16" s="172"/>
      <c r="E16" s="172"/>
      <c r="F16" s="172"/>
      <c r="G16" s="172"/>
      <c r="H16" s="172"/>
      <c r="I16" s="172"/>
      <c r="J16" s="160" t="str">
        <f>IF(M16=1,"Error-Select Yes or No from Dropdown","")</f>
        <v>Error-Select Yes or No from Dropdown</v>
      </c>
      <c r="L16" s="18" t="s">
        <v>342</v>
      </c>
      <c r="M16" s="18">
        <f>IF(B16="",1,0)</f>
        <v>1</v>
      </c>
      <c r="O16" s="18" t="s">
        <v>402</v>
      </c>
    </row>
    <row r="17" spans="1:17" ht="33" x14ac:dyDescent="0.3">
      <c r="A17" s="173" t="s">
        <v>93</v>
      </c>
      <c r="B17" s="174">
        <f>SUM(C17:I17)</f>
        <v>0</v>
      </c>
      <c r="C17" s="152"/>
      <c r="D17" s="153"/>
      <c r="E17" s="152"/>
      <c r="F17" s="152"/>
      <c r="G17" s="152"/>
      <c r="H17" s="152"/>
      <c r="I17" s="153"/>
      <c r="J17" s="136"/>
      <c r="L17" s="18" t="s">
        <v>343</v>
      </c>
    </row>
    <row r="18" spans="1:17" ht="33" x14ac:dyDescent="0.3">
      <c r="A18" s="175" t="s">
        <v>2928</v>
      </c>
      <c r="B18" s="176">
        <f>IF(OR($B$16="Yes",$B$10="Yes"),B15,B15-B17)</f>
        <v>0</v>
      </c>
      <c r="C18" s="176">
        <f t="shared" ref="C18:I18" si="5">IF(OR($B$16="Yes",$B$10="Yes"),C15,C15-C17)</f>
        <v>0</v>
      </c>
      <c r="D18" s="176">
        <f t="shared" si="5"/>
        <v>0</v>
      </c>
      <c r="E18" s="176">
        <f t="shared" si="5"/>
        <v>0</v>
      </c>
      <c r="F18" s="176">
        <f t="shared" si="5"/>
        <v>0</v>
      </c>
      <c r="G18" s="176">
        <f t="shared" si="5"/>
        <v>0</v>
      </c>
      <c r="H18" s="176">
        <f t="shared" si="5"/>
        <v>0</v>
      </c>
      <c r="I18" s="176">
        <f t="shared" si="5"/>
        <v>0</v>
      </c>
      <c r="J18" s="136"/>
      <c r="L18" s="18" t="s">
        <v>344</v>
      </c>
      <c r="Q18" s="18" t="s">
        <v>410</v>
      </c>
    </row>
    <row r="19" spans="1:17" s="14" customFormat="1" ht="17.25" thickBot="1" x14ac:dyDescent="0.35">
      <c r="A19" s="165" t="s">
        <v>94</v>
      </c>
      <c r="B19" s="166" t="s">
        <v>51</v>
      </c>
      <c r="C19" s="167" t="s">
        <v>52</v>
      </c>
      <c r="D19" s="177" t="s">
        <v>53</v>
      </c>
      <c r="E19" s="168" t="s">
        <v>54</v>
      </c>
      <c r="F19" s="167" t="s">
        <v>55</v>
      </c>
      <c r="G19" s="169" t="s">
        <v>56</v>
      </c>
      <c r="H19" s="169" t="s">
        <v>57</v>
      </c>
      <c r="I19" s="168" t="s">
        <v>58</v>
      </c>
      <c r="J19" s="147"/>
      <c r="L19" s="18" t="s">
        <v>345</v>
      </c>
      <c r="M19" s="24"/>
      <c r="N19" s="23"/>
      <c r="O19" s="23"/>
      <c r="P19" s="23"/>
      <c r="Q19" s="23"/>
    </row>
    <row r="20" spans="1:17" ht="17.25" thickTop="1" x14ac:dyDescent="0.3">
      <c r="A20" s="148" t="s">
        <v>95</v>
      </c>
      <c r="B20" s="149">
        <f>SUM(C20:I20)</f>
        <v>0</v>
      </c>
      <c r="C20" s="150"/>
      <c r="D20" s="151"/>
      <c r="E20" s="150"/>
      <c r="F20" s="150"/>
      <c r="G20" s="150"/>
      <c r="H20" s="150"/>
      <c r="I20" s="151"/>
      <c r="J20" s="136"/>
      <c r="L20" s="18" t="s">
        <v>346</v>
      </c>
      <c r="P20" s="18" t="s">
        <v>404</v>
      </c>
      <c r="Q20" s="18" t="s">
        <v>405</v>
      </c>
    </row>
    <row r="21" spans="1:17" x14ac:dyDescent="0.3">
      <c r="A21" s="148" t="s">
        <v>96</v>
      </c>
      <c r="B21" s="149">
        <f t="shared" ref="B21:B22" si="6">SUM(C21:I21)</f>
        <v>0</v>
      </c>
      <c r="C21" s="152"/>
      <c r="D21" s="153"/>
      <c r="E21" s="152"/>
      <c r="F21" s="152"/>
      <c r="G21" s="152"/>
      <c r="H21" s="152"/>
      <c r="I21" s="153"/>
      <c r="J21" s="136"/>
      <c r="L21" s="18" t="s">
        <v>347</v>
      </c>
      <c r="P21" s="18" t="s">
        <v>404</v>
      </c>
      <c r="Q21" s="18" t="s">
        <v>405</v>
      </c>
    </row>
    <row r="22" spans="1:17" ht="17.25" thickBot="1" x14ac:dyDescent="0.35">
      <c r="A22" s="154" t="s">
        <v>97</v>
      </c>
      <c r="B22" s="155">
        <f t="shared" si="6"/>
        <v>0</v>
      </c>
      <c r="C22" s="156"/>
      <c r="D22" s="157"/>
      <c r="E22" s="156"/>
      <c r="F22" s="156"/>
      <c r="G22" s="156"/>
      <c r="H22" s="156"/>
      <c r="I22" s="157"/>
      <c r="J22" s="136"/>
      <c r="L22" s="18" t="s">
        <v>348</v>
      </c>
      <c r="Q22" s="18" t="s">
        <v>405</v>
      </c>
    </row>
    <row r="23" spans="1:17" x14ac:dyDescent="0.3">
      <c r="A23" s="171" t="s">
        <v>2927</v>
      </c>
      <c r="B23" s="149">
        <f>SUM(C23:I23)</f>
        <v>0</v>
      </c>
      <c r="C23" s="158">
        <f>SUM(C20:C22)</f>
        <v>0</v>
      </c>
      <c r="D23" s="158">
        <f t="shared" ref="D23:I23" si="7">SUM(D20:D22)</f>
        <v>0</v>
      </c>
      <c r="E23" s="158">
        <f t="shared" si="7"/>
        <v>0</v>
      </c>
      <c r="F23" s="158">
        <f t="shared" si="7"/>
        <v>0</v>
      </c>
      <c r="G23" s="158">
        <f t="shared" si="7"/>
        <v>0</v>
      </c>
      <c r="H23" s="158">
        <f t="shared" si="7"/>
        <v>0</v>
      </c>
      <c r="I23" s="158">
        <f t="shared" si="7"/>
        <v>0</v>
      </c>
      <c r="J23" s="136"/>
      <c r="L23" s="18" t="s">
        <v>349</v>
      </c>
      <c r="P23" s="18" t="s">
        <v>414</v>
      </c>
      <c r="Q23" s="18" t="s">
        <v>411</v>
      </c>
    </row>
    <row r="24" spans="1:17" s="14" customFormat="1" ht="17.25" thickBot="1" x14ac:dyDescent="0.35">
      <c r="A24" s="178" t="s">
        <v>98</v>
      </c>
      <c r="B24" s="179" t="s">
        <v>51</v>
      </c>
      <c r="C24" s="180" t="s">
        <v>52</v>
      </c>
      <c r="D24" s="181" t="s">
        <v>53</v>
      </c>
      <c r="E24" s="182" t="s">
        <v>54</v>
      </c>
      <c r="F24" s="183" t="s">
        <v>55</v>
      </c>
      <c r="G24" s="184" t="s">
        <v>56</v>
      </c>
      <c r="H24" s="184" t="s">
        <v>57</v>
      </c>
      <c r="I24" s="182" t="s">
        <v>58</v>
      </c>
      <c r="J24" s="147"/>
      <c r="L24" s="18" t="s">
        <v>350</v>
      </c>
      <c r="M24" s="24"/>
      <c r="N24" s="23"/>
      <c r="O24" s="23"/>
      <c r="P24" s="23"/>
      <c r="Q24" s="23"/>
    </row>
    <row r="25" spans="1:17" ht="18" thickTop="1" thickBot="1" x14ac:dyDescent="0.35">
      <c r="A25" s="148" t="s">
        <v>99</v>
      </c>
      <c r="B25" s="158">
        <f>+B9-(B18+B23)</f>
        <v>0</v>
      </c>
      <c r="C25" s="158">
        <f t="shared" ref="C25:I25" si="8">+C9-(C18+C23)</f>
        <v>0</v>
      </c>
      <c r="D25" s="158">
        <f t="shared" si="8"/>
        <v>0</v>
      </c>
      <c r="E25" s="158">
        <f t="shared" si="8"/>
        <v>0</v>
      </c>
      <c r="F25" s="158">
        <f t="shared" si="8"/>
        <v>0</v>
      </c>
      <c r="G25" s="158">
        <f t="shared" si="8"/>
        <v>0</v>
      </c>
      <c r="H25" s="158">
        <f t="shared" si="8"/>
        <v>0</v>
      </c>
      <c r="I25" s="158">
        <f t="shared" si="8"/>
        <v>0</v>
      </c>
      <c r="J25" s="160" t="str">
        <f>IF(M25=1,"Error-Total Must be Greater Than Zero","")</f>
        <v>Error-Total Must be Greater Than Zero</v>
      </c>
      <c r="L25" s="18" t="s">
        <v>351</v>
      </c>
      <c r="M25" s="18">
        <f>IF(B25=0,1,0)</f>
        <v>1</v>
      </c>
      <c r="O25" s="18" t="s">
        <v>406</v>
      </c>
      <c r="P25" s="18" t="s">
        <v>414</v>
      </c>
      <c r="Q25" s="18" t="s">
        <v>412</v>
      </c>
    </row>
    <row r="26" spans="1:17" ht="17.25" thickTop="1" x14ac:dyDescent="0.3">
      <c r="A26" s="185" t="s">
        <v>266</v>
      </c>
      <c r="B26" s="186" t="s">
        <v>51</v>
      </c>
      <c r="C26" s="187"/>
      <c r="D26" s="187"/>
      <c r="E26" s="187"/>
      <c r="F26" s="187"/>
      <c r="G26" s="187"/>
      <c r="H26" s="187"/>
      <c r="I26" s="187"/>
      <c r="J26" s="136"/>
      <c r="L26" s="18" t="s">
        <v>352</v>
      </c>
      <c r="M26" s="25"/>
    </row>
    <row r="27" spans="1:17" x14ac:dyDescent="0.3">
      <c r="A27" s="188" t="s">
        <v>267</v>
      </c>
      <c r="B27" s="189"/>
      <c r="C27" s="187"/>
      <c r="D27" s="187"/>
      <c r="E27" s="187"/>
      <c r="F27" s="187"/>
      <c r="G27" s="187"/>
      <c r="H27" s="187"/>
      <c r="I27" s="187"/>
      <c r="J27" s="136"/>
      <c r="L27" s="18" t="s">
        <v>353</v>
      </c>
    </row>
    <row r="28" spans="1:17" x14ac:dyDescent="0.3">
      <c r="A28" s="188" t="s">
        <v>268</v>
      </c>
      <c r="B28" s="189"/>
      <c r="C28" s="187"/>
      <c r="D28" s="187"/>
      <c r="E28" s="187"/>
      <c r="F28" s="187"/>
      <c r="G28" s="187"/>
      <c r="H28" s="187"/>
      <c r="I28" s="187"/>
      <c r="J28" s="136"/>
      <c r="L28" s="18" t="s">
        <v>354</v>
      </c>
    </row>
    <row r="29" spans="1:17" x14ac:dyDescent="0.3">
      <c r="A29" s="188" t="s">
        <v>269</v>
      </c>
      <c r="B29" s="150"/>
      <c r="C29" s="187"/>
      <c r="D29" s="187"/>
      <c r="E29" s="187"/>
      <c r="F29" s="187"/>
      <c r="G29" s="187"/>
      <c r="H29" s="187"/>
      <c r="I29" s="187"/>
      <c r="J29" s="136"/>
      <c r="L29" s="18" t="s">
        <v>365</v>
      </c>
    </row>
    <row r="30" spans="1:17" x14ac:dyDescent="0.3">
      <c r="A30" s="188" t="s">
        <v>270</v>
      </c>
      <c r="B30" s="150"/>
      <c r="C30" s="187"/>
      <c r="D30" s="187"/>
      <c r="E30" s="187"/>
      <c r="F30" s="187"/>
      <c r="G30" s="187"/>
      <c r="H30" s="187"/>
      <c r="I30" s="187"/>
      <c r="J30" s="136"/>
      <c r="L30" s="18" t="s">
        <v>366</v>
      </c>
    </row>
    <row r="31" spans="1:17" x14ac:dyDescent="0.3">
      <c r="A31" s="188" t="s">
        <v>416</v>
      </c>
      <c r="B31" s="150"/>
      <c r="C31" s="187"/>
      <c r="D31" s="187"/>
      <c r="E31" s="187"/>
      <c r="F31" s="187"/>
      <c r="G31" s="187"/>
      <c r="H31" s="187"/>
      <c r="I31" s="187"/>
      <c r="J31" s="136"/>
      <c r="L31" s="18" t="s">
        <v>367</v>
      </c>
      <c r="Q31" s="18" t="s">
        <v>422</v>
      </c>
    </row>
    <row r="32" spans="1:17" x14ac:dyDescent="0.3">
      <c r="A32" s="188" t="s">
        <v>417</v>
      </c>
      <c r="B32" s="150"/>
      <c r="C32" s="187"/>
      <c r="D32" s="187"/>
      <c r="E32" s="187"/>
      <c r="F32" s="187"/>
      <c r="G32" s="187"/>
      <c r="H32" s="187"/>
      <c r="I32" s="187"/>
      <c r="J32" s="136"/>
      <c r="L32" s="18" t="s">
        <v>368</v>
      </c>
      <c r="Q32" s="18" t="s">
        <v>422</v>
      </c>
    </row>
    <row r="33" spans="1:17" x14ac:dyDescent="0.3">
      <c r="A33" s="188" t="s">
        <v>418</v>
      </c>
      <c r="B33" s="150"/>
      <c r="C33" s="187"/>
      <c r="D33" s="187"/>
      <c r="E33" s="187"/>
      <c r="F33" s="187"/>
      <c r="G33" s="187"/>
      <c r="H33" s="187"/>
      <c r="I33" s="187"/>
      <c r="J33" s="136"/>
      <c r="L33" s="18" t="s">
        <v>369</v>
      </c>
      <c r="Q33" s="18" t="s">
        <v>422</v>
      </c>
    </row>
    <row r="34" spans="1:17" x14ac:dyDescent="0.3">
      <c r="A34" s="188" t="s">
        <v>419</v>
      </c>
      <c r="B34" s="150"/>
      <c r="C34" s="187"/>
      <c r="D34" s="187"/>
      <c r="E34" s="187"/>
      <c r="F34" s="187"/>
      <c r="G34" s="187"/>
      <c r="H34" s="187"/>
      <c r="I34" s="187"/>
      <c r="J34" s="136"/>
      <c r="L34" s="18" t="s">
        <v>370</v>
      </c>
      <c r="Q34" s="18" t="s">
        <v>422</v>
      </c>
    </row>
    <row r="35" spans="1:17" x14ac:dyDescent="0.3">
      <c r="A35" s="188" t="s">
        <v>420</v>
      </c>
      <c r="B35" s="150"/>
      <c r="C35" s="187"/>
      <c r="D35" s="187"/>
      <c r="E35" s="187"/>
      <c r="F35" s="187"/>
      <c r="G35" s="187"/>
      <c r="H35" s="187"/>
      <c r="I35" s="187"/>
      <c r="J35" s="136"/>
      <c r="L35" s="18" t="s">
        <v>371</v>
      </c>
      <c r="Q35" s="18" t="s">
        <v>422</v>
      </c>
    </row>
    <row r="36" spans="1:17" x14ac:dyDescent="0.3">
      <c r="A36" s="188" t="s">
        <v>421</v>
      </c>
      <c r="B36" s="150"/>
      <c r="C36" s="187"/>
      <c r="D36" s="187"/>
      <c r="E36" s="187"/>
      <c r="F36" s="187"/>
      <c r="G36" s="187"/>
      <c r="H36" s="187"/>
      <c r="I36" s="187"/>
      <c r="J36" s="136"/>
      <c r="L36" s="18" t="s">
        <v>372</v>
      </c>
      <c r="Q36" s="18" t="s">
        <v>422</v>
      </c>
    </row>
    <row r="37" spans="1:17" ht="17.25" thickBot="1" x14ac:dyDescent="0.35">
      <c r="A37" s="154" t="s">
        <v>297</v>
      </c>
      <c r="B37" s="190"/>
      <c r="C37" s="187"/>
      <c r="D37" s="187"/>
      <c r="E37" s="187"/>
      <c r="F37" s="187"/>
      <c r="G37" s="187"/>
      <c r="H37" s="187"/>
      <c r="I37" s="187"/>
      <c r="J37" s="136"/>
      <c r="L37" s="18" t="s">
        <v>373</v>
      </c>
    </row>
    <row r="38" spans="1:17" ht="17.25" thickBot="1" x14ac:dyDescent="0.35">
      <c r="A38" s="194" t="s">
        <v>2903</v>
      </c>
      <c r="B38" s="191">
        <f>SUM(B27:B37)</f>
        <v>0</v>
      </c>
      <c r="C38" s="187"/>
      <c r="D38" s="187"/>
      <c r="E38" s="187"/>
      <c r="F38" s="187"/>
      <c r="G38" s="187"/>
      <c r="H38" s="187"/>
      <c r="I38" s="187"/>
      <c r="J38" s="136" t="str">
        <f>IF(N38=1,"Potential Error","")</f>
        <v>Potential Error</v>
      </c>
      <c r="L38" s="18" t="s">
        <v>374</v>
      </c>
      <c r="N38" s="18">
        <f>IF(B38=0,1,0)</f>
        <v>1</v>
      </c>
      <c r="O38" s="18" t="s">
        <v>406</v>
      </c>
      <c r="P38" s="18" t="s">
        <v>414</v>
      </c>
      <c r="Q38" s="18" t="s">
        <v>423</v>
      </c>
    </row>
    <row r="39" spans="1:17" ht="17.25" thickTop="1" x14ac:dyDescent="0.3">
      <c r="A39" s="192" t="s">
        <v>100</v>
      </c>
      <c r="B39" s="158">
        <f>SUM(B38,B25)</f>
        <v>0</v>
      </c>
      <c r="C39" s="187"/>
      <c r="D39" s="187"/>
      <c r="E39" s="187"/>
      <c r="F39" s="187"/>
      <c r="G39" s="187"/>
      <c r="H39" s="187"/>
      <c r="I39" s="187"/>
      <c r="J39" s="193" t="str">
        <f>IF(M39=1,"Error-Total Must be Greater Than Zero","")</f>
        <v>Error-Total Must be Greater Than Zero</v>
      </c>
      <c r="L39" s="18" t="s">
        <v>375</v>
      </c>
      <c r="M39" s="18">
        <f>IF(B39=0,1,0)</f>
        <v>1</v>
      </c>
      <c r="O39" s="18" t="s">
        <v>406</v>
      </c>
      <c r="P39" s="18" t="s">
        <v>413</v>
      </c>
      <c r="Q39" s="18" t="s">
        <v>412</v>
      </c>
    </row>
    <row r="40" spans="1:17" x14ac:dyDescent="0.3"/>
    <row r="41" spans="1:17" ht="17.25" thickBot="1" x14ac:dyDescent="0.35">
      <c r="M41" s="58">
        <f>SUM(M3:M40)</f>
        <v>5</v>
      </c>
      <c r="N41" s="58">
        <f>SUM(N3:N40)</f>
        <v>1</v>
      </c>
    </row>
    <row r="42" spans="1:17" ht="17.25" thickTop="1" x14ac:dyDescent="0.3">
      <c r="M42" s="21" t="s">
        <v>340</v>
      </c>
    </row>
    <row r="43" spans="1:17" x14ac:dyDescent="0.3"/>
    <row r="44" spans="1:17" x14ac:dyDescent="0.3"/>
    <row r="45" spans="1:17" x14ac:dyDescent="0.3"/>
    <row r="46" spans="1:17" x14ac:dyDescent="0.3"/>
    <row r="47" spans="1:17" x14ac:dyDescent="0.3"/>
    <row r="48" spans="1:17" x14ac:dyDescent="0.3"/>
    <row r="49" x14ac:dyDescent="0.3"/>
    <row r="50" x14ac:dyDescent="0.3"/>
  </sheetData>
  <sheetProtection algorithmName="SHA-512" hashValue="6V4FvoM9j6/jQcBT/g+EPLYPbPlBrIrR/62UNYCeD+e3bWgt9lkZUbditSo1l5kskJryjbuGjAsGo1LKS7MUVA==" saltValue="J5KCuLf9iesRA9SZU9rD9Q==" spinCount="100000" sheet="1" objects="1" scenarios="1"/>
  <protectedRanges>
    <protectedRange sqref="C3:I8 C12:I14 C17:I17 C20:I22 A27:B36 B37 B10 B16" name="Charges Revenues"/>
  </protectedRanges>
  <customSheetViews>
    <customSheetView guid="{28AEA750-C54C-42D1-88CB-93F4F736EA11}" fitToPage="1">
      <pane xSplit="2" ySplit="2" topLeftCell="C3" activePane="bottomRight" state="frozen"/>
      <selection pane="bottomRight" activeCell="C17" sqref="C17"/>
      <pageMargins left="0.7" right="0.7" top="0.75" bottom="0.75" header="0.3" footer="0.3"/>
      <pageSetup scale="51" orientation="landscape" r:id="rId1"/>
      <headerFooter>
        <oddHeader>&amp;A</oddHeader>
      </headerFooter>
    </customSheetView>
    <customSheetView guid="{E32B2AD9-E93B-47B2-A401-1E32445A77A6}" fitToPage="1">
      <pane xSplit="2" ySplit="2" topLeftCell="C3" activePane="bottomRight" state="frozen"/>
      <selection pane="bottomRight" activeCell="C17" sqref="C17"/>
      <pageMargins left="0.7" right="0.7" top="0.75" bottom="0.75" header="0.3" footer="0.3"/>
      <pageSetup scale="51" orientation="landscape" r:id="rId2"/>
      <headerFooter>
        <oddHeader>&amp;A</oddHeader>
      </headerFooter>
    </customSheetView>
  </customSheetViews>
  <conditionalFormatting sqref="B12">
    <cfRule type="cellIs" dxfId="30" priority="9" operator="notEqual">
      <formula>SUM($C$12:$I$12)</formula>
    </cfRule>
  </conditionalFormatting>
  <conditionalFormatting sqref="B13">
    <cfRule type="cellIs" dxfId="29" priority="8" operator="notEqual">
      <formula>SUM($C$13:$I$13)</formula>
    </cfRule>
  </conditionalFormatting>
  <conditionalFormatting sqref="B14">
    <cfRule type="cellIs" dxfId="28" priority="7" operator="notEqual">
      <formula>SUM($C$14:$I$14)</formula>
    </cfRule>
  </conditionalFormatting>
  <conditionalFormatting sqref="B15">
    <cfRule type="cellIs" dxfId="27" priority="6" operator="notEqual">
      <formula>SUM($C$15:$I$15)</formula>
    </cfRule>
  </conditionalFormatting>
  <conditionalFormatting sqref="B17">
    <cfRule type="cellIs" dxfId="26" priority="5" operator="notEqual">
      <formula>SUM($C$17:$I$17)</formula>
    </cfRule>
  </conditionalFormatting>
  <conditionalFormatting sqref="B20">
    <cfRule type="cellIs" dxfId="25" priority="4" operator="notEqual">
      <formula>SUM($C$20:$I$20)</formula>
    </cfRule>
  </conditionalFormatting>
  <conditionalFormatting sqref="B21">
    <cfRule type="cellIs" dxfId="24" priority="3" operator="notEqual">
      <formula>SUM($C$21:$I$21)</formula>
    </cfRule>
  </conditionalFormatting>
  <conditionalFormatting sqref="B22">
    <cfRule type="cellIs" dxfId="23" priority="2" operator="notEqual">
      <formula>SUM($C$22:$I$22)</formula>
    </cfRule>
  </conditionalFormatting>
  <conditionalFormatting sqref="B23">
    <cfRule type="cellIs" dxfId="22" priority="1" operator="notEqual">
      <formula>SUM($C$23:$I$23)</formula>
    </cfRule>
  </conditionalFormatting>
  <conditionalFormatting sqref="B3">
    <cfRule type="cellIs" dxfId="21" priority="16" operator="notEqual">
      <formula>SUM($C$3:$I$3)</formula>
    </cfRule>
  </conditionalFormatting>
  <conditionalFormatting sqref="B4">
    <cfRule type="cellIs" dxfId="20" priority="15" operator="notEqual">
      <formula>SUM($C$4:$I$4)</formula>
    </cfRule>
  </conditionalFormatting>
  <conditionalFormatting sqref="B5">
    <cfRule type="cellIs" dxfId="19" priority="14" operator="notEqual">
      <formula>SUM($C$5:$I$5)</formula>
    </cfRule>
  </conditionalFormatting>
  <conditionalFormatting sqref="B6">
    <cfRule type="cellIs" dxfId="18" priority="13" operator="notEqual">
      <formula>SUM($C$6:$I$6)</formula>
    </cfRule>
  </conditionalFormatting>
  <conditionalFormatting sqref="B7">
    <cfRule type="cellIs" dxfId="17" priority="12" operator="notEqual">
      <formula>SUM($C$7:$I$7)</formula>
    </cfRule>
  </conditionalFormatting>
  <conditionalFormatting sqref="B8">
    <cfRule type="cellIs" dxfId="16" priority="11" operator="notEqual">
      <formula>SUM($C$8:$I$8)</formula>
    </cfRule>
  </conditionalFormatting>
  <conditionalFormatting sqref="B9">
    <cfRule type="cellIs" dxfId="15" priority="10" operator="notEqual">
      <formula>SUM($C$9:$I$9)</formula>
    </cfRule>
  </conditionalFormatting>
  <dataValidations count="22">
    <dataValidation type="decimal" operator="lessThanOrEqual" allowBlank="1" showInputMessage="1" showErrorMessage="1" error="Inputs must be less than or equal to $50,000,000,000. " sqref="B12:B15 C17:I17 C21:C23 B20:B23 B9:I9 D12:I15 C13:C15 D20:I23 B38:B39">
      <formula1>50000000000</formula1>
    </dataValidation>
    <dataValidation type="decimal" operator="greaterThanOrEqual" allowBlank="1" showInputMessage="1" showErrorMessage="1" error="Inputs must be less than or equal to $50,000,000,000. " sqref="B3:B8 D3:I8 C4:C8">
      <formula1>0</formula1>
    </dataValidation>
    <dataValidation allowBlank="1" showInputMessage="1" showErrorMessage="1" promptTitle="Instructions" prompt="Provide all values in columns B - I. For Charges, Contractual Allowances,  and Write-Off/Provisions provide values in columns C - I for the appropriate line item. Totals will be summed into column B and rows designated as Total." sqref="A2"/>
    <dataValidation allowBlank="1" showInputMessage="1" showErrorMessage="1" promptTitle="Supplemental Payments" prompt="Provide supplemental payments in the column it is being recorded as contractual allowances or as a separate line item. DO NOT report net reimbursement (supplemental payments minus provider fees), the fee will be reported in the expense section." sqref="A17"/>
    <dataValidation allowBlank="1" showInputMessage="1" showErrorMessage="1" prompt="Provide uncompensated care charges in columns C - I, if uncompensated care charges can only be reported in total overwrite column B's formula. If so provide an esitmate of uncompensated care by payor in the &quot;Bad Debt &amp; Charity Care&quot; Tab. " sqref="A19"/>
    <dataValidation allowBlank="1" showInputMessage="1" showErrorMessage="1" promptTitle="Contractual Allowances &amp; Supplem" prompt="The difference between what a health care provider charges for the care provided to the patient and what the provider will be contractually paid by a third-party" sqref="A11"/>
    <dataValidation type="decimal" operator="lessThanOrEqual" allowBlank="1" showInputMessage="1" showErrorMessage="1" error="Inputs must be less than or equal to $50,000,000,000. " prompt="Select cell A11 for more information. Provide all contractual allowances as a positive number. Red highlighting indicates Totals do not match summed values." sqref="C12">
      <formula1>50000000000</formula1>
    </dataValidation>
    <dataValidation type="decimal" operator="greaterThanOrEqual" allowBlank="1" showInputMessage="1" showErrorMessage="1" error="Inputs must be less than or equal to $50,000,000,000. " prompt="Select cell A2 for more information. Red highlighting indicates Totals do not match summed values." sqref="C3">
      <formula1>0</formula1>
    </dataValidation>
    <dataValidation type="decimal" operator="lessThanOrEqual" allowBlank="1" showInputMessage="1" showErrorMessage="1" error="Inputs must be less than or equal to $50,000,000,000. " prompt="Select cell A19 for more information. Provide all uncompensated care as a positive number. Red highlighting indicates Totals do not match summed values." sqref="C20">
      <formula1>50000000000</formula1>
    </dataValidation>
    <dataValidation allowBlank="1" showInputMessage="1" showErrorMessage="1" prompt="Red highlighting indicates Totals do not match summed values." sqref="B25:I25"/>
    <dataValidation type="list" operator="lessThanOrEqual" allowBlank="1" showInputMessage="1" showErrorMessage="1" error="Must be Yes or No" prompt="Select &quot;Yes&quot; or &quot;No&quot; if supplemental payments were included in Contractual Allowances. " sqref="B16">
      <formula1>"Yes, No"</formula1>
    </dataValidation>
    <dataValidation allowBlank="1" showErrorMessage="1" promptTitle="Supplemental Payments" sqref="A18"/>
    <dataValidation allowBlank="1" showInputMessage="1" showErrorMessage="1" promptTitle="Supplemental Payments" prompt="The Department is breaking up Contractual Allowances to understand what proportion is for CHASE supplemental pamyents. Please complete the following rows to ensure an understanding of supplemental payment inclusion" sqref="A16"/>
    <dataValidation type="list" operator="lessThanOrEqual" allowBlank="1" showInputMessage="1" showErrorMessage="1" error="Must be Yes or No" prompt="Select &quot;Yes&quot; or &quot;No&quot; if supplemental payments were included in Gross Charges. " sqref="B10">
      <formula1>"Yes, No"</formula1>
    </dataValidation>
    <dataValidation type="decimal" operator="lessThanOrEqual" allowBlank="1" showInputMessage="1" showErrorMessage="1" error="Inputs must be less than or equal to $50,000,000,000. " prompt="Select cell above for more information." sqref="B17">
      <formula1>50000000000</formula1>
    </dataValidation>
    <dataValidation allowBlank="1" showInputMessage="1" showErrorMessage="1" promptTitle="Supplemental Payments" prompt="The Department needs to understand where your hospital is  recording CHASE supplemental pamyents. Please complete the following rows to ensure an understanding of supplemental payment inclusion" sqref="A10"/>
    <dataValidation type="decimal" operator="lessThanOrEqual" allowBlank="1" showInputMessage="1" showErrorMessage="1" error="Inputs must be less than or equal to $50,000,000,000. " prompt="If supplemental payments are not already included within gross charges or contractual allowances, then contractual allowances are reduced by supplemental payments within this row" sqref="B18:I18">
      <formula1>50000000000</formula1>
    </dataValidation>
    <dataValidation operator="lessThanOrEqual" allowBlank="1" showInputMessage="1" showErrorMessage="1" error="Inputs must be less than or equal to $50,000,000,000. " prompt="Provide all other operating revenue here, DO NOT add supplemental payments to this value. " sqref="B26"/>
    <dataValidation type="decimal" operator="lessThanOrEqual" allowBlank="1" showInputMessage="1" showErrorMessage="1" error="Inputs must be less than or equal to $50,000,000,000. " prompt="Provide all other operating revenue streams that does NOT account for 10% or more of total other operating revenue, DO NOT add supplemental payments to these value. " sqref="B37">
      <formula1>50000000000</formula1>
    </dataValidation>
    <dataValidation type="decimal" allowBlank="1" showInputMessage="1" showErrorMessage="1" prompt="Provide all other operating revenue streams that account for 10% or more of total other operating revenue, DO NOT add supplemental payments to these values. Should more lines be required please contact the Department." sqref="B27:B36">
      <formula1>0</formula1>
      <formula2>50000000</formula2>
    </dataValidation>
    <dataValidation allowBlank="1" showInputMessage="1" showErrorMessage="1" prompt="Rename field here as the appropriate line item." sqref="A27:A36"/>
    <dataValidation allowBlank="1" showInputMessage="1" showErrorMessage="1" prompt="Do not rename this field. This is a catch all for items less than 10% of Total Other Operating Revenue." sqref="A37"/>
  </dataValidations>
  <pageMargins left="0.7" right="0.7" top="0.75" bottom="0.75" header="0.3" footer="0.3"/>
  <pageSetup scale="51" orientation="landscape" r:id="rId3"/>
  <headerFooter>
    <oddHeader>&amp;A</oddHeader>
  </headerFooter>
  <customProperties>
    <customPr name="OrphanNamesChecked" r:id="rId4"/>
  </customProperties>
  <drawing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6"/>
  <sheetViews>
    <sheetView showGridLines="0" zoomScale="90" zoomScaleNormal="90" workbookViewId="0">
      <pane xSplit="2" ySplit="2" topLeftCell="C3" activePane="bottomRight" state="frozen"/>
      <selection activeCell="F22" sqref="F22"/>
      <selection pane="topRight" activeCell="F22" sqref="F22"/>
      <selection pane="bottomLeft" activeCell="F22" sqref="F22"/>
      <selection pane="bottomRight" activeCell="C3" sqref="C3"/>
    </sheetView>
  </sheetViews>
  <sheetFormatPr defaultColWidth="0" defaultRowHeight="16.5" zeroHeight="1" x14ac:dyDescent="0.3"/>
  <cols>
    <col min="1" max="1" width="38.75" customWidth="1"/>
    <col min="2" max="6" width="21.75" customWidth="1"/>
    <col min="7" max="7" width="34.75" style="32" customWidth="1"/>
    <col min="8" max="8" width="49.125" bestFit="1" customWidth="1"/>
    <col min="9" max="9" width="4.25" style="16" customWidth="1"/>
    <col min="10" max="10" width="8.75" style="18" hidden="1" customWidth="1"/>
    <col min="11" max="11" width="10.375" style="18" hidden="1" customWidth="1"/>
    <col min="12" max="12" width="18.75" style="18" hidden="1" customWidth="1"/>
    <col min="13" max="13" width="15.25" style="26" hidden="1" customWidth="1"/>
    <col min="14" max="14" width="24.125" style="26" hidden="1" customWidth="1"/>
    <col min="15" max="15" width="39.125" style="3" hidden="1" customWidth="1"/>
    <col min="16" max="16384" width="9" hidden="1"/>
  </cols>
  <sheetData>
    <row r="1" spans="1:15" s="18" customFormat="1" hidden="1" x14ac:dyDescent="0.3">
      <c r="A1" s="18" t="s">
        <v>325</v>
      </c>
      <c r="B1" s="18" t="s">
        <v>326</v>
      </c>
      <c r="C1" s="237" t="s">
        <v>355</v>
      </c>
      <c r="D1" s="237" t="s">
        <v>356</v>
      </c>
      <c r="E1" s="18" t="s">
        <v>357</v>
      </c>
      <c r="F1" s="18" t="s">
        <v>358</v>
      </c>
      <c r="G1" s="30" t="s">
        <v>359</v>
      </c>
      <c r="I1" s="64"/>
      <c r="J1" s="18" t="s">
        <v>2768</v>
      </c>
      <c r="K1" s="18" t="s">
        <v>2888</v>
      </c>
      <c r="L1" s="18" t="s">
        <v>2893</v>
      </c>
      <c r="M1" s="18" t="s">
        <v>2894</v>
      </c>
      <c r="N1" s="26" t="s">
        <v>2891</v>
      </c>
      <c r="O1" s="26" t="s">
        <v>2892</v>
      </c>
    </row>
    <row r="2" spans="1:15" ht="17.25" thickBot="1" x14ac:dyDescent="0.35">
      <c r="A2" s="195" t="s">
        <v>101</v>
      </c>
      <c r="B2" s="105" t="s">
        <v>51</v>
      </c>
      <c r="C2" s="196" t="s">
        <v>102</v>
      </c>
      <c r="D2" s="196" t="s">
        <v>103</v>
      </c>
      <c r="E2" s="106" t="s">
        <v>104</v>
      </c>
      <c r="F2" s="105" t="s">
        <v>58</v>
      </c>
      <c r="G2" s="106" t="s">
        <v>105</v>
      </c>
      <c r="H2" s="197"/>
      <c r="K2" s="25"/>
      <c r="L2" s="25"/>
      <c r="M2" s="25"/>
      <c r="N2" s="25"/>
      <c r="O2" s="18" t="s">
        <v>425</v>
      </c>
    </row>
    <row r="3" spans="1:15" ht="17.25" thickTop="1" x14ac:dyDescent="0.3">
      <c r="A3" s="198" t="s">
        <v>315</v>
      </c>
      <c r="B3" s="199">
        <f t="shared" ref="B3:B7" si="0">SUM(C3:F3)</f>
        <v>0</v>
      </c>
      <c r="C3" s="200"/>
      <c r="D3" s="200"/>
      <c r="E3" s="200"/>
      <c r="F3" s="200"/>
      <c r="G3" s="201"/>
      <c r="H3" s="197"/>
      <c r="J3" s="18" t="s">
        <v>328</v>
      </c>
      <c r="O3" s="26" t="s">
        <v>391</v>
      </c>
    </row>
    <row r="4" spans="1:15" ht="17.25" thickBot="1" x14ac:dyDescent="0.35">
      <c r="A4" s="202" t="s">
        <v>316</v>
      </c>
      <c r="B4" s="203">
        <f t="shared" si="0"/>
        <v>0</v>
      </c>
      <c r="C4" s="204"/>
      <c r="D4" s="204"/>
      <c r="E4" s="204"/>
      <c r="F4" s="204"/>
      <c r="G4" s="205"/>
      <c r="H4" s="197"/>
      <c r="J4" s="18" t="s">
        <v>329</v>
      </c>
    </row>
    <row r="5" spans="1:15" x14ac:dyDescent="0.3">
      <c r="A5" s="206" t="s">
        <v>2929</v>
      </c>
      <c r="B5" s="207">
        <f t="shared" si="0"/>
        <v>0</v>
      </c>
      <c r="C5" s="207">
        <f>SUM(C3:C4)</f>
        <v>0</v>
      </c>
      <c r="D5" s="207">
        <f t="shared" ref="D5:F5" si="1">SUM(D3:D4)</f>
        <v>0</v>
      </c>
      <c r="E5" s="207">
        <f t="shared" si="1"/>
        <v>0</v>
      </c>
      <c r="F5" s="207">
        <f t="shared" si="1"/>
        <v>0</v>
      </c>
      <c r="G5" s="208"/>
      <c r="H5" s="209" t="str">
        <f>IF(K5=1,"Error-Grand Total Must be Greater Than Zero","")</f>
        <v>Error-Grand Total Must be Greater Than Zero</v>
      </c>
      <c r="J5" s="18" t="s">
        <v>330</v>
      </c>
      <c r="K5" s="18">
        <f>IF(B5=0,1,0)</f>
        <v>1</v>
      </c>
      <c r="M5" s="26" t="s">
        <v>396</v>
      </c>
      <c r="N5" s="26" t="s">
        <v>395</v>
      </c>
      <c r="O5" s="26" t="s">
        <v>397</v>
      </c>
    </row>
    <row r="6" spans="1:15" x14ac:dyDescent="0.3">
      <c r="A6" s="210" t="s">
        <v>106</v>
      </c>
      <c r="B6" s="199">
        <f t="shared" si="0"/>
        <v>0</v>
      </c>
      <c r="C6" s="200"/>
      <c r="D6" s="200"/>
      <c r="E6" s="200"/>
      <c r="F6" s="200"/>
      <c r="G6" s="205"/>
      <c r="H6" s="197"/>
      <c r="J6" s="18" t="s">
        <v>331</v>
      </c>
    </row>
    <row r="7" spans="1:15" ht="17.25" thickBot="1" x14ac:dyDescent="0.35">
      <c r="A7" s="211" t="s">
        <v>107</v>
      </c>
      <c r="B7" s="203">
        <f t="shared" si="0"/>
        <v>0</v>
      </c>
      <c r="C7" s="204"/>
      <c r="D7" s="204"/>
      <c r="E7" s="204"/>
      <c r="F7" s="204"/>
      <c r="G7" s="205"/>
      <c r="H7" s="197"/>
      <c r="J7" s="18" t="s">
        <v>332</v>
      </c>
    </row>
    <row r="8" spans="1:15" x14ac:dyDescent="0.3">
      <c r="A8" s="77" t="s">
        <v>2933</v>
      </c>
      <c r="B8" s="199">
        <f>SUM(C8:F8)</f>
        <v>0</v>
      </c>
      <c r="C8" s="199">
        <f>SUM(C5:C7)</f>
        <v>0</v>
      </c>
      <c r="D8" s="199">
        <f t="shared" ref="D8" si="2">SUM(D5:D7)</f>
        <v>0</v>
      </c>
      <c r="E8" s="199">
        <f>SUM(E5:E7)</f>
        <v>0</v>
      </c>
      <c r="F8" s="199">
        <f>SUM(F5:F7)</f>
        <v>0</v>
      </c>
      <c r="G8" s="212" t="s">
        <v>2733</v>
      </c>
      <c r="H8" s="209" t="str">
        <f>IF(K8=1,"Error-Grand Total Must be Greater Than Zero","")</f>
        <v>Error-Grand Total Must be Greater Than Zero</v>
      </c>
      <c r="J8" s="18" t="s">
        <v>333</v>
      </c>
      <c r="K8" s="18">
        <f t="shared" ref="K8" si="3">IF(B8=0,1,0)</f>
        <v>1</v>
      </c>
      <c r="M8" s="26" t="s">
        <v>396</v>
      </c>
      <c r="N8" s="26" t="s">
        <v>395</v>
      </c>
      <c r="O8" s="26" t="s">
        <v>397</v>
      </c>
    </row>
    <row r="9" spans="1:15" ht="17.25" thickBot="1" x14ac:dyDescent="0.35">
      <c r="A9" s="213" t="s">
        <v>108</v>
      </c>
      <c r="B9" s="121" t="s">
        <v>51</v>
      </c>
      <c r="C9" s="214" t="s">
        <v>102</v>
      </c>
      <c r="D9" s="214" t="s">
        <v>103</v>
      </c>
      <c r="E9" s="107" t="s">
        <v>104</v>
      </c>
      <c r="F9" s="107" t="s">
        <v>58</v>
      </c>
      <c r="G9" s="107" t="s">
        <v>105</v>
      </c>
      <c r="H9" s="197"/>
      <c r="J9" s="18" t="s">
        <v>334</v>
      </c>
      <c r="K9" s="25"/>
      <c r="L9" s="25"/>
      <c r="M9" s="25"/>
      <c r="N9" s="25"/>
    </row>
    <row r="10" spans="1:15" ht="17.25" thickTop="1" x14ac:dyDescent="0.3">
      <c r="A10" s="210" t="s">
        <v>109</v>
      </c>
      <c r="B10" s="199">
        <f>SUM(C10:F10)</f>
        <v>0</v>
      </c>
      <c r="C10" s="200"/>
      <c r="D10" s="200"/>
      <c r="E10" s="200"/>
      <c r="F10" s="200"/>
      <c r="G10" s="205"/>
      <c r="H10" s="197"/>
      <c r="J10" s="18" t="s">
        <v>335</v>
      </c>
      <c r="K10" s="26"/>
    </row>
    <row r="11" spans="1:15" x14ac:dyDescent="0.3">
      <c r="A11" s="210" t="s">
        <v>110</v>
      </c>
      <c r="B11" s="199">
        <f>SUM(C11:F11)</f>
        <v>0</v>
      </c>
      <c r="C11" s="200"/>
      <c r="D11" s="200"/>
      <c r="E11" s="200"/>
      <c r="F11" s="200"/>
      <c r="G11" s="205"/>
      <c r="H11" s="197"/>
      <c r="J11" s="18" t="s">
        <v>336</v>
      </c>
    </row>
    <row r="12" spans="1:15" x14ac:dyDescent="0.3">
      <c r="A12" s="210" t="s">
        <v>111</v>
      </c>
      <c r="B12" s="199">
        <f>SUM(C12:F12)</f>
        <v>0</v>
      </c>
      <c r="C12" s="200"/>
      <c r="D12" s="200"/>
      <c r="E12" s="200"/>
      <c r="F12" s="200"/>
      <c r="G12" s="205"/>
      <c r="H12" s="197"/>
      <c r="J12" s="18" t="s">
        <v>337</v>
      </c>
    </row>
    <row r="13" spans="1:15" ht="17.25" thickBot="1" x14ac:dyDescent="0.35">
      <c r="A13" s="202" t="s">
        <v>112</v>
      </c>
      <c r="B13" s="203">
        <f>SUM(C13:F13)</f>
        <v>0</v>
      </c>
      <c r="C13" s="204"/>
      <c r="D13" s="204"/>
      <c r="E13" s="204"/>
      <c r="F13" s="204"/>
      <c r="G13" s="205"/>
      <c r="H13" s="197"/>
      <c r="J13" s="18" t="s">
        <v>338</v>
      </c>
    </row>
    <row r="14" spans="1:15" x14ac:dyDescent="0.3">
      <c r="A14" s="215" t="s">
        <v>2930</v>
      </c>
      <c r="B14" s="199">
        <f>SUM(C14:F14)</f>
        <v>0</v>
      </c>
      <c r="C14" s="199">
        <f>SUM(C10:C13)</f>
        <v>0</v>
      </c>
      <c r="D14" s="199">
        <f>SUM(D10:D13)</f>
        <v>0</v>
      </c>
      <c r="E14" s="199">
        <f>SUM(E10:E13)</f>
        <v>0</v>
      </c>
      <c r="F14" s="199">
        <f t="shared" ref="F14" si="4">SUM(F10:F13)</f>
        <v>0</v>
      </c>
      <c r="G14" s="216"/>
      <c r="H14" s="209" t="str">
        <f>IF(K14=1,"Error-Grand Total Must be Greater Than Zero","")</f>
        <v>Error-Grand Total Must be Greater Than Zero</v>
      </c>
      <c r="J14" s="18" t="s">
        <v>339</v>
      </c>
      <c r="K14" s="18">
        <f t="shared" ref="K14" si="5">IF(B14=0,1,0)</f>
        <v>1</v>
      </c>
      <c r="M14" s="26" t="s">
        <v>396</v>
      </c>
      <c r="N14" s="26" t="s">
        <v>395</v>
      </c>
      <c r="O14" s="26" t="s">
        <v>397</v>
      </c>
    </row>
    <row r="15" spans="1:15" ht="17.25" thickBot="1" x14ac:dyDescent="0.35">
      <c r="A15" s="213" t="s">
        <v>113</v>
      </c>
      <c r="B15" s="121" t="s">
        <v>51</v>
      </c>
      <c r="C15" s="214" t="s">
        <v>102</v>
      </c>
      <c r="D15" s="214" t="s">
        <v>103</v>
      </c>
      <c r="E15" s="107" t="s">
        <v>104</v>
      </c>
      <c r="F15" s="107" t="s">
        <v>58</v>
      </c>
      <c r="G15" s="107" t="s">
        <v>105</v>
      </c>
      <c r="H15" s="197"/>
      <c r="J15" s="18" t="s">
        <v>341</v>
      </c>
      <c r="K15" s="25"/>
      <c r="L15" s="25"/>
      <c r="M15" s="25"/>
      <c r="N15" s="25"/>
    </row>
    <row r="16" spans="1:15" ht="17.25" thickTop="1" x14ac:dyDescent="0.3">
      <c r="A16" s="210" t="s">
        <v>114</v>
      </c>
      <c r="B16" s="199">
        <f t="shared" ref="B16:B21" si="6">SUM(C16:F16)</f>
        <v>0</v>
      </c>
      <c r="C16" s="200"/>
      <c r="D16" s="200"/>
      <c r="E16" s="200"/>
      <c r="F16" s="200"/>
      <c r="G16" s="205"/>
      <c r="H16" s="197"/>
      <c r="J16" s="18" t="s">
        <v>342</v>
      </c>
      <c r="L16" s="18">
        <f t="shared" ref="L16:L29" si="7">IF(B16=0,1,0)</f>
        <v>1</v>
      </c>
      <c r="M16" s="26" t="s">
        <v>392</v>
      </c>
    </row>
    <row r="17" spans="1:15" x14ac:dyDescent="0.3">
      <c r="A17" s="210" t="s">
        <v>115</v>
      </c>
      <c r="B17" s="199">
        <f t="shared" si="6"/>
        <v>0</v>
      </c>
      <c r="C17" s="200"/>
      <c r="D17" s="200"/>
      <c r="E17" s="200"/>
      <c r="F17" s="200"/>
      <c r="G17" s="205"/>
      <c r="H17" s="197"/>
      <c r="J17" s="18" t="s">
        <v>343</v>
      </c>
      <c r="L17" s="18">
        <f t="shared" si="7"/>
        <v>1</v>
      </c>
      <c r="M17" s="26" t="s">
        <v>392</v>
      </c>
    </row>
    <row r="18" spans="1:15" x14ac:dyDescent="0.3">
      <c r="A18" s="210" t="s">
        <v>116</v>
      </c>
      <c r="B18" s="199">
        <f t="shared" si="6"/>
        <v>0</v>
      </c>
      <c r="C18" s="200"/>
      <c r="D18" s="200"/>
      <c r="E18" s="200"/>
      <c r="F18" s="200"/>
      <c r="G18" s="205"/>
      <c r="H18" s="197"/>
      <c r="J18" s="18" t="s">
        <v>344</v>
      </c>
      <c r="L18" s="18">
        <f t="shared" si="7"/>
        <v>1</v>
      </c>
      <c r="M18" s="26" t="s">
        <v>392</v>
      </c>
    </row>
    <row r="19" spans="1:15" x14ac:dyDescent="0.3">
      <c r="A19" s="210" t="s">
        <v>117</v>
      </c>
      <c r="B19" s="199">
        <f t="shared" si="6"/>
        <v>0</v>
      </c>
      <c r="C19" s="200"/>
      <c r="D19" s="200"/>
      <c r="E19" s="200"/>
      <c r="F19" s="200"/>
      <c r="G19" s="205"/>
      <c r="H19" s="197"/>
      <c r="J19" s="18" t="s">
        <v>345</v>
      </c>
      <c r="L19" s="18">
        <f t="shared" si="7"/>
        <v>1</v>
      </c>
      <c r="M19" s="26" t="s">
        <v>392</v>
      </c>
    </row>
    <row r="20" spans="1:15" x14ac:dyDescent="0.3">
      <c r="A20" s="210" t="s">
        <v>118</v>
      </c>
      <c r="B20" s="199">
        <f t="shared" si="6"/>
        <v>0</v>
      </c>
      <c r="C20" s="200"/>
      <c r="D20" s="200"/>
      <c r="E20" s="200"/>
      <c r="F20" s="200"/>
      <c r="G20" s="205"/>
      <c r="H20" s="197"/>
      <c r="J20" s="18" t="s">
        <v>346</v>
      </c>
      <c r="L20" s="18">
        <f t="shared" si="7"/>
        <v>1</v>
      </c>
      <c r="M20" s="26" t="s">
        <v>392</v>
      </c>
    </row>
    <row r="21" spans="1:15" x14ac:dyDescent="0.3">
      <c r="A21" s="210" t="s">
        <v>119</v>
      </c>
      <c r="B21" s="199">
        <f t="shared" si="6"/>
        <v>0</v>
      </c>
      <c r="C21" s="200"/>
      <c r="D21" s="200"/>
      <c r="E21" s="200"/>
      <c r="F21" s="200"/>
      <c r="G21" s="205"/>
      <c r="H21" s="197"/>
      <c r="J21" s="18" t="s">
        <v>347</v>
      </c>
      <c r="L21" s="18">
        <f t="shared" si="7"/>
        <v>1</v>
      </c>
      <c r="M21" s="26" t="s">
        <v>392</v>
      </c>
      <c r="N21" s="26" t="s">
        <v>404</v>
      </c>
      <c r="O21" s="26" t="s">
        <v>430</v>
      </c>
    </row>
    <row r="22" spans="1:15" x14ac:dyDescent="0.3">
      <c r="A22" s="210" t="s">
        <v>120</v>
      </c>
      <c r="B22" s="199">
        <f t="shared" ref="B22:B28" si="8">SUM(C22:F22)</f>
        <v>0</v>
      </c>
      <c r="C22" s="200"/>
      <c r="D22" s="200"/>
      <c r="E22" s="200"/>
      <c r="F22" s="200"/>
      <c r="G22" s="205"/>
      <c r="H22" s="197"/>
      <c r="J22" s="18" t="s">
        <v>348</v>
      </c>
      <c r="L22" s="18">
        <f t="shared" si="7"/>
        <v>1</v>
      </c>
      <c r="M22" s="26" t="s">
        <v>392</v>
      </c>
    </row>
    <row r="23" spans="1:15" x14ac:dyDescent="0.3">
      <c r="A23" s="210" t="s">
        <v>121</v>
      </c>
      <c r="B23" s="199">
        <f t="shared" si="8"/>
        <v>0</v>
      </c>
      <c r="C23" s="200"/>
      <c r="D23" s="200"/>
      <c r="E23" s="200"/>
      <c r="F23" s="200"/>
      <c r="G23" s="205"/>
      <c r="H23" s="197"/>
      <c r="J23" s="18" t="s">
        <v>349</v>
      </c>
      <c r="L23" s="18">
        <f t="shared" si="7"/>
        <v>1</v>
      </c>
      <c r="M23" s="26" t="s">
        <v>392</v>
      </c>
    </row>
    <row r="24" spans="1:15" x14ac:dyDescent="0.3">
      <c r="A24" s="210" t="s">
        <v>122</v>
      </c>
      <c r="B24" s="199">
        <f t="shared" si="8"/>
        <v>0</v>
      </c>
      <c r="C24" s="200"/>
      <c r="D24" s="200"/>
      <c r="E24" s="200"/>
      <c r="F24" s="200"/>
      <c r="G24" s="205"/>
      <c r="H24" s="197"/>
      <c r="J24" s="18" t="s">
        <v>350</v>
      </c>
      <c r="L24" s="18">
        <f t="shared" si="7"/>
        <v>1</v>
      </c>
      <c r="M24" s="26" t="s">
        <v>392</v>
      </c>
    </row>
    <row r="25" spans="1:15" x14ac:dyDescent="0.3">
      <c r="A25" s="210" t="s">
        <v>123</v>
      </c>
      <c r="B25" s="199">
        <f t="shared" si="8"/>
        <v>0</v>
      </c>
      <c r="C25" s="200"/>
      <c r="D25" s="200"/>
      <c r="E25" s="200"/>
      <c r="F25" s="200"/>
      <c r="G25" s="205"/>
      <c r="H25" s="197"/>
      <c r="J25" s="18" t="s">
        <v>351</v>
      </c>
      <c r="L25" s="18">
        <f t="shared" si="7"/>
        <v>1</v>
      </c>
      <c r="M25" s="26" t="s">
        <v>392</v>
      </c>
    </row>
    <row r="26" spans="1:15" x14ac:dyDescent="0.3">
      <c r="A26" s="210" t="s">
        <v>124</v>
      </c>
      <c r="B26" s="199">
        <f t="shared" si="8"/>
        <v>0</v>
      </c>
      <c r="C26" s="200"/>
      <c r="D26" s="200"/>
      <c r="E26" s="200"/>
      <c r="F26" s="200"/>
      <c r="G26" s="205"/>
      <c r="H26" s="197"/>
      <c r="J26" s="18" t="s">
        <v>352</v>
      </c>
      <c r="L26" s="18">
        <f t="shared" si="7"/>
        <v>1</v>
      </c>
      <c r="M26" s="26" t="s">
        <v>392</v>
      </c>
    </row>
    <row r="27" spans="1:15" x14ac:dyDescent="0.3">
      <c r="A27" s="210" t="s">
        <v>125</v>
      </c>
      <c r="B27" s="199">
        <f t="shared" si="8"/>
        <v>0</v>
      </c>
      <c r="C27" s="200"/>
      <c r="D27" s="200"/>
      <c r="E27" s="200"/>
      <c r="F27" s="200"/>
      <c r="G27" s="205"/>
      <c r="H27" s="197"/>
      <c r="J27" s="18" t="s">
        <v>353</v>
      </c>
      <c r="L27" s="18">
        <f t="shared" si="7"/>
        <v>1</v>
      </c>
      <c r="M27" s="26" t="s">
        <v>392</v>
      </c>
    </row>
    <row r="28" spans="1:15" x14ac:dyDescent="0.3">
      <c r="A28" s="210" t="s">
        <v>126</v>
      </c>
      <c r="B28" s="199">
        <f t="shared" si="8"/>
        <v>0</v>
      </c>
      <c r="C28" s="200"/>
      <c r="D28" s="200"/>
      <c r="E28" s="200"/>
      <c r="F28" s="200"/>
      <c r="G28" s="205"/>
      <c r="H28" s="197"/>
      <c r="J28" s="18" t="s">
        <v>354</v>
      </c>
      <c r="L28" s="18">
        <f t="shared" si="7"/>
        <v>1</v>
      </c>
      <c r="M28" s="26" t="s">
        <v>392</v>
      </c>
    </row>
    <row r="29" spans="1:15" x14ac:dyDescent="0.3">
      <c r="A29" s="202" t="s">
        <v>127</v>
      </c>
      <c r="B29" s="199">
        <f>SUM(C29:F29)</f>
        <v>0</v>
      </c>
      <c r="C29" s="200"/>
      <c r="D29" s="200"/>
      <c r="E29" s="200"/>
      <c r="F29" s="200"/>
      <c r="G29" s="205"/>
      <c r="H29" s="197"/>
      <c r="J29" s="18" t="s">
        <v>365</v>
      </c>
      <c r="L29" s="18">
        <f t="shared" si="7"/>
        <v>1</v>
      </c>
      <c r="M29" s="26" t="s">
        <v>392</v>
      </c>
    </row>
    <row r="30" spans="1:15" ht="50.25" thickBot="1" x14ac:dyDescent="0.35">
      <c r="A30" s="217" t="s">
        <v>128</v>
      </c>
      <c r="B30" s="107" t="s">
        <v>51</v>
      </c>
      <c r="C30" s="107" t="s">
        <v>102</v>
      </c>
      <c r="D30" s="107" t="s">
        <v>103</v>
      </c>
      <c r="E30" s="107" t="s">
        <v>104</v>
      </c>
      <c r="F30" s="107" t="s">
        <v>58</v>
      </c>
      <c r="G30" s="107" t="s">
        <v>105</v>
      </c>
      <c r="H30" s="197"/>
      <c r="J30" s="18" t="s">
        <v>366</v>
      </c>
      <c r="K30" s="25"/>
      <c r="L30" s="25"/>
      <c r="M30" s="25"/>
      <c r="N30" s="25"/>
    </row>
    <row r="31" spans="1:15" ht="33.75" thickTop="1" x14ac:dyDescent="0.3">
      <c r="A31" s="82" t="s">
        <v>2908</v>
      </c>
      <c r="B31" s="218">
        <f>SUM(C31:F31)</f>
        <v>0</v>
      </c>
      <c r="C31" s="219"/>
      <c r="D31" s="219"/>
      <c r="E31" s="219"/>
      <c r="F31" s="219"/>
      <c r="G31" s="205"/>
      <c r="H31" s="197"/>
      <c r="J31" s="18" t="s">
        <v>367</v>
      </c>
    </row>
    <row r="32" spans="1:15" ht="33" x14ac:dyDescent="0.3">
      <c r="A32" s="82" t="s">
        <v>2908</v>
      </c>
      <c r="B32" s="218">
        <f>SUM(C32:F32)</f>
        <v>0</v>
      </c>
      <c r="C32" s="219"/>
      <c r="D32" s="219"/>
      <c r="E32" s="219"/>
      <c r="F32" s="219"/>
      <c r="G32" s="205"/>
      <c r="H32" s="197"/>
      <c r="J32" s="18" t="s">
        <v>368</v>
      </c>
    </row>
    <row r="33" spans="1:15" ht="33.75" thickBot="1" x14ac:dyDescent="0.35">
      <c r="A33" s="82" t="s">
        <v>2908</v>
      </c>
      <c r="B33" s="220">
        <f>SUM(C33:F33)</f>
        <v>0</v>
      </c>
      <c r="C33" s="221"/>
      <c r="D33" s="221"/>
      <c r="E33" s="221"/>
      <c r="F33" s="221"/>
      <c r="G33" s="205"/>
      <c r="H33" s="197"/>
      <c r="J33" s="18" t="s">
        <v>369</v>
      </c>
    </row>
    <row r="34" spans="1:15" x14ac:dyDescent="0.3">
      <c r="A34" s="222" t="s">
        <v>129</v>
      </c>
      <c r="B34" s="199">
        <f>SUM(C34:F34)</f>
        <v>0</v>
      </c>
      <c r="C34" s="199">
        <f>SUM(C31:C33)</f>
        <v>0</v>
      </c>
      <c r="D34" s="199">
        <f>SUM(D31:D33)</f>
        <v>0</v>
      </c>
      <c r="E34" s="199">
        <f>SUM(E31:E33)</f>
        <v>0</v>
      </c>
      <c r="F34" s="199">
        <f>SUM(F31:F33)</f>
        <v>0</v>
      </c>
      <c r="G34" s="216"/>
      <c r="H34" s="209" t="str">
        <f>IF(L34=1,"Potential Error-Grand Total Must be Greater Than Zero","")</f>
        <v>Potential Error-Grand Total Must be Greater Than Zero</v>
      </c>
      <c r="J34" s="18" t="s">
        <v>370</v>
      </c>
      <c r="L34" s="18">
        <f>IF(B34=0,1,0)</f>
        <v>1</v>
      </c>
      <c r="M34" s="26" t="s">
        <v>392</v>
      </c>
      <c r="N34" s="26" t="s">
        <v>393</v>
      </c>
      <c r="O34" s="26" t="s">
        <v>397</v>
      </c>
    </row>
    <row r="35" spans="1:15" x14ac:dyDescent="0.3">
      <c r="A35" s="211" t="s">
        <v>130</v>
      </c>
      <c r="B35" s="223">
        <f>SUM(C35:F35)</f>
        <v>0</v>
      </c>
      <c r="C35" s="93"/>
      <c r="D35" s="93"/>
      <c r="E35" s="93"/>
      <c r="F35" s="93"/>
      <c r="G35" s="205"/>
      <c r="H35" s="209" t="str">
        <f>IF(L35=1,"Potential Error-Grand Total Must be Greater Than Zero","")</f>
        <v>Potential Error-Grand Total Must be Greater Than Zero</v>
      </c>
      <c r="J35" s="18" t="s">
        <v>371</v>
      </c>
      <c r="L35" s="18">
        <f>IF(B35=0,1,0)</f>
        <v>1</v>
      </c>
      <c r="M35" s="26" t="s">
        <v>392</v>
      </c>
      <c r="N35" s="26" t="s">
        <v>394</v>
      </c>
      <c r="O35" s="26" t="s">
        <v>397</v>
      </c>
    </row>
    <row r="36" spans="1:15" x14ac:dyDescent="0.3">
      <c r="A36" s="215" t="s">
        <v>2931</v>
      </c>
      <c r="B36" s="199">
        <f>SUM(B8,B14,B16:B29,B34,B35)</f>
        <v>0</v>
      </c>
      <c r="C36" s="224"/>
      <c r="D36" s="224"/>
      <c r="E36" s="224"/>
      <c r="F36" s="224"/>
      <c r="G36" s="225"/>
      <c r="H36" s="236" t="str">
        <f t="shared" ref="H36:H37" si="9">IF(K36=1,"Error-Grand Total Must be Greater Than Zero","")</f>
        <v>Error-Grand Total Must be Greater Than Zero</v>
      </c>
      <c r="J36" s="18" t="s">
        <v>372</v>
      </c>
      <c r="K36" s="18">
        <f>IF(B36=0,1,0)</f>
        <v>1</v>
      </c>
      <c r="M36" s="26" t="s">
        <v>392</v>
      </c>
      <c r="N36" s="26" t="s">
        <v>395</v>
      </c>
      <c r="O36" s="26" t="s">
        <v>397</v>
      </c>
    </row>
    <row r="37" spans="1:15" ht="17.25" thickBot="1" x14ac:dyDescent="0.35">
      <c r="A37" s="215" t="s">
        <v>2932</v>
      </c>
      <c r="B37" s="226">
        <f>+'Charges &amp; Revenue'!B39-B36</f>
        <v>0</v>
      </c>
      <c r="C37" s="227"/>
      <c r="D37" s="227"/>
      <c r="E37" s="227"/>
      <c r="F37" s="227"/>
      <c r="G37" s="225"/>
      <c r="H37" s="236" t="str">
        <f t="shared" si="9"/>
        <v>Error-Grand Total Must be Greater Than Zero</v>
      </c>
      <c r="J37" s="18" t="s">
        <v>373</v>
      </c>
      <c r="K37" s="18">
        <f>IF(B37=0,1,0)</f>
        <v>1</v>
      </c>
      <c r="M37" s="26" t="s">
        <v>392</v>
      </c>
      <c r="N37" s="26" t="s">
        <v>395</v>
      </c>
      <c r="O37" s="26" t="s">
        <v>397</v>
      </c>
    </row>
    <row r="38" spans="1:15" x14ac:dyDescent="0.3">
      <c r="A38" s="202" t="s">
        <v>314</v>
      </c>
      <c r="B38" s="228"/>
      <c r="C38" s="227"/>
      <c r="D38" s="227"/>
      <c r="E38" s="227"/>
      <c r="F38" s="227"/>
      <c r="G38" s="225"/>
      <c r="H38" s="197"/>
      <c r="J38" s="18" t="s">
        <v>374</v>
      </c>
      <c r="O38" s="18" t="s">
        <v>427</v>
      </c>
    </row>
    <row r="39" spans="1:15" x14ac:dyDescent="0.3">
      <c r="A39" s="229" t="s">
        <v>273</v>
      </c>
      <c r="B39" s="230" t="s">
        <v>51</v>
      </c>
      <c r="C39" s="227"/>
      <c r="D39" s="227"/>
      <c r="E39" s="227"/>
      <c r="F39" s="227"/>
      <c r="G39" s="225"/>
      <c r="H39" s="197"/>
      <c r="J39" s="18" t="s">
        <v>375</v>
      </c>
      <c r="K39" s="25"/>
      <c r="L39" s="25"/>
      <c r="M39" s="25"/>
      <c r="N39" s="25"/>
      <c r="O39" s="18" t="s">
        <v>427</v>
      </c>
    </row>
    <row r="40" spans="1:15" x14ac:dyDescent="0.3">
      <c r="A40" s="88" t="s">
        <v>274</v>
      </c>
      <c r="B40" s="200"/>
      <c r="C40" s="227"/>
      <c r="D40" s="227"/>
      <c r="E40" s="227"/>
      <c r="F40" s="227"/>
      <c r="G40" s="225"/>
      <c r="H40" s="197"/>
      <c r="J40" s="18" t="s">
        <v>376</v>
      </c>
      <c r="O40" s="18" t="s">
        <v>427</v>
      </c>
    </row>
    <row r="41" spans="1:15" x14ac:dyDescent="0.3">
      <c r="A41" s="88" t="s">
        <v>275</v>
      </c>
      <c r="B41" s="200"/>
      <c r="C41" s="227"/>
      <c r="D41" s="227"/>
      <c r="E41" s="227"/>
      <c r="F41" s="227"/>
      <c r="G41" s="225"/>
      <c r="H41" s="197"/>
      <c r="J41" s="18" t="s">
        <v>377</v>
      </c>
      <c r="O41" s="18" t="s">
        <v>427</v>
      </c>
    </row>
    <row r="42" spans="1:15" x14ac:dyDescent="0.3">
      <c r="A42" s="88" t="s">
        <v>276</v>
      </c>
      <c r="B42" s="200"/>
      <c r="C42" s="227"/>
      <c r="D42" s="227"/>
      <c r="E42" s="227"/>
      <c r="F42" s="227"/>
      <c r="G42" s="225"/>
      <c r="H42" s="197"/>
      <c r="J42" s="18" t="s">
        <v>378</v>
      </c>
      <c r="O42" s="18" t="s">
        <v>427</v>
      </c>
    </row>
    <row r="43" spans="1:15" x14ac:dyDescent="0.3">
      <c r="A43" s="88" t="s">
        <v>277</v>
      </c>
      <c r="B43" s="200"/>
      <c r="C43" s="227"/>
      <c r="D43" s="227"/>
      <c r="E43" s="227"/>
      <c r="F43" s="227"/>
      <c r="G43" s="225"/>
      <c r="H43" s="197"/>
      <c r="J43" s="18" t="s">
        <v>379</v>
      </c>
      <c r="O43" s="18" t="s">
        <v>427</v>
      </c>
    </row>
    <row r="44" spans="1:15" x14ac:dyDescent="0.3">
      <c r="A44" s="202" t="s">
        <v>298</v>
      </c>
      <c r="B44" s="200"/>
      <c r="C44" s="227"/>
      <c r="D44" s="227"/>
      <c r="E44" s="227"/>
      <c r="F44" s="227"/>
      <c r="G44" s="225"/>
      <c r="H44" s="197"/>
      <c r="J44" s="18" t="s">
        <v>380</v>
      </c>
      <c r="O44" s="18" t="s">
        <v>427</v>
      </c>
    </row>
    <row r="45" spans="1:15" x14ac:dyDescent="0.3">
      <c r="A45" s="231" t="s">
        <v>271</v>
      </c>
      <c r="B45" s="199">
        <f>SUM(B40:B44)</f>
        <v>0</v>
      </c>
      <c r="C45" s="227"/>
      <c r="D45" s="227"/>
      <c r="E45" s="227"/>
      <c r="F45" s="227"/>
      <c r="G45" s="225"/>
      <c r="H45" s="197"/>
      <c r="J45" s="18" t="s">
        <v>381</v>
      </c>
      <c r="O45" s="18" t="s">
        <v>428</v>
      </c>
    </row>
    <row r="46" spans="1:15" x14ac:dyDescent="0.3">
      <c r="A46" s="232" t="s">
        <v>272</v>
      </c>
      <c r="B46" s="230" t="s">
        <v>51</v>
      </c>
      <c r="C46" s="227"/>
      <c r="D46" s="227"/>
      <c r="E46" s="227"/>
      <c r="F46" s="227"/>
      <c r="G46" s="225"/>
      <c r="H46" s="197"/>
      <c r="J46" s="18" t="s">
        <v>382</v>
      </c>
      <c r="K46" s="25"/>
      <c r="L46" s="25"/>
      <c r="M46" s="25"/>
      <c r="N46" s="25"/>
    </row>
    <row r="47" spans="1:15" x14ac:dyDescent="0.3">
      <c r="A47" s="233" t="s">
        <v>278</v>
      </c>
      <c r="B47" s="234"/>
      <c r="C47" s="227"/>
      <c r="D47" s="227"/>
      <c r="E47" s="227"/>
      <c r="F47" s="227"/>
      <c r="G47" s="225"/>
      <c r="H47" s="197"/>
      <c r="J47" s="18" t="s">
        <v>383</v>
      </c>
      <c r="O47" s="18" t="s">
        <v>427</v>
      </c>
    </row>
    <row r="48" spans="1:15" x14ac:dyDescent="0.3">
      <c r="A48" s="233" t="s">
        <v>279</v>
      </c>
      <c r="B48" s="200"/>
      <c r="C48" s="227"/>
      <c r="D48" s="227"/>
      <c r="E48" s="227"/>
      <c r="F48" s="227"/>
      <c r="G48" s="225"/>
      <c r="H48" s="197"/>
      <c r="J48" s="18" t="s">
        <v>384</v>
      </c>
      <c r="O48" s="18" t="s">
        <v>427</v>
      </c>
    </row>
    <row r="49" spans="1:15" x14ac:dyDescent="0.3">
      <c r="A49" s="233" t="s">
        <v>280</v>
      </c>
      <c r="B49" s="200"/>
      <c r="C49" s="227"/>
      <c r="D49" s="227"/>
      <c r="E49" s="227"/>
      <c r="F49" s="227"/>
      <c r="G49" s="225"/>
      <c r="H49" s="197"/>
      <c r="J49" s="18" t="s">
        <v>385</v>
      </c>
      <c r="O49" s="18" t="s">
        <v>427</v>
      </c>
    </row>
    <row r="50" spans="1:15" x14ac:dyDescent="0.3">
      <c r="A50" s="233" t="s">
        <v>281</v>
      </c>
      <c r="B50" s="200"/>
      <c r="C50" s="227"/>
      <c r="D50" s="227"/>
      <c r="E50" s="227"/>
      <c r="F50" s="227"/>
      <c r="G50" s="225"/>
      <c r="H50" s="197"/>
      <c r="J50" s="18" t="s">
        <v>386</v>
      </c>
      <c r="O50" s="18" t="s">
        <v>427</v>
      </c>
    </row>
    <row r="51" spans="1:15" x14ac:dyDescent="0.3">
      <c r="A51" s="235" t="s">
        <v>299</v>
      </c>
      <c r="B51" s="200"/>
      <c r="C51" s="227"/>
      <c r="D51" s="227"/>
      <c r="E51" s="227"/>
      <c r="F51" s="227"/>
      <c r="G51" s="225"/>
      <c r="H51" s="197"/>
      <c r="J51" s="18" t="s">
        <v>387</v>
      </c>
      <c r="O51" s="18" t="s">
        <v>427</v>
      </c>
    </row>
    <row r="52" spans="1:15" x14ac:dyDescent="0.3">
      <c r="A52" s="101" t="s">
        <v>131</v>
      </c>
      <c r="B52" s="223">
        <f>SUM(B47:B51)</f>
        <v>0</v>
      </c>
      <c r="C52" s="227"/>
      <c r="D52" s="227"/>
      <c r="E52" s="227"/>
      <c r="F52" s="227"/>
      <c r="G52" s="225"/>
      <c r="H52" s="236" t="str">
        <f>IF(L52=1,"Potential Error-Grand Total Must be Greater Than Zero","")</f>
        <v>Potential Error-Grand Total Must be Greater Than Zero</v>
      </c>
      <c r="J52" s="18" t="s">
        <v>388</v>
      </c>
      <c r="L52" s="18">
        <f>IF(B52&lt;1,1,0)</f>
        <v>1</v>
      </c>
      <c r="M52" s="26" t="s">
        <v>392</v>
      </c>
      <c r="N52" s="26" t="s">
        <v>429</v>
      </c>
      <c r="O52" s="18" t="s">
        <v>428</v>
      </c>
    </row>
    <row r="53" spans="1:15" x14ac:dyDescent="0.3">
      <c r="A53" s="211" t="s">
        <v>132</v>
      </c>
      <c r="B53" s="223">
        <f>+B37+B38+B45-ABS(B52)</f>
        <v>0</v>
      </c>
      <c r="C53" s="227"/>
      <c r="D53" s="227"/>
      <c r="E53" s="227"/>
      <c r="F53" s="227"/>
      <c r="G53" s="225"/>
      <c r="H53" s="236" t="str">
        <f>IF(K53=1,"Error-Grand Total Cannot Equal Zero","")</f>
        <v>Error-Grand Total Cannot Equal Zero</v>
      </c>
      <c r="J53" s="18" t="s">
        <v>389</v>
      </c>
      <c r="K53" s="18">
        <f>IF(B53=0,1,0)</f>
        <v>1</v>
      </c>
      <c r="M53" s="26" t="s">
        <v>392</v>
      </c>
      <c r="N53" s="26" t="s">
        <v>394</v>
      </c>
      <c r="O53" s="26" t="s">
        <v>398</v>
      </c>
    </row>
    <row r="54" spans="1:15" x14ac:dyDescent="0.3"/>
    <row r="55" spans="1:15" ht="17.25" thickBot="1" x14ac:dyDescent="0.35">
      <c r="K55" s="58">
        <f>SUM(K3:K54)</f>
        <v>6</v>
      </c>
      <c r="L55" s="58">
        <f>SUM(L3:L54)</f>
        <v>17</v>
      </c>
    </row>
    <row r="56" spans="1:15" ht="17.25" hidden="1" thickTop="1" x14ac:dyDescent="0.3">
      <c r="K56" s="21" t="s">
        <v>340</v>
      </c>
    </row>
  </sheetData>
  <sheetProtection algorithmName="SHA-512" hashValue="xAK0RZZMKq1Fu4PzfRxxLIkStk75qJw799rv0za9Q+rQkG0mEsdhR519Vqbu8K8841c8yFIPn4+rLAKGHnirzA==" saltValue="3CF/6E609NgBMDdje51i/A==" spinCount="100000" sheet="1" objects="1" scenarios="1"/>
  <protectedRanges>
    <protectedRange sqref="B44" name="Range2"/>
    <protectedRange sqref="C3:G4 C6:G7 C10:G13 C16:G29 C31:G33 C35:G35 B38 A40:B43 A47:B50 B51" name="Expenses Net Income"/>
  </protectedRanges>
  <customSheetViews>
    <customSheetView guid="{28AEA750-C54C-42D1-88CB-93F4F736EA11}" fitToPage="1">
      <pane xSplit="2" ySplit="2" topLeftCell="C33" activePane="bottomRight" state="frozen"/>
      <selection pane="bottomRight" activeCell="B52" sqref="B52:B53"/>
      <pageMargins left="0.7" right="0.7" top="0.75" bottom="0.75" header="0.3" footer="0.3"/>
      <pageSetup scale="58" orientation="landscape" verticalDpi="0" r:id="rId1"/>
      <headerFooter>
        <oddHeader>&amp;A</oddHeader>
      </headerFooter>
    </customSheetView>
    <customSheetView guid="{E32B2AD9-E93B-47B2-A401-1E32445A77A6}" fitToPage="1">
      <pane xSplit="2" ySplit="2" topLeftCell="C33" activePane="bottomRight" state="frozen"/>
      <selection pane="bottomRight" activeCell="B52" sqref="B52:B53"/>
      <pageMargins left="0.7" right="0.7" top="0.75" bottom="0.75" header="0.3" footer="0.3"/>
      <pageSetup scale="61" orientation="landscape" verticalDpi="0" r:id="rId2"/>
      <headerFooter>
        <oddHeader>&amp;A</oddHeader>
      </headerFooter>
    </customSheetView>
  </customSheetViews>
  <phoneticPr fontId="13" type="noConversion"/>
  <conditionalFormatting sqref="C8">
    <cfRule type="cellIs" dxfId="14" priority="16" operator="notEqual">
      <formula>SUM($C$5:$C$7)</formula>
    </cfRule>
  </conditionalFormatting>
  <conditionalFormatting sqref="B31">
    <cfRule type="cellIs" dxfId="13" priority="10" operator="notEqual">
      <formula>SUM($C$31:$F$31)</formula>
    </cfRule>
  </conditionalFormatting>
  <conditionalFormatting sqref="B32">
    <cfRule type="cellIs" dxfId="12" priority="9" operator="notEqual">
      <formula>SUM($C$32:$F$32)</formula>
    </cfRule>
  </conditionalFormatting>
  <conditionalFormatting sqref="B33">
    <cfRule type="cellIs" dxfId="11" priority="8" operator="notEqual">
      <formula>SUM($C$33:$F$33)</formula>
    </cfRule>
  </conditionalFormatting>
  <conditionalFormatting sqref="B35">
    <cfRule type="cellIs" dxfId="10" priority="7" operator="notEqual">
      <formula>SUM($C$35:$F$35)</formula>
    </cfRule>
  </conditionalFormatting>
  <conditionalFormatting sqref="B10:B14 B16:B29 B35">
    <cfRule type="cellIs" dxfId="9" priority="27" operator="notEqual">
      <formula>SUM(C10:F10)</formula>
    </cfRule>
  </conditionalFormatting>
  <conditionalFormatting sqref="D8">
    <cfRule type="cellIs" dxfId="8" priority="3" operator="notEqual">
      <formula>SUM($D$5:$D$7)</formula>
    </cfRule>
  </conditionalFormatting>
  <conditionalFormatting sqref="B8">
    <cfRule type="cellIs" dxfId="7" priority="18" operator="notEqual">
      <formula>SUM($B$5:$B$7)</formula>
    </cfRule>
  </conditionalFormatting>
  <conditionalFormatting sqref="E8">
    <cfRule type="cellIs" dxfId="6" priority="2" operator="notEqual">
      <formula>SUM($E$5:$E$7)</formula>
    </cfRule>
  </conditionalFormatting>
  <conditionalFormatting sqref="F8">
    <cfRule type="cellIs" dxfId="5" priority="1" operator="notEqual">
      <formula>SUM($F$5:$F$7)</formula>
    </cfRule>
  </conditionalFormatting>
  <dataValidations count="28">
    <dataValidation type="decimal" operator="lessThanOrEqual" allowBlank="1" showInputMessage="1" showErrorMessage="1" error="Inputs must be less than or equal to $50,000,000,000. " sqref="C22:D29 C17:D20 B16:B29 E16:F29 B3:B8 E3:F8 B53 B10:B14 E10:F14 C11:D14 C34:F35 C4:D8 B34:B38">
      <formula1>50000000000</formula1>
    </dataValidation>
    <dataValidation allowBlank="1" showInputMessage="1" showErrorMessage="1" promptTitle="Notes to expenses" prompt="Provide a brief description of how the split between columns C - E was completed." sqref="G3"/>
    <dataValidation allowBlank="1" showInputMessage="1" showErrorMessage="1" promptTitle="Instructions" prompt="Provide values in columns C - F, Totals will be summed into column B and rows designated as Total. For more information on columns C - F, select cells C2 - F2. For more instructions on column G select cells G2 and G3.  Select cell A30 for more info" sqref="A2"/>
    <dataValidation allowBlank="1" showInputMessage="1" showErrorMessage="1" prompt="Direct patient expenses mean the operating expenses incurred as part of the delivery of care that contribute directly to the care of patients. _x000a__x000a_Any portion of an expense that gets in the patient in and out of the door." sqref="C2"/>
    <dataValidation allowBlank="1" showInputMessage="1" showErrorMessage="1" prompt="General/Admin are expenses incurred in operating the facility as a whole that are not directly associated with furnishing patient care. " sqref="E2"/>
    <dataValidation allowBlank="1" showInputMessage="1" showErrorMessage="1" prompt="Other expenses are all other expenses that do not directly apply to Direct Patient Expense or General/Administrative. " sqref="F2"/>
    <dataValidation allowBlank="1" showInputMessage="1" showErrorMessage="1" prompt="For optional expense lines, rename the row in column A to the new expense and provide values in columns C - F. If additional lines are necessary insert a new row between rows 30 and 31. Ensure the &quot;sum of optional expense&quot; line includes all additions. " sqref="A30"/>
    <dataValidation allowBlank="1" showInputMessage="1" showErrorMessage="1" promptTitle="Other Operating Expenses" prompt="Provide values in columns C- F, Totals will be summed into column B. Provide the expense portion of the provider fee in this section. " sqref="A15"/>
    <dataValidation type="decimal" operator="lessThanOrEqual" allowBlank="1" showInputMessage="1" showErrorMessage="1" error="Inputs must be less than or equal to $50,000,000,000. " prompt="Select cell A14 for more information. Provide expenses as positive numbers. Red highlighting indicates that Totals do not match summed values." sqref="C16">
      <formula1>50000000000</formula1>
    </dataValidation>
    <dataValidation type="decimal" operator="lessThanOrEqual" allowBlank="1" showInputMessage="1" showErrorMessage="1" error="Inputs must be less than or equal to $50,000,000,000. " prompt="Select cell A2 for more information. Provide all expenses as positive numbers. Red highlighting indicates that Totals do not match summed values. " sqref="C3">
      <formula1>50000000000</formula1>
    </dataValidation>
    <dataValidation allowBlank="1" showInputMessage="1" showErrorMessage="1" prompt="Select cell A29 for more information.  Provide expenses in terms of positive numbers. Red highlighting indicates that Totals do not match summed values." sqref="C31"/>
    <dataValidation type="decimal" operator="lessThanOrEqual" allowBlank="1" showInputMessage="1" showErrorMessage="1" error="Inputs must be less than or equal to $50,000,000,000. " prompt="Provide the provide fee expense in these fields; provide the payments as a reduction to contractual allowances in the previous tab titled, &quot;Charges &amp; Revenue&quot;; DO NOT provide net reimbursement. DO NOT provide payments as &quot;Other Operating Revenue&quot;" sqref="C21:D21">
      <formula1>50000000000</formula1>
    </dataValidation>
    <dataValidation type="decimal" operator="lessThanOrEqual" allowBlank="1" showInputMessage="1" showErrorMessage="1" error="Inputs must be less than or equal to $50,000,000,000. " prompt="Provide expenses as positive numbers. Red highlighting indicates that Totals do not match summed values." sqref="C10">
      <formula1>50000000000</formula1>
    </dataValidation>
    <dataValidation type="decimal" operator="lessThanOrEqual" allowBlank="1" showInputMessage="1" showErrorMessage="1" error="Inputs must be less than or equal to $50,000,000,000. " prompt="Provide non-operating expense here; provide as a positive number: DO NOT include provide fee expense here. Insert more lines if necessary. " sqref="B52">
      <formula1>50000000000</formula1>
    </dataValidation>
    <dataValidation allowBlank="1" showErrorMessage="1" prompt="Select cell A29 for more information.  Provide expenses in terms of positive numbers. Red highlighting indicates that Totals do not match summed values." sqref="D31"/>
    <dataValidation type="decimal" operator="lessThanOrEqual" allowBlank="1" showErrorMessage="1" error="Inputs must be less than or equal to $50,000,000,000. " prompt="Select cell A14 for more information. Provide expenses as positive numbers. Red highlighting indicates that Totals do not match summed values." sqref="D16">
      <formula1>50000000000</formula1>
    </dataValidation>
    <dataValidation type="decimal" operator="lessThanOrEqual" allowBlank="1" showErrorMessage="1" error="Inputs must be less than or equal to $50,000,000,000. " prompt="Provide expenses as positive numbers. Red highlighting indicates that Totals do not match summed values." sqref="D10">
      <formula1>50000000000</formula1>
    </dataValidation>
    <dataValidation type="decimal" operator="lessThanOrEqual" allowBlank="1" showErrorMessage="1" error="Inputs must be less than or equal to $50,000,000,000. " prompt="Select cell A1 for more information. Provide all expenses as positive numbers. Red highlighting indicates that Totals do not match summed values. " sqref="D3">
      <formula1>50000000000</formula1>
    </dataValidation>
    <dataValidation allowBlank="1" showInputMessage="1" showErrorMessage="1" prompt="Patient expenses that are not direct and cannot be clearly tied to patients." sqref="D2"/>
    <dataValidation allowBlank="1" showInputMessage="1" showErrorMessage="1" promptTitle="Notes to expenses" prompt="Provide a brief description of how the split between columns C - F was completed." sqref="G2"/>
    <dataValidation operator="lessThanOrEqual" allowBlank="1" showInputMessage="1" showErrorMessage="1" error="Inputs must be less than or equal to $50,000,000,000. " sqref="B39"/>
    <dataValidation operator="lessThanOrEqual" allowBlank="1" showInputMessage="1" showErrorMessage="1" error="Inputs must be less than or equal to $50,000,000,000. " prompt="Provide Non-operating revenue. DO NOT include supplemental payment revenue here. " sqref="B46"/>
    <dataValidation type="decimal" operator="lessThanOrEqual" allowBlank="1" showInputMessage="1" showErrorMessage="1" error="Inputs must be less than or equal to $50,000,000,000. " prompt="Provide Non-operating revenues that account for 10% or more of total non-operating revenues. DO NOT include supplemental payment revenue here. " sqref="B45">
      <formula1>50000000000</formula1>
    </dataValidation>
    <dataValidation allowBlank="1" showInputMessage="1" showErrorMessage="1" prompt="Rename field as appropriate line item." sqref="A40:A43 A47:A50"/>
    <dataValidation type="decimal" allowBlank="1" showInputMessage="1" showErrorMessage="1" prompt="Provide Non-operating revenues that account for 10% or more of total non-operating revenues. DO NOT include supplemental payment revenue here. Insert new lines before row 43 should more items be required." sqref="B40:B43">
      <formula1>0</formula1>
      <formula2>50000000</formula2>
    </dataValidation>
    <dataValidation type="decimal" operator="lessThanOrEqual" allowBlank="1" showInputMessage="1" showErrorMessage="1" error="Inputs must be less than or equal to $50,000,000,000. " prompt="Provide all Non-operating revenues that do NOT account for 10% or more of total non-operating revenues. DO NOT include supplemental payment revenue here. " sqref="B44">
      <formula1>50000000000</formula1>
    </dataValidation>
    <dataValidation type="decimal" operator="lessThanOrEqual" allowBlank="1" showInputMessage="1" showErrorMessage="1" error="Inputs must be less than or equal to $50,000,000,000. " prompt="Provide non-operating expense here that account for 10% or more of total non-operating expense; provide as a POSITIVE NUMBER: DO NOT include provide fee expense here. Insert more lines before row 50 if necessary. " sqref="B47:B50">
      <formula1>50000000000</formula1>
    </dataValidation>
    <dataValidation type="decimal" operator="lessThanOrEqual" allowBlank="1" showInputMessage="1" showErrorMessage="1" error="Inputs must be less than or equal to $50,000,000,000. " prompt="Provide all non-operating expense here that do NOT account for more than 10% of total non-operating expense; provide as a POSITIVE NUMBER: DO NOT include provide fee expense here. Insert more lines if necessary. " sqref="B51">
      <formula1>50000000000</formula1>
    </dataValidation>
  </dataValidations>
  <pageMargins left="0.7" right="0.7" top="0.75" bottom="0.75" header="0.3" footer="0.3"/>
  <pageSetup scale="58" orientation="landscape" verticalDpi="0" r:id="rId3"/>
  <headerFooter>
    <oddHeader>&amp;A</oddHeader>
  </headerFooter>
  <customProperties>
    <customPr name="OrphanNamesChecked" r:id="rId4"/>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N56"/>
  <sheetViews>
    <sheetView showGridLines="0" topLeftCell="A2" zoomScale="90" zoomScaleNormal="90" workbookViewId="0">
      <selection activeCell="B4" sqref="B4"/>
    </sheetView>
  </sheetViews>
  <sheetFormatPr defaultColWidth="0" defaultRowHeight="16.5" zeroHeight="1" x14ac:dyDescent="0.3"/>
  <cols>
    <col min="1" max="1" width="47" customWidth="1"/>
    <col min="2" max="2" width="24.375" customWidth="1"/>
    <col min="3" max="7" width="20.375" customWidth="1"/>
    <col min="8" max="8" width="29.75" customWidth="1"/>
    <col min="9" max="9" width="8.75" style="18" hidden="1" customWidth="1"/>
    <col min="10" max="10" width="11.375" style="18" hidden="1" customWidth="1"/>
    <col min="11" max="12" width="20.375" style="18" hidden="1" customWidth="1"/>
    <col min="13" max="13" width="17.375" style="18" hidden="1" customWidth="1"/>
    <col min="14" max="14" width="24.75" style="18" hidden="1" customWidth="1"/>
    <col min="15" max="16384" width="9" hidden="1"/>
  </cols>
  <sheetData>
    <row r="1" spans="1:14" hidden="1" x14ac:dyDescent="0.3">
      <c r="A1" s="18" t="s">
        <v>325</v>
      </c>
      <c r="B1" s="18" t="s">
        <v>326</v>
      </c>
      <c r="C1" s="18" t="s">
        <v>355</v>
      </c>
      <c r="D1" s="18" t="s">
        <v>356</v>
      </c>
      <c r="E1" s="18" t="s">
        <v>357</v>
      </c>
      <c r="F1" s="18" t="s">
        <v>358</v>
      </c>
      <c r="G1" s="18" t="s">
        <v>359</v>
      </c>
      <c r="I1" s="18" t="s">
        <v>2768</v>
      </c>
      <c r="J1" s="18" t="s">
        <v>2888</v>
      </c>
      <c r="K1" s="18" t="s">
        <v>2893</v>
      </c>
      <c r="L1" s="26" t="s">
        <v>2891</v>
      </c>
      <c r="M1" s="18" t="s">
        <v>2894</v>
      </c>
      <c r="N1" s="26" t="s">
        <v>2892</v>
      </c>
    </row>
    <row r="2" spans="1:14" ht="17.25" thickBot="1" x14ac:dyDescent="0.35">
      <c r="A2" s="104" t="s">
        <v>40</v>
      </c>
      <c r="B2" s="104" t="s">
        <v>31</v>
      </c>
      <c r="C2" s="197"/>
      <c r="D2" s="197"/>
      <c r="E2" s="197"/>
      <c r="F2" s="197"/>
      <c r="G2" s="197"/>
      <c r="H2" s="197"/>
      <c r="N2" s="18" t="s">
        <v>431</v>
      </c>
    </row>
    <row r="3" spans="1:14" ht="18" thickTop="1" thickBot="1" x14ac:dyDescent="0.35">
      <c r="A3" s="238" t="s">
        <v>133</v>
      </c>
      <c r="B3" s="239" t="str">
        <f>TEXT('General Information'!B6,"mmm dd, yyyy")&amp;" Balance"</f>
        <v>Jan 00, 1900 Balance</v>
      </c>
      <c r="C3" s="240"/>
      <c r="D3" s="240"/>
      <c r="E3" s="240"/>
      <c r="F3" s="240"/>
      <c r="G3" s="240"/>
      <c r="H3" s="240"/>
    </row>
    <row r="4" spans="1:14" x14ac:dyDescent="0.3">
      <c r="A4" s="241" t="s">
        <v>134</v>
      </c>
      <c r="B4" s="200"/>
      <c r="C4" s="242" t="str">
        <f>IF(J4=1,"Error-If N/A, Enter 0","")</f>
        <v>Error-If N/A, Enter 0</v>
      </c>
      <c r="D4" s="240"/>
      <c r="E4" s="240"/>
      <c r="F4" s="240"/>
      <c r="G4" s="240"/>
      <c r="H4" s="240"/>
      <c r="I4" s="18" t="s">
        <v>328</v>
      </c>
      <c r="J4" s="18">
        <f>IF(B4="",1,0)</f>
        <v>1</v>
      </c>
      <c r="L4" s="18" t="s">
        <v>394</v>
      </c>
      <c r="M4" s="18" t="s">
        <v>402</v>
      </c>
      <c r="N4" s="18" t="s">
        <v>2904</v>
      </c>
    </row>
    <row r="5" spans="1:14" x14ac:dyDescent="0.3">
      <c r="A5" s="241" t="s">
        <v>135</v>
      </c>
      <c r="B5" s="93"/>
      <c r="C5" s="242" t="str">
        <f t="shared" ref="C5:C11" si="0">IF(J5=1,"Error-If N/A, Enter 0","")</f>
        <v>Error-If N/A, Enter 0</v>
      </c>
      <c r="D5" s="240"/>
      <c r="E5" s="240"/>
      <c r="F5" s="240"/>
      <c r="G5" s="240"/>
      <c r="H5" s="240"/>
      <c r="I5" s="18" t="s">
        <v>329</v>
      </c>
      <c r="J5" s="18">
        <f>IF(B5="",1,0)</f>
        <v>1</v>
      </c>
      <c r="L5" s="18" t="s">
        <v>394</v>
      </c>
      <c r="M5" s="18" t="s">
        <v>402</v>
      </c>
      <c r="N5" s="18" t="s">
        <v>2904</v>
      </c>
    </row>
    <row r="6" spans="1:14" x14ac:dyDescent="0.3">
      <c r="A6" s="241" t="s">
        <v>136</v>
      </c>
      <c r="B6" s="93"/>
      <c r="C6" s="242" t="str">
        <f t="shared" si="0"/>
        <v>Error-If N/A, Enter 0</v>
      </c>
      <c r="D6" s="240"/>
      <c r="E6" s="240"/>
      <c r="F6" s="240"/>
      <c r="G6" s="240"/>
      <c r="H6" s="240"/>
      <c r="I6" s="18" t="s">
        <v>330</v>
      </c>
      <c r="J6" s="18">
        <f>IF(B6="",1,0)</f>
        <v>1</v>
      </c>
      <c r="L6" s="18" t="s">
        <v>394</v>
      </c>
      <c r="M6" s="18" t="s">
        <v>402</v>
      </c>
      <c r="N6" s="18" t="s">
        <v>2904</v>
      </c>
    </row>
    <row r="7" spans="1:14" x14ac:dyDescent="0.3">
      <c r="A7" s="243" t="s">
        <v>2934</v>
      </c>
      <c r="B7" s="93">
        <f>B5-B6</f>
        <v>0</v>
      </c>
      <c r="C7" s="242" t="str">
        <f>IF(K7=1,"Potential Error-Amount is Zero","")</f>
        <v>Potential Error-Amount is Zero</v>
      </c>
      <c r="D7" s="240"/>
      <c r="E7" s="240"/>
      <c r="F7" s="240"/>
      <c r="G7" s="240"/>
      <c r="H7" s="240"/>
      <c r="I7" s="18" t="s">
        <v>331</v>
      </c>
      <c r="K7" s="18">
        <f>IF(B7=0,1,0)</f>
        <v>1</v>
      </c>
      <c r="L7" s="18" t="s">
        <v>432</v>
      </c>
      <c r="N7" s="18" t="s">
        <v>433</v>
      </c>
    </row>
    <row r="8" spans="1:14" x14ac:dyDescent="0.3">
      <c r="A8" s="241" t="s">
        <v>137</v>
      </c>
      <c r="B8" s="93"/>
      <c r="C8" s="240"/>
      <c r="D8" s="240"/>
      <c r="E8" s="240"/>
      <c r="F8" s="240"/>
      <c r="G8" s="240"/>
      <c r="H8" s="240"/>
      <c r="I8" s="18" t="s">
        <v>332</v>
      </c>
      <c r="L8" s="18" t="s">
        <v>400</v>
      </c>
      <c r="M8" s="18" t="s">
        <v>400</v>
      </c>
    </row>
    <row r="9" spans="1:14" x14ac:dyDescent="0.3">
      <c r="A9" s="243" t="s">
        <v>2905</v>
      </c>
      <c r="B9" s="93"/>
      <c r="C9" s="242" t="str">
        <f t="shared" si="0"/>
        <v>Error-If N/A, Enter 0</v>
      </c>
      <c r="D9" s="240"/>
      <c r="E9" s="240"/>
      <c r="F9" s="240"/>
      <c r="G9" s="240"/>
      <c r="H9" s="240"/>
      <c r="I9" s="18" t="s">
        <v>333</v>
      </c>
      <c r="J9" s="18">
        <f>IF(B9="",1,0)</f>
        <v>1</v>
      </c>
      <c r="L9" s="18" t="s">
        <v>394</v>
      </c>
      <c r="M9" s="18" t="s">
        <v>402</v>
      </c>
      <c r="N9" s="18" t="s">
        <v>2906</v>
      </c>
    </row>
    <row r="10" spans="1:14" x14ac:dyDescent="0.3">
      <c r="A10" s="241" t="s">
        <v>138</v>
      </c>
      <c r="B10" s="93"/>
      <c r="C10" s="242" t="str">
        <f t="shared" si="0"/>
        <v>Error-If N/A, Enter 0</v>
      </c>
      <c r="D10" s="240"/>
      <c r="E10" s="240"/>
      <c r="F10" s="240"/>
      <c r="G10" s="240"/>
      <c r="H10" s="240"/>
      <c r="I10" s="18" t="s">
        <v>334</v>
      </c>
      <c r="J10" s="18">
        <f>IF(B10="",1,0)</f>
        <v>1</v>
      </c>
      <c r="L10" s="18" t="s">
        <v>394</v>
      </c>
      <c r="M10" s="18" t="s">
        <v>402</v>
      </c>
    </row>
    <row r="11" spans="1:14" x14ac:dyDescent="0.3">
      <c r="A11" s="244" t="s">
        <v>139</v>
      </c>
      <c r="B11" s="93"/>
      <c r="C11" s="242" t="str">
        <f t="shared" si="0"/>
        <v>Error-If N/A, Enter 0</v>
      </c>
      <c r="D11" s="240"/>
      <c r="E11" s="240"/>
      <c r="F11" s="240"/>
      <c r="G11" s="240"/>
      <c r="H11" s="240"/>
      <c r="I11" s="18" t="s">
        <v>335</v>
      </c>
      <c r="J11" s="18">
        <f>IF(B11="",1,0)</f>
        <v>1</v>
      </c>
      <c r="L11" s="18" t="s">
        <v>394</v>
      </c>
      <c r="M11" s="18" t="s">
        <v>402</v>
      </c>
    </row>
    <row r="12" spans="1:14" x14ac:dyDescent="0.3">
      <c r="A12" s="245" t="s">
        <v>2935</v>
      </c>
      <c r="B12" s="93">
        <f>+SUM(B9:B11)+B4</f>
        <v>0</v>
      </c>
      <c r="C12" s="242" t="str">
        <f>IF(K12=1,"Potential Error-Amount is Zero","")</f>
        <v>Potential Error-Amount is Zero</v>
      </c>
      <c r="D12" s="240"/>
      <c r="E12" s="240"/>
      <c r="F12" s="240"/>
      <c r="G12" s="240"/>
      <c r="H12" s="240"/>
      <c r="I12" s="18" t="s">
        <v>336</v>
      </c>
      <c r="K12" s="18">
        <f>IF(B12=0,1,0)</f>
        <v>1</v>
      </c>
      <c r="L12" s="18" t="s">
        <v>432</v>
      </c>
      <c r="M12" s="18" t="s">
        <v>2907</v>
      </c>
      <c r="N12" s="18" t="s">
        <v>433</v>
      </c>
    </row>
    <row r="13" spans="1:14" ht="17.25" thickBot="1" x14ac:dyDescent="0.35">
      <c r="A13" s="246" t="s">
        <v>140</v>
      </c>
      <c r="B13" s="247" t="s">
        <v>31</v>
      </c>
      <c r="C13" s="248"/>
      <c r="D13" s="240"/>
      <c r="E13" s="240"/>
      <c r="F13" s="240"/>
      <c r="G13" s="240"/>
      <c r="H13" s="240"/>
      <c r="I13" s="18" t="s">
        <v>337</v>
      </c>
      <c r="J13" s="25"/>
      <c r="K13" s="25"/>
      <c r="L13" s="25"/>
      <c r="M13" s="25"/>
    </row>
    <row r="14" spans="1:14" x14ac:dyDescent="0.3">
      <c r="A14" s="241" t="s">
        <v>141</v>
      </c>
      <c r="B14" s="200"/>
      <c r="C14" s="242" t="str">
        <f t="shared" ref="C14:C23" si="1">IF(J14=1,"Error-If N/A, Enter 0","")</f>
        <v>Error-If N/A, Enter 0</v>
      </c>
      <c r="D14" s="240"/>
      <c r="E14" s="240"/>
      <c r="F14" s="240"/>
      <c r="G14" s="240"/>
      <c r="H14" s="240"/>
      <c r="I14" s="18" t="s">
        <v>338</v>
      </c>
      <c r="J14" s="18">
        <f t="shared" ref="J14:J20" si="2">IF(B14="",1,0)</f>
        <v>1</v>
      </c>
      <c r="M14" s="18" t="s">
        <v>402</v>
      </c>
    </row>
    <row r="15" spans="1:14" x14ac:dyDescent="0.3">
      <c r="A15" s="241" t="s">
        <v>142</v>
      </c>
      <c r="B15" s="93"/>
      <c r="C15" s="242" t="str">
        <f t="shared" si="1"/>
        <v>Error-If N/A, Enter 0</v>
      </c>
      <c r="D15" s="240"/>
      <c r="E15" s="240"/>
      <c r="F15" s="240"/>
      <c r="G15" s="240"/>
      <c r="H15" s="240"/>
      <c r="I15" s="18" t="s">
        <v>339</v>
      </c>
      <c r="J15" s="18">
        <f t="shared" si="2"/>
        <v>1</v>
      </c>
      <c r="M15" s="18" t="s">
        <v>402</v>
      </c>
    </row>
    <row r="16" spans="1:14" x14ac:dyDescent="0.3">
      <c r="A16" s="241" t="s">
        <v>143</v>
      </c>
      <c r="B16" s="93"/>
      <c r="C16" s="242" t="str">
        <f t="shared" si="1"/>
        <v>Error-If N/A, Enter 0</v>
      </c>
      <c r="D16" s="240"/>
      <c r="E16" s="240"/>
      <c r="F16" s="240"/>
      <c r="G16" s="240"/>
      <c r="H16" s="240"/>
      <c r="I16" s="18" t="s">
        <v>341</v>
      </c>
      <c r="J16" s="18">
        <f t="shared" si="2"/>
        <v>1</v>
      </c>
      <c r="M16" s="18" t="s">
        <v>402</v>
      </c>
    </row>
    <row r="17" spans="1:14" x14ac:dyDescent="0.3">
      <c r="A17" s="249" t="s">
        <v>144</v>
      </c>
      <c r="B17" s="93"/>
      <c r="C17" s="242" t="str">
        <f t="shared" si="1"/>
        <v>Error-If N/A, Enter 0</v>
      </c>
      <c r="D17" s="240"/>
      <c r="E17" s="240"/>
      <c r="F17" s="240"/>
      <c r="G17" s="240"/>
      <c r="H17" s="240"/>
      <c r="I17" s="18" t="s">
        <v>342</v>
      </c>
      <c r="J17" s="18">
        <f t="shared" si="2"/>
        <v>1</v>
      </c>
      <c r="M17" s="18" t="s">
        <v>402</v>
      </c>
    </row>
    <row r="18" spans="1:14" x14ac:dyDescent="0.3">
      <c r="A18" s="241" t="s">
        <v>145</v>
      </c>
      <c r="B18" s="93"/>
      <c r="C18" s="242" t="str">
        <f t="shared" si="1"/>
        <v>Error-If N/A, Enter 0</v>
      </c>
      <c r="D18" s="240"/>
      <c r="E18" s="240"/>
      <c r="F18" s="240"/>
      <c r="G18" s="240"/>
      <c r="H18" s="240"/>
      <c r="I18" s="18" t="s">
        <v>343</v>
      </c>
      <c r="J18" s="18">
        <f t="shared" si="2"/>
        <v>1</v>
      </c>
      <c r="M18" s="18" t="s">
        <v>402</v>
      </c>
    </row>
    <row r="19" spans="1:14" x14ac:dyDescent="0.3">
      <c r="A19" s="241" t="s">
        <v>146</v>
      </c>
      <c r="B19" s="93"/>
      <c r="C19" s="242" t="str">
        <f t="shared" si="1"/>
        <v>Error-If N/A, Enter 0</v>
      </c>
      <c r="D19" s="240"/>
      <c r="E19" s="240"/>
      <c r="F19" s="240"/>
      <c r="G19" s="240"/>
      <c r="H19" s="240"/>
      <c r="I19" s="18" t="s">
        <v>344</v>
      </c>
      <c r="J19" s="18">
        <f t="shared" si="2"/>
        <v>1</v>
      </c>
      <c r="M19" s="18" t="s">
        <v>402</v>
      </c>
    </row>
    <row r="20" spans="1:14" x14ac:dyDescent="0.3">
      <c r="A20" s="244" t="s">
        <v>147</v>
      </c>
      <c r="B20" s="93"/>
      <c r="C20" s="242" t="str">
        <f t="shared" si="1"/>
        <v>Error-If N/A, Enter 0</v>
      </c>
      <c r="D20" s="240"/>
      <c r="E20" s="240"/>
      <c r="F20" s="240"/>
      <c r="G20" s="240"/>
      <c r="H20" s="240"/>
      <c r="I20" s="18" t="s">
        <v>345</v>
      </c>
      <c r="J20" s="18">
        <f t="shared" si="2"/>
        <v>1</v>
      </c>
      <c r="M20" s="18" t="s">
        <v>402</v>
      </c>
    </row>
    <row r="21" spans="1:14" x14ac:dyDescent="0.3">
      <c r="A21" s="250" t="s">
        <v>148</v>
      </c>
      <c r="B21" s="93">
        <f>ROUND((SUM(B14:B18)-ABS(B19))+B20,2)</f>
        <v>0</v>
      </c>
      <c r="C21" s="242" t="str">
        <f>IF(K21=1,"Potential Error-Amount is Zero","")</f>
        <v>Potential Error-Amount is Zero</v>
      </c>
      <c r="D21" s="240"/>
      <c r="E21" s="240"/>
      <c r="F21" s="240"/>
      <c r="G21" s="240"/>
      <c r="H21" s="240"/>
      <c r="I21" s="18" t="s">
        <v>346</v>
      </c>
      <c r="K21" s="18">
        <f>IF(B21=0,1,0)</f>
        <v>1</v>
      </c>
      <c r="L21" s="18" t="s">
        <v>432</v>
      </c>
      <c r="M21" s="18" t="s">
        <v>2907</v>
      </c>
      <c r="N21" s="18" t="s">
        <v>433</v>
      </c>
    </row>
    <row r="22" spans="1:14" x14ac:dyDescent="0.3">
      <c r="A22" s="241" t="s">
        <v>149</v>
      </c>
      <c r="B22" s="93"/>
      <c r="C22" s="242" t="str">
        <f t="shared" si="1"/>
        <v>Error-If N/A, Enter 0</v>
      </c>
      <c r="D22" s="240"/>
      <c r="E22" s="240"/>
      <c r="F22" s="240"/>
      <c r="G22" s="240"/>
      <c r="H22" s="240"/>
      <c r="I22" s="18" t="s">
        <v>347</v>
      </c>
      <c r="J22" s="18">
        <f>IF(B22="",1,0)</f>
        <v>1</v>
      </c>
      <c r="M22" s="18" t="s">
        <v>402</v>
      </c>
    </row>
    <row r="23" spans="1:14" x14ac:dyDescent="0.3">
      <c r="A23" s="241" t="s">
        <v>150</v>
      </c>
      <c r="B23" s="93"/>
      <c r="C23" s="242" t="str">
        <f t="shared" si="1"/>
        <v>Error-If N/A, Enter 0</v>
      </c>
      <c r="D23" s="240"/>
      <c r="E23" s="240"/>
      <c r="F23" s="240"/>
      <c r="G23" s="240"/>
      <c r="H23" s="240"/>
      <c r="I23" s="18" t="s">
        <v>348</v>
      </c>
      <c r="J23" s="18">
        <f>IF(B23="",1,0)</f>
        <v>1</v>
      </c>
      <c r="M23" s="18" t="s">
        <v>402</v>
      </c>
    </row>
    <row r="24" spans="1:14" x14ac:dyDescent="0.3">
      <c r="A24" s="251" t="s">
        <v>151</v>
      </c>
      <c r="B24" s="93">
        <f>SUM(B21:B23)</f>
        <v>0</v>
      </c>
      <c r="C24" s="242" t="str">
        <f t="shared" ref="C24:C25" si="3">IF(K24=1,"Potential Error-Amount is Zero","")</f>
        <v>Potential Error-Amount is Zero</v>
      </c>
      <c r="D24" s="240"/>
      <c r="E24" s="240"/>
      <c r="F24" s="240"/>
      <c r="G24" s="240"/>
      <c r="H24" s="240"/>
      <c r="I24" s="18" t="s">
        <v>349</v>
      </c>
      <c r="K24" s="18">
        <f>IF(B24=0,1,0)</f>
        <v>1</v>
      </c>
      <c r="L24" s="18" t="s">
        <v>432</v>
      </c>
      <c r="M24" s="18" t="s">
        <v>2907</v>
      </c>
      <c r="N24" s="18" t="s">
        <v>433</v>
      </c>
    </row>
    <row r="25" spans="1:14" x14ac:dyDescent="0.3">
      <c r="A25" s="72" t="s">
        <v>152</v>
      </c>
      <c r="B25" s="252">
        <f>+B24+B12</f>
        <v>0</v>
      </c>
      <c r="C25" s="242" t="str">
        <f t="shared" si="3"/>
        <v>Potential Error-Amount is Zero</v>
      </c>
      <c r="D25" s="240"/>
      <c r="E25" s="240"/>
      <c r="F25" s="240"/>
      <c r="G25" s="240"/>
      <c r="H25" s="240"/>
      <c r="I25" s="18" t="s">
        <v>350</v>
      </c>
      <c r="K25" s="18">
        <f>IF(B25=0,1,0)</f>
        <v>1</v>
      </c>
      <c r="L25" s="18" t="s">
        <v>432</v>
      </c>
      <c r="M25" s="18" t="s">
        <v>2907</v>
      </c>
      <c r="N25" s="18" t="s">
        <v>433</v>
      </c>
    </row>
    <row r="26" spans="1:14" ht="17.25" thickBot="1" x14ac:dyDescent="0.35">
      <c r="A26" s="253" t="s">
        <v>153</v>
      </c>
      <c r="B26" s="254" t="str">
        <f>TEXT('General Information'!B6,"mmm dd, yyyy")&amp;" Balance"</f>
        <v>Jan 00, 1900 Balance</v>
      </c>
      <c r="C26" s="240"/>
      <c r="D26" s="240"/>
      <c r="E26" s="240"/>
      <c r="F26" s="240"/>
      <c r="G26" s="240"/>
      <c r="H26" s="240"/>
      <c r="I26" s="18" t="s">
        <v>351</v>
      </c>
      <c r="J26" s="25"/>
      <c r="K26" s="25"/>
      <c r="L26" s="25"/>
      <c r="M26" s="25"/>
    </row>
    <row r="27" spans="1:14" x14ac:dyDescent="0.3">
      <c r="A27" s="241" t="s">
        <v>154</v>
      </c>
      <c r="B27" s="200"/>
      <c r="C27" s="240"/>
      <c r="D27" s="240"/>
      <c r="E27" s="240"/>
      <c r="F27" s="240"/>
      <c r="G27" s="240"/>
      <c r="H27" s="240"/>
      <c r="I27" s="18" t="s">
        <v>352</v>
      </c>
      <c r="M27" s="18" t="s">
        <v>400</v>
      </c>
    </row>
    <row r="28" spans="1:14" x14ac:dyDescent="0.3">
      <c r="A28" s="241" t="s">
        <v>155</v>
      </c>
      <c r="B28" s="93"/>
      <c r="C28" s="240"/>
      <c r="D28" s="240"/>
      <c r="E28" s="240"/>
      <c r="F28" s="240"/>
      <c r="G28" s="240"/>
      <c r="H28" s="240"/>
      <c r="I28" s="18" t="s">
        <v>353</v>
      </c>
      <c r="M28" s="18" t="s">
        <v>400</v>
      </c>
    </row>
    <row r="29" spans="1:14" x14ac:dyDescent="0.3">
      <c r="A29" s="241" t="s">
        <v>156</v>
      </c>
      <c r="B29" s="93"/>
      <c r="C29" s="240"/>
      <c r="D29" s="240"/>
      <c r="E29" s="240"/>
      <c r="F29" s="240"/>
      <c r="G29" s="240"/>
      <c r="H29" s="240"/>
      <c r="I29" s="18" t="s">
        <v>354</v>
      </c>
      <c r="M29" s="18" t="s">
        <v>400</v>
      </c>
    </row>
    <row r="30" spans="1:14" x14ac:dyDescent="0.3">
      <c r="A30" s="241" t="s">
        <v>157</v>
      </c>
      <c r="B30" s="93"/>
      <c r="C30" s="240"/>
      <c r="D30" s="240"/>
      <c r="E30" s="240"/>
      <c r="F30" s="240"/>
      <c r="G30" s="240"/>
      <c r="H30" s="240"/>
      <c r="I30" s="18" t="s">
        <v>365</v>
      </c>
      <c r="M30" s="18" t="s">
        <v>400</v>
      </c>
    </row>
    <row r="31" spans="1:14" x14ac:dyDescent="0.3">
      <c r="A31" s="241" t="s">
        <v>158</v>
      </c>
      <c r="B31" s="93"/>
      <c r="C31" s="240"/>
      <c r="D31" s="240"/>
      <c r="E31" s="240"/>
      <c r="F31" s="240"/>
      <c r="G31" s="240"/>
      <c r="H31" s="240"/>
      <c r="I31" s="18" t="s">
        <v>366</v>
      </c>
      <c r="M31" s="18" t="s">
        <v>400</v>
      </c>
    </row>
    <row r="32" spans="1:14" x14ac:dyDescent="0.3">
      <c r="A32" s="244" t="s">
        <v>159</v>
      </c>
      <c r="B32" s="93"/>
      <c r="C32" s="240"/>
      <c r="D32" s="240"/>
      <c r="E32" s="240"/>
      <c r="F32" s="240"/>
      <c r="G32" s="240"/>
      <c r="H32" s="240"/>
      <c r="I32" s="18" t="s">
        <v>367</v>
      </c>
      <c r="M32" s="18" t="s">
        <v>400</v>
      </c>
    </row>
    <row r="33" spans="1:14" x14ac:dyDescent="0.3">
      <c r="A33" s="255" t="s">
        <v>160</v>
      </c>
      <c r="B33" s="93">
        <f>ROUND(SUM(B27:B32),2)</f>
        <v>0</v>
      </c>
      <c r="C33" s="242" t="str">
        <f t="shared" ref="C33" si="4">IF(K33=1,"Potential Error-Amount is Zero","")</f>
        <v>Potential Error-Amount is Zero</v>
      </c>
      <c r="D33" s="240"/>
      <c r="E33" s="240"/>
      <c r="F33" s="240"/>
      <c r="G33" s="240"/>
      <c r="H33" s="240"/>
      <c r="I33" s="18" t="s">
        <v>368</v>
      </c>
      <c r="K33" s="18">
        <f>IF(B33=0,1,0)</f>
        <v>1</v>
      </c>
      <c r="L33" s="18" t="s">
        <v>432</v>
      </c>
      <c r="M33" s="18" t="s">
        <v>2907</v>
      </c>
      <c r="N33" s="18" t="s">
        <v>433</v>
      </c>
    </row>
    <row r="34" spans="1:14" x14ac:dyDescent="0.3">
      <c r="A34" s="256" t="s">
        <v>161</v>
      </c>
      <c r="B34" s="93"/>
      <c r="C34" s="242" t="str">
        <f t="shared" ref="C34:C35" si="5">IF(J34=1,"Error-If N/A, Enter 0","")</f>
        <v>Error-If N/A, Enter 0</v>
      </c>
      <c r="D34" s="240"/>
      <c r="E34" s="240"/>
      <c r="F34" s="240"/>
      <c r="G34" s="240"/>
      <c r="H34" s="240"/>
      <c r="I34" s="18" t="s">
        <v>369</v>
      </c>
      <c r="J34" s="18">
        <f>IF(B34="",1,0)</f>
        <v>1</v>
      </c>
      <c r="L34" s="18" t="s">
        <v>394</v>
      </c>
      <c r="M34" s="18" t="s">
        <v>402</v>
      </c>
    </row>
    <row r="35" spans="1:14" x14ac:dyDescent="0.3">
      <c r="A35" s="256" t="s">
        <v>162</v>
      </c>
      <c r="B35" s="93"/>
      <c r="C35" s="242" t="str">
        <f t="shared" si="5"/>
        <v>Error-If N/A, Enter 0</v>
      </c>
      <c r="D35" s="240"/>
      <c r="E35" s="240"/>
      <c r="F35" s="240"/>
      <c r="G35" s="240"/>
      <c r="H35" s="240"/>
      <c r="I35" s="18" t="s">
        <v>370</v>
      </c>
      <c r="J35" s="18">
        <f>IF(B35="",1,0)</f>
        <v>1</v>
      </c>
      <c r="L35" s="18" t="s">
        <v>394</v>
      </c>
      <c r="M35" s="18" t="s">
        <v>402</v>
      </c>
    </row>
    <row r="36" spans="1:14" x14ac:dyDescent="0.3">
      <c r="A36" s="251" t="s">
        <v>163</v>
      </c>
      <c r="B36" s="257">
        <f>ROUND(SUM(B34:B35),2)</f>
        <v>0</v>
      </c>
      <c r="C36" s="134"/>
      <c r="D36" s="240"/>
      <c r="E36" s="240"/>
      <c r="F36" s="240"/>
      <c r="G36" s="240"/>
      <c r="H36" s="240"/>
      <c r="I36" s="18" t="s">
        <v>371</v>
      </c>
      <c r="J36" s="25"/>
      <c r="K36" s="25"/>
      <c r="L36" s="25"/>
      <c r="M36" s="25"/>
      <c r="N36" s="18" t="s">
        <v>412</v>
      </c>
    </row>
    <row r="37" spans="1:14" x14ac:dyDescent="0.3">
      <c r="A37" s="258" t="s">
        <v>164</v>
      </c>
      <c r="B37" s="93">
        <f>+B36+B33</f>
        <v>0</v>
      </c>
      <c r="C37" s="242" t="str">
        <f t="shared" ref="C37" si="6">IF(K37=1,"Potential Error-Amount is Zero","")</f>
        <v>Potential Error-Amount is Zero</v>
      </c>
      <c r="D37" s="240"/>
      <c r="E37" s="240"/>
      <c r="F37" s="240"/>
      <c r="G37" s="240"/>
      <c r="H37" s="240"/>
      <c r="I37" s="18" t="s">
        <v>372</v>
      </c>
      <c r="K37" s="18">
        <f>IF(B37=0,1,0)</f>
        <v>1</v>
      </c>
      <c r="L37" s="18" t="s">
        <v>432</v>
      </c>
      <c r="N37" s="18" t="s">
        <v>433</v>
      </c>
    </row>
    <row r="38" spans="1:14" ht="17.25" thickBot="1" x14ac:dyDescent="0.35">
      <c r="A38" s="253" t="s">
        <v>165</v>
      </c>
      <c r="B38" s="259" t="s">
        <v>51</v>
      </c>
      <c r="C38" s="248"/>
      <c r="D38" s="240"/>
      <c r="E38" s="240"/>
      <c r="F38" s="240"/>
      <c r="G38" s="240"/>
      <c r="H38" s="240"/>
      <c r="I38" s="18" t="s">
        <v>373</v>
      </c>
      <c r="J38" s="25"/>
      <c r="K38" s="25"/>
      <c r="L38" s="25"/>
      <c r="M38" s="25"/>
    </row>
    <row r="39" spans="1:14" x14ac:dyDescent="0.3">
      <c r="A39" s="256" t="s">
        <v>166</v>
      </c>
      <c r="B39" s="200"/>
      <c r="C39" s="242" t="str">
        <f t="shared" ref="C39:C40" si="7">IF(J39=1,"Error-If N/A, Enter 0","")</f>
        <v>Error-If N/A, Enter 0</v>
      </c>
      <c r="D39" s="240"/>
      <c r="E39" s="240"/>
      <c r="F39" s="240"/>
      <c r="G39" s="240"/>
      <c r="H39" s="240"/>
      <c r="I39" s="18" t="s">
        <v>374</v>
      </c>
      <c r="J39" s="18">
        <f>IF(B39="",1,0)</f>
        <v>1</v>
      </c>
      <c r="L39" s="18" t="s">
        <v>394</v>
      </c>
      <c r="M39" s="18" t="s">
        <v>402</v>
      </c>
    </row>
    <row r="40" spans="1:14" x14ac:dyDescent="0.3">
      <c r="A40" s="256" t="s">
        <v>167</v>
      </c>
      <c r="B40" s="93"/>
      <c r="C40" s="242" t="str">
        <f t="shared" si="7"/>
        <v>Error-If N/A, Enter 0</v>
      </c>
      <c r="D40" s="240"/>
      <c r="E40" s="240"/>
      <c r="F40" s="240"/>
      <c r="G40" s="240"/>
      <c r="H40" s="240"/>
      <c r="I40" s="18" t="s">
        <v>375</v>
      </c>
      <c r="J40" s="18">
        <f>IF(B40="",1,0)</f>
        <v>1</v>
      </c>
      <c r="L40" s="18" t="s">
        <v>394</v>
      </c>
      <c r="M40" s="18" t="s">
        <v>402</v>
      </c>
    </row>
    <row r="41" spans="1:14" x14ac:dyDescent="0.3">
      <c r="A41" s="256" t="s">
        <v>168</v>
      </c>
      <c r="B41" s="93">
        <f>ROUND(SUM(B39:B40),2)</f>
        <v>0</v>
      </c>
      <c r="C41" s="242" t="str">
        <f t="shared" ref="C41" si="8">IF(K41=1,"Potential Error-Amount is Zero","")</f>
        <v>Potential Error-Amount is Zero</v>
      </c>
      <c r="D41" s="240"/>
      <c r="E41" s="240"/>
      <c r="F41" s="240"/>
      <c r="G41" s="240"/>
      <c r="H41" s="240"/>
      <c r="I41" s="18" t="s">
        <v>376</v>
      </c>
      <c r="K41" s="18">
        <f>IF(B41=0,1,0)</f>
        <v>1</v>
      </c>
      <c r="L41" s="18" t="s">
        <v>432</v>
      </c>
      <c r="N41" s="18" t="s">
        <v>433</v>
      </c>
    </row>
    <row r="42" spans="1:14" x14ac:dyDescent="0.3">
      <c r="A42" s="260" t="s">
        <v>169</v>
      </c>
      <c r="B42" s="42">
        <f>ROUND(+B41+B37,2)</f>
        <v>0</v>
      </c>
      <c r="C42" s="240" t="s">
        <v>170</v>
      </c>
      <c r="D42" s="240"/>
      <c r="E42" s="240"/>
      <c r="F42" s="240"/>
      <c r="G42" s="240"/>
      <c r="H42" s="240"/>
      <c r="I42" s="18" t="s">
        <v>377</v>
      </c>
      <c r="K42" s="18">
        <f>IF(B42=0,1,0)</f>
        <v>1</v>
      </c>
      <c r="L42" s="18" t="s">
        <v>432</v>
      </c>
      <c r="M42" s="18" t="s">
        <v>392</v>
      </c>
      <c r="N42" s="18" t="s">
        <v>2936</v>
      </c>
    </row>
    <row r="43" spans="1:14" ht="50.25" thickBot="1" x14ac:dyDescent="0.35">
      <c r="A43" s="261" t="s">
        <v>171</v>
      </c>
      <c r="B43" s="262" t="str">
        <f>TEXT('General Information'!$B$5,"mmm dd, yyyy")&amp;" Beginning Balance"</f>
        <v>Jan 00, 1900 Beginning Balance</v>
      </c>
      <c r="C43" s="263" t="str">
        <f>"Purchases between "&amp;TEXT('General Information'!$B$5,"mm/dd/yyyy")&amp;" and "&amp;TEXT('General Information'!$B$6,"mm/dd/yyyy")</f>
        <v>Purchases between 01/00/1900 and 01/00/1900</v>
      </c>
      <c r="D43" s="263" t="str">
        <f>"Depreciation expense between "&amp;TEXT('General Information'!$B$5,"mm/dd/yyyy")&amp;" and "&amp;TEXT('General Information'!$B$6,"mm/dd/yyyy")</f>
        <v>Depreciation expense between 01/00/1900 and 01/00/1900</v>
      </c>
      <c r="E43" s="263" t="str">
        <f>"Disposals between "&amp;TEXT('General Information'!$B$5,"mm/dd/yyyy")&amp;" and "&amp;TEXT('General Information'!$B$6,"mm/dd/yyyy")</f>
        <v>Disposals between 01/00/1900 and 01/00/1900</v>
      </c>
      <c r="F43" s="263" t="str">
        <f>"Other changes between "&amp;TEXT('General Information'!$B$5,"mm/dd/yyyy")&amp;" and "&amp;TEXT('General Information'!$B$6,"mm/dd/yyyy")</f>
        <v>Other changes between 01/00/1900 and 01/00/1900</v>
      </c>
      <c r="G43" s="264" t="str">
        <f>TEXT('General Information'!$B$6,"mmm dd, yyyy")&amp;" Ending Balance"&amp;"†"</f>
        <v>Jan 00, 1900 Ending Balance†</v>
      </c>
      <c r="H43" s="265"/>
      <c r="I43" s="18" t="s">
        <v>378</v>
      </c>
      <c r="J43" s="25"/>
      <c r="K43" s="25"/>
      <c r="L43" s="25"/>
      <c r="M43" s="25"/>
    </row>
    <row r="44" spans="1:14" ht="17.25" thickBot="1" x14ac:dyDescent="0.35">
      <c r="A44" s="256" t="s">
        <v>282</v>
      </c>
      <c r="B44" s="200"/>
      <c r="C44" s="200"/>
      <c r="D44" s="266" t="s">
        <v>172</v>
      </c>
      <c r="E44" s="200"/>
      <c r="F44" s="200"/>
      <c r="G44" s="200">
        <f>B44+C44+E44+F44</f>
        <v>0</v>
      </c>
      <c r="H44" s="242" t="str">
        <f>IF(J44=1,"Error-If N/A, Enter 0","")</f>
        <v>Error-If N/A, Enter 0</v>
      </c>
      <c r="I44" s="18" t="s">
        <v>379</v>
      </c>
      <c r="J44" s="18">
        <f>IF(B44="",1,0)</f>
        <v>1</v>
      </c>
      <c r="L44" s="18" t="s">
        <v>394</v>
      </c>
      <c r="M44" s="18" t="s">
        <v>402</v>
      </c>
      <c r="N44" s="18" t="s">
        <v>434</v>
      </c>
    </row>
    <row r="45" spans="1:14" ht="18" thickTop="1" thickBot="1" x14ac:dyDescent="0.35">
      <c r="A45" s="256" t="s">
        <v>283</v>
      </c>
      <c r="B45" s="93"/>
      <c r="C45" s="200"/>
      <c r="D45" s="267" t="s">
        <v>172</v>
      </c>
      <c r="E45" s="200"/>
      <c r="F45" s="200"/>
      <c r="G45" s="200">
        <f t="shared" ref="G45:G48" si="9">B45+C45+E45+F45</f>
        <v>0</v>
      </c>
      <c r="H45" s="242" t="str">
        <f t="shared" ref="H45:H50" si="10">IF(J45=1,"Error-If N/A, Enter 0","")</f>
        <v>Error-If N/A, Enter 0</v>
      </c>
      <c r="I45" s="18" t="s">
        <v>380</v>
      </c>
      <c r="J45" s="18">
        <f t="shared" ref="J45:J50" si="11">IF(B45="",1,0)</f>
        <v>1</v>
      </c>
      <c r="L45" s="18" t="s">
        <v>394</v>
      </c>
      <c r="M45" s="18" t="s">
        <v>402</v>
      </c>
      <c r="N45" s="18" t="s">
        <v>434</v>
      </c>
    </row>
    <row r="46" spans="1:14" ht="34.5" thickTop="1" thickBot="1" x14ac:dyDescent="0.35">
      <c r="A46" s="256" t="s">
        <v>284</v>
      </c>
      <c r="B46" s="93"/>
      <c r="C46" s="200"/>
      <c r="D46" s="267" t="s">
        <v>172</v>
      </c>
      <c r="E46" s="200"/>
      <c r="F46" s="200"/>
      <c r="G46" s="200">
        <f t="shared" si="9"/>
        <v>0</v>
      </c>
      <c r="H46" s="242" t="str">
        <f t="shared" si="10"/>
        <v>Error-If N/A, Enter 0</v>
      </c>
      <c r="I46" s="18" t="s">
        <v>381</v>
      </c>
      <c r="J46" s="18">
        <f t="shared" si="11"/>
        <v>1</v>
      </c>
      <c r="L46" s="18" t="s">
        <v>394</v>
      </c>
      <c r="M46" s="18" t="s">
        <v>402</v>
      </c>
      <c r="N46" s="18" t="s">
        <v>434</v>
      </c>
    </row>
    <row r="47" spans="1:14" ht="18" thickTop="1" thickBot="1" x14ac:dyDescent="0.35">
      <c r="A47" s="251" t="s">
        <v>285</v>
      </c>
      <c r="B47" s="93"/>
      <c r="C47" s="200"/>
      <c r="D47" s="267" t="s">
        <v>172</v>
      </c>
      <c r="E47" s="200"/>
      <c r="F47" s="200"/>
      <c r="G47" s="200">
        <f t="shared" si="9"/>
        <v>0</v>
      </c>
      <c r="H47" s="242" t="str">
        <f t="shared" si="10"/>
        <v>Error-If N/A, Enter 0</v>
      </c>
      <c r="I47" s="18" t="s">
        <v>382</v>
      </c>
      <c r="J47" s="18">
        <f t="shared" si="11"/>
        <v>1</v>
      </c>
      <c r="L47" s="18" t="s">
        <v>394</v>
      </c>
      <c r="M47" s="18" t="s">
        <v>402</v>
      </c>
      <c r="N47" s="18" t="s">
        <v>434</v>
      </c>
    </row>
    <row r="48" spans="1:14" ht="17.25" thickTop="1" x14ac:dyDescent="0.3">
      <c r="A48" s="251" t="s">
        <v>286</v>
      </c>
      <c r="B48" s="93"/>
      <c r="C48" s="200"/>
      <c r="D48" s="267" t="s">
        <v>172</v>
      </c>
      <c r="E48" s="200"/>
      <c r="F48" s="200"/>
      <c r="G48" s="200">
        <f t="shared" si="9"/>
        <v>0</v>
      </c>
      <c r="H48" s="242" t="str">
        <f t="shared" si="10"/>
        <v>Error-If N/A, Enter 0</v>
      </c>
      <c r="I48" s="18" t="s">
        <v>383</v>
      </c>
      <c r="J48" s="18">
        <f t="shared" si="11"/>
        <v>1</v>
      </c>
      <c r="L48" s="18" t="s">
        <v>394</v>
      </c>
      <c r="M48" s="18" t="s">
        <v>402</v>
      </c>
      <c r="N48" s="18" t="s">
        <v>434</v>
      </c>
    </row>
    <row r="49" spans="1:14" ht="17.25" thickBot="1" x14ac:dyDescent="0.35">
      <c r="A49" s="251" t="s">
        <v>287</v>
      </c>
      <c r="B49" s="93"/>
      <c r="C49" s="200"/>
      <c r="D49" s="200"/>
      <c r="E49" s="200"/>
      <c r="F49" s="200"/>
      <c r="G49" s="200">
        <f>B49+C49+D49+E49+F49</f>
        <v>0</v>
      </c>
      <c r="H49" s="242" t="str">
        <f t="shared" si="10"/>
        <v>Error-If N/A, Enter 0</v>
      </c>
      <c r="I49" s="18" t="s">
        <v>384</v>
      </c>
      <c r="J49" s="18">
        <f t="shared" si="11"/>
        <v>1</v>
      </c>
      <c r="L49" s="18" t="s">
        <v>394</v>
      </c>
      <c r="M49" s="18" t="s">
        <v>402</v>
      </c>
      <c r="N49" s="18" t="s">
        <v>434</v>
      </c>
    </row>
    <row r="50" spans="1:14" ht="17.25" thickTop="1" x14ac:dyDescent="0.3">
      <c r="A50" s="251" t="s">
        <v>288</v>
      </c>
      <c r="B50" s="93"/>
      <c r="C50" s="200"/>
      <c r="D50" s="267" t="s">
        <v>172</v>
      </c>
      <c r="E50" s="200"/>
      <c r="F50" s="200"/>
      <c r="G50" s="200">
        <f>ROUND(B50+C50+E50+F50,2)</f>
        <v>0</v>
      </c>
      <c r="H50" s="242" t="str">
        <f t="shared" si="10"/>
        <v>Error-If N/A, Enter 0</v>
      </c>
      <c r="I50" s="18" t="s">
        <v>385</v>
      </c>
      <c r="J50" s="18">
        <f t="shared" si="11"/>
        <v>1</v>
      </c>
      <c r="L50" s="18" t="s">
        <v>394</v>
      </c>
      <c r="M50" s="18" t="s">
        <v>402</v>
      </c>
      <c r="N50" s="18" t="s">
        <v>434</v>
      </c>
    </row>
    <row r="51" spans="1:14" x14ac:dyDescent="0.3">
      <c r="A51" s="260" t="s">
        <v>289</v>
      </c>
      <c r="B51" s="93">
        <f>SUM(B44:B48)-ABS(B49)+B50</f>
        <v>0</v>
      </c>
      <c r="C51" s="93">
        <f>SUM(C44:C48)-ABS(C49)+C50</f>
        <v>0</v>
      </c>
      <c r="D51" s="93">
        <f>SUM(D49)</f>
        <v>0</v>
      </c>
      <c r="E51" s="93">
        <f>SUM(E44:E48)-ABS(E49)+E50</f>
        <v>0</v>
      </c>
      <c r="F51" s="93">
        <f>SUM(F44:F48)-ABS(F49)+F50</f>
        <v>0</v>
      </c>
      <c r="G51" s="93">
        <f>ROUND(SUM(G44:G48)-ABS(G49)+G50,2)</f>
        <v>0</v>
      </c>
      <c r="H51" s="242" t="str">
        <f>IF(K51=1,"Potential Error-Zero Amount(s)","")</f>
        <v>Potential Error-Zero Amount(s)</v>
      </c>
      <c r="I51" s="18" t="s">
        <v>386</v>
      </c>
      <c r="K51" s="26">
        <f>IF(OR(B51="",G51=0),1,0)</f>
        <v>1</v>
      </c>
      <c r="L51" s="18" t="s">
        <v>432</v>
      </c>
      <c r="M51" s="18" t="s">
        <v>436</v>
      </c>
      <c r="N51" s="18" t="s">
        <v>434</v>
      </c>
    </row>
    <row r="52" spans="1:14" x14ac:dyDescent="0.3">
      <c r="A52" s="258" t="s">
        <v>173</v>
      </c>
      <c r="B52" s="76" t="b">
        <f>IF(G51-B21=0,TRUE,FALSE)</f>
        <v>1</v>
      </c>
      <c r="C52" s="240"/>
      <c r="D52" s="240"/>
      <c r="E52" s="240"/>
      <c r="F52" s="240"/>
      <c r="G52" s="240"/>
      <c r="H52" s="242" t="str">
        <f>IF(J52=1,"Error-Amounts Do Not Agree","")</f>
        <v/>
      </c>
      <c r="I52" s="18" t="s">
        <v>387</v>
      </c>
      <c r="J52" s="18">
        <f>IF(B52=TRUE,0,1)</f>
        <v>0</v>
      </c>
      <c r="N52" s="18" t="s">
        <v>435</v>
      </c>
    </row>
    <row r="53" spans="1:14" x14ac:dyDescent="0.3"/>
    <row r="54" spans="1:14" ht="17.25" thickBot="1" x14ac:dyDescent="0.35">
      <c r="J54" s="58">
        <f>SUM(J4:J53)</f>
        <v>26</v>
      </c>
      <c r="K54" s="58">
        <f>SUM(K4:K53)</f>
        <v>10</v>
      </c>
    </row>
    <row r="55" spans="1:14" ht="17.25" thickTop="1" x14ac:dyDescent="0.3">
      <c r="J55" s="21" t="s">
        <v>340</v>
      </c>
    </row>
    <row r="56" spans="1:14" x14ac:dyDescent="0.3"/>
  </sheetData>
  <sheetProtection algorithmName="SHA-512" hashValue="8RnJSCoRcYqH/p82BHq5YafifSXx94sMPMmV6HZ9tE16Ms0/osidwKS49U02UddrzEFs1hPZP1haeDclyrjNPg==" saltValue="xFAUvEzOdnLyB8iIna8n4w==" spinCount="100000" sheet="1" objects="1" scenarios="1"/>
  <protectedRanges>
    <protectedRange sqref="B4:B12 B14:B25 B27:B35 B37 B39:B41 B44:C51 D49 D51 E44:G51" name="Balance Sheet"/>
  </protectedRanges>
  <customSheetViews>
    <customSheetView guid="{28AEA750-C54C-42D1-88CB-93F4F736EA11}" scale="90" fitToPage="1" topLeftCell="A31">
      <selection activeCell="B52" sqref="B52"/>
      <pageMargins left="0.7" right="0.7" top="0.75" bottom="0.75" header="0.3" footer="0.3"/>
      <pageSetup scale="64" orientation="landscape" verticalDpi="0" r:id="rId1"/>
      <headerFooter>
        <oddHeader>&amp;A</oddHeader>
      </headerFooter>
    </customSheetView>
    <customSheetView guid="{E32B2AD9-E93B-47B2-A401-1E32445A77A6}" scale="90" fitToPage="1" topLeftCell="A31">
      <selection activeCell="B52" sqref="B52"/>
      <pageMargins left="0.7" right="0.7" top="0.75" bottom="0.75" header="0.3" footer="0.3"/>
      <pageSetup scale="60" orientation="landscape" verticalDpi="0" r:id="rId2"/>
      <headerFooter>
        <oddHeader>&amp;A</oddHeader>
      </headerFooter>
    </customSheetView>
  </customSheetViews>
  <conditionalFormatting sqref="B42">
    <cfRule type="cellIs" dxfId="4" priority="3" operator="notEqual">
      <formula>$B$25</formula>
    </cfRule>
    <cfRule type="cellIs" dxfId="3" priority="4" operator="equal">
      <formula>$B$25</formula>
    </cfRule>
  </conditionalFormatting>
  <conditionalFormatting sqref="B52">
    <cfRule type="cellIs" dxfId="2" priority="1" operator="equal">
      <formula>FALSE</formula>
    </cfRule>
    <cfRule type="cellIs" dxfId="1" priority="2" operator="equal">
      <formula>TRUE</formula>
    </cfRule>
  </conditionalFormatting>
  <dataValidations count="16">
    <dataValidation type="decimal" operator="lessThanOrEqual" allowBlank="1" showInputMessage="1" showErrorMessage="1" error="Inputs must be less than or equal to $50,000,000,000. " sqref="B39:B42 B27:B37 B5:B12 B20 B45:B51 B22:B25 B14:B18 C51:F51 G44:G51">
      <formula1>50000000000</formula1>
    </dataValidation>
    <dataValidation allowBlank="1" showInputMessage="1" showErrorMessage="1" promptTitle="Instructions" prompt="Provide values in column B, and columns C - G where applicable. Provide values from the end of the fiscal year." sqref="A2"/>
    <dataValidation allowBlank="1" showInputMessage="1" showErrorMessage="1" prompt="Do not change. Date will be determined from end of fiscal year input on the &quot;General Information&quot; tab." sqref="B3"/>
    <dataValidation type="decimal" operator="lessThanOrEqual" allowBlank="1" showInputMessage="1" showErrorMessage="1" error="Inputs must be less than or equal to $50,000,000,000. " prompt="For the roll-forward of PP&amp;E provide values based on the column header. " sqref="B44">
      <formula1>50000000000</formula1>
    </dataValidation>
    <dataValidation allowBlank="1" showInputMessage="1" showErrorMessage="1" prompt="Do not fill in cell. Provide depreciation in the appropriate row." sqref="D44:D46 D48 D50"/>
    <dataValidation allowBlank="1" showInputMessage="1" showErrorMessage="1" prompt="Do not fill in cell. Provide depreciation in the appropriate row._x000a_" sqref="D47"/>
    <dataValidation type="decimal" operator="lessThanOrEqual" allowBlank="1" showInputMessage="1" showErrorMessage="1" error="Inputs must be less than or equal to $50,000,000,000. " prompt="Select cell A2 for instructions" sqref="B4">
      <formula1>50000000000</formula1>
    </dataValidation>
    <dataValidation type="decimal" operator="lessThanOrEqual" allowBlank="1" showErrorMessage="1" error="Inputs must be less than or equal to $50,000,000,000. " prompt="_x000a_" sqref="B21">
      <formula1>50000000000</formula1>
    </dataValidation>
    <dataValidation type="decimal" operator="lessThanOrEqual" allowBlank="1" showInputMessage="1" showErrorMessage="1" error="Inputs must be less than or equal to $50,000,000,000. " prompt="Provide accumulated depreciation as a positive number." sqref="B19">
      <formula1>50000000000</formula1>
    </dataValidation>
    <dataValidation type="decimal" errorStyle="warning" allowBlank="1" showErrorMessage="1" errorTitle="Are you sure?" error="Inputs are expected to be negative. Enter amounts between $-50,000,000,000 and 0 " prompt="Expected to be negative amount" sqref="D49">
      <formula1>-50000000000</formula1>
      <formula2>50000000000</formula2>
    </dataValidation>
    <dataValidation type="decimal" operator="lessThan" allowBlank="1" showInputMessage="1" showErrorMessage="1" prompt="Use negative and positive values so these accounts are appropriately summed" sqref="C44 F44">
      <formula1>500000000000</formula1>
    </dataValidation>
    <dataValidation type="decimal" operator="lessThan" allowBlank="1" showInputMessage="1" showErrorMessage="1" prompt="Use negative and positive values so these accounts are appropriately summed. Disposals are likely negative/deducted" sqref="E44">
      <formula1>500000000000</formula1>
    </dataValidation>
    <dataValidation allowBlank="1" showInputMessage="1" showErrorMessage="1" prompt="Use negative and positive values so these accounts are appropriately summed" sqref="C43 F43"/>
    <dataValidation type="decimal" operator="lessThan" allowBlank="1" showErrorMessage="1" prompt="Use negative and positive values so these accounts are appropriately summed" sqref="C45:C50 F45:F50">
      <formula1>500000000000</formula1>
    </dataValidation>
    <dataValidation allowBlank="1" showInputMessage="1" showErrorMessage="1" prompt="Use negative and positive values so these accounts are appropriately summed. Disposals are likely negative/deducted" sqref="E43"/>
    <dataValidation allowBlank="1" showErrorMessage="1" sqref="E45:E50"/>
  </dataValidations>
  <pageMargins left="0.7" right="0.7" top="0.75" bottom="0.75" header="0.3" footer="0.3"/>
  <pageSetup scale="64" orientation="landscape" verticalDpi="0" r:id="rId3"/>
  <headerFooter>
    <oddHeader>&amp;A</oddHeader>
  </headerFooter>
  <customProperties>
    <customPr name="OrphanNamesChecked"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24"/>
  <sheetViews>
    <sheetView workbookViewId="0">
      <selection activeCell="F19" sqref="F19"/>
    </sheetView>
  </sheetViews>
  <sheetFormatPr defaultRowHeight="16.5" x14ac:dyDescent="0.3"/>
  <cols>
    <col min="1" max="1" width="13.375" bestFit="1" customWidth="1"/>
    <col min="2" max="2" width="28.125" bestFit="1" customWidth="1"/>
  </cols>
  <sheetData>
    <row r="1" spans="1:2" x14ac:dyDescent="0.3">
      <c r="A1" s="38" t="s">
        <v>533</v>
      </c>
      <c r="B1" s="38" t="s">
        <v>534</v>
      </c>
    </row>
    <row r="2" spans="1:2" x14ac:dyDescent="0.3">
      <c r="A2" t="s">
        <v>487</v>
      </c>
      <c r="B2" t="s">
        <v>488</v>
      </c>
    </row>
    <row r="3" spans="1:2" x14ac:dyDescent="0.3">
      <c r="A3" t="s">
        <v>489</v>
      </c>
      <c r="B3" t="s">
        <v>490</v>
      </c>
    </row>
    <row r="4" spans="1:2" x14ac:dyDescent="0.3">
      <c r="A4" t="s">
        <v>491</v>
      </c>
      <c r="B4" t="s">
        <v>492</v>
      </c>
    </row>
    <row r="5" spans="1:2" x14ac:dyDescent="0.3">
      <c r="A5" t="s">
        <v>493</v>
      </c>
      <c r="B5" t="s">
        <v>494</v>
      </c>
    </row>
    <row r="6" spans="1:2" x14ac:dyDescent="0.3">
      <c r="A6" t="s">
        <v>495</v>
      </c>
      <c r="B6" t="s">
        <v>496</v>
      </c>
    </row>
    <row r="7" spans="1:2" x14ac:dyDescent="0.3">
      <c r="A7" t="s">
        <v>497</v>
      </c>
      <c r="B7" t="s">
        <v>498</v>
      </c>
    </row>
    <row r="8" spans="1:2" x14ac:dyDescent="0.3">
      <c r="A8" t="s">
        <v>499</v>
      </c>
      <c r="B8" t="s">
        <v>500</v>
      </c>
    </row>
    <row r="9" spans="1:2" x14ac:dyDescent="0.3">
      <c r="A9" t="s">
        <v>501</v>
      </c>
      <c r="B9" t="s">
        <v>502</v>
      </c>
    </row>
    <row r="10" spans="1:2" x14ac:dyDescent="0.3">
      <c r="A10" t="s">
        <v>503</v>
      </c>
      <c r="B10" t="s">
        <v>504</v>
      </c>
    </row>
    <row r="11" spans="1:2" x14ac:dyDescent="0.3">
      <c r="A11" t="s">
        <v>505</v>
      </c>
      <c r="B11" t="s">
        <v>506</v>
      </c>
    </row>
    <row r="12" spans="1:2" x14ac:dyDescent="0.3">
      <c r="A12" t="s">
        <v>507</v>
      </c>
      <c r="B12" t="s">
        <v>508</v>
      </c>
    </row>
    <row r="13" spans="1:2" x14ac:dyDescent="0.3">
      <c r="A13" t="s">
        <v>509</v>
      </c>
      <c r="B13" t="s">
        <v>510</v>
      </c>
    </row>
    <row r="14" spans="1:2" x14ac:dyDescent="0.3">
      <c r="A14" t="s">
        <v>511</v>
      </c>
      <c r="B14" t="s">
        <v>512</v>
      </c>
    </row>
    <row r="15" spans="1:2" x14ac:dyDescent="0.3">
      <c r="A15" t="s">
        <v>513</v>
      </c>
      <c r="B15" t="s">
        <v>514</v>
      </c>
    </row>
    <row r="16" spans="1:2" x14ac:dyDescent="0.3">
      <c r="A16" t="s">
        <v>515</v>
      </c>
      <c r="B16" t="s">
        <v>516</v>
      </c>
    </row>
    <row r="17" spans="1:2" x14ac:dyDescent="0.3">
      <c r="A17" t="s">
        <v>517</v>
      </c>
      <c r="B17" t="s">
        <v>518</v>
      </c>
    </row>
    <row r="18" spans="1:2" x14ac:dyDescent="0.3">
      <c r="A18" t="s">
        <v>519</v>
      </c>
      <c r="B18" t="s">
        <v>520</v>
      </c>
    </row>
    <row r="19" spans="1:2" x14ac:dyDescent="0.3">
      <c r="A19" t="s">
        <v>521</v>
      </c>
      <c r="B19" t="s">
        <v>522</v>
      </c>
    </row>
    <row r="20" spans="1:2" x14ac:dyDescent="0.3">
      <c r="A20" t="s">
        <v>523</v>
      </c>
      <c r="B20" t="s">
        <v>524</v>
      </c>
    </row>
    <row r="21" spans="1:2" x14ac:dyDescent="0.3">
      <c r="A21" t="s">
        <v>525</v>
      </c>
      <c r="B21" t="s">
        <v>526</v>
      </c>
    </row>
    <row r="22" spans="1:2" x14ac:dyDescent="0.3">
      <c r="A22" t="s">
        <v>527</v>
      </c>
      <c r="B22" t="s">
        <v>528</v>
      </c>
    </row>
    <row r="23" spans="1:2" x14ac:dyDescent="0.3">
      <c r="A23" t="s">
        <v>529</v>
      </c>
      <c r="B23" t="s">
        <v>530</v>
      </c>
    </row>
    <row r="24" spans="1:2" x14ac:dyDescent="0.3">
      <c r="A24" t="s">
        <v>531</v>
      </c>
      <c r="B24" t="s">
        <v>532</v>
      </c>
    </row>
  </sheetData>
  <customSheetViews>
    <customSheetView guid="{28AEA750-C54C-42D1-88CB-93F4F736EA11}">
      <selection activeCell="F19" sqref="F19"/>
      <pageMargins left="0.7" right="0.7" top="0.75" bottom="0.75" header="0.3" footer="0.3"/>
    </customSheetView>
    <customSheetView guid="{E32B2AD9-E93B-47B2-A401-1E32445A77A6}">
      <selection activeCell="F19" sqref="F19"/>
      <pageMargins left="0.7" right="0.7" top="0.75" bottom="0.75" header="0.3" footer="0.3"/>
    </customSheetView>
  </customSheetViews>
  <pageMargins left="0.7" right="0.7" top="0.75" bottom="0.75" header="0.3" footer="0.3"/>
  <customProperties>
    <customPr name="OrphanNamesChecked" r:id="rId1"/>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N80"/>
  <sheetViews>
    <sheetView showGridLines="0" topLeftCell="B2" zoomScale="90" zoomScaleNormal="90" zoomScaleSheetLayoutView="70" workbookViewId="0">
      <selection activeCell="C3" sqref="C3"/>
    </sheetView>
  </sheetViews>
  <sheetFormatPr defaultColWidth="0" defaultRowHeight="16.5" zeroHeight="1" x14ac:dyDescent="0.3"/>
  <cols>
    <col min="1" max="1" width="16.75" hidden="1" customWidth="1"/>
    <col min="2" max="2" width="4" customWidth="1"/>
    <col min="3" max="5" width="27" style="32" customWidth="1"/>
    <col min="6" max="6" width="19.375" customWidth="1"/>
    <col min="7" max="7" width="40.75" style="32" customWidth="1"/>
    <col min="8" max="8" width="17.375" customWidth="1"/>
    <col min="9" max="9" width="53" bestFit="1" customWidth="1"/>
    <col min="10" max="12" width="11.375" hidden="1" customWidth="1"/>
    <col min="13" max="13" width="50.375" hidden="1" customWidth="1"/>
    <col min="14" max="14" width="41.875" hidden="1" customWidth="1"/>
    <col min="15" max="16384" width="8.625" hidden="1"/>
  </cols>
  <sheetData>
    <row r="1" spans="1:14" ht="49.5" hidden="1" x14ac:dyDescent="0.3">
      <c r="A1" s="18" t="s">
        <v>2768</v>
      </c>
      <c r="B1" s="18" t="s">
        <v>325</v>
      </c>
      <c r="C1" s="30" t="s">
        <v>326</v>
      </c>
      <c r="D1" s="30" t="s">
        <v>355</v>
      </c>
      <c r="E1" s="30" t="s">
        <v>356</v>
      </c>
      <c r="F1" s="18" t="s">
        <v>357</v>
      </c>
      <c r="G1" s="30" t="s">
        <v>358</v>
      </c>
      <c r="H1" s="18" t="s">
        <v>359</v>
      </c>
      <c r="J1" s="30" t="s">
        <v>3746</v>
      </c>
      <c r="K1" s="30" t="s">
        <v>2893</v>
      </c>
      <c r="L1" s="315" t="s">
        <v>2891</v>
      </c>
      <c r="M1" s="30" t="s">
        <v>2894</v>
      </c>
      <c r="N1" s="26" t="s">
        <v>2892</v>
      </c>
    </row>
    <row r="2" spans="1:14" ht="66.75" thickBot="1" x14ac:dyDescent="0.35">
      <c r="B2" s="348" t="s">
        <v>293</v>
      </c>
      <c r="C2" s="328" t="s">
        <v>2962</v>
      </c>
      <c r="D2" s="328" t="s">
        <v>2963</v>
      </c>
      <c r="E2" s="328" t="s">
        <v>2964</v>
      </c>
      <c r="F2" s="348" t="s">
        <v>2965</v>
      </c>
      <c r="G2" s="328" t="s">
        <v>2966</v>
      </c>
      <c r="H2" s="328" t="s">
        <v>2967</v>
      </c>
      <c r="K2" s="316" t="s">
        <v>3784</v>
      </c>
    </row>
    <row r="3" spans="1:14" ht="17.25" thickTop="1" x14ac:dyDescent="0.3">
      <c r="A3" s="18" t="s">
        <v>328</v>
      </c>
      <c r="B3" s="327">
        <v>1</v>
      </c>
      <c r="C3" s="352"/>
      <c r="D3" s="352"/>
      <c r="E3" s="352"/>
      <c r="F3" s="354"/>
      <c r="G3" s="352"/>
      <c r="H3" s="347"/>
      <c r="I3" s="18" t="str">
        <f>IF(J3=1,"If column C is complete, so must columns D through H","")</f>
        <v/>
      </c>
      <c r="J3" s="18">
        <f>IF(AND(C3&gt;"",D3&gt;"",E3&gt;"",F3&lt;&gt;0,G3&gt;"",H3&gt;""),0,1)+IF(C3=0,-1,0)</f>
        <v>0</v>
      </c>
      <c r="M3" s="18" t="s">
        <v>3747</v>
      </c>
    </row>
    <row r="4" spans="1:14" x14ac:dyDescent="0.3">
      <c r="A4" s="18" t="s">
        <v>329</v>
      </c>
      <c r="B4" s="12">
        <v>2</v>
      </c>
      <c r="C4" s="353"/>
      <c r="D4" s="353"/>
      <c r="E4" s="353"/>
      <c r="F4" s="355"/>
      <c r="G4" s="353"/>
      <c r="H4" s="285"/>
      <c r="I4" s="18" t="str">
        <f t="shared" ref="I4:I67" si="0">IF(J4=1,"If column C is complete, so must columns D through H","")</f>
        <v/>
      </c>
      <c r="J4" s="18">
        <f t="shared" ref="J4:J67" si="1">IF(AND(C4&gt;"",D4&gt;"",E4&gt;"",F4&lt;&gt;0,G4&gt;"",H4&gt;""),0,1)+IF(C4=0,-1,0)</f>
        <v>0</v>
      </c>
      <c r="M4" s="18" t="s">
        <v>3747</v>
      </c>
    </row>
    <row r="5" spans="1:14" x14ac:dyDescent="0.3">
      <c r="A5" s="18" t="s">
        <v>330</v>
      </c>
      <c r="B5" s="12">
        <v>3</v>
      </c>
      <c r="C5" s="353"/>
      <c r="D5" s="353"/>
      <c r="E5" s="353"/>
      <c r="F5" s="355"/>
      <c r="G5" s="353"/>
      <c r="H5" s="285"/>
      <c r="I5" s="18" t="str">
        <f t="shared" si="0"/>
        <v/>
      </c>
      <c r="J5" s="18">
        <f t="shared" si="1"/>
        <v>0</v>
      </c>
      <c r="M5" s="18" t="s">
        <v>3747</v>
      </c>
    </row>
    <row r="6" spans="1:14" x14ac:dyDescent="0.3">
      <c r="A6" s="18" t="s">
        <v>331</v>
      </c>
      <c r="B6" s="12">
        <v>4</v>
      </c>
      <c r="C6" s="353"/>
      <c r="D6" s="353"/>
      <c r="E6" s="353"/>
      <c r="F6" s="355"/>
      <c r="G6" s="353"/>
      <c r="H6" s="285"/>
      <c r="I6" s="18" t="str">
        <f t="shared" si="0"/>
        <v/>
      </c>
      <c r="J6" s="18">
        <f t="shared" si="1"/>
        <v>0</v>
      </c>
      <c r="M6" s="18" t="s">
        <v>3747</v>
      </c>
    </row>
    <row r="7" spans="1:14" x14ac:dyDescent="0.3">
      <c r="A7" s="18" t="s">
        <v>332</v>
      </c>
      <c r="B7" s="12">
        <v>5</v>
      </c>
      <c r="C7" s="353"/>
      <c r="D7" s="353"/>
      <c r="E7" s="353"/>
      <c r="F7" s="355"/>
      <c r="G7" s="353"/>
      <c r="H7" s="285"/>
      <c r="I7" s="18" t="str">
        <f t="shared" si="0"/>
        <v/>
      </c>
      <c r="J7" s="18">
        <f t="shared" si="1"/>
        <v>0</v>
      </c>
      <c r="M7" s="18" t="s">
        <v>3747</v>
      </c>
    </row>
    <row r="8" spans="1:14" x14ac:dyDescent="0.3">
      <c r="A8" s="18" t="s">
        <v>333</v>
      </c>
      <c r="B8" s="12">
        <v>6</v>
      </c>
      <c r="C8" s="353"/>
      <c r="D8" s="353"/>
      <c r="E8" s="353"/>
      <c r="F8" s="355"/>
      <c r="G8" s="353"/>
      <c r="H8" s="285"/>
      <c r="I8" s="18" t="str">
        <f t="shared" si="0"/>
        <v/>
      </c>
      <c r="J8" s="18">
        <f t="shared" si="1"/>
        <v>0</v>
      </c>
      <c r="M8" s="18" t="s">
        <v>3747</v>
      </c>
    </row>
    <row r="9" spans="1:14" x14ac:dyDescent="0.3">
      <c r="A9" s="18" t="s">
        <v>334</v>
      </c>
      <c r="B9" s="12">
        <v>7</v>
      </c>
      <c r="C9" s="353"/>
      <c r="D9" s="353"/>
      <c r="E9" s="353"/>
      <c r="F9" s="355"/>
      <c r="G9" s="353"/>
      <c r="H9" s="285"/>
      <c r="I9" s="18" t="str">
        <f t="shared" si="0"/>
        <v/>
      </c>
      <c r="J9" s="18">
        <f t="shared" si="1"/>
        <v>0</v>
      </c>
      <c r="M9" s="18" t="s">
        <v>3747</v>
      </c>
    </row>
    <row r="10" spans="1:14" x14ac:dyDescent="0.3">
      <c r="A10" s="18" t="s">
        <v>335</v>
      </c>
      <c r="B10" s="12">
        <v>8</v>
      </c>
      <c r="C10" s="353"/>
      <c r="D10" s="353"/>
      <c r="E10" s="353"/>
      <c r="F10" s="355"/>
      <c r="G10" s="353"/>
      <c r="H10" s="285"/>
      <c r="I10" s="18" t="str">
        <f t="shared" si="0"/>
        <v/>
      </c>
      <c r="J10" s="18">
        <f t="shared" si="1"/>
        <v>0</v>
      </c>
      <c r="M10" s="18" t="s">
        <v>3747</v>
      </c>
    </row>
    <row r="11" spans="1:14" x14ac:dyDescent="0.3">
      <c r="A11" s="18" t="s">
        <v>336</v>
      </c>
      <c r="B11" s="12">
        <v>9</v>
      </c>
      <c r="C11" s="353"/>
      <c r="D11" s="353"/>
      <c r="E11" s="353"/>
      <c r="F11" s="355"/>
      <c r="G11" s="353"/>
      <c r="H11" s="285"/>
      <c r="I11" s="18" t="str">
        <f t="shared" si="0"/>
        <v/>
      </c>
      <c r="J11" s="18">
        <f t="shared" si="1"/>
        <v>0</v>
      </c>
      <c r="M11" s="18" t="s">
        <v>3747</v>
      </c>
    </row>
    <row r="12" spans="1:14" x14ac:dyDescent="0.3">
      <c r="A12" s="18" t="s">
        <v>337</v>
      </c>
      <c r="B12" s="12">
        <v>10</v>
      </c>
      <c r="C12" s="353"/>
      <c r="D12" s="353"/>
      <c r="E12" s="353"/>
      <c r="F12" s="355"/>
      <c r="G12" s="353"/>
      <c r="H12" s="285"/>
      <c r="I12" s="18" t="str">
        <f t="shared" si="0"/>
        <v/>
      </c>
      <c r="J12" s="18">
        <f t="shared" si="1"/>
        <v>0</v>
      </c>
      <c r="M12" s="18" t="s">
        <v>3747</v>
      </c>
    </row>
    <row r="13" spans="1:14" x14ac:dyDescent="0.3">
      <c r="A13" s="18" t="s">
        <v>338</v>
      </c>
      <c r="B13" s="12">
        <v>11</v>
      </c>
      <c r="C13" s="353"/>
      <c r="D13" s="353"/>
      <c r="E13" s="353"/>
      <c r="F13" s="355"/>
      <c r="G13" s="353"/>
      <c r="H13" s="285"/>
      <c r="I13" s="18" t="str">
        <f t="shared" si="0"/>
        <v/>
      </c>
      <c r="J13" s="18">
        <f t="shared" si="1"/>
        <v>0</v>
      </c>
      <c r="M13" s="18" t="s">
        <v>3747</v>
      </c>
    </row>
    <row r="14" spans="1:14" x14ac:dyDescent="0.3">
      <c r="A14" s="18" t="s">
        <v>339</v>
      </c>
      <c r="B14" s="12">
        <v>12</v>
      </c>
      <c r="C14" s="353"/>
      <c r="D14" s="353"/>
      <c r="E14" s="353"/>
      <c r="F14" s="355"/>
      <c r="G14" s="353"/>
      <c r="H14" s="285"/>
      <c r="I14" s="18" t="str">
        <f t="shared" si="0"/>
        <v/>
      </c>
      <c r="J14" s="18">
        <f t="shared" si="1"/>
        <v>0</v>
      </c>
      <c r="M14" s="18" t="s">
        <v>3747</v>
      </c>
    </row>
    <row r="15" spans="1:14" x14ac:dyDescent="0.3">
      <c r="A15" s="18" t="s">
        <v>341</v>
      </c>
      <c r="B15" s="12">
        <v>13</v>
      </c>
      <c r="C15" s="353"/>
      <c r="D15" s="353"/>
      <c r="E15" s="353"/>
      <c r="F15" s="355"/>
      <c r="G15" s="353"/>
      <c r="H15" s="285"/>
      <c r="I15" s="18" t="str">
        <f t="shared" si="0"/>
        <v/>
      </c>
      <c r="J15" s="18">
        <f t="shared" si="1"/>
        <v>0</v>
      </c>
      <c r="M15" s="18" t="s">
        <v>3747</v>
      </c>
    </row>
    <row r="16" spans="1:14" x14ac:dyDescent="0.3">
      <c r="A16" s="18" t="s">
        <v>342</v>
      </c>
      <c r="B16" s="12">
        <v>14</v>
      </c>
      <c r="C16" s="353"/>
      <c r="D16" s="353"/>
      <c r="E16" s="353"/>
      <c r="F16" s="355"/>
      <c r="G16" s="353"/>
      <c r="H16" s="285"/>
      <c r="I16" s="18" t="str">
        <f t="shared" si="0"/>
        <v/>
      </c>
      <c r="J16" s="18">
        <f t="shared" si="1"/>
        <v>0</v>
      </c>
      <c r="M16" s="18" t="s">
        <v>3747</v>
      </c>
    </row>
    <row r="17" spans="1:13" x14ac:dyDescent="0.3">
      <c r="A17" s="18" t="s">
        <v>343</v>
      </c>
      <c r="B17" s="12">
        <v>15</v>
      </c>
      <c r="C17" s="353"/>
      <c r="D17" s="353"/>
      <c r="E17" s="353"/>
      <c r="F17" s="355"/>
      <c r="G17" s="353"/>
      <c r="H17" s="285"/>
      <c r="I17" s="18" t="str">
        <f t="shared" si="0"/>
        <v/>
      </c>
      <c r="J17" s="18">
        <f t="shared" si="1"/>
        <v>0</v>
      </c>
      <c r="M17" s="18" t="s">
        <v>3747</v>
      </c>
    </row>
    <row r="18" spans="1:13" x14ac:dyDescent="0.3">
      <c r="A18" s="18" t="s">
        <v>344</v>
      </c>
      <c r="B18" s="12">
        <v>16</v>
      </c>
      <c r="C18" s="353"/>
      <c r="D18" s="353"/>
      <c r="E18" s="353"/>
      <c r="F18" s="355"/>
      <c r="G18" s="353"/>
      <c r="H18" s="285"/>
      <c r="I18" s="18" t="str">
        <f t="shared" si="0"/>
        <v/>
      </c>
      <c r="J18" s="18">
        <f t="shared" si="1"/>
        <v>0</v>
      </c>
      <c r="M18" s="18" t="s">
        <v>3747</v>
      </c>
    </row>
    <row r="19" spans="1:13" x14ac:dyDescent="0.3">
      <c r="A19" s="18" t="s">
        <v>345</v>
      </c>
      <c r="B19" s="12">
        <v>17</v>
      </c>
      <c r="C19" s="353"/>
      <c r="D19" s="353"/>
      <c r="E19" s="353"/>
      <c r="F19" s="355"/>
      <c r="G19" s="353"/>
      <c r="H19" s="285"/>
      <c r="I19" s="18" t="str">
        <f t="shared" si="0"/>
        <v/>
      </c>
      <c r="J19" s="18">
        <f t="shared" si="1"/>
        <v>0</v>
      </c>
      <c r="M19" s="18" t="s">
        <v>3747</v>
      </c>
    </row>
    <row r="20" spans="1:13" x14ac:dyDescent="0.3">
      <c r="A20" s="18" t="s">
        <v>346</v>
      </c>
      <c r="B20" s="12">
        <v>18</v>
      </c>
      <c r="C20" s="353"/>
      <c r="D20" s="353"/>
      <c r="E20" s="353"/>
      <c r="F20" s="355"/>
      <c r="G20" s="353"/>
      <c r="H20" s="285"/>
      <c r="I20" s="18" t="str">
        <f t="shared" si="0"/>
        <v/>
      </c>
      <c r="J20" s="18">
        <f t="shared" si="1"/>
        <v>0</v>
      </c>
      <c r="M20" s="18" t="s">
        <v>3747</v>
      </c>
    </row>
    <row r="21" spans="1:13" x14ac:dyDescent="0.3">
      <c r="A21" s="18" t="s">
        <v>347</v>
      </c>
      <c r="B21" s="12">
        <v>19</v>
      </c>
      <c r="C21" s="353"/>
      <c r="D21" s="353"/>
      <c r="E21" s="353"/>
      <c r="F21" s="355"/>
      <c r="G21" s="353"/>
      <c r="H21" s="285"/>
      <c r="I21" s="18" t="str">
        <f t="shared" si="0"/>
        <v/>
      </c>
      <c r="J21" s="18">
        <f t="shared" si="1"/>
        <v>0</v>
      </c>
      <c r="M21" s="18" t="s">
        <v>3747</v>
      </c>
    </row>
    <row r="22" spans="1:13" x14ac:dyDescent="0.3">
      <c r="A22" s="18" t="s">
        <v>348</v>
      </c>
      <c r="B22" s="12">
        <v>20</v>
      </c>
      <c r="C22" s="353"/>
      <c r="D22" s="353"/>
      <c r="E22" s="353"/>
      <c r="F22" s="355"/>
      <c r="G22" s="353"/>
      <c r="H22" s="285"/>
      <c r="I22" s="18" t="str">
        <f t="shared" si="0"/>
        <v/>
      </c>
      <c r="J22" s="18">
        <f t="shared" si="1"/>
        <v>0</v>
      </c>
      <c r="M22" s="18" t="s">
        <v>3747</v>
      </c>
    </row>
    <row r="23" spans="1:13" x14ac:dyDescent="0.3">
      <c r="A23" s="18" t="s">
        <v>349</v>
      </c>
      <c r="B23" s="12">
        <v>21</v>
      </c>
      <c r="C23" s="353"/>
      <c r="D23" s="353"/>
      <c r="E23" s="353"/>
      <c r="F23" s="355"/>
      <c r="G23" s="353"/>
      <c r="H23" s="285"/>
      <c r="I23" s="18" t="str">
        <f t="shared" si="0"/>
        <v/>
      </c>
      <c r="J23" s="18">
        <f t="shared" si="1"/>
        <v>0</v>
      </c>
      <c r="M23" s="18" t="s">
        <v>3747</v>
      </c>
    </row>
    <row r="24" spans="1:13" x14ac:dyDescent="0.3">
      <c r="A24" s="18" t="s">
        <v>350</v>
      </c>
      <c r="B24" s="12">
        <v>22</v>
      </c>
      <c r="C24" s="353"/>
      <c r="D24" s="353"/>
      <c r="E24" s="353"/>
      <c r="F24" s="355"/>
      <c r="G24" s="353"/>
      <c r="H24" s="285"/>
      <c r="I24" s="18" t="str">
        <f t="shared" si="0"/>
        <v/>
      </c>
      <c r="J24" s="18">
        <f t="shared" si="1"/>
        <v>0</v>
      </c>
      <c r="M24" s="18" t="s">
        <v>3747</v>
      </c>
    </row>
    <row r="25" spans="1:13" x14ac:dyDescent="0.3">
      <c r="A25" s="18" t="s">
        <v>351</v>
      </c>
      <c r="B25" s="12">
        <v>23</v>
      </c>
      <c r="C25" s="353"/>
      <c r="D25" s="353"/>
      <c r="E25" s="353"/>
      <c r="F25" s="355"/>
      <c r="G25" s="353"/>
      <c r="H25" s="285"/>
      <c r="I25" s="18" t="str">
        <f t="shared" si="0"/>
        <v/>
      </c>
      <c r="J25" s="18">
        <f t="shared" si="1"/>
        <v>0</v>
      </c>
      <c r="M25" s="18" t="s">
        <v>3747</v>
      </c>
    </row>
    <row r="26" spans="1:13" x14ac:dyDescent="0.3">
      <c r="A26" s="18" t="s">
        <v>352</v>
      </c>
      <c r="B26" s="12">
        <v>24</v>
      </c>
      <c r="C26" s="353"/>
      <c r="D26" s="353"/>
      <c r="E26" s="353"/>
      <c r="F26" s="355"/>
      <c r="G26" s="353"/>
      <c r="H26" s="285"/>
      <c r="I26" s="18" t="str">
        <f t="shared" si="0"/>
        <v/>
      </c>
      <c r="J26" s="18">
        <f t="shared" si="1"/>
        <v>0</v>
      </c>
      <c r="M26" s="18" t="s">
        <v>3747</v>
      </c>
    </row>
    <row r="27" spans="1:13" x14ac:dyDescent="0.3">
      <c r="A27" s="18" t="s">
        <v>353</v>
      </c>
      <c r="B27" s="12">
        <v>25</v>
      </c>
      <c r="C27" s="353"/>
      <c r="D27" s="353"/>
      <c r="E27" s="353"/>
      <c r="F27" s="355"/>
      <c r="G27" s="353"/>
      <c r="H27" s="285"/>
      <c r="I27" s="18" t="str">
        <f t="shared" si="0"/>
        <v/>
      </c>
      <c r="J27" s="18">
        <f t="shared" si="1"/>
        <v>0</v>
      </c>
      <c r="M27" s="18" t="s">
        <v>3747</v>
      </c>
    </row>
    <row r="28" spans="1:13" x14ac:dyDescent="0.3">
      <c r="A28" s="18" t="s">
        <v>354</v>
      </c>
      <c r="B28" s="12">
        <v>26</v>
      </c>
      <c r="C28" s="353"/>
      <c r="D28" s="353"/>
      <c r="E28" s="353"/>
      <c r="F28" s="355"/>
      <c r="G28" s="353"/>
      <c r="H28" s="285"/>
      <c r="I28" s="18" t="str">
        <f t="shared" si="0"/>
        <v/>
      </c>
      <c r="J28" s="18">
        <f t="shared" si="1"/>
        <v>0</v>
      </c>
      <c r="M28" s="18" t="s">
        <v>3747</v>
      </c>
    </row>
    <row r="29" spans="1:13" x14ac:dyDescent="0.3">
      <c r="A29" s="18" t="s">
        <v>365</v>
      </c>
      <c r="B29" s="12">
        <v>27</v>
      </c>
      <c r="C29" s="353"/>
      <c r="D29" s="353"/>
      <c r="E29" s="353"/>
      <c r="F29" s="355"/>
      <c r="G29" s="353"/>
      <c r="H29" s="285"/>
      <c r="I29" s="18" t="str">
        <f t="shared" si="0"/>
        <v/>
      </c>
      <c r="J29" s="18">
        <f t="shared" si="1"/>
        <v>0</v>
      </c>
      <c r="M29" s="18" t="s">
        <v>3747</v>
      </c>
    </row>
    <row r="30" spans="1:13" x14ac:dyDescent="0.3">
      <c r="A30" s="18" t="s">
        <v>366</v>
      </c>
      <c r="B30" s="12">
        <v>28</v>
      </c>
      <c r="C30" s="353"/>
      <c r="D30" s="353"/>
      <c r="E30" s="353"/>
      <c r="F30" s="355"/>
      <c r="G30" s="353"/>
      <c r="H30" s="285"/>
      <c r="I30" s="18" t="str">
        <f t="shared" si="0"/>
        <v/>
      </c>
      <c r="J30" s="18">
        <f t="shared" si="1"/>
        <v>0</v>
      </c>
      <c r="M30" s="18" t="s">
        <v>3747</v>
      </c>
    </row>
    <row r="31" spans="1:13" x14ac:dyDescent="0.3">
      <c r="A31" s="18" t="s">
        <v>367</v>
      </c>
      <c r="B31" s="12">
        <v>29</v>
      </c>
      <c r="C31" s="353"/>
      <c r="D31" s="353"/>
      <c r="E31" s="353"/>
      <c r="F31" s="355"/>
      <c r="G31" s="353"/>
      <c r="H31" s="285"/>
      <c r="I31" s="18" t="str">
        <f t="shared" si="0"/>
        <v/>
      </c>
      <c r="J31" s="18">
        <f t="shared" si="1"/>
        <v>0</v>
      </c>
      <c r="M31" s="18" t="s">
        <v>3747</v>
      </c>
    </row>
    <row r="32" spans="1:13" x14ac:dyDescent="0.3">
      <c r="A32" s="18" t="s">
        <v>368</v>
      </c>
      <c r="B32" s="12">
        <v>30</v>
      </c>
      <c r="C32" s="353"/>
      <c r="D32" s="353"/>
      <c r="E32" s="353"/>
      <c r="F32" s="355"/>
      <c r="G32" s="353"/>
      <c r="H32" s="285"/>
      <c r="I32" s="18" t="str">
        <f t="shared" si="0"/>
        <v/>
      </c>
      <c r="J32" s="18">
        <f t="shared" si="1"/>
        <v>0</v>
      </c>
      <c r="M32" s="18" t="s">
        <v>3747</v>
      </c>
    </row>
    <row r="33" spans="1:13" x14ac:dyDescent="0.3">
      <c r="A33" s="18" t="s">
        <v>369</v>
      </c>
      <c r="B33" s="12">
        <v>31</v>
      </c>
      <c r="C33" s="353"/>
      <c r="D33" s="353"/>
      <c r="E33" s="353"/>
      <c r="F33" s="355"/>
      <c r="G33" s="353"/>
      <c r="H33" s="285"/>
      <c r="I33" s="18" t="str">
        <f t="shared" si="0"/>
        <v/>
      </c>
      <c r="J33" s="18">
        <f t="shared" si="1"/>
        <v>0</v>
      </c>
      <c r="M33" s="18" t="s">
        <v>3747</v>
      </c>
    </row>
    <row r="34" spans="1:13" x14ac:dyDescent="0.3">
      <c r="A34" s="18" t="s">
        <v>370</v>
      </c>
      <c r="B34" s="12">
        <v>32</v>
      </c>
      <c r="C34" s="353"/>
      <c r="D34" s="353"/>
      <c r="E34" s="353"/>
      <c r="F34" s="355"/>
      <c r="G34" s="353"/>
      <c r="H34" s="285"/>
      <c r="I34" s="18" t="str">
        <f t="shared" si="0"/>
        <v/>
      </c>
      <c r="J34" s="18">
        <f t="shared" si="1"/>
        <v>0</v>
      </c>
      <c r="M34" s="18" t="s">
        <v>3747</v>
      </c>
    </row>
    <row r="35" spans="1:13" x14ac:dyDescent="0.3">
      <c r="A35" s="18" t="s">
        <v>371</v>
      </c>
      <c r="B35" s="12">
        <v>33</v>
      </c>
      <c r="C35" s="353"/>
      <c r="D35" s="353"/>
      <c r="E35" s="353"/>
      <c r="F35" s="355"/>
      <c r="G35" s="353"/>
      <c r="H35" s="285"/>
      <c r="I35" s="18" t="str">
        <f t="shared" si="0"/>
        <v/>
      </c>
      <c r="J35" s="18">
        <f t="shared" si="1"/>
        <v>0</v>
      </c>
      <c r="M35" s="18" t="s">
        <v>3747</v>
      </c>
    </row>
    <row r="36" spans="1:13" x14ac:dyDescent="0.3">
      <c r="A36" s="18" t="s">
        <v>372</v>
      </c>
      <c r="B36" s="12">
        <v>34</v>
      </c>
      <c r="C36" s="353"/>
      <c r="D36" s="353"/>
      <c r="E36" s="353"/>
      <c r="F36" s="355"/>
      <c r="G36" s="353"/>
      <c r="H36" s="285"/>
      <c r="I36" s="18" t="str">
        <f t="shared" si="0"/>
        <v/>
      </c>
      <c r="J36" s="18">
        <f t="shared" si="1"/>
        <v>0</v>
      </c>
      <c r="M36" s="18" t="s">
        <v>3747</v>
      </c>
    </row>
    <row r="37" spans="1:13" x14ac:dyDescent="0.3">
      <c r="A37" s="18" t="s">
        <v>373</v>
      </c>
      <c r="B37" s="12">
        <v>35</v>
      </c>
      <c r="C37" s="353"/>
      <c r="D37" s="353"/>
      <c r="E37" s="353"/>
      <c r="F37" s="355"/>
      <c r="G37" s="353"/>
      <c r="H37" s="285"/>
      <c r="I37" s="18" t="str">
        <f t="shared" si="0"/>
        <v/>
      </c>
      <c r="J37" s="18">
        <f t="shared" si="1"/>
        <v>0</v>
      </c>
      <c r="M37" s="18" t="s">
        <v>3747</v>
      </c>
    </row>
    <row r="38" spans="1:13" x14ac:dyDescent="0.3">
      <c r="A38" s="18" t="s">
        <v>374</v>
      </c>
      <c r="B38" s="12">
        <v>36</v>
      </c>
      <c r="C38" s="353"/>
      <c r="D38" s="353"/>
      <c r="E38" s="353"/>
      <c r="F38" s="355"/>
      <c r="G38" s="353"/>
      <c r="H38" s="285"/>
      <c r="I38" s="18" t="str">
        <f t="shared" si="0"/>
        <v/>
      </c>
      <c r="J38" s="18">
        <f t="shared" si="1"/>
        <v>0</v>
      </c>
      <c r="M38" s="18" t="s">
        <v>3747</v>
      </c>
    </row>
    <row r="39" spans="1:13" x14ac:dyDescent="0.3">
      <c r="A39" s="18" t="s">
        <v>375</v>
      </c>
      <c r="B39" s="12">
        <v>37</v>
      </c>
      <c r="C39" s="353"/>
      <c r="D39" s="353"/>
      <c r="E39" s="353"/>
      <c r="F39" s="355"/>
      <c r="G39" s="353"/>
      <c r="H39" s="285"/>
      <c r="I39" s="18" t="str">
        <f t="shared" si="0"/>
        <v/>
      </c>
      <c r="J39" s="18">
        <f t="shared" si="1"/>
        <v>0</v>
      </c>
      <c r="M39" s="18" t="s">
        <v>3747</v>
      </c>
    </row>
    <row r="40" spans="1:13" x14ac:dyDescent="0.3">
      <c r="A40" s="18" t="s">
        <v>376</v>
      </c>
      <c r="B40" s="12">
        <v>38</v>
      </c>
      <c r="C40" s="353"/>
      <c r="D40" s="353"/>
      <c r="E40" s="353"/>
      <c r="F40" s="355"/>
      <c r="G40" s="353"/>
      <c r="H40" s="285"/>
      <c r="I40" s="18" t="str">
        <f t="shared" si="0"/>
        <v/>
      </c>
      <c r="J40" s="18">
        <f t="shared" si="1"/>
        <v>0</v>
      </c>
      <c r="M40" s="18" t="s">
        <v>3747</v>
      </c>
    </row>
    <row r="41" spans="1:13" x14ac:dyDescent="0.3">
      <c r="A41" s="18" t="s">
        <v>377</v>
      </c>
      <c r="B41" s="12">
        <v>39</v>
      </c>
      <c r="C41" s="353"/>
      <c r="D41" s="353"/>
      <c r="E41" s="353"/>
      <c r="F41" s="355"/>
      <c r="G41" s="353"/>
      <c r="H41" s="285"/>
      <c r="I41" s="18" t="str">
        <f t="shared" si="0"/>
        <v/>
      </c>
      <c r="J41" s="18">
        <f t="shared" si="1"/>
        <v>0</v>
      </c>
      <c r="M41" s="18" t="s">
        <v>3747</v>
      </c>
    </row>
    <row r="42" spans="1:13" x14ac:dyDescent="0.3">
      <c r="A42" s="18" t="s">
        <v>378</v>
      </c>
      <c r="B42" s="12">
        <v>40</v>
      </c>
      <c r="C42" s="353"/>
      <c r="D42" s="353"/>
      <c r="E42" s="353"/>
      <c r="F42" s="355"/>
      <c r="G42" s="353"/>
      <c r="H42" s="285"/>
      <c r="I42" s="18" t="str">
        <f>IF(J42=1,"If column C is complete, so must columns D through H","")</f>
        <v/>
      </c>
      <c r="J42" s="18">
        <f t="shared" si="1"/>
        <v>0</v>
      </c>
      <c r="M42" s="18" t="s">
        <v>3747</v>
      </c>
    </row>
    <row r="43" spans="1:13" x14ac:dyDescent="0.3">
      <c r="A43" s="18" t="s">
        <v>379</v>
      </c>
      <c r="B43" s="12">
        <v>41</v>
      </c>
      <c r="C43" s="353"/>
      <c r="D43" s="353"/>
      <c r="E43" s="353"/>
      <c r="F43" s="355"/>
      <c r="G43" s="353"/>
      <c r="H43" s="285"/>
      <c r="I43" s="18" t="str">
        <f t="shared" si="0"/>
        <v/>
      </c>
      <c r="J43" s="18">
        <f t="shared" si="1"/>
        <v>0</v>
      </c>
      <c r="M43" s="18" t="s">
        <v>3747</v>
      </c>
    </row>
    <row r="44" spans="1:13" x14ac:dyDescent="0.3">
      <c r="A44" s="18" t="s">
        <v>380</v>
      </c>
      <c r="B44" s="12">
        <v>42</v>
      </c>
      <c r="C44" s="353"/>
      <c r="D44" s="353"/>
      <c r="E44" s="353"/>
      <c r="F44" s="355"/>
      <c r="G44" s="353"/>
      <c r="H44" s="285"/>
      <c r="I44" s="18" t="str">
        <f t="shared" si="0"/>
        <v/>
      </c>
      <c r="J44" s="18">
        <f t="shared" si="1"/>
        <v>0</v>
      </c>
      <c r="M44" s="18" t="s">
        <v>3747</v>
      </c>
    </row>
    <row r="45" spans="1:13" x14ac:dyDescent="0.3">
      <c r="A45" s="18" t="s">
        <v>381</v>
      </c>
      <c r="B45" s="12">
        <v>43</v>
      </c>
      <c r="C45" s="353"/>
      <c r="D45" s="353"/>
      <c r="E45" s="353"/>
      <c r="F45" s="355"/>
      <c r="G45" s="353"/>
      <c r="H45" s="285"/>
      <c r="I45" s="18" t="str">
        <f t="shared" si="0"/>
        <v/>
      </c>
      <c r="J45" s="18">
        <f t="shared" si="1"/>
        <v>0</v>
      </c>
      <c r="M45" s="18" t="s">
        <v>3747</v>
      </c>
    </row>
    <row r="46" spans="1:13" x14ac:dyDescent="0.3">
      <c r="A46" s="18" t="s">
        <v>382</v>
      </c>
      <c r="B46" s="12">
        <v>44</v>
      </c>
      <c r="C46" s="353"/>
      <c r="D46" s="353"/>
      <c r="E46" s="353"/>
      <c r="F46" s="355"/>
      <c r="G46" s="353"/>
      <c r="H46" s="285"/>
      <c r="I46" s="18" t="str">
        <f t="shared" si="0"/>
        <v/>
      </c>
      <c r="J46" s="18">
        <f t="shared" si="1"/>
        <v>0</v>
      </c>
      <c r="M46" s="18" t="s">
        <v>3747</v>
      </c>
    </row>
    <row r="47" spans="1:13" x14ac:dyDescent="0.3">
      <c r="A47" s="18" t="s">
        <v>383</v>
      </c>
      <c r="B47" s="12">
        <v>45</v>
      </c>
      <c r="C47" s="353"/>
      <c r="D47" s="353"/>
      <c r="E47" s="353"/>
      <c r="F47" s="355"/>
      <c r="G47" s="353"/>
      <c r="H47" s="285"/>
      <c r="I47" s="18" t="str">
        <f t="shared" si="0"/>
        <v/>
      </c>
      <c r="J47" s="18">
        <f t="shared" si="1"/>
        <v>0</v>
      </c>
      <c r="M47" s="18" t="s">
        <v>3747</v>
      </c>
    </row>
    <row r="48" spans="1:13" x14ac:dyDescent="0.3">
      <c r="A48" s="18" t="s">
        <v>384</v>
      </c>
      <c r="B48" s="12">
        <v>46</v>
      </c>
      <c r="C48" s="353"/>
      <c r="D48" s="353"/>
      <c r="E48" s="353"/>
      <c r="F48" s="355"/>
      <c r="G48" s="353"/>
      <c r="H48" s="285"/>
      <c r="I48" s="18" t="str">
        <f t="shared" si="0"/>
        <v/>
      </c>
      <c r="J48" s="18">
        <f t="shared" si="1"/>
        <v>0</v>
      </c>
      <c r="M48" s="18" t="s">
        <v>3747</v>
      </c>
    </row>
    <row r="49" spans="1:13" x14ac:dyDescent="0.3">
      <c r="A49" s="18" t="s">
        <v>385</v>
      </c>
      <c r="B49" s="12">
        <v>47</v>
      </c>
      <c r="C49" s="353"/>
      <c r="D49" s="353"/>
      <c r="E49" s="353"/>
      <c r="F49" s="355"/>
      <c r="G49" s="353"/>
      <c r="H49" s="285"/>
      <c r="I49" s="18" t="str">
        <f t="shared" si="0"/>
        <v/>
      </c>
      <c r="J49" s="18">
        <f t="shared" si="1"/>
        <v>0</v>
      </c>
      <c r="M49" s="18" t="s">
        <v>3747</v>
      </c>
    </row>
    <row r="50" spans="1:13" x14ac:dyDescent="0.3">
      <c r="A50" s="18" t="s">
        <v>386</v>
      </c>
      <c r="B50" s="12">
        <v>48</v>
      </c>
      <c r="C50" s="353"/>
      <c r="D50" s="353"/>
      <c r="E50" s="353"/>
      <c r="F50" s="355"/>
      <c r="G50" s="353"/>
      <c r="H50" s="285"/>
      <c r="I50" s="18" t="str">
        <f t="shared" si="0"/>
        <v/>
      </c>
      <c r="J50" s="18">
        <f t="shared" si="1"/>
        <v>0</v>
      </c>
      <c r="M50" s="18" t="s">
        <v>3747</v>
      </c>
    </row>
    <row r="51" spans="1:13" x14ac:dyDescent="0.3">
      <c r="A51" s="18" t="s">
        <v>387</v>
      </c>
      <c r="B51" s="12">
        <v>49</v>
      </c>
      <c r="C51" s="353"/>
      <c r="D51" s="353"/>
      <c r="E51" s="353"/>
      <c r="F51" s="355"/>
      <c r="G51" s="353"/>
      <c r="H51" s="285"/>
      <c r="I51" s="18" t="str">
        <f t="shared" si="0"/>
        <v/>
      </c>
      <c r="J51" s="18">
        <f t="shared" si="1"/>
        <v>0</v>
      </c>
      <c r="M51" s="18" t="s">
        <v>3747</v>
      </c>
    </row>
    <row r="52" spans="1:13" x14ac:dyDescent="0.3">
      <c r="A52" s="18" t="s">
        <v>388</v>
      </c>
      <c r="B52" s="12">
        <v>50</v>
      </c>
      <c r="C52" s="353"/>
      <c r="D52" s="353"/>
      <c r="E52" s="353"/>
      <c r="F52" s="355"/>
      <c r="G52" s="353"/>
      <c r="H52" s="285"/>
      <c r="I52" s="18" t="str">
        <f t="shared" si="0"/>
        <v/>
      </c>
      <c r="J52" s="18">
        <f t="shared" si="1"/>
        <v>0</v>
      </c>
      <c r="M52" s="18" t="s">
        <v>3747</v>
      </c>
    </row>
    <row r="53" spans="1:13" x14ac:dyDescent="0.3">
      <c r="A53" s="18" t="s">
        <v>389</v>
      </c>
      <c r="B53" s="12">
        <v>51</v>
      </c>
      <c r="C53" s="353"/>
      <c r="D53" s="353"/>
      <c r="E53" s="353"/>
      <c r="F53" s="355"/>
      <c r="G53" s="353"/>
      <c r="H53" s="285"/>
      <c r="I53" s="18" t="str">
        <f t="shared" si="0"/>
        <v/>
      </c>
      <c r="J53" s="18">
        <f t="shared" si="1"/>
        <v>0</v>
      </c>
      <c r="M53" s="18" t="s">
        <v>3747</v>
      </c>
    </row>
    <row r="54" spans="1:13" x14ac:dyDescent="0.3">
      <c r="A54" s="18" t="s">
        <v>3001</v>
      </c>
      <c r="B54" s="12">
        <v>52</v>
      </c>
      <c r="C54" s="353"/>
      <c r="D54" s="353"/>
      <c r="E54" s="353"/>
      <c r="F54" s="355"/>
      <c r="G54" s="353"/>
      <c r="H54" s="285"/>
      <c r="I54" s="18" t="str">
        <f t="shared" si="0"/>
        <v/>
      </c>
      <c r="J54" s="18">
        <f t="shared" si="1"/>
        <v>0</v>
      </c>
      <c r="M54" s="18" t="s">
        <v>3747</v>
      </c>
    </row>
    <row r="55" spans="1:13" x14ac:dyDescent="0.3">
      <c r="A55" s="18" t="s">
        <v>3002</v>
      </c>
      <c r="B55" s="12">
        <v>53</v>
      </c>
      <c r="C55" s="353"/>
      <c r="D55" s="353"/>
      <c r="E55" s="353"/>
      <c r="F55" s="355"/>
      <c r="G55" s="353"/>
      <c r="H55" s="285"/>
      <c r="I55" s="18" t="str">
        <f t="shared" si="0"/>
        <v/>
      </c>
      <c r="J55" s="18">
        <f t="shared" si="1"/>
        <v>0</v>
      </c>
      <c r="M55" s="18" t="s">
        <v>3747</v>
      </c>
    </row>
    <row r="56" spans="1:13" x14ac:dyDescent="0.3">
      <c r="A56" s="18" t="s">
        <v>3003</v>
      </c>
      <c r="B56" s="12">
        <v>54</v>
      </c>
      <c r="C56" s="353"/>
      <c r="D56" s="353"/>
      <c r="E56" s="353"/>
      <c r="F56" s="355"/>
      <c r="G56" s="353"/>
      <c r="H56" s="285"/>
      <c r="I56" s="18" t="str">
        <f t="shared" si="0"/>
        <v/>
      </c>
      <c r="J56" s="18">
        <f t="shared" si="1"/>
        <v>0</v>
      </c>
      <c r="M56" s="18" t="s">
        <v>3747</v>
      </c>
    </row>
    <row r="57" spans="1:13" x14ac:dyDescent="0.3">
      <c r="A57" s="18" t="s">
        <v>3004</v>
      </c>
      <c r="B57" s="12">
        <v>55</v>
      </c>
      <c r="C57" s="353"/>
      <c r="D57" s="353"/>
      <c r="E57" s="353"/>
      <c r="F57" s="355"/>
      <c r="G57" s="353"/>
      <c r="H57" s="285"/>
      <c r="I57" s="18" t="str">
        <f t="shared" si="0"/>
        <v/>
      </c>
      <c r="J57" s="18">
        <f t="shared" si="1"/>
        <v>0</v>
      </c>
      <c r="M57" s="18" t="s">
        <v>3747</v>
      </c>
    </row>
    <row r="58" spans="1:13" x14ac:dyDescent="0.3">
      <c r="A58" s="18" t="s">
        <v>3005</v>
      </c>
      <c r="B58" s="12">
        <v>56</v>
      </c>
      <c r="C58" s="353"/>
      <c r="D58" s="353"/>
      <c r="E58" s="353"/>
      <c r="F58" s="355"/>
      <c r="G58" s="353"/>
      <c r="H58" s="285"/>
      <c r="I58" s="18" t="str">
        <f t="shared" si="0"/>
        <v/>
      </c>
      <c r="J58" s="18">
        <f t="shared" si="1"/>
        <v>0</v>
      </c>
      <c r="M58" s="18" t="s">
        <v>3747</v>
      </c>
    </row>
    <row r="59" spans="1:13" x14ac:dyDescent="0.3">
      <c r="A59" s="18" t="s">
        <v>3006</v>
      </c>
      <c r="B59" s="12">
        <v>57</v>
      </c>
      <c r="C59" s="353"/>
      <c r="D59" s="353"/>
      <c r="E59" s="353"/>
      <c r="F59" s="355"/>
      <c r="G59" s="353"/>
      <c r="H59" s="285"/>
      <c r="I59" s="18" t="str">
        <f t="shared" si="0"/>
        <v/>
      </c>
      <c r="J59" s="18">
        <f t="shared" si="1"/>
        <v>0</v>
      </c>
      <c r="M59" s="18" t="s">
        <v>3747</v>
      </c>
    </row>
    <row r="60" spans="1:13" x14ac:dyDescent="0.3">
      <c r="A60" s="18" t="s">
        <v>3007</v>
      </c>
      <c r="B60" s="12">
        <v>58</v>
      </c>
      <c r="C60" s="353"/>
      <c r="D60" s="353"/>
      <c r="E60" s="353"/>
      <c r="F60" s="355"/>
      <c r="G60" s="353"/>
      <c r="H60" s="285"/>
      <c r="I60" s="18" t="str">
        <f t="shared" si="0"/>
        <v/>
      </c>
      <c r="J60" s="18">
        <f t="shared" si="1"/>
        <v>0</v>
      </c>
      <c r="M60" s="18" t="s">
        <v>3747</v>
      </c>
    </row>
    <row r="61" spans="1:13" x14ac:dyDescent="0.3">
      <c r="A61" s="18" t="s">
        <v>3008</v>
      </c>
      <c r="B61" s="12">
        <v>59</v>
      </c>
      <c r="C61" s="353"/>
      <c r="D61" s="353"/>
      <c r="E61" s="353"/>
      <c r="F61" s="355"/>
      <c r="G61" s="353"/>
      <c r="H61" s="285"/>
      <c r="I61" s="18" t="str">
        <f t="shared" si="0"/>
        <v/>
      </c>
      <c r="J61" s="18">
        <f t="shared" si="1"/>
        <v>0</v>
      </c>
      <c r="M61" s="18" t="s">
        <v>3747</v>
      </c>
    </row>
    <row r="62" spans="1:13" x14ac:dyDescent="0.3">
      <c r="A62" s="18" t="s">
        <v>3009</v>
      </c>
      <c r="B62" s="12">
        <v>60</v>
      </c>
      <c r="C62" s="353"/>
      <c r="D62" s="353"/>
      <c r="E62" s="353"/>
      <c r="F62" s="355"/>
      <c r="G62" s="353"/>
      <c r="H62" s="285"/>
      <c r="I62" s="18" t="str">
        <f t="shared" si="0"/>
        <v/>
      </c>
      <c r="J62" s="18">
        <f t="shared" si="1"/>
        <v>0</v>
      </c>
      <c r="M62" s="18" t="s">
        <v>3747</v>
      </c>
    </row>
    <row r="63" spans="1:13" x14ac:dyDescent="0.3">
      <c r="A63" s="18" t="s">
        <v>3010</v>
      </c>
      <c r="B63" s="12">
        <v>61</v>
      </c>
      <c r="C63" s="353"/>
      <c r="D63" s="353"/>
      <c r="E63" s="353"/>
      <c r="F63" s="355"/>
      <c r="G63" s="353"/>
      <c r="H63" s="285"/>
      <c r="I63" s="18" t="str">
        <f t="shared" si="0"/>
        <v/>
      </c>
      <c r="J63" s="18">
        <f t="shared" si="1"/>
        <v>0</v>
      </c>
      <c r="M63" s="18" t="s">
        <v>3747</v>
      </c>
    </row>
    <row r="64" spans="1:13" x14ac:dyDescent="0.3">
      <c r="A64" s="18" t="s">
        <v>3011</v>
      </c>
      <c r="B64" s="12">
        <v>62</v>
      </c>
      <c r="C64" s="353"/>
      <c r="D64" s="353"/>
      <c r="E64" s="353"/>
      <c r="F64" s="355"/>
      <c r="G64" s="353"/>
      <c r="H64" s="285"/>
      <c r="I64" s="18" t="str">
        <f t="shared" si="0"/>
        <v/>
      </c>
      <c r="J64" s="18">
        <f t="shared" si="1"/>
        <v>0</v>
      </c>
      <c r="M64" s="18" t="s">
        <v>3747</v>
      </c>
    </row>
    <row r="65" spans="1:13" x14ac:dyDescent="0.3">
      <c r="A65" s="18" t="s">
        <v>3012</v>
      </c>
      <c r="B65" s="12">
        <v>63</v>
      </c>
      <c r="C65" s="353"/>
      <c r="D65" s="353"/>
      <c r="E65" s="353"/>
      <c r="F65" s="355"/>
      <c r="G65" s="353"/>
      <c r="H65" s="285"/>
      <c r="I65" s="18" t="str">
        <f t="shared" si="0"/>
        <v/>
      </c>
      <c r="J65" s="18">
        <f t="shared" si="1"/>
        <v>0</v>
      </c>
      <c r="M65" s="18" t="s">
        <v>3747</v>
      </c>
    </row>
    <row r="66" spans="1:13" x14ac:dyDescent="0.3">
      <c r="A66" s="18" t="s">
        <v>3013</v>
      </c>
      <c r="B66" s="12">
        <v>64</v>
      </c>
      <c r="C66" s="353"/>
      <c r="D66" s="353"/>
      <c r="E66" s="353"/>
      <c r="F66" s="355"/>
      <c r="G66" s="353"/>
      <c r="H66" s="285"/>
      <c r="I66" s="18" t="str">
        <f t="shared" si="0"/>
        <v/>
      </c>
      <c r="J66" s="18">
        <f t="shared" si="1"/>
        <v>0</v>
      </c>
      <c r="M66" s="18" t="s">
        <v>3747</v>
      </c>
    </row>
    <row r="67" spans="1:13" x14ac:dyDescent="0.3">
      <c r="A67" s="18" t="s">
        <v>3014</v>
      </c>
      <c r="B67" s="12">
        <v>65</v>
      </c>
      <c r="C67" s="353"/>
      <c r="D67" s="353"/>
      <c r="E67" s="353"/>
      <c r="F67" s="355"/>
      <c r="G67" s="353"/>
      <c r="H67" s="285"/>
      <c r="I67" s="18" t="str">
        <f t="shared" si="0"/>
        <v/>
      </c>
      <c r="J67" s="18">
        <f t="shared" si="1"/>
        <v>0</v>
      </c>
      <c r="M67" s="18" t="s">
        <v>3747</v>
      </c>
    </row>
    <row r="68" spans="1:13" x14ac:dyDescent="0.3">
      <c r="A68" s="18" t="s">
        <v>3015</v>
      </c>
      <c r="B68" s="12">
        <v>66</v>
      </c>
      <c r="C68" s="353"/>
      <c r="D68" s="353"/>
      <c r="E68" s="353"/>
      <c r="F68" s="355"/>
      <c r="G68" s="353"/>
      <c r="H68" s="285"/>
      <c r="I68" s="18" t="str">
        <f t="shared" ref="I68:I79" si="2">IF(J68=1,"If column C is complete, so must columns D through H","")</f>
        <v/>
      </c>
      <c r="J68" s="18">
        <f t="shared" ref="J68:J79" si="3">IF(AND(C68&gt;"",D68&gt;"",E68&gt;"",F68&lt;&gt;0,G68&gt;"",H68&gt;""),0,1)+IF(C68=0,-1,0)</f>
        <v>0</v>
      </c>
      <c r="M68" s="18" t="s">
        <v>3747</v>
      </c>
    </row>
    <row r="69" spans="1:13" x14ac:dyDescent="0.3">
      <c r="A69" s="18" t="s">
        <v>3016</v>
      </c>
      <c r="B69" s="12">
        <v>67</v>
      </c>
      <c r="C69" s="353"/>
      <c r="D69" s="353"/>
      <c r="E69" s="353"/>
      <c r="F69" s="355"/>
      <c r="G69" s="353"/>
      <c r="H69" s="285"/>
      <c r="I69" s="18" t="str">
        <f t="shared" si="2"/>
        <v/>
      </c>
      <c r="J69" s="18">
        <f t="shared" si="3"/>
        <v>0</v>
      </c>
      <c r="M69" s="18" t="s">
        <v>3747</v>
      </c>
    </row>
    <row r="70" spans="1:13" x14ac:dyDescent="0.3">
      <c r="A70" s="18" t="s">
        <v>3017</v>
      </c>
      <c r="B70" s="12">
        <v>68</v>
      </c>
      <c r="C70" s="353"/>
      <c r="D70" s="353"/>
      <c r="E70" s="353"/>
      <c r="F70" s="355"/>
      <c r="G70" s="353"/>
      <c r="H70" s="285"/>
      <c r="I70" s="18" t="str">
        <f t="shared" si="2"/>
        <v/>
      </c>
      <c r="J70" s="18">
        <f t="shared" si="3"/>
        <v>0</v>
      </c>
      <c r="M70" s="18" t="s">
        <v>3747</v>
      </c>
    </row>
    <row r="71" spans="1:13" x14ac:dyDescent="0.3">
      <c r="A71" s="18" t="s">
        <v>3018</v>
      </c>
      <c r="B71" s="12">
        <v>69</v>
      </c>
      <c r="C71" s="353"/>
      <c r="D71" s="353"/>
      <c r="E71" s="353"/>
      <c r="F71" s="355"/>
      <c r="G71" s="353"/>
      <c r="H71" s="285"/>
      <c r="I71" s="18" t="str">
        <f t="shared" si="2"/>
        <v/>
      </c>
      <c r="J71" s="18">
        <f t="shared" si="3"/>
        <v>0</v>
      </c>
      <c r="M71" s="18" t="s">
        <v>3747</v>
      </c>
    </row>
    <row r="72" spans="1:13" x14ac:dyDescent="0.3">
      <c r="A72" s="18" t="s">
        <v>3019</v>
      </c>
      <c r="B72" s="12">
        <v>70</v>
      </c>
      <c r="C72" s="353"/>
      <c r="D72" s="353"/>
      <c r="E72" s="353"/>
      <c r="F72" s="355"/>
      <c r="G72" s="353"/>
      <c r="H72" s="285"/>
      <c r="I72" s="18" t="str">
        <f t="shared" si="2"/>
        <v/>
      </c>
      <c r="J72" s="18">
        <f t="shared" si="3"/>
        <v>0</v>
      </c>
      <c r="M72" s="18" t="s">
        <v>3747</v>
      </c>
    </row>
    <row r="73" spans="1:13" x14ac:dyDescent="0.3">
      <c r="A73" s="18" t="s">
        <v>3020</v>
      </c>
      <c r="B73" s="12">
        <v>71</v>
      </c>
      <c r="C73" s="353"/>
      <c r="D73" s="353"/>
      <c r="E73" s="353"/>
      <c r="F73" s="355"/>
      <c r="G73" s="353"/>
      <c r="H73" s="285"/>
      <c r="I73" s="18" t="str">
        <f t="shared" si="2"/>
        <v/>
      </c>
      <c r="J73" s="18">
        <f t="shared" si="3"/>
        <v>0</v>
      </c>
      <c r="M73" s="18" t="s">
        <v>3747</v>
      </c>
    </row>
    <row r="74" spans="1:13" x14ac:dyDescent="0.3">
      <c r="A74" s="18" t="s">
        <v>3021</v>
      </c>
      <c r="B74" s="12">
        <v>72</v>
      </c>
      <c r="C74" s="353"/>
      <c r="D74" s="353"/>
      <c r="E74" s="353"/>
      <c r="F74" s="355"/>
      <c r="G74" s="353"/>
      <c r="H74" s="285"/>
      <c r="I74" s="18" t="str">
        <f t="shared" si="2"/>
        <v/>
      </c>
      <c r="J74" s="18">
        <f t="shared" si="3"/>
        <v>0</v>
      </c>
      <c r="M74" s="18" t="s">
        <v>3747</v>
      </c>
    </row>
    <row r="75" spans="1:13" x14ac:dyDescent="0.3">
      <c r="A75" s="18" t="s">
        <v>3022</v>
      </c>
      <c r="B75" s="12">
        <v>73</v>
      </c>
      <c r="C75" s="353"/>
      <c r="D75" s="353"/>
      <c r="E75" s="353"/>
      <c r="F75" s="355"/>
      <c r="G75" s="353"/>
      <c r="H75" s="285"/>
      <c r="I75" s="18" t="str">
        <f t="shared" si="2"/>
        <v/>
      </c>
      <c r="J75" s="18">
        <f t="shared" si="3"/>
        <v>0</v>
      </c>
      <c r="M75" s="18" t="s">
        <v>3747</v>
      </c>
    </row>
    <row r="76" spans="1:13" x14ac:dyDescent="0.3">
      <c r="A76" s="18" t="s">
        <v>3023</v>
      </c>
      <c r="B76" s="12">
        <v>74</v>
      </c>
      <c r="C76" s="353"/>
      <c r="D76" s="353"/>
      <c r="E76" s="353"/>
      <c r="F76" s="355"/>
      <c r="G76" s="353"/>
      <c r="H76" s="285"/>
      <c r="I76" s="18" t="str">
        <f t="shared" si="2"/>
        <v/>
      </c>
      <c r="J76" s="18">
        <f t="shared" si="3"/>
        <v>0</v>
      </c>
      <c r="M76" s="18" t="s">
        <v>3747</v>
      </c>
    </row>
    <row r="77" spans="1:13" x14ac:dyDescent="0.3">
      <c r="A77" s="18" t="s">
        <v>3024</v>
      </c>
      <c r="B77" s="12">
        <v>75</v>
      </c>
      <c r="C77" s="353"/>
      <c r="D77" s="353"/>
      <c r="E77" s="353"/>
      <c r="F77" s="355"/>
      <c r="G77" s="353"/>
      <c r="H77" s="285"/>
      <c r="I77" s="18" t="str">
        <f t="shared" si="2"/>
        <v/>
      </c>
      <c r="J77" s="18">
        <f t="shared" si="3"/>
        <v>0</v>
      </c>
      <c r="M77" s="18" t="s">
        <v>3747</v>
      </c>
    </row>
    <row r="78" spans="1:13" x14ac:dyDescent="0.3">
      <c r="I78" s="18"/>
      <c r="J78" s="18">
        <f t="shared" si="3"/>
        <v>0</v>
      </c>
    </row>
    <row r="79" spans="1:13" x14ac:dyDescent="0.3">
      <c r="I79" s="18" t="str">
        <f t="shared" si="2"/>
        <v/>
      </c>
      <c r="J79" s="18">
        <f t="shared" si="3"/>
        <v>0</v>
      </c>
    </row>
    <row r="80" spans="1:13" x14ac:dyDescent="0.3"/>
  </sheetData>
  <sheetProtection algorithmName="SHA-512" hashValue="A+XedsuO8atNw9ngIgmuXyeDYs5ExkGdqHuVs7uTPOogOpHXkKF3IBPYyUzlELgx5P8KJS1hcYViO8pChY5CyA==" saltValue="eH1sL7kG7yUQKmdywE3FBA==" spinCount="100000" sheet="1" objects="1" scenarios="1"/>
  <protectedRanges>
    <protectedRange sqref="C3:H77" name="Range1"/>
  </protectedRanges>
  <dataValidations count="6">
    <dataValidation allowBlank="1" showInputMessage="1" showErrorMessage="1" prompt="Provide the name of the transferring entity. Hospitals may aggregate the transfer for each transferring entity to that recieving entity. If a entity is transferring to a different recieving entity provide a separate line for that receiving entity. " sqref="C3"/>
    <dataValidation allowBlank="1" showInputMessage="1" showErrorMessage="1" prompt="Provide the name of the entity recieving the transfer. " sqref="D3"/>
    <dataValidation allowBlank="1" showInputMessage="1" showErrorMessage="1" prompt="Indicate what type of transfer this entity is i.e. cash, equity, investment, or other. If a hospital aggregates the transfer for the transferring entity provide all types of transfers included." sqref="E3"/>
    <dataValidation allowBlank="1" showInputMessage="1" showErrorMessage="1" prompt="Provide the amount of the transfer. Hospitals may aggregate the amount for each entity receiving or making the transfer._x000a_" sqref="F3"/>
    <dataValidation allowBlank="1" showInputMessage="1" showErrorMessage="1" prompt="Provide a brief description of the purpose of the transfer." sqref="G3"/>
    <dataValidation type="list" allowBlank="1" showInputMessage="1" showErrorMessage="1" prompt="Indicate whether the transfer was made within Colorado or outside of Colorado" sqref="H3:H77">
      <formula1>"Within Colorado, Outside Colorado, N/A"</formula1>
    </dataValidation>
  </dataValidations>
  <pageMargins left="0.7" right="0.7" top="0.75" bottom="0.75" header="0.3" footer="0.3"/>
  <pageSetup orientation="portrait" verticalDpi="0" r:id="rId1"/>
  <customProperties>
    <customPr name="OrphanNamesChecke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L32"/>
  <sheetViews>
    <sheetView showGridLines="0" topLeftCell="B2" zoomScale="90" zoomScaleNormal="90" workbookViewId="0">
      <selection activeCell="C3" sqref="C3"/>
    </sheetView>
  </sheetViews>
  <sheetFormatPr defaultColWidth="0" defaultRowHeight="16.5" zeroHeight="1" x14ac:dyDescent="0.3"/>
  <cols>
    <col min="1" max="1" width="8.625" hidden="1" customWidth="1"/>
    <col min="2" max="2" width="3.125" bestFit="1" customWidth="1"/>
    <col min="3" max="4" width="33.375" style="32" customWidth="1"/>
    <col min="5" max="5" width="17.125" bestFit="1" customWidth="1"/>
    <col min="6" max="6" width="52.625" style="32" customWidth="1"/>
    <col min="7" max="7" width="86.625" customWidth="1"/>
    <col min="8" max="8" width="21.125" hidden="1" customWidth="1"/>
    <col min="9" max="9" width="30.125" hidden="1" customWidth="1"/>
    <col min="10" max="10" width="25.875" hidden="1" customWidth="1"/>
    <col min="11" max="11" width="26.875" hidden="1" customWidth="1"/>
    <col min="12" max="12" width="19.875" hidden="1" customWidth="1"/>
    <col min="13" max="16384" width="8.625" hidden="1"/>
  </cols>
  <sheetData>
    <row r="1" spans="1:12" hidden="1" x14ac:dyDescent="0.3">
      <c r="A1" s="18" t="s">
        <v>2768</v>
      </c>
      <c r="B1" s="18" t="s">
        <v>325</v>
      </c>
      <c r="C1" s="30" t="s">
        <v>326</v>
      </c>
      <c r="D1" s="30" t="s">
        <v>355</v>
      </c>
      <c r="E1" s="18" t="s">
        <v>356</v>
      </c>
      <c r="F1" s="30" t="s">
        <v>357</v>
      </c>
      <c r="H1" s="18" t="s">
        <v>2888</v>
      </c>
      <c r="I1" s="18" t="s">
        <v>2893</v>
      </c>
      <c r="J1" s="26" t="s">
        <v>2891</v>
      </c>
      <c r="K1" s="18" t="s">
        <v>2894</v>
      </c>
      <c r="L1" s="26" t="s">
        <v>2892</v>
      </c>
    </row>
    <row r="2" spans="1:12" ht="17.25" thickBot="1" x14ac:dyDescent="0.35">
      <c r="B2" s="348" t="s">
        <v>293</v>
      </c>
      <c r="C2" s="328" t="s">
        <v>2957</v>
      </c>
      <c r="D2" s="328" t="s">
        <v>2958</v>
      </c>
      <c r="E2" s="348" t="s">
        <v>2959</v>
      </c>
      <c r="F2" s="328" t="s">
        <v>4005</v>
      </c>
    </row>
    <row r="3" spans="1:12" ht="17.25" thickTop="1" x14ac:dyDescent="0.3">
      <c r="A3" s="18" t="s">
        <v>328</v>
      </c>
      <c r="B3" s="346">
        <v>1</v>
      </c>
      <c r="C3" s="352" t="s">
        <v>2960</v>
      </c>
      <c r="D3" s="352"/>
      <c r="E3" s="347"/>
      <c r="F3" s="352"/>
      <c r="G3" s="30" t="str">
        <f>IF(H3=1,"If column C is complete, D to F must also be completed. If N/A, change column C to blank.","")</f>
        <v>If column C is complete, D to F must also be completed. If N/A, change column C to blank.</v>
      </c>
      <c r="H3" s="18">
        <f>IF(AND(C3&gt;"",D3&gt;"",E3&gt;"",F3&gt;""),0,1)+IF(C3=0,-1,0)</f>
        <v>1</v>
      </c>
      <c r="K3" s="18" t="s">
        <v>3775</v>
      </c>
    </row>
    <row r="4" spans="1:12" x14ac:dyDescent="0.3">
      <c r="A4" s="18" t="s">
        <v>329</v>
      </c>
      <c r="B4" s="96">
        <v>2</v>
      </c>
      <c r="C4" s="353" t="s">
        <v>2960</v>
      </c>
      <c r="D4" s="353"/>
      <c r="E4" s="285"/>
      <c r="F4" s="353"/>
      <c r="G4" s="30" t="str">
        <f t="shared" ref="G4:G27" si="0">IF(H4=1,"If column C is complete, D to F must also be completed. If N/A, change column C to blank.","")</f>
        <v>If column C is complete, D to F must also be completed. If N/A, change column C to blank.</v>
      </c>
      <c r="H4" s="18">
        <f t="shared" ref="H4:H27" si="1">IF(AND(C4&gt;"",D4&gt;"",E4&gt;"",F4&gt;""),0,1)+IF(C4=0,-1,0)</f>
        <v>1</v>
      </c>
      <c r="K4" s="18" t="s">
        <v>3775</v>
      </c>
    </row>
    <row r="5" spans="1:12" x14ac:dyDescent="0.3">
      <c r="A5" s="18" t="s">
        <v>330</v>
      </c>
      <c r="B5" s="96">
        <v>3</v>
      </c>
      <c r="C5" s="353" t="s">
        <v>2960</v>
      </c>
      <c r="D5" s="353"/>
      <c r="E5" s="285"/>
      <c r="F5" s="353"/>
      <c r="G5" s="30" t="str">
        <f t="shared" si="0"/>
        <v>If column C is complete, D to F must also be completed. If N/A, change column C to blank.</v>
      </c>
      <c r="H5" s="18">
        <f t="shared" si="1"/>
        <v>1</v>
      </c>
      <c r="K5" s="18" t="s">
        <v>3775</v>
      </c>
    </row>
    <row r="6" spans="1:12" x14ac:dyDescent="0.3">
      <c r="A6" s="18" t="s">
        <v>331</v>
      </c>
      <c r="B6" s="96">
        <v>4</v>
      </c>
      <c r="C6" s="353" t="s">
        <v>2960</v>
      </c>
      <c r="D6" s="353"/>
      <c r="E6" s="285"/>
      <c r="F6" s="353"/>
      <c r="G6" s="30" t="str">
        <f t="shared" si="0"/>
        <v>If column C is complete, D to F must also be completed. If N/A, change column C to blank.</v>
      </c>
      <c r="H6" s="18">
        <f t="shared" si="1"/>
        <v>1</v>
      </c>
      <c r="K6" s="18" t="s">
        <v>3775</v>
      </c>
    </row>
    <row r="7" spans="1:12" x14ac:dyDescent="0.3">
      <c r="A7" s="18" t="s">
        <v>332</v>
      </c>
      <c r="B7" s="96">
        <v>5</v>
      </c>
      <c r="C7" s="353" t="s">
        <v>2960</v>
      </c>
      <c r="D7" s="353"/>
      <c r="E7" s="285"/>
      <c r="F7" s="353"/>
      <c r="G7" s="30" t="str">
        <f t="shared" si="0"/>
        <v>If column C is complete, D to F must also be completed. If N/A, change column C to blank.</v>
      </c>
      <c r="H7" s="18">
        <f t="shared" si="1"/>
        <v>1</v>
      </c>
      <c r="K7" s="18" t="s">
        <v>3775</v>
      </c>
    </row>
    <row r="8" spans="1:12" x14ac:dyDescent="0.3">
      <c r="A8" s="18" t="s">
        <v>333</v>
      </c>
      <c r="B8" s="96">
        <v>6</v>
      </c>
      <c r="C8" s="353" t="s">
        <v>2960</v>
      </c>
      <c r="D8" s="353"/>
      <c r="E8" s="285"/>
      <c r="F8" s="353"/>
      <c r="G8" s="30" t="str">
        <f t="shared" si="0"/>
        <v>If column C is complete, D to F must also be completed. If N/A, change column C to blank.</v>
      </c>
      <c r="H8" s="18">
        <f t="shared" si="1"/>
        <v>1</v>
      </c>
      <c r="K8" s="18" t="s">
        <v>3775</v>
      </c>
    </row>
    <row r="9" spans="1:12" x14ac:dyDescent="0.3">
      <c r="A9" s="18" t="s">
        <v>334</v>
      </c>
      <c r="B9" s="96">
        <v>7</v>
      </c>
      <c r="C9" s="353" t="s">
        <v>2960</v>
      </c>
      <c r="D9" s="353"/>
      <c r="E9" s="285"/>
      <c r="F9" s="353"/>
      <c r="G9" s="30" t="str">
        <f t="shared" si="0"/>
        <v>If column C is complete, D to F must also be completed. If N/A, change column C to blank.</v>
      </c>
      <c r="H9" s="18">
        <f t="shared" si="1"/>
        <v>1</v>
      </c>
      <c r="K9" s="18" t="s">
        <v>3775</v>
      </c>
    </row>
    <row r="10" spans="1:12" x14ac:dyDescent="0.3">
      <c r="A10" s="18" t="s">
        <v>335</v>
      </c>
      <c r="B10" s="96">
        <v>8</v>
      </c>
      <c r="C10" s="353" t="s">
        <v>2960</v>
      </c>
      <c r="D10" s="353"/>
      <c r="E10" s="285"/>
      <c r="F10" s="353"/>
      <c r="G10" s="30" t="str">
        <f t="shared" si="0"/>
        <v>If column C is complete, D to F must also be completed. If N/A, change column C to blank.</v>
      </c>
      <c r="H10" s="18">
        <f t="shared" si="1"/>
        <v>1</v>
      </c>
      <c r="K10" s="18" t="s">
        <v>3775</v>
      </c>
    </row>
    <row r="11" spans="1:12" x14ac:dyDescent="0.3">
      <c r="A11" s="18" t="s">
        <v>336</v>
      </c>
      <c r="B11" s="96">
        <v>9</v>
      </c>
      <c r="C11" s="353" t="s">
        <v>2960</v>
      </c>
      <c r="D11" s="353"/>
      <c r="E11" s="285"/>
      <c r="F11" s="353"/>
      <c r="G11" s="30" t="str">
        <f t="shared" si="0"/>
        <v>If column C is complete, D to F must also be completed. If N/A, change column C to blank.</v>
      </c>
      <c r="H11" s="18">
        <f t="shared" si="1"/>
        <v>1</v>
      </c>
      <c r="K11" s="18" t="s">
        <v>3775</v>
      </c>
    </row>
    <row r="12" spans="1:12" x14ac:dyDescent="0.3">
      <c r="A12" s="18" t="s">
        <v>337</v>
      </c>
      <c r="B12" s="96">
        <v>10</v>
      </c>
      <c r="C12" s="353" t="s">
        <v>2960</v>
      </c>
      <c r="D12" s="353"/>
      <c r="E12" s="285"/>
      <c r="F12" s="353"/>
      <c r="G12" s="30" t="str">
        <f t="shared" si="0"/>
        <v>If column C is complete, D to F must also be completed. If N/A, change column C to blank.</v>
      </c>
      <c r="H12" s="18">
        <f t="shared" si="1"/>
        <v>1</v>
      </c>
      <c r="K12" s="18" t="s">
        <v>3775</v>
      </c>
    </row>
    <row r="13" spans="1:12" x14ac:dyDescent="0.3">
      <c r="A13" s="18" t="s">
        <v>338</v>
      </c>
      <c r="B13" s="96">
        <v>11</v>
      </c>
      <c r="C13" s="353" t="s">
        <v>2960</v>
      </c>
      <c r="D13" s="353"/>
      <c r="E13" s="285"/>
      <c r="F13" s="353"/>
      <c r="G13" s="30" t="str">
        <f t="shared" si="0"/>
        <v>If column C is complete, D to F must also be completed. If N/A, change column C to blank.</v>
      </c>
      <c r="H13" s="18">
        <f t="shared" si="1"/>
        <v>1</v>
      </c>
      <c r="K13" s="18" t="s">
        <v>3775</v>
      </c>
    </row>
    <row r="14" spans="1:12" x14ac:dyDescent="0.3">
      <c r="A14" s="18" t="s">
        <v>339</v>
      </c>
      <c r="B14" s="96">
        <v>12</v>
      </c>
      <c r="C14" s="353" t="s">
        <v>2960</v>
      </c>
      <c r="D14" s="353"/>
      <c r="E14" s="285"/>
      <c r="F14" s="353"/>
      <c r="G14" s="30" t="str">
        <f t="shared" si="0"/>
        <v>If column C is complete, D to F must also be completed. If N/A, change column C to blank.</v>
      </c>
      <c r="H14" s="18">
        <f t="shared" si="1"/>
        <v>1</v>
      </c>
      <c r="K14" s="18" t="s">
        <v>3775</v>
      </c>
    </row>
    <row r="15" spans="1:12" x14ac:dyDescent="0.3">
      <c r="A15" s="18" t="s">
        <v>341</v>
      </c>
      <c r="B15" s="96">
        <v>13</v>
      </c>
      <c r="C15" s="353" t="s">
        <v>2960</v>
      </c>
      <c r="D15" s="353"/>
      <c r="E15" s="285"/>
      <c r="F15" s="353"/>
      <c r="G15" s="30" t="str">
        <f t="shared" si="0"/>
        <v>If column C is complete, D to F must also be completed. If N/A, change column C to blank.</v>
      </c>
      <c r="H15" s="18">
        <f t="shared" si="1"/>
        <v>1</v>
      </c>
      <c r="K15" s="18" t="s">
        <v>3775</v>
      </c>
    </row>
    <row r="16" spans="1:12" x14ac:dyDescent="0.3">
      <c r="A16" s="18" t="s">
        <v>342</v>
      </c>
      <c r="B16" s="96">
        <v>14</v>
      </c>
      <c r="C16" s="353" t="s">
        <v>2960</v>
      </c>
      <c r="D16" s="353"/>
      <c r="E16" s="285"/>
      <c r="F16" s="353"/>
      <c r="G16" s="30" t="str">
        <f t="shared" si="0"/>
        <v>If column C is complete, D to F must also be completed. If N/A, change column C to blank.</v>
      </c>
      <c r="H16" s="18">
        <f t="shared" si="1"/>
        <v>1</v>
      </c>
      <c r="K16" s="18" t="s">
        <v>3775</v>
      </c>
    </row>
    <row r="17" spans="1:11" x14ac:dyDescent="0.3">
      <c r="A17" s="18" t="s">
        <v>343</v>
      </c>
      <c r="B17" s="96">
        <v>15</v>
      </c>
      <c r="C17" s="353" t="s">
        <v>2960</v>
      </c>
      <c r="D17" s="353"/>
      <c r="E17" s="285"/>
      <c r="F17" s="353"/>
      <c r="G17" s="30" t="str">
        <f t="shared" si="0"/>
        <v>If column C is complete, D to F must also be completed. If N/A, change column C to blank.</v>
      </c>
      <c r="H17" s="18">
        <f t="shared" si="1"/>
        <v>1</v>
      </c>
      <c r="K17" s="18" t="s">
        <v>3775</v>
      </c>
    </row>
    <row r="18" spans="1:11" x14ac:dyDescent="0.3">
      <c r="A18" s="18" t="s">
        <v>344</v>
      </c>
      <c r="B18" s="96">
        <v>16</v>
      </c>
      <c r="C18" s="353" t="s">
        <v>2960</v>
      </c>
      <c r="D18" s="353"/>
      <c r="E18" s="285"/>
      <c r="F18" s="353"/>
      <c r="G18" s="30" t="str">
        <f t="shared" si="0"/>
        <v>If column C is complete, D to F must also be completed. If N/A, change column C to blank.</v>
      </c>
      <c r="H18" s="18">
        <f t="shared" si="1"/>
        <v>1</v>
      </c>
      <c r="K18" s="18" t="s">
        <v>3775</v>
      </c>
    </row>
    <row r="19" spans="1:11" x14ac:dyDescent="0.3">
      <c r="A19" s="18" t="s">
        <v>345</v>
      </c>
      <c r="B19" s="96">
        <v>17</v>
      </c>
      <c r="C19" s="353" t="s">
        <v>2960</v>
      </c>
      <c r="D19" s="353"/>
      <c r="E19" s="285"/>
      <c r="F19" s="353"/>
      <c r="G19" s="30" t="str">
        <f t="shared" si="0"/>
        <v>If column C is complete, D to F must also be completed. If N/A, change column C to blank.</v>
      </c>
      <c r="H19" s="18">
        <f t="shared" si="1"/>
        <v>1</v>
      </c>
      <c r="K19" s="18" t="s">
        <v>3775</v>
      </c>
    </row>
    <row r="20" spans="1:11" x14ac:dyDescent="0.3">
      <c r="A20" s="18" t="s">
        <v>346</v>
      </c>
      <c r="B20" s="96">
        <v>18</v>
      </c>
      <c r="C20" s="353" t="s">
        <v>2960</v>
      </c>
      <c r="D20" s="353"/>
      <c r="E20" s="285"/>
      <c r="F20" s="353"/>
      <c r="G20" s="30" t="str">
        <f t="shared" si="0"/>
        <v>If column C is complete, D to F must also be completed. If N/A, change column C to blank.</v>
      </c>
      <c r="H20" s="18">
        <f t="shared" si="1"/>
        <v>1</v>
      </c>
      <c r="K20" s="18" t="s">
        <v>3775</v>
      </c>
    </row>
    <row r="21" spans="1:11" x14ac:dyDescent="0.3">
      <c r="A21" s="18" t="s">
        <v>347</v>
      </c>
      <c r="B21" s="96">
        <v>19</v>
      </c>
      <c r="C21" s="353" t="s">
        <v>2960</v>
      </c>
      <c r="D21" s="353"/>
      <c r="E21" s="285"/>
      <c r="F21" s="353"/>
      <c r="G21" s="30" t="str">
        <f t="shared" si="0"/>
        <v>If column C is complete, D to F must also be completed. If N/A, change column C to blank.</v>
      </c>
      <c r="H21" s="18">
        <f t="shared" si="1"/>
        <v>1</v>
      </c>
      <c r="K21" s="18" t="s">
        <v>3775</v>
      </c>
    </row>
    <row r="22" spans="1:11" x14ac:dyDescent="0.3">
      <c r="A22" s="18" t="s">
        <v>348</v>
      </c>
      <c r="B22" s="96">
        <v>20</v>
      </c>
      <c r="C22" s="353" t="s">
        <v>2960</v>
      </c>
      <c r="D22" s="353"/>
      <c r="E22" s="285"/>
      <c r="F22" s="353"/>
      <c r="G22" s="30" t="str">
        <f t="shared" si="0"/>
        <v>If column C is complete, D to F must also be completed. If N/A, change column C to blank.</v>
      </c>
      <c r="H22" s="18">
        <f t="shared" si="1"/>
        <v>1</v>
      </c>
      <c r="K22" s="18" t="s">
        <v>3775</v>
      </c>
    </row>
    <row r="23" spans="1:11" x14ac:dyDescent="0.3">
      <c r="A23" s="18" t="s">
        <v>349</v>
      </c>
      <c r="B23" s="96">
        <v>21</v>
      </c>
      <c r="C23" s="353" t="s">
        <v>2960</v>
      </c>
      <c r="D23" s="353"/>
      <c r="E23" s="285"/>
      <c r="F23" s="353"/>
      <c r="G23" s="30" t="str">
        <f t="shared" si="0"/>
        <v>If column C is complete, D to F must also be completed. If N/A, change column C to blank.</v>
      </c>
      <c r="H23" s="18">
        <f t="shared" si="1"/>
        <v>1</v>
      </c>
      <c r="K23" s="18" t="s">
        <v>3775</v>
      </c>
    </row>
    <row r="24" spans="1:11" x14ac:dyDescent="0.3">
      <c r="A24" s="18" t="s">
        <v>350</v>
      </c>
      <c r="B24" s="96">
        <v>22</v>
      </c>
      <c r="C24" s="353" t="s">
        <v>2960</v>
      </c>
      <c r="D24" s="353"/>
      <c r="E24" s="285"/>
      <c r="F24" s="353"/>
      <c r="G24" s="30" t="str">
        <f t="shared" si="0"/>
        <v>If column C is complete, D to F must also be completed. If N/A, change column C to blank.</v>
      </c>
      <c r="H24" s="18">
        <f t="shared" si="1"/>
        <v>1</v>
      </c>
      <c r="K24" s="18" t="s">
        <v>3775</v>
      </c>
    </row>
    <row r="25" spans="1:11" x14ac:dyDescent="0.3">
      <c r="A25" s="18" t="s">
        <v>351</v>
      </c>
      <c r="B25" s="96">
        <v>23</v>
      </c>
      <c r="C25" s="353" t="s">
        <v>2960</v>
      </c>
      <c r="D25" s="353"/>
      <c r="E25" s="285"/>
      <c r="F25" s="353"/>
      <c r="G25" s="30" t="str">
        <f t="shared" si="0"/>
        <v>If column C is complete, D to F must also be completed. If N/A, change column C to blank.</v>
      </c>
      <c r="H25" s="18">
        <f t="shared" si="1"/>
        <v>1</v>
      </c>
      <c r="K25" s="18" t="s">
        <v>3775</v>
      </c>
    </row>
    <row r="26" spans="1:11" x14ac:dyDescent="0.3">
      <c r="A26" s="18" t="s">
        <v>352</v>
      </c>
      <c r="B26" s="96">
        <v>24</v>
      </c>
      <c r="C26" s="353" t="s">
        <v>2960</v>
      </c>
      <c r="D26" s="353"/>
      <c r="E26" s="285"/>
      <c r="F26" s="353"/>
      <c r="G26" s="30" t="str">
        <f t="shared" si="0"/>
        <v>If column C is complete, D to F must also be completed. If N/A, change column C to blank.</v>
      </c>
      <c r="H26" s="18">
        <f t="shared" si="1"/>
        <v>1</v>
      </c>
      <c r="K26" s="18" t="s">
        <v>3775</v>
      </c>
    </row>
    <row r="27" spans="1:11" x14ac:dyDescent="0.3">
      <c r="A27" s="18" t="s">
        <v>353</v>
      </c>
      <c r="B27" s="96">
        <v>25</v>
      </c>
      <c r="C27" s="353" t="s">
        <v>2960</v>
      </c>
      <c r="D27" s="353"/>
      <c r="E27" s="285"/>
      <c r="F27" s="353"/>
      <c r="G27" s="30" t="str">
        <f t="shared" si="0"/>
        <v>If column C is complete, D to F must also be completed. If N/A, change column C to blank.</v>
      </c>
      <c r="H27" s="18">
        <f t="shared" si="1"/>
        <v>1</v>
      </c>
      <c r="K27" s="18" t="s">
        <v>3775</v>
      </c>
    </row>
    <row r="28" spans="1:11" ht="17.25" thickBot="1" x14ac:dyDescent="0.35">
      <c r="H28" s="58">
        <f>SUM(H3:H27)</f>
        <v>25</v>
      </c>
    </row>
    <row r="29" spans="1:11" ht="17.25" thickTop="1" x14ac:dyDescent="0.3">
      <c r="H29" s="21" t="s">
        <v>340</v>
      </c>
    </row>
    <row r="30" spans="1:11" x14ac:dyDescent="0.3"/>
    <row r="31" spans="1:11" x14ac:dyDescent="0.3"/>
    <row r="32" spans="1:11" x14ac:dyDescent="0.3"/>
  </sheetData>
  <sheetProtection algorithmName="SHA-512" hashValue="sgmlfieMP8MPG3hsG5WIkyPDIyEUgOqRAlEbH2oHCoObds7dLAZHxBv7CTgIDnFoX7DeMHxCIEAbF+GrIZZC4g==" saltValue="nwzz5PZUqg+BWXVR8F+ENQ==" spinCount="100000" sheet="1" objects="1" scenarios="1"/>
  <protectedRanges>
    <protectedRange sqref="C3:F27" name="Range1"/>
  </protectedRanges>
  <dataValidations count="3">
    <dataValidation allowBlank="1" showInputMessage="1" showErrorMessage="1" prompt="Provide any additional notes that may be applicable to this services line." sqref="F3:F27"/>
    <dataValidation allowBlank="1" showInputMessage="1" showErrorMessage="1" prompt="Provide a brief description of the major service line being described within this row." sqref="D3:D27"/>
    <dataValidation allowBlank="1" showInputMessage="1" showErrorMessage="1" prompt="Replace &quot;name of service line&quot; with the appropriate name of the major service line being described here." sqref="C3:C27"/>
  </dataValidations>
  <pageMargins left="0.7" right="0.7" top="0.75" bottom="0.75" header="0.3" footer="0.3"/>
  <pageSetup orientation="portrait" verticalDpi="0" r:id="rId1"/>
  <headerFooter>
    <oddHeader>&amp;A</oddHeader>
  </headerFooter>
  <customProperties>
    <customPr name="OrphanNamesChecke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prompt="Select from the drop down whether the major service line in this row was opened, increased services, decreased services, or closed within this year. ">
          <x14:formula1>
            <xm:f>'Data Validation List'!$B$2:$B$7</xm:f>
          </x14:formula1>
          <xm:sqref>E3:E27</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H7"/>
  <sheetViews>
    <sheetView showGridLines="0" topLeftCell="B2" zoomScale="90" zoomScaleNormal="90" workbookViewId="0">
      <selection activeCell="B5" sqref="B5"/>
    </sheetView>
  </sheetViews>
  <sheetFormatPr defaultColWidth="0" defaultRowHeight="16.5" zeroHeight="1" x14ac:dyDescent="0.3"/>
  <cols>
    <col min="1" max="1" width="16.75" hidden="1" customWidth="1"/>
    <col min="2" max="2" width="104.125" customWidth="1"/>
    <col min="3" max="3" width="21.25" bestFit="1" customWidth="1"/>
    <col min="4" max="4" width="19.75" hidden="1" customWidth="1"/>
    <col min="5" max="5" width="28" hidden="1" customWidth="1"/>
    <col min="6" max="6" width="24.625" hidden="1" customWidth="1"/>
    <col min="7" max="7" width="25.125" hidden="1" customWidth="1"/>
    <col min="8" max="8" width="18.75" hidden="1" customWidth="1"/>
    <col min="9" max="16384" width="8.625" hidden="1"/>
  </cols>
  <sheetData>
    <row r="1" spans="1:8" hidden="1" x14ac:dyDescent="0.3">
      <c r="A1" s="18" t="s">
        <v>2768</v>
      </c>
      <c r="B1" s="18" t="s">
        <v>325</v>
      </c>
      <c r="D1" s="18" t="s">
        <v>2888</v>
      </c>
      <c r="E1" s="18" t="s">
        <v>2893</v>
      </c>
      <c r="F1" s="26" t="s">
        <v>2891</v>
      </c>
      <c r="G1" s="18" t="s">
        <v>2894</v>
      </c>
      <c r="H1" s="26" t="s">
        <v>2892</v>
      </c>
    </row>
    <row r="2" spans="1:8" ht="66" x14ac:dyDescent="0.3">
      <c r="B2" s="338" t="s">
        <v>2953</v>
      </c>
    </row>
    <row r="3" spans="1:8" x14ac:dyDescent="0.3">
      <c r="B3" s="339" t="s">
        <v>2954</v>
      </c>
    </row>
    <row r="4" spans="1:8" ht="33.75" thickBot="1" x14ac:dyDescent="0.35">
      <c r="B4" s="328" t="s">
        <v>2955</v>
      </c>
    </row>
    <row r="5" spans="1:8" ht="300" customHeight="1" thickTop="1" x14ac:dyDescent="0.3">
      <c r="A5" s="18" t="s">
        <v>328</v>
      </c>
      <c r="B5" s="340"/>
      <c r="C5" s="18" t="str">
        <f>IF(D5=1,"Information Required"," ")</f>
        <v>Information Required</v>
      </c>
      <c r="D5" s="237">
        <f>IF(B5="",1,0)</f>
        <v>1</v>
      </c>
    </row>
    <row r="6" spans="1:8" x14ac:dyDescent="0.3">
      <c r="D6" s="18">
        <f>SUM(D5)</f>
        <v>1</v>
      </c>
    </row>
    <row r="7" spans="1:8" x14ac:dyDescent="0.3">
      <c r="D7" s="21" t="s">
        <v>340</v>
      </c>
    </row>
  </sheetData>
  <sheetProtection algorithmName="SHA-512" hashValue="GSFKiXOS3aZ/YSBXW0M6vusQtOW1UbA8RSpCaXHQO+x7jMA9mCqwz53R4rCyTRHc2y6H95G1eyTQY1oQw1Esmw==" saltValue="FwVOqS7mHxbH3rMBJtC6Vw==" spinCount="100000" sheet="1" objects="1" scenarios="1"/>
  <protectedRanges>
    <protectedRange sqref="B5" name="Range1"/>
  </protectedRanges>
  <dataValidations count="1">
    <dataValidation allowBlank="1" showInputMessage="1" showErrorMessage="1" prompt="Provide a narrative report of major planned and completed projects and capital investments greater than $25.0 Million._x000a_" sqref="B5"/>
  </dataValidations>
  <pageMargins left="0.7" right="0.7" top="0.75" bottom="0.75" header="0.3" footer="0.3"/>
  <pageSetup scale="85" orientation="portrait" verticalDpi="0" r:id="rId1"/>
  <headerFooter>
    <oddHeader>&amp;A</oddHeader>
  </headerFooter>
  <customProperties>
    <customPr name="OrphanNamesChecke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L15"/>
  <sheetViews>
    <sheetView showGridLines="0" topLeftCell="A2" zoomScale="90" zoomScaleNormal="90" workbookViewId="0">
      <selection activeCell="C4" sqref="C4"/>
    </sheetView>
  </sheetViews>
  <sheetFormatPr defaultColWidth="0" defaultRowHeight="16.5" zeroHeight="1" x14ac:dyDescent="0.3"/>
  <cols>
    <col min="1" max="1" width="11.25" customWidth="1"/>
    <col min="2" max="2" width="8.75" customWidth="1"/>
    <col min="3" max="3" width="10.375" customWidth="1"/>
    <col min="4" max="5" width="8.625" customWidth="1"/>
    <col min="6" max="6" width="11.375" customWidth="1"/>
    <col min="7" max="7" width="8.625" customWidth="1"/>
    <col min="8" max="8" width="17.375" customWidth="1"/>
    <col min="9" max="10" width="8.625" customWidth="1"/>
    <col min="11" max="11" width="16.25" style="18" hidden="1" customWidth="1"/>
    <col min="12" max="12" width="8.625" hidden="1" customWidth="1"/>
    <col min="13" max="16384" width="8.625" hidden="1"/>
  </cols>
  <sheetData>
    <row r="1" spans="1:12" hidden="1" x14ac:dyDescent="0.3">
      <c r="A1" s="18" t="s">
        <v>325</v>
      </c>
      <c r="B1" s="18" t="s">
        <v>326</v>
      </c>
      <c r="C1" s="18" t="s">
        <v>355</v>
      </c>
      <c r="D1" s="18" t="s">
        <v>356</v>
      </c>
      <c r="E1" s="18" t="s">
        <v>357</v>
      </c>
      <c r="F1" s="18" t="s">
        <v>358</v>
      </c>
      <c r="G1" s="18" t="s">
        <v>359</v>
      </c>
      <c r="H1" s="18" t="s">
        <v>360</v>
      </c>
      <c r="I1" s="18" t="s">
        <v>361</v>
      </c>
      <c r="K1" s="18" t="s">
        <v>2768</v>
      </c>
      <c r="L1" s="18"/>
    </row>
    <row r="2" spans="1:12" ht="49.5" customHeight="1" x14ac:dyDescent="0.3">
      <c r="A2" s="375" t="s">
        <v>174</v>
      </c>
      <c r="B2" s="375"/>
      <c r="C2" s="375"/>
      <c r="D2" s="375"/>
      <c r="E2" s="375"/>
      <c r="F2" s="375"/>
      <c r="G2" s="375"/>
      <c r="H2" s="375"/>
      <c r="I2" s="375"/>
    </row>
    <row r="3" spans="1:12" ht="66.75" thickBot="1" x14ac:dyDescent="0.35">
      <c r="A3" s="268" t="s">
        <v>175</v>
      </c>
      <c r="B3" s="269" t="s">
        <v>51</v>
      </c>
      <c r="C3" s="269" t="s">
        <v>52</v>
      </c>
      <c r="D3" s="270" t="s">
        <v>53</v>
      </c>
      <c r="E3" s="270" t="s">
        <v>54</v>
      </c>
      <c r="F3" s="270" t="s">
        <v>55</v>
      </c>
      <c r="G3" s="271" t="s">
        <v>56</v>
      </c>
      <c r="H3" s="272" t="s">
        <v>176</v>
      </c>
      <c r="I3" s="273" t="s">
        <v>58</v>
      </c>
    </row>
    <row r="4" spans="1:12" ht="17.25" thickTop="1" x14ac:dyDescent="0.3">
      <c r="A4" s="73" t="s">
        <v>177</v>
      </c>
      <c r="B4" s="274">
        <f>SUM(C4:I4)</f>
        <v>0</v>
      </c>
      <c r="C4" s="275"/>
      <c r="D4" s="275"/>
      <c r="E4" s="275"/>
      <c r="F4" s="275"/>
      <c r="G4" s="276"/>
      <c r="H4" s="275"/>
      <c r="I4" s="277"/>
      <c r="K4" s="18" t="s">
        <v>328</v>
      </c>
    </row>
    <row r="5" spans="1:12" ht="33" x14ac:dyDescent="0.3">
      <c r="A5" s="258" t="s">
        <v>178</v>
      </c>
      <c r="B5" s="274">
        <f>SUM(C5:I5)</f>
        <v>0</v>
      </c>
      <c r="C5" s="103"/>
      <c r="D5" s="103"/>
      <c r="E5" s="103"/>
      <c r="F5" s="103"/>
      <c r="G5" s="278"/>
      <c r="H5" s="103"/>
      <c r="I5" s="279"/>
      <c r="K5" s="18" t="s">
        <v>329</v>
      </c>
    </row>
    <row r="6" spans="1:12" x14ac:dyDescent="0.3">
      <c r="A6" s="197"/>
      <c r="B6" s="197"/>
      <c r="C6" s="197"/>
      <c r="D6" s="197"/>
      <c r="E6" s="197"/>
      <c r="F6" s="197"/>
      <c r="G6" s="197"/>
      <c r="H6" s="197"/>
      <c r="I6" s="197"/>
    </row>
    <row r="7" spans="1:12" ht="17.25" thickBot="1" x14ac:dyDescent="0.35">
      <c r="A7" s="349" t="s">
        <v>179</v>
      </c>
      <c r="B7" s="350"/>
      <c r="C7" s="350"/>
      <c r="D7" s="350"/>
      <c r="E7" s="350"/>
      <c r="F7" s="350"/>
      <c r="G7" s="350"/>
      <c r="H7" s="350"/>
      <c r="I7" s="351"/>
    </row>
    <row r="8" spans="1:12" ht="17.25" thickTop="1" x14ac:dyDescent="0.3">
      <c r="A8" s="369"/>
      <c r="B8" s="370"/>
      <c r="C8" s="370"/>
      <c r="D8" s="370"/>
      <c r="E8" s="370"/>
      <c r="F8" s="370"/>
      <c r="G8" s="370"/>
      <c r="H8" s="370"/>
      <c r="I8" s="371"/>
      <c r="K8" s="18" t="s">
        <v>330</v>
      </c>
    </row>
    <row r="9" spans="1:12" x14ac:dyDescent="0.3">
      <c r="A9" s="369"/>
      <c r="B9" s="370"/>
      <c r="C9" s="370"/>
      <c r="D9" s="370"/>
      <c r="E9" s="370"/>
      <c r="F9" s="370"/>
      <c r="G9" s="370"/>
      <c r="H9" s="370"/>
      <c r="I9" s="371"/>
    </row>
    <row r="10" spans="1:12" x14ac:dyDescent="0.3">
      <c r="A10" s="369"/>
      <c r="B10" s="370"/>
      <c r="C10" s="370"/>
      <c r="D10" s="370"/>
      <c r="E10" s="370"/>
      <c r="F10" s="370"/>
      <c r="G10" s="370"/>
      <c r="H10" s="370"/>
      <c r="I10" s="371"/>
    </row>
    <row r="11" spans="1:12" x14ac:dyDescent="0.3">
      <c r="A11" s="369"/>
      <c r="B11" s="370"/>
      <c r="C11" s="370"/>
      <c r="D11" s="370"/>
      <c r="E11" s="370"/>
      <c r="F11" s="370"/>
      <c r="G11" s="370"/>
      <c r="H11" s="370"/>
      <c r="I11" s="371"/>
    </row>
    <row r="12" spans="1:12" x14ac:dyDescent="0.3">
      <c r="A12" s="372"/>
      <c r="B12" s="373"/>
      <c r="C12" s="373"/>
      <c r="D12" s="373"/>
      <c r="E12" s="373"/>
      <c r="F12" s="373"/>
      <c r="G12" s="373"/>
      <c r="H12" s="373"/>
      <c r="I12" s="374"/>
    </row>
    <row r="13" spans="1:12" x14ac:dyDescent="0.3"/>
    <row r="14" spans="1:12" x14ac:dyDescent="0.3"/>
    <row r="15" spans="1:12" x14ac:dyDescent="0.3"/>
  </sheetData>
  <sheetProtection algorithmName="SHA-512" hashValue="tUUxB43cMQtAS7gLAdHSv6COtO1Qn7Xog6RThu7ECAVhg2fwhBHxhjlrMBGMTU9ma4mDY3VfiwRq3cBitD49Qg==" saltValue="Y2yueneYGhS6lcijdhV9Yg==" spinCount="100000" sheet="1" objects="1" scenarios="1"/>
  <protectedRanges>
    <protectedRange sqref="C4:I5 A8:I12" name="Bad Debt Charity Care"/>
  </protectedRanges>
  <customSheetViews>
    <customSheetView guid="{28AEA750-C54C-42D1-88CB-93F4F736EA11}" fitToPage="1">
      <selection activeCell="B4" sqref="B4"/>
      <pageMargins left="0.7" right="0.7" top="0.75" bottom="0.75" header="0.3" footer="0.3"/>
      <pageSetup orientation="landscape" verticalDpi="0" r:id="rId1"/>
      <headerFooter>
        <oddHeader>&amp;A</oddHeader>
      </headerFooter>
    </customSheetView>
    <customSheetView guid="{E32B2AD9-E93B-47B2-A401-1E32445A77A6}" fitToPage="1">
      <selection activeCell="B4" sqref="B4"/>
      <pageMargins left="0.7" right="0.7" top="0.75" bottom="0.75" header="0.3" footer="0.3"/>
      <pageSetup scale="68" orientation="landscape" verticalDpi="0" r:id="rId2"/>
      <headerFooter>
        <oddHeader>&amp;A</oddHeader>
      </headerFooter>
    </customSheetView>
  </customSheetViews>
  <mergeCells count="2">
    <mergeCell ref="A8:I12"/>
    <mergeCell ref="A2:I2"/>
  </mergeCells>
  <conditionalFormatting sqref="B4:H5">
    <cfRule type="cellIs" dxfId="0" priority="1" operator="lessThan">
      <formula>0</formula>
    </cfRule>
  </conditionalFormatting>
  <dataValidations xWindow="230" yWindow="445" count="3">
    <dataValidation allowBlank="1" showInputMessage="1" showErrorMessage="1" promptTitle="Instructions" prompt="If your hospital is unable to break out number values for Bad Debt &amp; Charity Care Write Offs by Major Payor Groups please provide below estimated percentages that the Major Payor Groups account for. Both Bad debt &amp; charity care totals should sum to 100%." sqref="A3"/>
    <dataValidation allowBlank="1" showInputMessage="1" showErrorMessage="1" prompt="Select cell A3 for more information." sqref="C4"/>
    <dataValidation allowBlank="1" showInputMessage="1" showErrorMessage="1" prompt="This auto-calculated field should equal 100%" sqref="B4:B5"/>
  </dataValidations>
  <pageMargins left="0.7" right="0.7" top="0.75" bottom="0.75" header="0.3" footer="0.3"/>
  <pageSetup orientation="landscape" verticalDpi="0" r:id="rId3"/>
  <headerFooter>
    <oddHeader>&amp;A</oddHeader>
  </headerFooter>
  <customProperties>
    <customPr name="OrphanNamesChecked" r:id="rId4"/>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E48"/>
  <sheetViews>
    <sheetView showGridLines="0" topLeftCell="B1" zoomScale="90" zoomScaleNormal="90" workbookViewId="0">
      <selection activeCell="B3" sqref="B3"/>
    </sheetView>
  </sheetViews>
  <sheetFormatPr defaultColWidth="0" defaultRowHeight="16.5" zeroHeight="1" x14ac:dyDescent="0.3"/>
  <cols>
    <col min="1" max="1" width="8.625" style="18" hidden="1" customWidth="1"/>
    <col min="2" max="2" width="31.25" customWidth="1"/>
    <col min="3" max="3" width="21.75" customWidth="1"/>
    <col min="4" max="4" width="5.375" customWidth="1"/>
    <col min="5" max="5" width="92.375" customWidth="1"/>
    <col min="6" max="16384" width="8.625" hidden="1"/>
  </cols>
  <sheetData>
    <row r="1" spans="1:3" x14ac:dyDescent="0.3"/>
    <row r="2" spans="1:3" hidden="1" x14ac:dyDescent="0.3">
      <c r="A2" s="18" t="s">
        <v>2910</v>
      </c>
      <c r="C2" s="19" t="s">
        <v>2787</v>
      </c>
    </row>
    <row r="3" spans="1:3" ht="17.25" thickBot="1" x14ac:dyDescent="0.35">
      <c r="B3" s="342" t="s">
        <v>2786</v>
      </c>
      <c r="C3" s="343"/>
    </row>
    <row r="4" spans="1:3" ht="17.25" thickTop="1" x14ac:dyDescent="0.3">
      <c r="B4" s="341" t="s">
        <v>2784</v>
      </c>
      <c r="C4" s="341" t="s">
        <v>31</v>
      </c>
    </row>
    <row r="5" spans="1:3" x14ac:dyDescent="0.3">
      <c r="A5" s="18" t="s">
        <v>2788</v>
      </c>
      <c r="B5" s="12" t="s">
        <v>2785</v>
      </c>
      <c r="C5" s="336">
        <f>_D001957</f>
        <v>0</v>
      </c>
    </row>
    <row r="6" spans="1:3" x14ac:dyDescent="0.3">
      <c r="A6" s="18" t="s">
        <v>2789</v>
      </c>
      <c r="B6" s="12" t="s">
        <v>81</v>
      </c>
      <c r="C6" s="336">
        <f>_D001343</f>
        <v>0</v>
      </c>
    </row>
    <row r="7" spans="1:3" x14ac:dyDescent="0.3">
      <c r="A7" s="18" t="s">
        <v>2816</v>
      </c>
      <c r="B7" s="12" t="s">
        <v>266</v>
      </c>
      <c r="C7" s="336">
        <f>_D001587</f>
        <v>0</v>
      </c>
    </row>
    <row r="8" spans="1:3" ht="17.25" thickBot="1" x14ac:dyDescent="0.35">
      <c r="A8" s="18" t="s">
        <v>2817</v>
      </c>
      <c r="B8" s="52" t="s">
        <v>2786</v>
      </c>
      <c r="C8" s="337" t="str">
        <f>IFERROR((C5/SUM(C6:C7)),"")</f>
        <v/>
      </c>
    </row>
    <row r="9" spans="1:3" ht="17.25" thickTop="1" x14ac:dyDescent="0.3"/>
    <row r="10" spans="1:3" hidden="1" x14ac:dyDescent="0.3">
      <c r="A10" s="18" t="s">
        <v>2895</v>
      </c>
      <c r="C10" s="19" t="s">
        <v>2815</v>
      </c>
    </row>
    <row r="11" spans="1:3" ht="17.25" thickBot="1" x14ac:dyDescent="0.35">
      <c r="B11" s="342" t="s">
        <v>2790</v>
      </c>
      <c r="C11" s="343"/>
    </row>
    <row r="12" spans="1:3" ht="17.25" thickTop="1" x14ac:dyDescent="0.3">
      <c r="B12" s="341" t="s">
        <v>2784</v>
      </c>
      <c r="C12" s="341" t="s">
        <v>31</v>
      </c>
    </row>
    <row r="13" spans="1:3" x14ac:dyDescent="0.3">
      <c r="A13" s="18" t="s">
        <v>2818</v>
      </c>
      <c r="B13" s="12" t="s">
        <v>81</v>
      </c>
      <c r="C13" s="336">
        <f>_D_CCR_Ca1_R2</f>
        <v>0</v>
      </c>
    </row>
    <row r="14" spans="1:3" x14ac:dyDescent="0.3">
      <c r="A14" s="18" t="s">
        <v>2819</v>
      </c>
      <c r="B14" s="12" t="s">
        <v>2786</v>
      </c>
      <c r="C14" s="344" t="str">
        <f>_D_CCR_Ca1_R4</f>
        <v/>
      </c>
    </row>
    <row r="15" spans="1:3" x14ac:dyDescent="0.3">
      <c r="A15" s="18" t="s">
        <v>2820</v>
      </c>
      <c r="B15" s="12" t="s">
        <v>2790</v>
      </c>
      <c r="C15" s="336">
        <f>IFERROR((C13*C14),0)</f>
        <v>0</v>
      </c>
    </row>
    <row r="16" spans="1:3" x14ac:dyDescent="0.3">
      <c r="B16" s="16"/>
      <c r="C16" s="16"/>
    </row>
    <row r="17" spans="1:3" hidden="1" x14ac:dyDescent="0.3">
      <c r="A17" s="18" t="s">
        <v>2895</v>
      </c>
      <c r="C17" s="19" t="s">
        <v>2814</v>
      </c>
    </row>
    <row r="18" spans="1:3" ht="17.25" thickBot="1" x14ac:dyDescent="0.35">
      <c r="B18" s="342" t="s">
        <v>2806</v>
      </c>
      <c r="C18" s="343"/>
    </row>
    <row r="19" spans="1:3" ht="17.25" thickTop="1" x14ac:dyDescent="0.3">
      <c r="B19" s="341" t="s">
        <v>2784</v>
      </c>
      <c r="C19" s="341" t="s">
        <v>31</v>
      </c>
    </row>
    <row r="20" spans="1:3" x14ac:dyDescent="0.3">
      <c r="A20" s="18" t="s">
        <v>2821</v>
      </c>
      <c r="B20" s="12" t="s">
        <v>98</v>
      </c>
      <c r="C20" s="345">
        <f>_D001557</f>
        <v>0</v>
      </c>
    </row>
    <row r="21" spans="1:3" x14ac:dyDescent="0.3">
      <c r="A21" s="18" t="s">
        <v>2822</v>
      </c>
      <c r="B21" s="12" t="s">
        <v>2790</v>
      </c>
      <c r="C21" s="336">
        <f>_D_PSC_Cb2_R7</f>
        <v>0</v>
      </c>
    </row>
    <row r="22" spans="1:3" x14ac:dyDescent="0.3">
      <c r="A22" s="18" t="s">
        <v>2823</v>
      </c>
      <c r="B22" s="12" t="s">
        <v>2806</v>
      </c>
      <c r="C22" s="336">
        <f>C20-ABS(C21)</f>
        <v>0</v>
      </c>
    </row>
    <row r="23" spans="1:3" x14ac:dyDescent="0.3">
      <c r="B23" s="16"/>
      <c r="C23" s="54"/>
    </row>
    <row r="24" spans="1:3" hidden="1" x14ac:dyDescent="0.3">
      <c r="A24" s="18" t="s">
        <v>2895</v>
      </c>
      <c r="C24" s="19" t="s">
        <v>2831</v>
      </c>
    </row>
    <row r="25" spans="1:3" ht="17.25" thickBot="1" x14ac:dyDescent="0.35">
      <c r="B25" s="342" t="s">
        <v>2807</v>
      </c>
      <c r="C25" s="343"/>
    </row>
    <row r="26" spans="1:3" ht="17.25" thickTop="1" x14ac:dyDescent="0.3">
      <c r="B26" s="341" t="s">
        <v>2784</v>
      </c>
      <c r="C26" s="341" t="s">
        <v>31</v>
      </c>
    </row>
    <row r="27" spans="1:3" x14ac:dyDescent="0.3">
      <c r="A27" s="18" t="s">
        <v>2834</v>
      </c>
      <c r="B27" s="12" t="s">
        <v>2806</v>
      </c>
      <c r="C27" s="336">
        <f>_D_PNI_Cc1_Rc3</f>
        <v>0</v>
      </c>
    </row>
    <row r="28" spans="1:3" x14ac:dyDescent="0.3">
      <c r="A28" s="18" t="s">
        <v>2835</v>
      </c>
      <c r="B28" s="12" t="s">
        <v>98</v>
      </c>
      <c r="C28" s="336">
        <f>_D001557</f>
        <v>0</v>
      </c>
    </row>
    <row r="29" spans="1:3" x14ac:dyDescent="0.3">
      <c r="A29" s="18" t="s">
        <v>2836</v>
      </c>
      <c r="B29" s="12" t="s">
        <v>2807</v>
      </c>
      <c r="C29" s="357">
        <f>ROUND(IFERROR((C27/C28),0),2)</f>
        <v>0</v>
      </c>
    </row>
    <row r="30" spans="1:3" x14ac:dyDescent="0.3">
      <c r="B30" s="16"/>
      <c r="C30" s="55"/>
    </row>
    <row r="31" spans="1:3" hidden="1" x14ac:dyDescent="0.3">
      <c r="A31" s="18" t="s">
        <v>2895</v>
      </c>
      <c r="C31" s="19" t="s">
        <v>2832</v>
      </c>
    </row>
    <row r="32" spans="1:3" ht="17.25" thickBot="1" x14ac:dyDescent="0.35">
      <c r="B32" s="342" t="s">
        <v>2808</v>
      </c>
      <c r="C32" s="343"/>
    </row>
    <row r="33" spans="1:3" ht="17.25" thickTop="1" x14ac:dyDescent="0.3">
      <c r="B33" s="341" t="s">
        <v>2784</v>
      </c>
      <c r="C33" s="341" t="s">
        <v>31</v>
      </c>
    </row>
    <row r="34" spans="1:3" x14ac:dyDescent="0.3">
      <c r="A34" s="18" t="s">
        <v>2844</v>
      </c>
      <c r="B34" s="12" t="s">
        <v>2809</v>
      </c>
      <c r="C34" s="345">
        <f>_D001958</f>
        <v>0</v>
      </c>
    </row>
    <row r="35" spans="1:3" x14ac:dyDescent="0.3">
      <c r="A35" s="18" t="s">
        <v>2845</v>
      </c>
      <c r="B35" s="12" t="s">
        <v>2810</v>
      </c>
      <c r="C35" s="345">
        <f>_D001588</f>
        <v>0</v>
      </c>
    </row>
    <row r="36" spans="1:3" x14ac:dyDescent="0.3">
      <c r="A36" s="18" t="s">
        <v>2846</v>
      </c>
      <c r="B36" s="12" t="s">
        <v>2808</v>
      </c>
      <c r="C36" s="357">
        <f>ROUND(IFERROR(C34/C35,0),2)</f>
        <v>0</v>
      </c>
    </row>
    <row r="37" spans="1:3" x14ac:dyDescent="0.3">
      <c r="B37" s="16"/>
      <c r="C37" s="55"/>
    </row>
    <row r="38" spans="1:3" hidden="1" x14ac:dyDescent="0.3">
      <c r="A38" s="18" t="s">
        <v>2895</v>
      </c>
      <c r="C38" s="19" t="s">
        <v>2833</v>
      </c>
    </row>
    <row r="39" spans="1:3" ht="17.25" thickBot="1" x14ac:dyDescent="0.35">
      <c r="B39" s="342" t="s">
        <v>2811</v>
      </c>
      <c r="C39" s="343"/>
    </row>
    <row r="40" spans="1:3" ht="17.25" thickTop="1" x14ac:dyDescent="0.3">
      <c r="B40" s="341" t="s">
        <v>2784</v>
      </c>
      <c r="C40" s="341" t="s">
        <v>31</v>
      </c>
    </row>
    <row r="41" spans="1:3" x14ac:dyDescent="0.3">
      <c r="A41" s="18" t="s">
        <v>2847</v>
      </c>
      <c r="B41" s="12" t="s">
        <v>132</v>
      </c>
      <c r="C41" s="345">
        <f>_D001995</f>
        <v>0</v>
      </c>
    </row>
    <row r="42" spans="1:3" x14ac:dyDescent="0.3">
      <c r="A42" s="18" t="s">
        <v>2848</v>
      </c>
      <c r="B42" s="12" t="s">
        <v>98</v>
      </c>
      <c r="C42" s="345">
        <f>_D_PNI_Cc1_Rc1</f>
        <v>0</v>
      </c>
    </row>
    <row r="43" spans="1:3" x14ac:dyDescent="0.3">
      <c r="A43" s="18" t="s">
        <v>2849</v>
      </c>
      <c r="B43" s="12" t="s">
        <v>266</v>
      </c>
      <c r="C43" s="345">
        <f>_D_CCR_Ca1_R3</f>
        <v>0</v>
      </c>
    </row>
    <row r="44" spans="1:3" x14ac:dyDescent="0.3">
      <c r="A44" s="18" t="s">
        <v>2850</v>
      </c>
      <c r="B44" s="12" t="s">
        <v>2812</v>
      </c>
      <c r="C44" s="345">
        <f>_D001988</f>
        <v>0</v>
      </c>
    </row>
    <row r="45" spans="1:3" x14ac:dyDescent="0.3">
      <c r="A45" s="18" t="s">
        <v>2851</v>
      </c>
      <c r="B45" s="12" t="s">
        <v>2813</v>
      </c>
      <c r="C45" s="345">
        <f>_D001982</f>
        <v>0</v>
      </c>
    </row>
    <row r="46" spans="1:3" x14ac:dyDescent="0.3">
      <c r="A46" s="18" t="s">
        <v>2852</v>
      </c>
      <c r="B46" s="12" t="s">
        <v>2811</v>
      </c>
      <c r="C46" s="357">
        <f>ROUND(IFERROR((C41/SUM(C42:C45)),0),2)</f>
        <v>0</v>
      </c>
    </row>
    <row r="47" spans="1:3" x14ac:dyDescent="0.3"/>
    <row r="48" spans="1:3" x14ac:dyDescent="0.3"/>
  </sheetData>
  <sheetProtection algorithmName="SHA-512" hashValue="TX6AlKCXSI9056nzM4wE6tuq7EYi/44ykyBai/Zv1sEKFNWBlSVYzsyHKSbgg51lwM3WTQO1ZliR8TII0Xu5ew==" saltValue="6DGIe+1Aofyq6tPfk6WX4Q==" spinCount="100000" sheet="1" objects="1" scenarios="1"/>
  <customSheetViews>
    <customSheetView guid="{28AEA750-C54C-42D1-88CB-93F4F736EA11}" fitToPage="1" topLeftCell="A5">
      <selection activeCell="C32" sqref="C32"/>
      <pageMargins left="0.7" right="0.7" top="0.75" bottom="0.75" header="0.3" footer="0.3"/>
      <pageSetup scale="72" orientation="landscape" verticalDpi="0" r:id="rId1"/>
      <headerFooter>
        <oddHeader>&amp;A</oddHeader>
      </headerFooter>
    </customSheetView>
    <customSheetView guid="{E32B2AD9-E93B-47B2-A401-1E32445A77A6}" fitToPage="1" topLeftCell="A5">
      <selection activeCell="C32" sqref="C32"/>
      <pageMargins left="0.7" right="0.7" top="0.75" bottom="0.75" header="0.3" footer="0.3"/>
      <pageSetup scale="72" orientation="landscape" verticalDpi="0" r:id="rId2"/>
      <headerFooter>
        <oddHeader>&amp;A</oddHeader>
      </headerFooter>
    </customSheetView>
  </customSheetViews>
  <pageMargins left="0.7" right="0.7" top="0.75" bottom="0.75" header="0.3" footer="0.3"/>
  <pageSetup scale="72" orientation="landscape" verticalDpi="0" r:id="rId3"/>
  <headerFooter>
    <oddHeader>&amp;A</oddHeader>
  </headerFooter>
  <customProperties>
    <customPr name="OrphanNamesChecked" r:id="rId4"/>
  </customProperties>
  <drawing r:id="rId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E55"/>
  <sheetViews>
    <sheetView showGridLines="0" topLeftCell="A2" zoomScale="90" zoomScaleNormal="90" workbookViewId="0">
      <selection activeCell="A5" sqref="A5"/>
    </sheetView>
  </sheetViews>
  <sheetFormatPr defaultColWidth="0" defaultRowHeight="16.5" zeroHeight="1" x14ac:dyDescent="0.3"/>
  <cols>
    <col min="1" max="1" width="132.75" style="305" customWidth="1"/>
    <col min="2" max="2" width="8.75" customWidth="1"/>
    <col min="3" max="3" width="25.125" style="305" hidden="1" customWidth="1"/>
    <col min="4" max="4" width="25.125" style="242" hidden="1" customWidth="1"/>
    <col min="5" max="5" width="25.125" style="240" customWidth="1"/>
    <col min="6" max="16384" width="25.125" style="240" hidden="1"/>
  </cols>
  <sheetData>
    <row r="1" spans="1:5" ht="33" hidden="1" x14ac:dyDescent="0.3">
      <c r="A1" s="303" t="s">
        <v>325</v>
      </c>
      <c r="C1" s="303" t="s">
        <v>2896</v>
      </c>
      <c r="D1" s="242" t="s">
        <v>2897</v>
      </c>
    </row>
    <row r="2" spans="1:5" x14ac:dyDescent="0.3">
      <c r="A2" s="280" t="s">
        <v>180</v>
      </c>
      <c r="C2" s="265"/>
    </row>
    <row r="3" spans="1:5" ht="51" customHeight="1" x14ac:dyDescent="0.3">
      <c r="A3" s="281" t="s">
        <v>181</v>
      </c>
      <c r="C3" s="265"/>
    </row>
    <row r="4" spans="1:5" x14ac:dyDescent="0.3">
      <c r="A4" s="317" t="s">
        <v>3848</v>
      </c>
      <c r="C4" s="265"/>
    </row>
    <row r="5" spans="1:5" x14ac:dyDescent="0.3">
      <c r="A5" s="282"/>
      <c r="C5" s="303" t="s">
        <v>2678</v>
      </c>
      <c r="D5" s="242" t="s">
        <v>328</v>
      </c>
      <c r="E5" s="304"/>
    </row>
    <row r="6" spans="1:5" x14ac:dyDescent="0.3">
      <c r="A6" s="282"/>
      <c r="C6" s="303" t="s">
        <v>2679</v>
      </c>
      <c r="D6" s="242" t="s">
        <v>329</v>
      </c>
    </row>
    <row r="7" spans="1:5" x14ac:dyDescent="0.3">
      <c r="A7" s="282"/>
      <c r="C7" s="303" t="s">
        <v>2680</v>
      </c>
      <c r="D7" s="242" t="s">
        <v>330</v>
      </c>
    </row>
    <row r="8" spans="1:5" x14ac:dyDescent="0.3">
      <c r="A8" s="282"/>
      <c r="C8" s="303" t="s">
        <v>2681</v>
      </c>
      <c r="D8" s="242" t="s">
        <v>331</v>
      </c>
    </row>
    <row r="9" spans="1:5" x14ac:dyDescent="0.3">
      <c r="A9" s="282"/>
      <c r="C9" s="303" t="s">
        <v>2682</v>
      </c>
      <c r="D9" s="242" t="s">
        <v>332</v>
      </c>
    </row>
    <row r="10" spans="1:5" x14ac:dyDescent="0.3">
      <c r="A10" s="282"/>
      <c r="C10" s="303" t="s">
        <v>2683</v>
      </c>
      <c r="D10" s="242" t="s">
        <v>333</v>
      </c>
    </row>
    <row r="11" spans="1:5" x14ac:dyDescent="0.3">
      <c r="A11" s="282"/>
      <c r="C11" s="303" t="s">
        <v>2684</v>
      </c>
      <c r="D11" s="242" t="s">
        <v>334</v>
      </c>
    </row>
    <row r="12" spans="1:5" x14ac:dyDescent="0.3">
      <c r="A12" s="282"/>
      <c r="C12" s="303" t="s">
        <v>2685</v>
      </c>
      <c r="D12" s="242" t="s">
        <v>335</v>
      </c>
    </row>
    <row r="13" spans="1:5" x14ac:dyDescent="0.3">
      <c r="A13" s="282"/>
      <c r="C13" s="303" t="s">
        <v>2686</v>
      </c>
      <c r="D13" s="242" t="s">
        <v>336</v>
      </c>
    </row>
    <row r="14" spans="1:5" x14ac:dyDescent="0.3">
      <c r="A14" s="282"/>
      <c r="C14" s="303" t="s">
        <v>2687</v>
      </c>
      <c r="D14" s="242" t="s">
        <v>337</v>
      </c>
    </row>
    <row r="15" spans="1:5" x14ac:dyDescent="0.3">
      <c r="A15" s="282"/>
      <c r="C15" s="303" t="s">
        <v>2688</v>
      </c>
      <c r="D15" s="242" t="s">
        <v>338</v>
      </c>
    </row>
    <row r="16" spans="1:5" x14ac:dyDescent="0.3">
      <c r="A16" s="282"/>
      <c r="C16" s="303" t="s">
        <v>2689</v>
      </c>
      <c r="D16" s="242" t="s">
        <v>339</v>
      </c>
    </row>
    <row r="17" spans="1:4" x14ac:dyDescent="0.3">
      <c r="A17" s="282"/>
      <c r="C17" s="303" t="s">
        <v>2690</v>
      </c>
      <c r="D17" s="242" t="s">
        <v>341</v>
      </c>
    </row>
    <row r="18" spans="1:4" x14ac:dyDescent="0.3">
      <c r="A18" s="282"/>
      <c r="C18" s="303" t="s">
        <v>2691</v>
      </c>
      <c r="D18" s="242" t="s">
        <v>342</v>
      </c>
    </row>
    <row r="19" spans="1:4" x14ac:dyDescent="0.3">
      <c r="A19" s="282"/>
      <c r="C19" s="303" t="s">
        <v>2692</v>
      </c>
      <c r="D19" s="242" t="s">
        <v>343</v>
      </c>
    </row>
    <row r="20" spans="1:4" x14ac:dyDescent="0.3">
      <c r="A20" s="282"/>
      <c r="C20" s="303" t="s">
        <v>2693</v>
      </c>
      <c r="D20" s="242" t="s">
        <v>344</v>
      </c>
    </row>
    <row r="21" spans="1:4" x14ac:dyDescent="0.3">
      <c r="A21" s="282"/>
      <c r="C21" s="303" t="s">
        <v>2694</v>
      </c>
      <c r="D21" s="242" t="s">
        <v>345</v>
      </c>
    </row>
    <row r="22" spans="1:4" x14ac:dyDescent="0.3">
      <c r="A22" s="282"/>
      <c r="C22" s="303" t="s">
        <v>2695</v>
      </c>
      <c r="D22" s="242" t="s">
        <v>346</v>
      </c>
    </row>
    <row r="23" spans="1:4" x14ac:dyDescent="0.3">
      <c r="A23" s="282"/>
      <c r="C23" s="303" t="s">
        <v>2696</v>
      </c>
      <c r="D23" s="242" t="s">
        <v>347</v>
      </c>
    </row>
    <row r="24" spans="1:4" x14ac:dyDescent="0.3">
      <c r="A24" s="282"/>
      <c r="C24" s="303" t="s">
        <v>2697</v>
      </c>
      <c r="D24" s="242" t="s">
        <v>348</v>
      </c>
    </row>
    <row r="25" spans="1:4" x14ac:dyDescent="0.3">
      <c r="A25" s="282"/>
      <c r="C25" s="303" t="s">
        <v>2698</v>
      </c>
      <c r="D25" s="242" t="s">
        <v>349</v>
      </c>
    </row>
    <row r="26" spans="1:4" x14ac:dyDescent="0.3">
      <c r="A26" s="282"/>
      <c r="C26" s="303" t="s">
        <v>2699</v>
      </c>
      <c r="D26" s="242" t="s">
        <v>350</v>
      </c>
    </row>
    <row r="27" spans="1:4" x14ac:dyDescent="0.3">
      <c r="A27" s="282"/>
      <c r="C27" s="303" t="s">
        <v>2700</v>
      </c>
      <c r="D27" s="242" t="s">
        <v>351</v>
      </c>
    </row>
    <row r="28" spans="1:4" x14ac:dyDescent="0.3">
      <c r="A28" s="282"/>
      <c r="C28" s="303" t="s">
        <v>2701</v>
      </c>
      <c r="D28" s="242" t="s">
        <v>352</v>
      </c>
    </row>
    <row r="29" spans="1:4" x14ac:dyDescent="0.3">
      <c r="A29" s="282"/>
      <c r="C29" s="303" t="s">
        <v>2702</v>
      </c>
      <c r="D29" s="242" t="s">
        <v>353</v>
      </c>
    </row>
    <row r="30" spans="1:4" x14ac:dyDescent="0.3">
      <c r="A30" s="282"/>
      <c r="C30" s="303" t="s">
        <v>2703</v>
      </c>
      <c r="D30" s="242" t="s">
        <v>354</v>
      </c>
    </row>
    <row r="31" spans="1:4" x14ac:dyDescent="0.3">
      <c r="A31" s="282"/>
      <c r="C31" s="303" t="s">
        <v>2704</v>
      </c>
      <c r="D31" s="242" t="s">
        <v>365</v>
      </c>
    </row>
    <row r="32" spans="1:4" x14ac:dyDescent="0.3">
      <c r="A32" s="282"/>
      <c r="C32" s="303" t="s">
        <v>2705</v>
      </c>
      <c r="D32" s="242" t="s">
        <v>366</v>
      </c>
    </row>
    <row r="33" spans="1:4" x14ac:dyDescent="0.3">
      <c r="A33" s="282"/>
      <c r="C33" s="303" t="s">
        <v>2706</v>
      </c>
      <c r="D33" s="242" t="s">
        <v>367</v>
      </c>
    </row>
    <row r="34" spans="1:4" x14ac:dyDescent="0.3">
      <c r="A34" s="282"/>
      <c r="C34" s="303" t="s">
        <v>2707</v>
      </c>
      <c r="D34" s="242" t="s">
        <v>368</v>
      </c>
    </row>
    <row r="35" spans="1:4" x14ac:dyDescent="0.3">
      <c r="A35" s="282"/>
      <c r="C35" s="303" t="s">
        <v>2708</v>
      </c>
      <c r="D35" s="242" t="s">
        <v>369</v>
      </c>
    </row>
    <row r="36" spans="1:4" x14ac:dyDescent="0.3">
      <c r="A36" s="282"/>
      <c r="C36" s="303" t="s">
        <v>2709</v>
      </c>
      <c r="D36" s="242" t="s">
        <v>370</v>
      </c>
    </row>
    <row r="37" spans="1:4" x14ac:dyDescent="0.3">
      <c r="A37" s="282"/>
      <c r="C37" s="303" t="s">
        <v>2710</v>
      </c>
      <c r="D37" s="242" t="s">
        <v>371</v>
      </c>
    </row>
    <row r="38" spans="1:4" x14ac:dyDescent="0.3">
      <c r="A38" s="282"/>
      <c r="C38" s="303" t="s">
        <v>2711</v>
      </c>
      <c r="D38" s="242" t="s">
        <v>372</v>
      </c>
    </row>
    <row r="39" spans="1:4" x14ac:dyDescent="0.3">
      <c r="A39" s="282"/>
      <c r="C39" s="303" t="s">
        <v>2712</v>
      </c>
      <c r="D39" s="242" t="s">
        <v>373</v>
      </c>
    </row>
    <row r="40" spans="1:4" x14ac:dyDescent="0.3">
      <c r="A40" s="282"/>
      <c r="C40" s="303" t="s">
        <v>2713</v>
      </c>
      <c r="D40" s="242" t="s">
        <v>374</v>
      </c>
    </row>
    <row r="41" spans="1:4" x14ac:dyDescent="0.3">
      <c r="A41" s="282"/>
      <c r="C41" s="303" t="s">
        <v>2714</v>
      </c>
      <c r="D41" s="242" t="s">
        <v>375</v>
      </c>
    </row>
    <row r="42" spans="1:4" x14ac:dyDescent="0.3">
      <c r="A42" s="282"/>
      <c r="C42" s="303" t="s">
        <v>2715</v>
      </c>
      <c r="D42" s="242" t="s">
        <v>376</v>
      </c>
    </row>
    <row r="43" spans="1:4" x14ac:dyDescent="0.3">
      <c r="A43" s="282"/>
      <c r="C43" s="303" t="s">
        <v>2716</v>
      </c>
      <c r="D43" s="242" t="s">
        <v>377</v>
      </c>
    </row>
    <row r="44" spans="1:4" x14ac:dyDescent="0.3">
      <c r="A44" s="282"/>
      <c r="C44" s="303" t="s">
        <v>2717</v>
      </c>
      <c r="D44" s="242" t="s">
        <v>378</v>
      </c>
    </row>
    <row r="45" spans="1:4" x14ac:dyDescent="0.3">
      <c r="A45" s="282"/>
      <c r="C45" s="303" t="s">
        <v>2718</v>
      </c>
      <c r="D45" s="242" t="s">
        <v>379</v>
      </c>
    </row>
    <row r="46" spans="1:4" x14ac:dyDescent="0.3">
      <c r="A46" s="282"/>
      <c r="C46" s="303" t="s">
        <v>2719</v>
      </c>
      <c r="D46" s="242" t="s">
        <v>380</v>
      </c>
    </row>
    <row r="47" spans="1:4" x14ac:dyDescent="0.3">
      <c r="A47" s="282"/>
      <c r="C47" s="303" t="s">
        <v>2720</v>
      </c>
      <c r="D47" s="242" t="s">
        <v>381</v>
      </c>
    </row>
    <row r="48" spans="1:4" x14ac:dyDescent="0.3">
      <c r="A48" s="282"/>
      <c r="C48" s="303" t="s">
        <v>2721</v>
      </c>
      <c r="D48" s="242" t="s">
        <v>382</v>
      </c>
    </row>
    <row r="49" spans="1:4" x14ac:dyDescent="0.3">
      <c r="A49" s="282"/>
      <c r="C49" s="303" t="s">
        <v>2722</v>
      </c>
      <c r="D49" s="242" t="s">
        <v>383</v>
      </c>
    </row>
    <row r="50" spans="1:4" x14ac:dyDescent="0.3">
      <c r="A50" s="282"/>
      <c r="C50" s="303" t="s">
        <v>2723</v>
      </c>
      <c r="D50" s="242" t="s">
        <v>384</v>
      </c>
    </row>
    <row r="51" spans="1:4" x14ac:dyDescent="0.3">
      <c r="A51" s="282"/>
      <c r="C51" s="303" t="s">
        <v>2724</v>
      </c>
      <c r="D51" s="242" t="s">
        <v>385</v>
      </c>
    </row>
    <row r="52" spans="1:4" x14ac:dyDescent="0.3">
      <c r="A52" s="282"/>
      <c r="C52" s="303" t="s">
        <v>2725</v>
      </c>
      <c r="D52" s="242" t="s">
        <v>386</v>
      </c>
    </row>
    <row r="53" spans="1:4" x14ac:dyDescent="0.3">
      <c r="A53" s="282"/>
      <c r="C53" s="303" t="s">
        <v>2726</v>
      </c>
      <c r="D53" s="242" t="s">
        <v>387</v>
      </c>
    </row>
    <row r="54" spans="1:4" x14ac:dyDescent="0.3">
      <c r="A54" s="282"/>
      <c r="C54" s="303" t="s">
        <v>2727</v>
      </c>
      <c r="D54" s="242" t="s">
        <v>388</v>
      </c>
    </row>
    <row r="55" spans="1:4" x14ac:dyDescent="0.3"/>
  </sheetData>
  <sheetProtection algorithmName="SHA-512" hashValue="kCn6VQ98Nk5ZZsaNLDMKFCwlecQ/6Rnu1Jp6uZn2WLtbn8e0+PqcRfHdHF1alR2JRMLeHeF7AXygIeSa+V4IXA==" saltValue="Q+sKOSuTQNrGaX9dECkhLQ==" spinCount="100000" sheet="1" objects="1" scenarios="1"/>
  <protectedRanges>
    <protectedRange sqref="A5:B54" name="Notes from Hospital"/>
  </protectedRanges>
  <customSheetViews>
    <customSheetView guid="{28AEA750-C54C-42D1-88CB-93F4F736EA11}" fitToPage="1">
      <selection activeCell="A5" sqref="A5"/>
      <pageMargins left="0.7" right="0.7" top="0.75" bottom="0.75" header="0.3" footer="0.3"/>
      <pageSetup scale="72" orientation="portrait" r:id="rId1"/>
      <headerFooter>
        <oddHeader>&amp;A</oddHeader>
      </headerFooter>
    </customSheetView>
    <customSheetView guid="{E32B2AD9-E93B-47B2-A401-1E32445A77A6}" fitToPage="1">
      <selection activeCell="A5" sqref="A5"/>
      <pageMargins left="0.7" right="0.7" top="0.75" bottom="0.75" header="0.3" footer="0.3"/>
      <pageSetup scale="72" orientation="portrait" r:id="rId2"/>
      <headerFooter>
        <oddHeader>&amp;A</oddHeader>
      </headerFooter>
    </customSheetView>
  </customSheetViews>
  <pageMargins left="0.7" right="0.7" top="0.75" bottom="0.75" header="0.3" footer="0.3"/>
  <pageSetup scale="72" orientation="portrait" r:id="rId3"/>
  <headerFooter>
    <oddHeader>&amp;A</oddHeader>
  </headerFooter>
  <customProperties>
    <customPr name="OrphanNamesChecked" r:id="rId4"/>
  </customProperties>
  <legacyDrawingHF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B86"/>
  <sheetViews>
    <sheetView workbookViewId="0">
      <selection activeCell="B8" sqref="B8"/>
    </sheetView>
  </sheetViews>
  <sheetFormatPr defaultRowHeight="16.5" x14ac:dyDescent="0.3"/>
  <cols>
    <col min="1" max="1" width="43.375" style="3" customWidth="1"/>
    <col min="2" max="2" width="24.25" bestFit="1" customWidth="1"/>
  </cols>
  <sheetData>
    <row r="1" spans="1:2" x14ac:dyDescent="0.3">
      <c r="A1" s="4" t="s">
        <v>182</v>
      </c>
      <c r="B1" s="15" t="s">
        <v>4008</v>
      </c>
    </row>
    <row r="2" spans="1:2" x14ac:dyDescent="0.3">
      <c r="A2" s="5" t="s">
        <v>183</v>
      </c>
      <c r="B2" t="s">
        <v>4009</v>
      </c>
    </row>
    <row r="3" spans="1:2" x14ac:dyDescent="0.3">
      <c r="A3" s="5" t="s">
        <v>184</v>
      </c>
      <c r="B3" t="s">
        <v>4010</v>
      </c>
    </row>
    <row r="4" spans="1:2" x14ac:dyDescent="0.3">
      <c r="A4" s="5" t="s">
        <v>185</v>
      </c>
      <c r="B4" t="s">
        <v>4011</v>
      </c>
    </row>
    <row r="5" spans="1:2" x14ac:dyDescent="0.3">
      <c r="A5" s="5" t="s">
        <v>186</v>
      </c>
      <c r="B5" t="s">
        <v>4012</v>
      </c>
    </row>
    <row r="6" spans="1:2" x14ac:dyDescent="0.3">
      <c r="A6" s="5" t="s">
        <v>187</v>
      </c>
      <c r="B6" t="s">
        <v>4017</v>
      </c>
    </row>
    <row r="7" spans="1:2" x14ac:dyDescent="0.3">
      <c r="A7" s="5" t="s">
        <v>188</v>
      </c>
      <c r="B7" t="s">
        <v>4018</v>
      </c>
    </row>
    <row r="8" spans="1:2" x14ac:dyDescent="0.3">
      <c r="A8" s="5" t="s">
        <v>189</v>
      </c>
    </row>
    <row r="9" spans="1:2" x14ac:dyDescent="0.3">
      <c r="A9" s="5" t="s">
        <v>190</v>
      </c>
    </row>
    <row r="10" spans="1:2" x14ac:dyDescent="0.3">
      <c r="A10" s="5" t="s">
        <v>192</v>
      </c>
    </row>
    <row r="11" spans="1:2" x14ac:dyDescent="0.3">
      <c r="A11" s="5" t="s">
        <v>191</v>
      </c>
    </row>
    <row r="12" spans="1:2" x14ac:dyDescent="0.3">
      <c r="A12" s="5" t="s">
        <v>193</v>
      </c>
    </row>
    <row r="13" spans="1:2" x14ac:dyDescent="0.3">
      <c r="A13" s="5" t="s">
        <v>194</v>
      </c>
    </row>
    <row r="14" spans="1:2" x14ac:dyDescent="0.3">
      <c r="A14" s="5" t="s">
        <v>195</v>
      </c>
    </row>
    <row r="15" spans="1:2" x14ac:dyDescent="0.3">
      <c r="A15" s="5" t="s">
        <v>196</v>
      </c>
    </row>
    <row r="16" spans="1:2" x14ac:dyDescent="0.3">
      <c r="A16" s="5" t="s">
        <v>197</v>
      </c>
    </row>
    <row r="17" spans="1:1" x14ac:dyDescent="0.3">
      <c r="A17" s="5" t="s">
        <v>198</v>
      </c>
    </row>
    <row r="18" spans="1:1" x14ac:dyDescent="0.3">
      <c r="A18" s="5" t="s">
        <v>199</v>
      </c>
    </row>
    <row r="19" spans="1:1" x14ac:dyDescent="0.3">
      <c r="A19" s="5" t="s">
        <v>200</v>
      </c>
    </row>
    <row r="20" spans="1:1" x14ac:dyDescent="0.3">
      <c r="A20" s="5" t="s">
        <v>201</v>
      </c>
    </row>
    <row r="21" spans="1:1" x14ac:dyDescent="0.3">
      <c r="A21" s="5" t="s">
        <v>202</v>
      </c>
    </row>
    <row r="22" spans="1:1" x14ac:dyDescent="0.3">
      <c r="A22" s="5" t="s">
        <v>203</v>
      </c>
    </row>
    <row r="23" spans="1:1" x14ac:dyDescent="0.3">
      <c r="A23" s="5" t="s">
        <v>204</v>
      </c>
    </row>
    <row r="24" spans="1:1" x14ac:dyDescent="0.3">
      <c r="A24" s="5" t="s">
        <v>205</v>
      </c>
    </row>
    <row r="25" spans="1:1" x14ac:dyDescent="0.3">
      <c r="A25" s="5" t="s">
        <v>206</v>
      </c>
    </row>
    <row r="26" spans="1:1" x14ac:dyDescent="0.3">
      <c r="A26" s="5" t="s">
        <v>207</v>
      </c>
    </row>
    <row r="27" spans="1:1" x14ac:dyDescent="0.3">
      <c r="A27" s="5" t="s">
        <v>208</v>
      </c>
    </row>
    <row r="28" spans="1:1" x14ac:dyDescent="0.3">
      <c r="A28" s="5" t="s">
        <v>209</v>
      </c>
    </row>
    <row r="29" spans="1:1" x14ac:dyDescent="0.3">
      <c r="A29" s="5" t="s">
        <v>210</v>
      </c>
    </row>
    <row r="30" spans="1:1" x14ac:dyDescent="0.3">
      <c r="A30" s="5" t="s">
        <v>211</v>
      </c>
    </row>
    <row r="31" spans="1:1" x14ac:dyDescent="0.3">
      <c r="A31" s="5" t="s">
        <v>212</v>
      </c>
    </row>
    <row r="32" spans="1:1" x14ac:dyDescent="0.3">
      <c r="A32" s="5" t="s">
        <v>213</v>
      </c>
    </row>
    <row r="33" spans="1:1" x14ac:dyDescent="0.3">
      <c r="A33" s="5" t="s">
        <v>214</v>
      </c>
    </row>
    <row r="34" spans="1:1" x14ac:dyDescent="0.3">
      <c r="A34" s="5" t="s">
        <v>215</v>
      </c>
    </row>
    <row r="35" spans="1:1" x14ac:dyDescent="0.3">
      <c r="A35" s="5" t="s">
        <v>216</v>
      </c>
    </row>
    <row r="36" spans="1:1" x14ac:dyDescent="0.3">
      <c r="A36" s="5" t="s">
        <v>217</v>
      </c>
    </row>
    <row r="37" spans="1:1" x14ac:dyDescent="0.3">
      <c r="A37" s="5" t="s">
        <v>218</v>
      </c>
    </row>
    <row r="38" spans="1:1" x14ac:dyDescent="0.3">
      <c r="A38" s="5" t="s">
        <v>219</v>
      </c>
    </row>
    <row r="39" spans="1:1" x14ac:dyDescent="0.3">
      <c r="A39" s="5" t="s">
        <v>220</v>
      </c>
    </row>
    <row r="40" spans="1:1" x14ac:dyDescent="0.3">
      <c r="A40" s="5" t="s">
        <v>221</v>
      </c>
    </row>
    <row r="41" spans="1:1" x14ac:dyDescent="0.3">
      <c r="A41" s="5" t="s">
        <v>222</v>
      </c>
    </row>
    <row r="42" spans="1:1" x14ac:dyDescent="0.3">
      <c r="A42" s="5" t="s">
        <v>223</v>
      </c>
    </row>
    <row r="43" spans="1:1" x14ac:dyDescent="0.3">
      <c r="A43" s="5" t="s">
        <v>224</v>
      </c>
    </row>
    <row r="44" spans="1:1" x14ac:dyDescent="0.3">
      <c r="A44" s="5" t="s">
        <v>225</v>
      </c>
    </row>
    <row r="45" spans="1:1" x14ac:dyDescent="0.3">
      <c r="A45" s="5" t="s">
        <v>226</v>
      </c>
    </row>
    <row r="46" spans="1:1" x14ac:dyDescent="0.3">
      <c r="A46" s="5" t="s">
        <v>227</v>
      </c>
    </row>
    <row r="47" spans="1:1" x14ac:dyDescent="0.3">
      <c r="A47" s="5" t="s">
        <v>228</v>
      </c>
    </row>
    <row r="48" spans="1:1" x14ac:dyDescent="0.3">
      <c r="A48" s="5" t="s">
        <v>229</v>
      </c>
    </row>
    <row r="49" spans="1:1" x14ac:dyDescent="0.3">
      <c r="A49" s="5" t="s">
        <v>230</v>
      </c>
    </row>
    <row r="50" spans="1:1" x14ac:dyDescent="0.3">
      <c r="A50" s="5" t="s">
        <v>231</v>
      </c>
    </row>
    <row r="51" spans="1:1" x14ac:dyDescent="0.3">
      <c r="A51" s="5" t="s">
        <v>232</v>
      </c>
    </row>
    <row r="52" spans="1:1" x14ac:dyDescent="0.3">
      <c r="A52" s="5" t="s">
        <v>233</v>
      </c>
    </row>
    <row r="53" spans="1:1" x14ac:dyDescent="0.3">
      <c r="A53" s="5" t="s">
        <v>234</v>
      </c>
    </row>
    <row r="54" spans="1:1" x14ac:dyDescent="0.3">
      <c r="A54" s="5" t="s">
        <v>235</v>
      </c>
    </row>
    <row r="55" spans="1:1" x14ac:dyDescent="0.3">
      <c r="A55" s="5" t="s">
        <v>236</v>
      </c>
    </row>
    <row r="56" spans="1:1" x14ac:dyDescent="0.3">
      <c r="A56" s="5" t="s">
        <v>237</v>
      </c>
    </row>
    <row r="57" spans="1:1" x14ac:dyDescent="0.3">
      <c r="A57" s="5" t="s">
        <v>238</v>
      </c>
    </row>
    <row r="58" spans="1:1" x14ac:dyDescent="0.3">
      <c r="A58" s="5" t="s">
        <v>239</v>
      </c>
    </row>
    <row r="59" spans="1:1" x14ac:dyDescent="0.3">
      <c r="A59" s="5" t="s">
        <v>240</v>
      </c>
    </row>
    <row r="60" spans="1:1" x14ac:dyDescent="0.3">
      <c r="A60" s="5" t="s">
        <v>300</v>
      </c>
    </row>
    <row r="61" spans="1:1" x14ac:dyDescent="0.3">
      <c r="A61" s="5" t="s">
        <v>241</v>
      </c>
    </row>
    <row r="62" spans="1:1" x14ac:dyDescent="0.3">
      <c r="A62" s="5" t="s">
        <v>242</v>
      </c>
    </row>
    <row r="63" spans="1:1" x14ac:dyDescent="0.3">
      <c r="A63" s="5" t="s">
        <v>243</v>
      </c>
    </row>
    <row r="64" spans="1:1" x14ac:dyDescent="0.3">
      <c r="A64" s="5" t="s">
        <v>244</v>
      </c>
    </row>
    <row r="65" spans="1:1" x14ac:dyDescent="0.3">
      <c r="A65" s="5" t="s">
        <v>245</v>
      </c>
    </row>
    <row r="66" spans="1:1" x14ac:dyDescent="0.3">
      <c r="A66" s="5" t="s">
        <v>246</v>
      </c>
    </row>
    <row r="67" spans="1:1" x14ac:dyDescent="0.3">
      <c r="A67" s="5" t="s">
        <v>247</v>
      </c>
    </row>
    <row r="68" spans="1:1" x14ac:dyDescent="0.3">
      <c r="A68" s="5" t="s">
        <v>248</v>
      </c>
    </row>
    <row r="69" spans="1:1" x14ac:dyDescent="0.3">
      <c r="A69" s="5" t="s">
        <v>249</v>
      </c>
    </row>
    <row r="70" spans="1:1" x14ac:dyDescent="0.3">
      <c r="A70" s="5" t="s">
        <v>250</v>
      </c>
    </row>
    <row r="71" spans="1:1" x14ac:dyDescent="0.3">
      <c r="A71" s="5" t="s">
        <v>4006</v>
      </c>
    </row>
    <row r="72" spans="1:1" x14ac:dyDescent="0.3">
      <c r="A72" s="5" t="s">
        <v>251</v>
      </c>
    </row>
    <row r="73" spans="1:1" x14ac:dyDescent="0.3">
      <c r="A73" s="5" t="s">
        <v>252</v>
      </c>
    </row>
    <row r="74" spans="1:1" x14ac:dyDescent="0.3">
      <c r="A74" s="5" t="s">
        <v>253</v>
      </c>
    </row>
    <row r="75" spans="1:1" x14ac:dyDescent="0.3">
      <c r="A75" s="5" t="s">
        <v>254</v>
      </c>
    </row>
    <row r="76" spans="1:1" x14ac:dyDescent="0.3">
      <c r="A76" s="5" t="s">
        <v>255</v>
      </c>
    </row>
    <row r="77" spans="1:1" x14ac:dyDescent="0.3">
      <c r="A77" s="5" t="s">
        <v>256</v>
      </c>
    </row>
    <row r="78" spans="1:1" x14ac:dyDescent="0.3">
      <c r="A78" s="5" t="s">
        <v>257</v>
      </c>
    </row>
    <row r="79" spans="1:1" x14ac:dyDescent="0.3">
      <c r="A79" s="5" t="s">
        <v>258</v>
      </c>
    </row>
    <row r="80" spans="1:1" x14ac:dyDescent="0.3">
      <c r="A80" s="5" t="s">
        <v>259</v>
      </c>
    </row>
    <row r="81" spans="1:1" x14ac:dyDescent="0.3">
      <c r="A81" s="5" t="s">
        <v>260</v>
      </c>
    </row>
    <row r="82" spans="1:1" x14ac:dyDescent="0.3">
      <c r="A82" s="5" t="s">
        <v>261</v>
      </c>
    </row>
    <row r="83" spans="1:1" x14ac:dyDescent="0.3">
      <c r="A83" s="5" t="s">
        <v>262</v>
      </c>
    </row>
    <row r="84" spans="1:1" x14ac:dyDescent="0.3">
      <c r="A84" s="5" t="s">
        <v>263</v>
      </c>
    </row>
    <row r="85" spans="1:1" x14ac:dyDescent="0.3">
      <c r="A85" s="5" t="s">
        <v>264</v>
      </c>
    </row>
    <row r="86" spans="1:1" x14ac:dyDescent="0.3">
      <c r="A86" s="5" t="s">
        <v>265</v>
      </c>
    </row>
  </sheetData>
  <autoFilter ref="A1:A87">
    <sortState ref="A2:A86">
      <sortCondition ref="A1:A87"/>
    </sortState>
  </autoFilter>
  <sortState ref="A2:A87">
    <sortCondition ref="A1"/>
  </sortState>
  <customSheetViews>
    <customSheetView guid="{28AEA750-C54C-42D1-88CB-93F4F736EA11}" showAutoFilter="1" state="hidden">
      <selection activeCell="H7" sqref="H7"/>
      <pageMargins left="0.7" right="0.7" top="0.75" bottom="0.75" header="0.3" footer="0.3"/>
      <autoFilter ref="A1:A87"/>
    </customSheetView>
    <customSheetView guid="{E32B2AD9-E93B-47B2-A401-1E32445A77A6}" showAutoFilter="1" state="hidden">
      <selection activeCell="H7" sqref="H7"/>
      <pageMargins left="0.7" right="0.7" top="0.75" bottom="0.75" header="0.3" footer="0.3"/>
      <autoFilter ref="A1:A87"/>
    </customSheetView>
  </customSheetViews>
  <pageMargins left="0.7" right="0.7" top="0.75" bottom="0.75" header="0.3" footer="0.3"/>
  <customProperties>
    <customPr name="OrphanNamesChecked" r:id="rId1"/>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2"/>
  <sheetViews>
    <sheetView workbookViewId="0"/>
  </sheetViews>
  <sheetFormatPr defaultRowHeight="16.5" x14ac:dyDescent="0.3"/>
  <cols>
    <col min="1" max="1" width="18.75" bestFit="1" customWidth="1"/>
    <col min="2" max="2" width="56" bestFit="1" customWidth="1"/>
    <col min="3" max="3" width="12.875" bestFit="1" customWidth="1"/>
    <col min="4" max="4" width="8.5" bestFit="1" customWidth="1"/>
    <col min="5" max="5" width="31" bestFit="1" customWidth="1"/>
    <col min="6" max="8" width="11" bestFit="1" customWidth="1"/>
    <col min="9" max="9" width="9.5" bestFit="1" customWidth="1"/>
    <col min="10" max="10" width="12.5" bestFit="1" customWidth="1"/>
    <col min="11" max="11" width="10.875" bestFit="1" customWidth="1"/>
    <col min="12" max="12" width="13.375" bestFit="1" customWidth="1"/>
    <col min="13" max="13" width="16.875" style="43" bestFit="1" customWidth="1"/>
    <col min="14" max="14" width="13.375" style="43" bestFit="1" customWidth="1"/>
    <col min="15" max="15" width="100.5" style="32" customWidth="1"/>
  </cols>
  <sheetData>
    <row r="3" spans="1:15" x14ac:dyDescent="0.3">
      <c r="A3" t="s">
        <v>3955</v>
      </c>
      <c r="C3" t="s">
        <v>3958</v>
      </c>
      <c r="E3" t="s">
        <v>3961</v>
      </c>
      <c r="F3" t="s">
        <v>3963</v>
      </c>
      <c r="G3" t="s">
        <v>3963</v>
      </c>
      <c r="H3" t="s">
        <v>3963</v>
      </c>
      <c r="J3" t="s">
        <v>3963</v>
      </c>
      <c r="K3" t="s">
        <v>3969</v>
      </c>
      <c r="L3" t="s">
        <v>3971</v>
      </c>
      <c r="M3" s="43" t="s">
        <v>3973</v>
      </c>
      <c r="N3" s="43" t="s">
        <v>3975</v>
      </c>
      <c r="O3" s="32" t="s">
        <v>3977</v>
      </c>
    </row>
    <row r="4" spans="1:15" x14ac:dyDescent="0.3">
      <c r="A4" t="s">
        <v>3954</v>
      </c>
      <c r="B4" t="s">
        <v>3956</v>
      </c>
      <c r="C4" t="s">
        <v>3957</v>
      </c>
      <c r="D4" t="s">
        <v>3959</v>
      </c>
      <c r="E4" t="s">
        <v>3960</v>
      </c>
      <c r="F4" t="s">
        <v>3962</v>
      </c>
      <c r="G4" t="s">
        <v>3964</v>
      </c>
      <c r="H4" t="s">
        <v>3965</v>
      </c>
      <c r="I4" t="s">
        <v>3966</v>
      </c>
      <c r="J4" t="s">
        <v>3967</v>
      </c>
      <c r="K4" t="s">
        <v>3968</v>
      </c>
      <c r="L4" t="s">
        <v>3970</v>
      </c>
      <c r="M4" s="43" t="s">
        <v>3972</v>
      </c>
      <c r="N4" s="43" t="s">
        <v>3974</v>
      </c>
      <c r="O4" s="32" t="s">
        <v>3976</v>
      </c>
    </row>
    <row r="5" spans="1:15" x14ac:dyDescent="0.3">
      <c r="A5" t="s">
        <v>3978</v>
      </c>
      <c r="B5" t="s">
        <v>3979</v>
      </c>
      <c r="C5" t="b">
        <v>0</v>
      </c>
      <c r="F5" t="b">
        <v>1</v>
      </c>
      <c r="L5">
        <v>1</v>
      </c>
    </row>
    <row r="6" spans="1:15" ht="82.5" x14ac:dyDescent="0.3">
      <c r="A6" t="s">
        <v>320</v>
      </c>
      <c r="B6" s="361" t="s">
        <v>3950</v>
      </c>
      <c r="C6" t="b">
        <v>0</v>
      </c>
      <c r="E6">
        <v>-1</v>
      </c>
      <c r="G6" t="b">
        <v>1</v>
      </c>
      <c r="H6" t="b">
        <v>1</v>
      </c>
      <c r="I6" t="s">
        <v>3980</v>
      </c>
      <c r="J6" t="b">
        <v>0</v>
      </c>
      <c r="K6" t="s">
        <v>964</v>
      </c>
      <c r="O6" s="32" t="s">
        <v>3981</v>
      </c>
    </row>
    <row r="7" spans="1:15" ht="82.5" x14ac:dyDescent="0.3">
      <c r="A7" t="s">
        <v>320</v>
      </c>
      <c r="B7" s="361" t="s">
        <v>3951</v>
      </c>
      <c r="C7" t="b">
        <v>0</v>
      </c>
      <c r="E7">
        <v>-1</v>
      </c>
      <c r="G7" t="b">
        <v>1</v>
      </c>
      <c r="H7" t="b">
        <v>1</v>
      </c>
      <c r="I7" t="s">
        <v>3982</v>
      </c>
      <c r="J7" t="b">
        <v>0</v>
      </c>
      <c r="K7" t="s">
        <v>964</v>
      </c>
      <c r="O7" s="32" t="s">
        <v>3981</v>
      </c>
    </row>
    <row r="8" spans="1:15" ht="82.5" x14ac:dyDescent="0.3">
      <c r="A8" t="s">
        <v>320</v>
      </c>
      <c r="B8" s="361" t="s">
        <v>3983</v>
      </c>
      <c r="C8" t="b">
        <v>0</v>
      </c>
      <c r="E8">
        <v>-1</v>
      </c>
      <c r="G8" t="b">
        <v>1</v>
      </c>
      <c r="H8" t="b">
        <v>1</v>
      </c>
      <c r="I8" t="s">
        <v>3984</v>
      </c>
      <c r="J8" t="b">
        <v>0</v>
      </c>
      <c r="K8" t="s">
        <v>571</v>
      </c>
      <c r="O8" s="32" t="s">
        <v>3981</v>
      </c>
    </row>
    <row r="9" spans="1:15" ht="82.5" x14ac:dyDescent="0.3">
      <c r="A9" t="s">
        <v>320</v>
      </c>
      <c r="B9" s="361" t="s">
        <v>3985</v>
      </c>
      <c r="C9" t="b">
        <v>0</v>
      </c>
      <c r="E9">
        <v>0</v>
      </c>
      <c r="G9" t="b">
        <v>1</v>
      </c>
      <c r="H9" t="b">
        <v>1</v>
      </c>
      <c r="I9" t="s">
        <v>3986</v>
      </c>
      <c r="J9" t="b">
        <v>0</v>
      </c>
      <c r="K9" t="s">
        <v>928</v>
      </c>
      <c r="O9" s="32" t="s">
        <v>3981</v>
      </c>
    </row>
    <row r="10" spans="1:15" ht="82.5" x14ac:dyDescent="0.3">
      <c r="A10" t="s">
        <v>320</v>
      </c>
      <c r="B10" s="361" t="s">
        <v>3952</v>
      </c>
      <c r="C10" t="b">
        <v>0</v>
      </c>
      <c r="E10">
        <v>-1</v>
      </c>
      <c r="G10" t="b">
        <v>1</v>
      </c>
      <c r="H10" t="b">
        <v>1</v>
      </c>
      <c r="I10" t="s">
        <v>3987</v>
      </c>
      <c r="J10" t="b">
        <v>0</v>
      </c>
      <c r="K10" t="s">
        <v>1899</v>
      </c>
      <c r="O10" s="32" t="s">
        <v>3981</v>
      </c>
    </row>
    <row r="11" spans="1:15" ht="82.5" x14ac:dyDescent="0.3">
      <c r="A11" t="s">
        <v>320</v>
      </c>
      <c r="B11" s="361" t="s">
        <v>3953</v>
      </c>
      <c r="C11" t="b">
        <v>0</v>
      </c>
      <c r="E11">
        <v>-1</v>
      </c>
      <c r="G11" t="b">
        <v>0</v>
      </c>
      <c r="H11" t="b">
        <v>1</v>
      </c>
      <c r="I11" t="s">
        <v>3988</v>
      </c>
      <c r="J11" t="b">
        <v>0</v>
      </c>
      <c r="K11" t="s">
        <v>575</v>
      </c>
      <c r="O11" s="32" t="s">
        <v>3981</v>
      </c>
    </row>
    <row r="12" spans="1:15" ht="82.5" x14ac:dyDescent="0.3">
      <c r="A12" t="s">
        <v>320</v>
      </c>
      <c r="B12" s="361" t="s">
        <v>449</v>
      </c>
      <c r="C12" t="b">
        <v>0</v>
      </c>
      <c r="E12">
        <v>-1</v>
      </c>
      <c r="G12" t="b">
        <v>0</v>
      </c>
      <c r="H12" t="b">
        <v>1</v>
      </c>
      <c r="I12" t="s">
        <v>3851</v>
      </c>
      <c r="J12" t="b">
        <v>1</v>
      </c>
      <c r="K12" t="s">
        <v>3989</v>
      </c>
      <c r="O12" s="32" t="s">
        <v>3981</v>
      </c>
    </row>
    <row r="13" spans="1:15" ht="82.5" x14ac:dyDescent="0.3">
      <c r="A13" t="s">
        <v>320</v>
      </c>
      <c r="B13" s="361" t="s">
        <v>3000</v>
      </c>
      <c r="C13" t="b">
        <v>0</v>
      </c>
      <c r="E13">
        <v>-1</v>
      </c>
      <c r="G13" t="b">
        <v>0</v>
      </c>
      <c r="H13" t="b">
        <v>1</v>
      </c>
      <c r="I13" t="s">
        <v>3990</v>
      </c>
      <c r="J13" t="b">
        <v>0</v>
      </c>
      <c r="K13" t="s">
        <v>555</v>
      </c>
      <c r="O13" s="32" t="s">
        <v>3981</v>
      </c>
    </row>
    <row r="14" spans="1:15" ht="82.5" x14ac:dyDescent="0.3">
      <c r="A14" t="s">
        <v>320</v>
      </c>
      <c r="B14" s="361" t="s">
        <v>2753</v>
      </c>
      <c r="C14" t="b">
        <v>0</v>
      </c>
      <c r="E14">
        <v>-1</v>
      </c>
      <c r="G14" t="b">
        <v>0</v>
      </c>
      <c r="H14" t="b">
        <v>1</v>
      </c>
      <c r="I14" t="s">
        <v>3738</v>
      </c>
      <c r="J14" t="b">
        <v>0</v>
      </c>
      <c r="K14" t="s">
        <v>659</v>
      </c>
      <c r="M14" s="43" t="s">
        <v>3991</v>
      </c>
      <c r="N14" s="43" t="s">
        <v>3992</v>
      </c>
      <c r="O14" s="32" t="s">
        <v>3993</v>
      </c>
    </row>
    <row r="15" spans="1:15" ht="82.5" x14ac:dyDescent="0.3">
      <c r="A15" t="s">
        <v>320</v>
      </c>
      <c r="B15" s="361" t="s">
        <v>2754</v>
      </c>
      <c r="C15" t="b">
        <v>0</v>
      </c>
      <c r="E15">
        <v>-1</v>
      </c>
      <c r="G15" t="b">
        <v>0</v>
      </c>
      <c r="H15" t="b">
        <v>1</v>
      </c>
      <c r="I15" t="s">
        <v>3739</v>
      </c>
      <c r="J15" t="b">
        <v>0</v>
      </c>
      <c r="K15" t="s">
        <v>964</v>
      </c>
      <c r="M15" s="43" t="s">
        <v>3994</v>
      </c>
      <c r="N15" s="43" t="s">
        <v>3995</v>
      </c>
      <c r="O15" s="32" t="s">
        <v>3981</v>
      </c>
    </row>
    <row r="16" spans="1:15" ht="82.5" x14ac:dyDescent="0.3">
      <c r="A16" t="s">
        <v>320</v>
      </c>
      <c r="B16" s="361" t="s">
        <v>2952</v>
      </c>
      <c r="C16" t="b">
        <v>0</v>
      </c>
      <c r="E16">
        <v>-1</v>
      </c>
      <c r="G16" t="b">
        <v>0</v>
      </c>
      <c r="H16" t="b">
        <v>1</v>
      </c>
      <c r="I16" t="s">
        <v>3723</v>
      </c>
      <c r="J16" t="b">
        <v>0</v>
      </c>
      <c r="K16" t="s">
        <v>964</v>
      </c>
      <c r="O16" s="32" t="s">
        <v>3981</v>
      </c>
    </row>
    <row r="17" spans="1:15" ht="82.5" x14ac:dyDescent="0.3">
      <c r="A17" t="s">
        <v>320</v>
      </c>
      <c r="B17" s="361" t="s">
        <v>30</v>
      </c>
      <c r="C17" t="b">
        <v>0</v>
      </c>
      <c r="E17">
        <v>-1</v>
      </c>
      <c r="G17" t="b">
        <v>1</v>
      </c>
      <c r="H17" t="b">
        <v>1</v>
      </c>
      <c r="I17" t="s">
        <v>3855</v>
      </c>
      <c r="J17" t="b">
        <v>0</v>
      </c>
      <c r="K17" t="s">
        <v>964</v>
      </c>
      <c r="O17" s="32" t="s">
        <v>3981</v>
      </c>
    </row>
    <row r="18" spans="1:15" ht="82.5" x14ac:dyDescent="0.3">
      <c r="A18" t="s">
        <v>320</v>
      </c>
      <c r="B18" s="361" t="s">
        <v>451</v>
      </c>
      <c r="C18" t="b">
        <v>0</v>
      </c>
      <c r="E18">
        <v>-1</v>
      </c>
      <c r="G18" t="b">
        <v>1</v>
      </c>
      <c r="H18" t="b">
        <v>1</v>
      </c>
      <c r="I18" t="s">
        <v>3856</v>
      </c>
      <c r="J18" t="b">
        <v>0</v>
      </c>
      <c r="K18" t="s">
        <v>964</v>
      </c>
      <c r="O18" s="32" t="s">
        <v>3981</v>
      </c>
    </row>
    <row r="19" spans="1:15" ht="82.5" x14ac:dyDescent="0.3">
      <c r="A19" t="s">
        <v>320</v>
      </c>
      <c r="B19" s="361" t="s">
        <v>452</v>
      </c>
      <c r="C19" t="b">
        <v>0</v>
      </c>
      <c r="E19">
        <v>-1</v>
      </c>
      <c r="G19" t="b">
        <v>1</v>
      </c>
      <c r="H19" t="b">
        <v>1</v>
      </c>
      <c r="I19" t="s">
        <v>3878</v>
      </c>
      <c r="J19" t="b">
        <v>0</v>
      </c>
      <c r="K19" t="s">
        <v>964</v>
      </c>
      <c r="O19" s="32" t="s">
        <v>3981</v>
      </c>
    </row>
    <row r="20" spans="1:15" ht="82.5" x14ac:dyDescent="0.3">
      <c r="A20" t="s">
        <v>320</v>
      </c>
      <c r="B20" s="361" t="s">
        <v>2996</v>
      </c>
      <c r="C20" t="b">
        <v>0</v>
      </c>
      <c r="E20">
        <v>-1</v>
      </c>
      <c r="G20" t="b">
        <v>1</v>
      </c>
      <c r="H20" t="b">
        <v>1</v>
      </c>
      <c r="I20" t="s">
        <v>3787</v>
      </c>
      <c r="J20" t="b">
        <v>0</v>
      </c>
      <c r="K20" t="s">
        <v>964</v>
      </c>
      <c r="O20" s="32" t="s">
        <v>3981</v>
      </c>
    </row>
    <row r="21" spans="1:15" ht="82.5" x14ac:dyDescent="0.3">
      <c r="A21" t="s">
        <v>320</v>
      </c>
      <c r="B21" s="361" t="s">
        <v>390</v>
      </c>
      <c r="C21" t="b">
        <v>0</v>
      </c>
      <c r="E21">
        <v>-1</v>
      </c>
      <c r="G21" t="b">
        <v>1</v>
      </c>
      <c r="H21" t="b">
        <v>1</v>
      </c>
      <c r="I21" t="s">
        <v>3776</v>
      </c>
      <c r="J21" t="b">
        <v>0</v>
      </c>
      <c r="K21" t="s">
        <v>964</v>
      </c>
      <c r="O21" s="32" t="s">
        <v>3981</v>
      </c>
    </row>
    <row r="22" spans="1:15" ht="82.5" x14ac:dyDescent="0.3">
      <c r="A22" t="s">
        <v>320</v>
      </c>
      <c r="B22" s="361" t="s">
        <v>317</v>
      </c>
      <c r="C22" t="b">
        <v>0</v>
      </c>
      <c r="E22">
        <v>-1</v>
      </c>
      <c r="G22" t="b">
        <v>1</v>
      </c>
      <c r="H22" t="b">
        <v>1</v>
      </c>
      <c r="I22" t="s">
        <v>3900</v>
      </c>
      <c r="J22" t="b">
        <v>0</v>
      </c>
      <c r="K22" t="s">
        <v>964</v>
      </c>
      <c r="O22" s="32" t="s">
        <v>3981</v>
      </c>
    </row>
    <row r="23" spans="1:15" ht="82.5" x14ac:dyDescent="0.3">
      <c r="A23" t="s">
        <v>320</v>
      </c>
      <c r="B23" s="361" t="s">
        <v>415</v>
      </c>
      <c r="C23" t="b">
        <v>0</v>
      </c>
      <c r="E23">
        <v>-1</v>
      </c>
      <c r="G23" t="b">
        <v>1</v>
      </c>
      <c r="H23" t="b">
        <v>1</v>
      </c>
      <c r="I23" t="s">
        <v>3901</v>
      </c>
      <c r="J23" t="b">
        <v>0</v>
      </c>
      <c r="K23" t="s">
        <v>964</v>
      </c>
      <c r="O23" s="32" t="s">
        <v>3981</v>
      </c>
    </row>
    <row r="24" spans="1:15" ht="82.5" x14ac:dyDescent="0.3">
      <c r="A24" t="s">
        <v>320</v>
      </c>
      <c r="B24" s="361" t="s">
        <v>322</v>
      </c>
      <c r="C24" t="b">
        <v>0</v>
      </c>
      <c r="E24">
        <v>-1</v>
      </c>
      <c r="G24" t="b">
        <v>1</v>
      </c>
      <c r="H24" t="b">
        <v>1</v>
      </c>
      <c r="I24" t="s">
        <v>3907</v>
      </c>
      <c r="J24" t="b">
        <v>0</v>
      </c>
      <c r="K24" t="s">
        <v>964</v>
      </c>
      <c r="O24" s="32" t="s">
        <v>3981</v>
      </c>
    </row>
    <row r="25" spans="1:15" ht="82.5" x14ac:dyDescent="0.3">
      <c r="A25" t="s">
        <v>320</v>
      </c>
      <c r="B25" s="361" t="s">
        <v>318</v>
      </c>
      <c r="C25" t="b">
        <v>0</v>
      </c>
      <c r="E25">
        <v>-1</v>
      </c>
      <c r="G25" t="b">
        <v>1</v>
      </c>
      <c r="H25" t="b">
        <v>1</v>
      </c>
      <c r="I25" t="s">
        <v>3906</v>
      </c>
      <c r="J25" t="b">
        <v>0</v>
      </c>
      <c r="K25" t="s">
        <v>964</v>
      </c>
      <c r="M25" s="43" t="s">
        <v>3996</v>
      </c>
      <c r="O25" s="32" t="s">
        <v>3981</v>
      </c>
    </row>
    <row r="26" spans="1:15" ht="82.5" x14ac:dyDescent="0.3">
      <c r="A26" t="s">
        <v>320</v>
      </c>
      <c r="B26" s="361" t="s">
        <v>2968</v>
      </c>
      <c r="C26" t="b">
        <v>0</v>
      </c>
      <c r="E26">
        <v>-1</v>
      </c>
      <c r="G26" t="b">
        <v>0</v>
      </c>
      <c r="H26" t="b">
        <v>1</v>
      </c>
      <c r="I26" t="s">
        <v>3120</v>
      </c>
      <c r="J26" t="b">
        <v>0</v>
      </c>
      <c r="K26" t="s">
        <v>964</v>
      </c>
      <c r="M26" s="43" t="s">
        <v>3996</v>
      </c>
      <c r="N26" s="43" t="s">
        <v>3997</v>
      </c>
      <c r="O26" s="32" t="s">
        <v>3981</v>
      </c>
    </row>
    <row r="27" spans="1:15" ht="82.5" x14ac:dyDescent="0.3">
      <c r="A27" t="s">
        <v>320</v>
      </c>
      <c r="B27" s="361" t="s">
        <v>2961</v>
      </c>
      <c r="C27" t="b">
        <v>0</v>
      </c>
      <c r="E27">
        <v>-1</v>
      </c>
      <c r="G27" t="b">
        <v>0</v>
      </c>
      <c r="H27" t="b">
        <v>1</v>
      </c>
      <c r="I27" t="s">
        <v>3040</v>
      </c>
      <c r="J27" t="b">
        <v>0</v>
      </c>
      <c r="K27" t="s">
        <v>964</v>
      </c>
      <c r="M27" s="43" t="s">
        <v>3996</v>
      </c>
      <c r="N27" s="43" t="s">
        <v>3998</v>
      </c>
      <c r="O27" s="32" t="s">
        <v>3981</v>
      </c>
    </row>
    <row r="28" spans="1:15" ht="82.5" x14ac:dyDescent="0.3">
      <c r="A28" t="s">
        <v>320</v>
      </c>
      <c r="B28" s="361" t="s">
        <v>2956</v>
      </c>
      <c r="C28" t="b">
        <v>0</v>
      </c>
      <c r="E28">
        <v>-1</v>
      </c>
      <c r="G28" t="b">
        <v>0</v>
      </c>
      <c r="H28" t="b">
        <v>1</v>
      </c>
      <c r="I28" t="s">
        <v>3030</v>
      </c>
      <c r="J28" t="b">
        <v>0</v>
      </c>
      <c r="K28" t="s">
        <v>964</v>
      </c>
      <c r="M28" s="43" t="s">
        <v>3996</v>
      </c>
      <c r="N28" s="43" t="s">
        <v>3999</v>
      </c>
      <c r="O28" s="32" t="s">
        <v>3981</v>
      </c>
    </row>
    <row r="29" spans="1:15" ht="82.5" x14ac:dyDescent="0.3">
      <c r="A29" t="s">
        <v>320</v>
      </c>
      <c r="B29" s="361" t="s">
        <v>323</v>
      </c>
      <c r="C29" t="b">
        <v>0</v>
      </c>
      <c r="E29">
        <v>-1</v>
      </c>
      <c r="G29" t="b">
        <v>0</v>
      </c>
      <c r="H29" t="b">
        <v>1</v>
      </c>
      <c r="I29" t="s">
        <v>3905</v>
      </c>
      <c r="J29" t="b">
        <v>0</v>
      </c>
      <c r="K29" t="s">
        <v>964</v>
      </c>
      <c r="M29" s="43" t="s">
        <v>3996</v>
      </c>
      <c r="N29" s="43" t="s">
        <v>4000</v>
      </c>
      <c r="O29" s="32" t="s">
        <v>3981</v>
      </c>
    </row>
    <row r="30" spans="1:15" ht="82.5" x14ac:dyDescent="0.3">
      <c r="A30" t="s">
        <v>320</v>
      </c>
      <c r="B30" s="361" t="s">
        <v>2772</v>
      </c>
      <c r="C30" t="b">
        <v>0</v>
      </c>
      <c r="E30">
        <v>-1</v>
      </c>
      <c r="G30" t="b">
        <v>0</v>
      </c>
      <c r="H30" t="b">
        <v>1</v>
      </c>
      <c r="I30" t="s">
        <v>3783</v>
      </c>
      <c r="J30" t="b">
        <v>0</v>
      </c>
      <c r="K30" t="s">
        <v>964</v>
      </c>
      <c r="M30" s="43" t="s">
        <v>4001</v>
      </c>
      <c r="N30" s="43" t="s">
        <v>3992</v>
      </c>
      <c r="O30" s="32" t="s">
        <v>3981</v>
      </c>
    </row>
    <row r="31" spans="1:15" ht="82.5" x14ac:dyDescent="0.3">
      <c r="A31" t="s">
        <v>320</v>
      </c>
      <c r="B31" s="361" t="s">
        <v>319</v>
      </c>
      <c r="C31" t="b">
        <v>0</v>
      </c>
      <c r="E31">
        <v>-1</v>
      </c>
      <c r="G31" t="b">
        <v>0</v>
      </c>
      <c r="H31" t="b">
        <v>1</v>
      </c>
      <c r="I31" t="s">
        <v>3902</v>
      </c>
      <c r="J31" t="b">
        <v>0</v>
      </c>
      <c r="K31" t="s">
        <v>964</v>
      </c>
      <c r="M31" s="43" t="s">
        <v>3996</v>
      </c>
      <c r="N31" s="43" t="s">
        <v>4002</v>
      </c>
      <c r="O31" s="32" t="s">
        <v>3981</v>
      </c>
    </row>
    <row r="32" spans="1:15" ht="82.5" x14ac:dyDescent="0.3">
      <c r="A32" t="s">
        <v>320</v>
      </c>
      <c r="B32" s="361" t="s">
        <v>4003</v>
      </c>
      <c r="C32" t="b">
        <v>0</v>
      </c>
      <c r="E32">
        <v>0</v>
      </c>
      <c r="G32" t="b">
        <v>1</v>
      </c>
      <c r="H32" t="b">
        <v>1</v>
      </c>
      <c r="I32" t="s">
        <v>4004</v>
      </c>
      <c r="J32" t="b">
        <v>0</v>
      </c>
      <c r="K32" t="s">
        <v>789</v>
      </c>
      <c r="O32" s="32" t="s">
        <v>3981</v>
      </c>
    </row>
  </sheetData>
  <hyperlinks>
    <hyperlink ref="B6" location="'‡‡MappingWorksheet‡‡'!$F$22" display="'‡‡MappingWorksheet‡‡'!$F$22"/>
    <hyperlink ref="B7" location="'‡‡MappingControlWorksheet‡‡'!$F$22" display="'‡‡MappingControlWorksheet‡‡'!$F$22"/>
    <hyperlink ref="B8" location="'‡‡MappingConfig‡‡'!$B$4" display="'‡‡MappingConfig‡‡'!$B$4"/>
    <hyperlink ref="B9" location="'‡‡Categories‡‡'!$F$19" display="'‡‡Categories‡‡'!$F$19"/>
    <hyperlink ref="B10" location="'CHANGE LOG (DELETE)'!$A$20" display="'CHANGE LOG (DELETE)'!$A$20"/>
    <hyperlink ref="B11" location="'Version Info.'!$B$6" display="'Version Info.'!$B$6"/>
    <hyperlink ref="B12" location="'Data Gap'!$A$1" display="'Data Gap'!$A$1"/>
    <hyperlink ref="B13" location="'Notes and Instructions'!$B$13" display="'Notes and Instructions'!$B$13"/>
    <hyperlink ref="B14" location="'Cover Page'!$C$15" display="'Cover Page'!$C$15"/>
    <hyperlink ref="B15" location="'Report Certification'!$F$22" display="'Report Certification'!$F$22"/>
    <hyperlink ref="B16" location="'Checklist'!$F$22" display="'Checklist'!$F$22"/>
    <hyperlink ref="B17" location="'General Information'!$F$22" display="'General Information'!$F$22"/>
    <hyperlink ref="B18" location="'Acquistions'!$F$22" display="'Acquistions'!$F$22"/>
    <hyperlink ref="B19" location="'System Acquistions'!$F$22" display="'System Acquistions'!$F$22"/>
    <hyperlink ref="B20" location="'Compensation'!$F$22" display="'Compensation'!$F$22"/>
    <hyperlink ref="B21" location="'Staffing'!$F$22" display="'Staffing'!$F$22"/>
    <hyperlink ref="B22" location="'Utilization'!$F$22" display="'Utilization'!$F$22"/>
    <hyperlink ref="B23" location="'Charges &amp; Revenue'!$F$22" display="'Charges &amp; Revenue'!$F$22"/>
    <hyperlink ref="B24" location="'Expenses &amp; Net Income'!$F$22" display="'Expenses &amp; Net Income'!$F$22"/>
    <hyperlink ref="B25" location="'Balance Sheet'!$F$22" display="'Balance Sheet'!$F$22"/>
    <hyperlink ref="B26" location="'Transfers to Other Entities'!$F$22" display="'Transfers to Other Entities'!$F$22"/>
    <hyperlink ref="B27" location="'Service Line Changes'!$F$22" display="'Service Line Changes'!$F$22"/>
    <hyperlink ref="B28" location="'Major Projects Narrative Report'!$F$22" display="'Major Projects Narrative Report'!$F$22"/>
    <hyperlink ref="B29" location="'Bad Debt &amp; Charity Care'!$F$22" display="'Bad Debt &amp; Charity Care'!$F$22"/>
    <hyperlink ref="B30" location="'Ratio Analysis'!$F$22" display="'Ratio Analysis'!$F$22"/>
    <hyperlink ref="B31" location="'Notes from Hospital'!$F$22" display="'Notes from Hospital'!$F$22"/>
    <hyperlink ref="B32" location="'Data Validation List'!$H$7" display="'Data Validation List'!$H$7"/>
  </hyperlinks>
  <pageMargins left="0.7" right="0.7" top="0.75" bottom="0.75" header="0.3" footer="0.3"/>
  <customProperties>
    <customPr name="OrphanNamesChecke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11"/>
  <sheetViews>
    <sheetView workbookViewId="0">
      <selection activeCell="F19" sqref="F19"/>
    </sheetView>
  </sheetViews>
  <sheetFormatPr defaultRowHeight="16.5" x14ac:dyDescent="0.3"/>
  <cols>
    <col min="1" max="1" width="13.375" bestFit="1" customWidth="1"/>
    <col min="2" max="2" width="16.375" bestFit="1" customWidth="1"/>
  </cols>
  <sheetData>
    <row r="1" spans="1:2" x14ac:dyDescent="0.3">
      <c r="A1" s="38" t="s">
        <v>535</v>
      </c>
      <c r="B1" s="38" t="s">
        <v>536</v>
      </c>
    </row>
    <row r="2" spans="1:2" x14ac:dyDescent="0.3">
      <c r="A2" t="s">
        <v>537</v>
      </c>
      <c r="B2" t="s">
        <v>541</v>
      </c>
    </row>
    <row r="3" spans="1:2" x14ac:dyDescent="0.3">
      <c r="A3" t="s">
        <v>538</v>
      </c>
      <c r="B3" t="s">
        <v>4016</v>
      </c>
    </row>
    <row r="4" spans="1:2" x14ac:dyDescent="0.3">
      <c r="A4" t="s">
        <v>539</v>
      </c>
      <c r="B4" s="39">
        <v>45432.411663773149</v>
      </c>
    </row>
    <row r="5" spans="1:2" x14ac:dyDescent="0.3">
      <c r="A5" t="s">
        <v>540</v>
      </c>
      <c r="B5">
        <v>2740</v>
      </c>
    </row>
    <row r="8" spans="1:2" x14ac:dyDescent="0.3">
      <c r="B8" s="306"/>
    </row>
    <row r="11" spans="1:2" x14ac:dyDescent="0.3">
      <c r="B11" s="306"/>
    </row>
  </sheetData>
  <customSheetViews>
    <customSheetView guid="{28AEA750-C54C-42D1-88CB-93F4F736EA11}">
      <selection activeCell="E10" sqref="E10"/>
      <pageMargins left="0.7" right="0.7" top="0.75" bottom="0.75" header="0.3" footer="0.3"/>
    </customSheetView>
    <customSheetView guid="{E32B2AD9-E93B-47B2-A401-1E32445A77A6}">
      <selection activeCell="E10" sqref="E10"/>
      <pageMargins left="0.7" right="0.7" top="0.75" bottom="0.75" header="0.3" footer="0.3"/>
    </customSheetView>
  </customSheetViews>
  <pageMargins left="0.7" right="0.7" top="0.75" bottom="0.75" header="0.3" footer="0.3"/>
  <customProperties>
    <customPr name="OrphanNamesChecke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4"/>
  <sheetViews>
    <sheetView workbookViewId="0">
      <selection activeCell="F19" sqref="F19"/>
    </sheetView>
  </sheetViews>
  <sheetFormatPr defaultRowHeight="16.5" x14ac:dyDescent="0.3"/>
  <sheetData>
    <row r="1" spans="1:6" x14ac:dyDescent="0.3">
      <c r="A1" s="38" t="s">
        <v>458</v>
      </c>
      <c r="B1" s="38" t="s">
        <v>2746</v>
      </c>
      <c r="E1" s="38" t="s">
        <v>2746</v>
      </c>
      <c r="F1" s="38" t="s">
        <v>2747</v>
      </c>
    </row>
    <row r="2" spans="1:6" x14ac:dyDescent="0.3">
      <c r="E2">
        <v>1</v>
      </c>
      <c r="F2" t="s">
        <v>2734</v>
      </c>
    </row>
    <row r="3" spans="1:6" x14ac:dyDescent="0.3">
      <c r="E3">
        <v>2</v>
      </c>
      <c r="F3" t="s">
        <v>2735</v>
      </c>
    </row>
    <row r="4" spans="1:6" x14ac:dyDescent="0.3">
      <c r="E4">
        <v>3</v>
      </c>
      <c r="F4" t="s">
        <v>2736</v>
      </c>
    </row>
    <row r="5" spans="1:6" x14ac:dyDescent="0.3">
      <c r="E5">
        <v>4</v>
      </c>
      <c r="F5" t="s">
        <v>2737</v>
      </c>
    </row>
    <row r="6" spans="1:6" x14ac:dyDescent="0.3">
      <c r="E6">
        <v>5</v>
      </c>
      <c r="F6" t="s">
        <v>177</v>
      </c>
    </row>
    <row r="7" spans="1:6" x14ac:dyDescent="0.3">
      <c r="E7">
        <v>6</v>
      </c>
      <c r="F7" t="s">
        <v>2738</v>
      </c>
    </row>
    <row r="8" spans="1:6" x14ac:dyDescent="0.3">
      <c r="E8">
        <v>7</v>
      </c>
      <c r="F8" t="s">
        <v>2739</v>
      </c>
    </row>
    <row r="9" spans="1:6" x14ac:dyDescent="0.3">
      <c r="E9">
        <v>8</v>
      </c>
      <c r="F9" t="s">
        <v>2740</v>
      </c>
    </row>
    <row r="10" spans="1:6" x14ac:dyDescent="0.3">
      <c r="E10">
        <v>9</v>
      </c>
      <c r="F10" t="s">
        <v>2741</v>
      </c>
    </row>
    <row r="11" spans="1:6" x14ac:dyDescent="0.3">
      <c r="E11">
        <v>10</v>
      </c>
      <c r="F11" t="s">
        <v>2742</v>
      </c>
    </row>
    <row r="12" spans="1:6" x14ac:dyDescent="0.3">
      <c r="E12">
        <v>11</v>
      </c>
      <c r="F12" t="s">
        <v>2743</v>
      </c>
    </row>
    <row r="13" spans="1:6" x14ac:dyDescent="0.3">
      <c r="E13">
        <v>12</v>
      </c>
      <c r="F13" t="s">
        <v>2744</v>
      </c>
    </row>
    <row r="14" spans="1:6" x14ac:dyDescent="0.3">
      <c r="E14">
        <v>13</v>
      </c>
      <c r="F14" t="s">
        <v>2745</v>
      </c>
    </row>
  </sheetData>
  <customSheetViews>
    <customSheetView guid="{28AEA750-C54C-42D1-88CB-93F4F736EA11}" state="hidden">
      <selection activeCell="F19" sqref="F19"/>
      <pageMargins left="0.7" right="0.7" top="0.75" bottom="0.75" header="0.3" footer="0.3"/>
    </customSheetView>
    <customSheetView guid="{E32B2AD9-E93B-47B2-A401-1E32445A77A6}" state="hidden">
      <selection activeCell="F19" sqref="F19"/>
      <pageMargins left="0.7" right="0.7" top="0.75" bottom="0.75" header="0.3" footer="0.3"/>
    </customSheetView>
  </customSheetViews>
  <pageMargins left="0.7" right="0.7" top="0.75" bottom="0.75" header="0.3" footer="0.3"/>
  <customProperties>
    <customPr name="OrphanNamesChecke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sheetPr>
  <dimension ref="A1:H25"/>
  <sheetViews>
    <sheetView showGridLines="0" tabSelected="1" zoomScale="90" zoomScaleNormal="90" workbookViewId="0"/>
  </sheetViews>
  <sheetFormatPr defaultColWidth="0" defaultRowHeight="16.5" zeroHeight="1" x14ac:dyDescent="0.3"/>
  <cols>
    <col min="1" max="1" width="21" customWidth="1"/>
    <col min="2" max="2" width="16.375" style="2" bestFit="1" customWidth="1"/>
    <col min="3" max="8" width="8.625" customWidth="1"/>
    <col min="9" max="16384" width="8.625" hidden="1"/>
  </cols>
  <sheetData>
    <row r="1" spans="1:7" ht="18.75" x14ac:dyDescent="0.3">
      <c r="A1" s="321" t="s">
        <v>3850</v>
      </c>
    </row>
    <row r="2" spans="1:7" ht="18.75" x14ac:dyDescent="0.3">
      <c r="A2" s="321" t="s">
        <v>3849</v>
      </c>
    </row>
    <row r="3" spans="1:7" x14ac:dyDescent="0.3"/>
    <row r="4" spans="1:7" x14ac:dyDescent="0.3"/>
    <row r="5" spans="1:7" x14ac:dyDescent="0.3">
      <c r="A5" s="40" t="s">
        <v>542</v>
      </c>
    </row>
    <row r="6" spans="1:7" x14ac:dyDescent="0.3">
      <c r="A6" t="s">
        <v>537</v>
      </c>
      <c r="B6" s="2" t="str">
        <f>TemplateKey</f>
        <v>CO HT TEMPLATE</v>
      </c>
    </row>
    <row r="7" spans="1:7" x14ac:dyDescent="0.3">
      <c r="A7" t="s">
        <v>538</v>
      </c>
      <c r="B7" s="2" t="str">
        <f>Version_Name</f>
        <v>2024.5.1</v>
      </c>
    </row>
    <row r="8" spans="1:7" x14ac:dyDescent="0.3">
      <c r="A8" t="s">
        <v>539</v>
      </c>
      <c r="B8" s="1">
        <f>Version_Stamp</f>
        <v>45432.411663773149</v>
      </c>
    </row>
    <row r="9" spans="1:7" x14ac:dyDescent="0.3"/>
    <row r="10" spans="1:7" x14ac:dyDescent="0.3"/>
    <row r="11" spans="1:7" x14ac:dyDescent="0.3">
      <c r="A11" s="362"/>
      <c r="B11" s="363"/>
    </row>
    <row r="12" spans="1:7" x14ac:dyDescent="0.3"/>
    <row r="13" spans="1:7" x14ac:dyDescent="0.3">
      <c r="A13" s="364"/>
      <c r="B13" s="364"/>
      <c r="C13" s="364"/>
      <c r="D13" s="364"/>
      <c r="E13" s="364"/>
      <c r="F13" s="364"/>
      <c r="G13" s="364"/>
    </row>
    <row r="14" spans="1:7" x14ac:dyDescent="0.3">
      <c r="A14" s="364"/>
      <c r="B14" s="364"/>
      <c r="C14" s="364"/>
      <c r="D14" s="364"/>
      <c r="E14" s="364"/>
      <c r="F14" s="364"/>
      <c r="G14" s="364"/>
    </row>
    <row r="15" spans="1:7" x14ac:dyDescent="0.3"/>
    <row r="16" spans="1:7" x14ac:dyDescent="0.3"/>
    <row r="17" x14ac:dyDescent="0.3"/>
    <row r="18" x14ac:dyDescent="0.3"/>
    <row r="19" x14ac:dyDescent="0.3"/>
    <row r="20" x14ac:dyDescent="0.3"/>
    <row r="21" x14ac:dyDescent="0.3"/>
    <row r="22" x14ac:dyDescent="0.3"/>
    <row r="23" x14ac:dyDescent="0.3"/>
    <row r="24" x14ac:dyDescent="0.3"/>
    <row r="25" x14ac:dyDescent="0.3"/>
  </sheetData>
  <sheetProtection algorithmName="SHA-512" hashValue="IKv1MxPL4JiCL9yvMdLCJCR7ZUx9ax3cIVcul1AYgD5jGrPiRfbm9L97kNAObAOB+zVDIkR7OUAnojbZA9slwg==" saltValue="A9pGfM/1nwH0lGkkdQTSzg==" spinCount="100000" sheet="1" objects="1" scenarios="1"/>
  <customSheetViews>
    <customSheetView guid="{28AEA750-C54C-42D1-88CB-93F4F736EA11}">
      <selection activeCell="B6" sqref="B6"/>
      <pageMargins left="0.7" right="0.7" top="0.75" bottom="0.75" header="0.3" footer="0.3"/>
      <pageSetup orientation="portrait" r:id="rId1"/>
    </customSheetView>
    <customSheetView guid="{E32B2AD9-E93B-47B2-A401-1E32445A77A6}">
      <selection activeCell="B6" sqref="B6"/>
      <pageMargins left="0.7" right="0.7" top="0.75" bottom="0.75" header="0.3" footer="0.3"/>
      <pageSetup orientation="portrait" r:id="rId2"/>
    </customSheetView>
  </customSheetViews>
  <mergeCells count="1">
    <mergeCell ref="A13:G14"/>
  </mergeCells>
  <pageMargins left="0.7" right="0.7" top="0.75" bottom="0.75" header="0.3" footer="0.3"/>
  <pageSetup orientation="portrait" r:id="rId3"/>
  <customProperties>
    <customPr name="OrphanNamesChecked" r:id="rId4"/>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pageSetUpPr fitToPage="1"/>
  </sheetPr>
  <dimension ref="A1:G33"/>
  <sheetViews>
    <sheetView showGridLines="0" zoomScale="90" zoomScaleNormal="90" workbookViewId="0"/>
  </sheetViews>
  <sheetFormatPr defaultColWidth="0" defaultRowHeight="16.5" zeroHeight="1" x14ac:dyDescent="0.3"/>
  <cols>
    <col min="1" max="1" width="29" bestFit="1" customWidth="1"/>
    <col min="2" max="2" width="11.5" customWidth="1"/>
    <col min="3" max="3" width="14" bestFit="1" customWidth="1"/>
    <col min="4" max="4" width="45.75" customWidth="1"/>
    <col min="5" max="5" width="7.125" customWidth="1"/>
    <col min="6" max="6" width="17.75" style="18" hidden="1" customWidth="1"/>
    <col min="7" max="16384" width="8.625" hidden="1"/>
  </cols>
  <sheetData>
    <row r="1" spans="1:7" ht="18.75" x14ac:dyDescent="0.3">
      <c r="A1" s="321" t="str">
        <f>'Version Info.'!A1</f>
        <v>Colorado Department of Health Care Policy &amp; Financing</v>
      </c>
      <c r="F1" s="18" t="s">
        <v>2768</v>
      </c>
    </row>
    <row r="2" spans="1:7" ht="18.75" x14ac:dyDescent="0.3">
      <c r="A2" s="321" t="str">
        <f>'Version Info.'!A2</f>
        <v>Hospital Financial Transparency Report - Reporting Template (2024)</v>
      </c>
    </row>
    <row r="3" spans="1:7" x14ac:dyDescent="0.3"/>
    <row r="4" spans="1:7" s="18" customFormat="1" hidden="1" x14ac:dyDescent="0.3">
      <c r="A4" s="18" t="s">
        <v>325</v>
      </c>
      <c r="B4" s="18" t="s">
        <v>326</v>
      </c>
      <c r="C4" s="18" t="s">
        <v>355</v>
      </c>
      <c r="F4" s="18" t="s">
        <v>2898</v>
      </c>
    </row>
    <row r="5" spans="1:7" x14ac:dyDescent="0.3">
      <c r="A5" s="365" t="s">
        <v>2911</v>
      </c>
      <c r="B5" s="365"/>
      <c r="C5" s="365"/>
      <c r="D5" s="365"/>
      <c r="E5" s="311"/>
    </row>
    <row r="6" spans="1:7" x14ac:dyDescent="0.3">
      <c r="A6" s="365"/>
      <c r="B6" s="365"/>
      <c r="C6" s="365"/>
      <c r="D6" s="365"/>
      <c r="E6" s="311"/>
    </row>
    <row r="7" spans="1:7" x14ac:dyDescent="0.3">
      <c r="A7" s="36"/>
      <c r="B7" s="36"/>
      <c r="C7" s="36"/>
      <c r="D7" s="36"/>
      <c r="E7" s="311"/>
    </row>
    <row r="8" spans="1:7" x14ac:dyDescent="0.3">
      <c r="A8" s="35" t="s">
        <v>439</v>
      </c>
      <c r="D8" s="33"/>
      <c r="E8" s="33"/>
    </row>
    <row r="9" spans="1:7" x14ac:dyDescent="0.3">
      <c r="A9" s="34"/>
      <c r="D9" s="33"/>
      <c r="E9" s="33"/>
    </row>
    <row r="10" spans="1:7" s="32" customFormat="1" ht="50.25" thickBot="1" x14ac:dyDescent="0.35">
      <c r="A10" s="328" t="s">
        <v>320</v>
      </c>
      <c r="B10" s="328" t="s">
        <v>437</v>
      </c>
      <c r="C10" s="328" t="s">
        <v>438</v>
      </c>
      <c r="D10" s="37"/>
      <c r="E10" s="37"/>
      <c r="F10" s="30"/>
    </row>
    <row r="11" spans="1:7" s="32" customFormat="1" ht="17.25" thickTop="1" x14ac:dyDescent="0.3">
      <c r="A11" s="325" t="s">
        <v>2753</v>
      </c>
      <c r="B11" s="326">
        <f>'Cover Page'!H10</f>
        <v>2</v>
      </c>
      <c r="C11" s="356"/>
      <c r="E11" s="37"/>
      <c r="F11" s="30" t="s">
        <v>2769</v>
      </c>
      <c r="G11" s="23"/>
    </row>
    <row r="12" spans="1:7" s="32" customFormat="1" x14ac:dyDescent="0.3">
      <c r="A12" s="284" t="s">
        <v>3000</v>
      </c>
      <c r="B12" s="356"/>
      <c r="C12" s="356"/>
      <c r="D12" s="37"/>
      <c r="E12" s="37"/>
      <c r="F12" s="30" t="s">
        <v>2770</v>
      </c>
      <c r="G12" s="23"/>
    </row>
    <row r="13" spans="1:7" x14ac:dyDescent="0.3">
      <c r="A13" s="12" t="s">
        <v>2754</v>
      </c>
      <c r="B13" s="322">
        <f>'Report Certification'!F17</f>
        <v>5</v>
      </c>
      <c r="C13" s="356"/>
      <c r="D13" s="37"/>
      <c r="F13" s="18" t="s">
        <v>2759</v>
      </c>
    </row>
    <row r="14" spans="1:7" x14ac:dyDescent="0.3">
      <c r="A14" s="12" t="s">
        <v>2952</v>
      </c>
      <c r="B14" s="356"/>
      <c r="C14" s="356"/>
      <c r="F14" s="18" t="s">
        <v>2760</v>
      </c>
    </row>
    <row r="15" spans="1:7" x14ac:dyDescent="0.3">
      <c r="A15" s="12" t="s">
        <v>30</v>
      </c>
      <c r="B15" s="324">
        <f>'General Information'!E22</f>
        <v>10</v>
      </c>
      <c r="C15" s="356"/>
      <c r="F15" s="18" t="s">
        <v>329</v>
      </c>
    </row>
    <row r="16" spans="1:7" x14ac:dyDescent="0.3">
      <c r="A16" s="12" t="s">
        <v>363</v>
      </c>
      <c r="B16" s="356"/>
      <c r="C16" s="356"/>
      <c r="F16" s="18" t="s">
        <v>330</v>
      </c>
    </row>
    <row r="17" spans="1:6" x14ac:dyDescent="0.3">
      <c r="A17" s="12" t="s">
        <v>364</v>
      </c>
      <c r="B17" s="356"/>
      <c r="C17" s="356"/>
      <c r="F17" s="18" t="s">
        <v>331</v>
      </c>
    </row>
    <row r="18" spans="1:6" x14ac:dyDescent="0.3">
      <c r="A18" s="12" t="s">
        <v>2996</v>
      </c>
      <c r="B18" s="324">
        <f>Compensation!M18</f>
        <v>14</v>
      </c>
      <c r="C18" s="356"/>
      <c r="F18" s="18" t="s">
        <v>332</v>
      </c>
    </row>
    <row r="19" spans="1:6" x14ac:dyDescent="0.3">
      <c r="A19" s="12" t="s">
        <v>390</v>
      </c>
      <c r="B19" s="324">
        <f>Staffing!E15</f>
        <v>5</v>
      </c>
      <c r="C19" s="356"/>
      <c r="F19" s="18" t="s">
        <v>333</v>
      </c>
    </row>
    <row r="20" spans="1:6" x14ac:dyDescent="0.3">
      <c r="A20" s="12" t="s">
        <v>317</v>
      </c>
      <c r="B20" s="324">
        <f>Utilization!N29</f>
        <v>12</v>
      </c>
      <c r="C20" s="323">
        <f>Utilization!O29</f>
        <v>0</v>
      </c>
      <c r="F20" s="18" t="s">
        <v>334</v>
      </c>
    </row>
    <row r="21" spans="1:6" x14ac:dyDescent="0.3">
      <c r="A21" s="12" t="s">
        <v>321</v>
      </c>
      <c r="B21" s="324">
        <f>'Charges &amp; Revenue'!M41</f>
        <v>5</v>
      </c>
      <c r="C21" s="323">
        <f>'Charges &amp; Revenue'!N41</f>
        <v>1</v>
      </c>
      <c r="F21" s="18" t="s">
        <v>335</v>
      </c>
    </row>
    <row r="22" spans="1:6" x14ac:dyDescent="0.3">
      <c r="A22" s="12" t="s">
        <v>322</v>
      </c>
      <c r="B22" s="324">
        <f>'Expenses &amp; Net Income'!K55</f>
        <v>6</v>
      </c>
      <c r="C22" s="323">
        <f>'Expenses &amp; Net Income'!L55</f>
        <v>17</v>
      </c>
      <c r="F22" s="18" t="s">
        <v>336</v>
      </c>
    </row>
    <row r="23" spans="1:6" x14ac:dyDescent="0.3">
      <c r="A23" s="12" t="s">
        <v>318</v>
      </c>
      <c r="B23" s="324">
        <f>'Balance Sheet'!J54</f>
        <v>26</v>
      </c>
      <c r="C23" s="323">
        <f>'Balance Sheet'!K54</f>
        <v>10</v>
      </c>
      <c r="F23" s="18" t="s">
        <v>337</v>
      </c>
    </row>
    <row r="24" spans="1:6" x14ac:dyDescent="0.3">
      <c r="A24" s="12" t="s">
        <v>2968</v>
      </c>
      <c r="B24" s="324">
        <f>'Transfers to Other Entities'!J78</f>
        <v>0</v>
      </c>
      <c r="C24" s="356"/>
      <c r="F24" s="18" t="s">
        <v>338</v>
      </c>
    </row>
    <row r="25" spans="1:6" x14ac:dyDescent="0.3">
      <c r="A25" s="12" t="s">
        <v>2961</v>
      </c>
      <c r="B25" s="324">
        <f>'Service Line Changes'!H28</f>
        <v>25</v>
      </c>
      <c r="C25" s="356"/>
      <c r="F25" s="18" t="s">
        <v>339</v>
      </c>
    </row>
    <row r="26" spans="1:6" x14ac:dyDescent="0.3">
      <c r="A26" s="12" t="s">
        <v>2956</v>
      </c>
      <c r="B26" s="324">
        <f>'Major Projects Narrative Report'!D6</f>
        <v>1</v>
      </c>
      <c r="C26" s="356"/>
      <c r="F26" s="18" t="s">
        <v>341</v>
      </c>
    </row>
    <row r="27" spans="1:6" x14ac:dyDescent="0.3">
      <c r="A27" s="12" t="s">
        <v>323</v>
      </c>
      <c r="B27" s="356"/>
      <c r="C27" s="356"/>
      <c r="F27" s="18" t="s">
        <v>342</v>
      </c>
    </row>
    <row r="28" spans="1:6" x14ac:dyDescent="0.3">
      <c r="A28" s="12" t="s">
        <v>2772</v>
      </c>
      <c r="B28" s="356"/>
      <c r="C28" s="356"/>
      <c r="F28" s="18" t="s">
        <v>343</v>
      </c>
    </row>
    <row r="29" spans="1:6" x14ac:dyDescent="0.3">
      <c r="A29" s="12" t="s">
        <v>319</v>
      </c>
      <c r="B29" s="356"/>
      <c r="C29" s="356"/>
      <c r="F29" s="18" t="s">
        <v>344</v>
      </c>
    </row>
    <row r="30" spans="1:6" ht="17.25" thickBot="1" x14ac:dyDescent="0.35">
      <c r="A30" s="12" t="s">
        <v>324</v>
      </c>
      <c r="B30" s="329">
        <f>SUM(B11:B29)</f>
        <v>111</v>
      </c>
      <c r="C30" s="329">
        <f>SUM(C11:C29)</f>
        <v>28</v>
      </c>
      <c r="F30" s="18" t="s">
        <v>345</v>
      </c>
    </row>
    <row r="31" spans="1:6" ht="17.25" thickTop="1" x14ac:dyDescent="0.3"/>
    <row r="32" spans="1:6" x14ac:dyDescent="0.3"/>
    <row r="33" x14ac:dyDescent="0.3"/>
  </sheetData>
  <sheetProtection algorithmName="SHA-512" hashValue="n3Pss5OdB1ucmWZ2C0jMqGLZph2LvDWX09KVHNrBUt7LOsPPZeBifG+eAK3dYLMSRmMSfPiuZYqHilDlP0YDQA==" saltValue="eWZUahSO7GWavfrBdoLUTQ==" spinCount="100000" sheet="1" objects="1" scenarios="1"/>
  <customSheetViews>
    <customSheetView guid="{28AEA750-C54C-42D1-88CB-93F4F736EA11}" fitToPage="1">
      <selection activeCell="C24" sqref="C24"/>
      <pageMargins left="0.7" right="0.7" top="0.75" bottom="0.75" header="0.3" footer="0.3"/>
      <pageSetup scale="80" orientation="portrait" verticalDpi="0" r:id="rId1"/>
      <headerFooter>
        <oddHeader>&amp;A</oddHeader>
      </headerFooter>
    </customSheetView>
    <customSheetView guid="{E32B2AD9-E93B-47B2-A401-1E32445A77A6}" fitToPage="1">
      <selection activeCell="C24" sqref="C24"/>
      <pageMargins left="0.7" right="0.7" top="0.75" bottom="0.75" header="0.3" footer="0.3"/>
      <pageSetup scale="80" orientation="portrait" verticalDpi="0" r:id="rId2"/>
      <headerFooter>
        <oddHeader>&amp;A</oddHeader>
      </headerFooter>
    </customSheetView>
  </customSheetViews>
  <mergeCells count="1">
    <mergeCell ref="A5:D6"/>
  </mergeCells>
  <pageMargins left="0.7" right="0.7" top="0.75" bottom="0.75" header="0.3" footer="0.3"/>
  <pageSetup scale="80" orientation="portrait" verticalDpi="0" r:id="rId3"/>
  <headerFooter>
    <oddHeader>&amp;A</oddHeader>
  </headerFooter>
  <customProperties>
    <customPr name="OrphanNamesChecked" r:id="rId4"/>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pageSetUpPr fitToPage="1"/>
  </sheetPr>
  <dimension ref="A1:C44"/>
  <sheetViews>
    <sheetView showGridLines="0" zoomScaleNormal="100" workbookViewId="0"/>
  </sheetViews>
  <sheetFormatPr defaultColWidth="0" defaultRowHeight="16.5" zeroHeight="1" x14ac:dyDescent="0.3"/>
  <cols>
    <col min="1" max="1" width="91.125" style="11" customWidth="1"/>
    <col min="2" max="2" width="20.625" style="6" customWidth="1"/>
    <col min="3" max="3" width="52.125" style="7" customWidth="1"/>
    <col min="4" max="16384" width="9" style="7" hidden="1"/>
  </cols>
  <sheetData>
    <row r="1" spans="1:2" ht="46.5" x14ac:dyDescent="0.35">
      <c r="A1" s="320" t="str">
        <f>'Version Info.'!A2</f>
        <v>Hospital Financial Transparency Report - Reporting Template (2024)</v>
      </c>
      <c r="B1" s="7"/>
    </row>
    <row r="2" spans="1:2" ht="15.95" customHeight="1" x14ac:dyDescent="0.35">
      <c r="A2" s="318"/>
      <c r="B2" s="7"/>
    </row>
    <row r="3" spans="1:2" x14ac:dyDescent="0.3">
      <c r="A3" s="15" t="s">
        <v>4013</v>
      </c>
      <c r="B3" s="7"/>
    </row>
    <row r="4" spans="1:2" x14ac:dyDescent="0.3">
      <c r="A4" s="319" t="s">
        <v>4014</v>
      </c>
      <c r="B4" s="7"/>
    </row>
    <row r="5" spans="1:2" x14ac:dyDescent="0.3">
      <c r="A5" t="s">
        <v>0</v>
      </c>
      <c r="B5" s="7"/>
    </row>
    <row r="6" spans="1:2" x14ac:dyDescent="0.3">
      <c r="A6" s="290"/>
      <c r="B6" s="7"/>
    </row>
    <row r="7" spans="1:2" x14ac:dyDescent="0.3">
      <c r="A7" s="291" t="s">
        <v>1</v>
      </c>
      <c r="B7" s="7"/>
    </row>
    <row r="8" spans="1:2" ht="33" x14ac:dyDescent="0.3">
      <c r="A8" s="289" t="s">
        <v>2</v>
      </c>
      <c r="B8" s="7"/>
    </row>
    <row r="9" spans="1:2" x14ac:dyDescent="0.3">
      <c r="A9" s="319" t="s">
        <v>3</v>
      </c>
      <c r="B9" s="7"/>
    </row>
    <row r="10" spans="1:2" x14ac:dyDescent="0.3">
      <c r="B10" s="7"/>
    </row>
    <row r="11" spans="1:2" x14ac:dyDescent="0.3">
      <c r="A11" s="292" t="s">
        <v>4</v>
      </c>
      <c r="B11" s="7"/>
    </row>
    <row r="12" spans="1:2" x14ac:dyDescent="0.3">
      <c r="A12" s="293" t="s">
        <v>5</v>
      </c>
      <c r="B12" s="7"/>
    </row>
    <row r="13" spans="1:2" x14ac:dyDescent="0.3">
      <c r="A13" s="293" t="s">
        <v>6</v>
      </c>
      <c r="B13" s="7"/>
    </row>
    <row r="14" spans="1:2" x14ac:dyDescent="0.3">
      <c r="A14" s="293" t="s">
        <v>7</v>
      </c>
      <c r="B14" s="7"/>
    </row>
    <row r="15" spans="1:2" ht="33" x14ac:dyDescent="0.3">
      <c r="A15" s="294" t="s">
        <v>8</v>
      </c>
      <c r="B15" s="7"/>
    </row>
    <row r="16" spans="1:2" ht="33" x14ac:dyDescent="0.3">
      <c r="A16" s="291" t="s">
        <v>9</v>
      </c>
      <c r="B16" s="7"/>
    </row>
    <row r="17" spans="1:2" ht="33" x14ac:dyDescent="0.3">
      <c r="A17" s="295" t="s">
        <v>10</v>
      </c>
      <c r="B17" s="7"/>
    </row>
    <row r="18" spans="1:2" ht="33" x14ac:dyDescent="0.3">
      <c r="A18" s="295" t="s">
        <v>11</v>
      </c>
      <c r="B18" s="7"/>
    </row>
    <row r="19" spans="1:2" x14ac:dyDescent="0.3">
      <c r="A19" s="294"/>
      <c r="B19" s="7"/>
    </row>
    <row r="20" spans="1:2" x14ac:dyDescent="0.3">
      <c r="A20" s="292" t="s">
        <v>12</v>
      </c>
      <c r="B20" s="7"/>
    </row>
    <row r="21" spans="1:2" ht="49.5" x14ac:dyDescent="0.3">
      <c r="A21" s="32" t="s">
        <v>309</v>
      </c>
      <c r="B21" s="7"/>
    </row>
    <row r="22" spans="1:2" ht="49.5" customHeight="1" x14ac:dyDescent="0.3">
      <c r="A22" s="32" t="s">
        <v>2997</v>
      </c>
      <c r="B22" s="7"/>
    </row>
    <row r="23" spans="1:2" ht="49.5" x14ac:dyDescent="0.3">
      <c r="A23" s="289" t="s">
        <v>310</v>
      </c>
      <c r="B23" s="7"/>
    </row>
    <row r="24" spans="1:2" ht="66" x14ac:dyDescent="0.3">
      <c r="A24" s="293" t="s">
        <v>311</v>
      </c>
      <c r="B24" s="7"/>
    </row>
    <row r="25" spans="1:2" ht="33" x14ac:dyDescent="0.3">
      <c r="A25" s="293" t="s">
        <v>312</v>
      </c>
      <c r="B25" s="7"/>
    </row>
    <row r="26" spans="1:2" ht="49.5" x14ac:dyDescent="0.3">
      <c r="A26" s="296" t="s">
        <v>313</v>
      </c>
      <c r="B26" s="7"/>
    </row>
    <row r="27" spans="1:2" x14ac:dyDescent="0.3">
      <c r="A27" s="7"/>
      <c r="B27" s="7"/>
    </row>
    <row r="28" spans="1:2" x14ac:dyDescent="0.3">
      <c r="A28" s="292" t="s">
        <v>13</v>
      </c>
      <c r="B28" s="7"/>
    </row>
    <row r="29" spans="1:2" x14ac:dyDescent="0.3">
      <c r="A29" s="11" t="s">
        <v>14</v>
      </c>
      <c r="B29" s="7"/>
    </row>
    <row r="30" spans="1:2" x14ac:dyDescent="0.3">
      <c r="A30" s="11" t="s">
        <v>2998</v>
      </c>
      <c r="B30" s="7"/>
    </row>
    <row r="31" spans="1:2" ht="66" x14ac:dyDescent="0.3">
      <c r="A31" s="293" t="s">
        <v>15</v>
      </c>
      <c r="B31" s="7"/>
    </row>
    <row r="32" spans="1:2" ht="33" x14ac:dyDescent="0.3">
      <c r="A32" s="289" t="s">
        <v>16</v>
      </c>
      <c r="B32" s="7"/>
    </row>
    <row r="33" spans="1:3" x14ac:dyDescent="0.3">
      <c r="A33" s="291" t="s">
        <v>17</v>
      </c>
      <c r="B33" s="7"/>
    </row>
    <row r="34" spans="1:3" x14ac:dyDescent="0.3">
      <c r="A34" s="295" t="s">
        <v>2999</v>
      </c>
      <c r="B34" s="7"/>
    </row>
    <row r="35" spans="1:3" ht="49.5" x14ac:dyDescent="0.3">
      <c r="A35" s="297" t="s">
        <v>18</v>
      </c>
      <c r="B35" s="7"/>
    </row>
    <row r="36" spans="1:3" ht="49.5" x14ac:dyDescent="0.3">
      <c r="A36" s="289" t="s">
        <v>426</v>
      </c>
      <c r="B36" s="15" t="s">
        <v>19</v>
      </c>
    </row>
    <row r="37" spans="1:3" x14ac:dyDescent="0.3">
      <c r="B37" s="8" t="s">
        <v>20</v>
      </c>
      <c r="C37" s="9" t="s">
        <v>21</v>
      </c>
    </row>
    <row r="38" spans="1:3" x14ac:dyDescent="0.3">
      <c r="B38" s="10" t="s">
        <v>22</v>
      </c>
      <c r="C38" s="298" t="s">
        <v>23</v>
      </c>
    </row>
    <row r="39" spans="1:3" x14ac:dyDescent="0.3">
      <c r="B39" s="10" t="s">
        <v>24</v>
      </c>
      <c r="C39" s="298" t="s">
        <v>25</v>
      </c>
    </row>
    <row r="40" spans="1:3" x14ac:dyDescent="0.3">
      <c r="B40" s="10" t="s">
        <v>26</v>
      </c>
      <c r="C40" s="298" t="s">
        <v>27</v>
      </c>
    </row>
    <row r="41" spans="1:3" x14ac:dyDescent="0.3">
      <c r="B41" s="10" t="s">
        <v>28</v>
      </c>
      <c r="C41" s="298" t="s">
        <v>29</v>
      </c>
    </row>
    <row r="42" spans="1:3" x14ac:dyDescent="0.3">
      <c r="A42" s="6"/>
    </row>
    <row r="43" spans="1:3" x14ac:dyDescent="0.3"/>
    <row r="44" spans="1:3" x14ac:dyDescent="0.3"/>
  </sheetData>
  <sheetProtection algorithmName="SHA-512" hashValue="I8OH/SnmNh4L9VsWK9YZHq74+at5iUioEClnMp6++fj0C7ZgoW2AKlYf0JVoHhKU583syk7BYz8RNaX85eW7gg==" saltValue="0fnR9g7S5EWcbOmeD7Ngcg==" spinCount="100000" sheet="1" objects="1" scenarios="1"/>
  <customSheetViews>
    <customSheetView guid="{28AEA750-C54C-42D1-88CB-93F4F736EA11}" showGridLines="0" fitToPage="1" topLeftCell="A22">
      <pageMargins left="0.7" right="0.7" top="0.75" bottom="0.75" header="0.3" footer="0.3"/>
      <pageSetup scale="52" orientation="portrait" r:id="rId1"/>
      <headerFooter>
        <oddHeader>&amp;L&amp;G</oddHeader>
      </headerFooter>
    </customSheetView>
    <customSheetView guid="{E32B2AD9-E93B-47B2-A401-1E32445A77A6}" showGridLines="0" fitToPage="1" topLeftCell="A22">
      <pageMargins left="0.7" right="0.7" top="0.75" bottom="0.75" header="0.3" footer="0.3"/>
      <pageSetup scale="52" orientation="portrait" r:id="rId2"/>
      <headerFooter>
        <oddHeader>&amp;L&amp;G</oddHeader>
      </headerFooter>
    </customSheetView>
  </customSheetViews>
  <hyperlinks>
    <hyperlink ref="A9" r:id="rId3"/>
    <hyperlink ref="A4" r:id="rId4"/>
  </hyperlinks>
  <pageMargins left="0.7" right="0.7" top="0.75" bottom="0.75" header="0.3" footer="0.3"/>
  <pageSetup scale="56" orientation="portrait" r:id="rId5"/>
  <headerFooter>
    <oddHeader>&amp;L&amp;G</oddHeader>
  </headerFooter>
  <customProperties>
    <customPr name="OrphanNamesChecked" r:id="rId6"/>
  </customProperties>
  <legacyDrawingHF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H36"/>
  <sheetViews>
    <sheetView showGridLines="0" topLeftCell="B1" zoomScale="90" zoomScaleNormal="90" workbookViewId="0">
      <selection activeCell="C8" sqref="C8:D8"/>
    </sheetView>
  </sheetViews>
  <sheetFormatPr defaultColWidth="0" defaultRowHeight="15" zeroHeight="1" x14ac:dyDescent="0.25"/>
  <cols>
    <col min="1" max="1" width="15.375" style="44" hidden="1" customWidth="1"/>
    <col min="2" max="2" width="16.875" style="44" customWidth="1"/>
    <col min="3" max="3" width="38.75" style="44" customWidth="1"/>
    <col min="4" max="4" width="44.375" style="44" customWidth="1"/>
    <col min="5" max="5" width="18.25" style="44" bestFit="1" customWidth="1"/>
    <col min="6" max="6" width="4.75" style="44" customWidth="1"/>
    <col min="7" max="7" width="13.75" style="44" hidden="1" customWidth="1"/>
    <col min="8" max="8" width="23.375" style="46" hidden="1" customWidth="1"/>
    <col min="9" max="16384" width="9" style="44" hidden="1"/>
  </cols>
  <sheetData>
    <row r="1" spans="1:8" x14ac:dyDescent="0.25">
      <c r="A1" s="46" t="s">
        <v>2768</v>
      </c>
      <c r="G1" s="46" t="s">
        <v>2768</v>
      </c>
      <c r="H1" s="46" t="s">
        <v>2888</v>
      </c>
    </row>
    <row r="2" spans="1:8" x14ac:dyDescent="0.25"/>
    <row r="3" spans="1:8" x14ac:dyDescent="0.25"/>
    <row r="4" spans="1:8" x14ac:dyDescent="0.25"/>
    <row r="5" spans="1:8" x14ac:dyDescent="0.25"/>
    <row r="6" spans="1:8" ht="23.25" x14ac:dyDescent="0.35">
      <c r="C6" s="45" t="str">
        <f>'Version Info.'!A2</f>
        <v>Hospital Financial Transparency Report - Reporting Template (2024)</v>
      </c>
      <c r="D6" s="45"/>
    </row>
    <row r="7" spans="1:8" ht="23.25" hidden="1" x14ac:dyDescent="0.35">
      <c r="A7" s="46" t="s">
        <v>2898</v>
      </c>
      <c r="B7" s="47"/>
      <c r="C7" s="46" t="s">
        <v>325</v>
      </c>
      <c r="D7" s="46"/>
      <c r="H7" s="46" t="s">
        <v>327</v>
      </c>
    </row>
    <row r="8" spans="1:8" ht="16.5" x14ac:dyDescent="0.3">
      <c r="A8" s="46" t="s">
        <v>328</v>
      </c>
      <c r="B8" s="48" t="s">
        <v>2748</v>
      </c>
      <c r="C8" s="366"/>
      <c r="D8" s="366"/>
      <c r="E8" s="46" t="str">
        <f>IF(H8=1,"Information Required.","")</f>
        <v>Information Required.</v>
      </c>
      <c r="F8" s="46"/>
      <c r="G8" s="46" t="s">
        <v>2759</v>
      </c>
      <c r="H8" s="46">
        <f>IF(C8="",1,0)</f>
        <v>1</v>
      </c>
    </row>
    <row r="9" spans="1:8" ht="16.5" x14ac:dyDescent="0.3">
      <c r="A9" s="46" t="s">
        <v>329</v>
      </c>
      <c r="B9" s="48" t="s">
        <v>2749</v>
      </c>
      <c r="C9" s="367"/>
      <c r="D9" s="367"/>
      <c r="E9" s="46" t="str">
        <f>IF(H9=1,"Information Required.","")</f>
        <v>Information Required.</v>
      </c>
      <c r="F9" s="46"/>
      <c r="G9" s="46" t="s">
        <v>2760</v>
      </c>
      <c r="H9" s="46">
        <f>IF(C9="",1,0)</f>
        <v>1</v>
      </c>
    </row>
    <row r="10" spans="1:8" ht="17.25" thickBot="1" x14ac:dyDescent="0.35">
      <c r="A10" s="46"/>
      <c r="B10" s="48" t="s">
        <v>2750</v>
      </c>
      <c r="C10" s="48" t="s">
        <v>2751</v>
      </c>
      <c r="D10" s="48"/>
      <c r="H10" s="56">
        <f>SUM(H8:H9)</f>
        <v>2</v>
      </c>
    </row>
    <row r="11" spans="1:8" ht="17.25" thickTop="1" x14ac:dyDescent="0.3">
      <c r="B11" s="48"/>
      <c r="H11" s="46" t="s">
        <v>2761</v>
      </c>
    </row>
    <row r="12" spans="1:8" ht="17.25" thickBot="1" x14ac:dyDescent="0.35">
      <c r="C12" s="335" t="s">
        <v>2752</v>
      </c>
      <c r="D12" s="332"/>
    </row>
    <row r="13" spans="1:8" ht="17.25" thickTop="1" x14ac:dyDescent="0.3">
      <c r="B13" s="313"/>
      <c r="C13" s="359" t="s">
        <v>3000</v>
      </c>
      <c r="D13" s="333"/>
    </row>
    <row r="14" spans="1:8" ht="16.5" x14ac:dyDescent="0.3">
      <c r="B14" s="313"/>
      <c r="C14" s="360" t="s">
        <v>2753</v>
      </c>
      <c r="D14" s="334"/>
    </row>
    <row r="15" spans="1:8" ht="16.5" x14ac:dyDescent="0.3">
      <c r="B15" s="313"/>
      <c r="C15" s="331" t="s">
        <v>2754</v>
      </c>
      <c r="D15" s="334"/>
    </row>
    <row r="16" spans="1:8" ht="16.5" x14ac:dyDescent="0.3">
      <c r="B16" s="313"/>
      <c r="C16" s="331" t="s">
        <v>3779</v>
      </c>
      <c r="D16" s="334"/>
    </row>
    <row r="17" spans="2:4" ht="16.5" x14ac:dyDescent="0.3">
      <c r="B17" s="313"/>
      <c r="C17" s="331" t="s">
        <v>30</v>
      </c>
      <c r="D17" s="334"/>
    </row>
    <row r="18" spans="2:4" ht="16.5" x14ac:dyDescent="0.3">
      <c r="B18" s="313"/>
      <c r="C18" s="331" t="s">
        <v>451</v>
      </c>
      <c r="D18" s="334"/>
    </row>
    <row r="19" spans="2:4" ht="16.5" x14ac:dyDescent="0.3">
      <c r="B19" s="313"/>
      <c r="C19" s="331" t="s">
        <v>452</v>
      </c>
      <c r="D19" s="334"/>
    </row>
    <row r="20" spans="2:4" ht="16.5" x14ac:dyDescent="0.3">
      <c r="B20" s="313"/>
      <c r="C20" s="331" t="s">
        <v>2996</v>
      </c>
      <c r="D20" s="334"/>
    </row>
    <row r="21" spans="2:4" ht="16.5" x14ac:dyDescent="0.3">
      <c r="B21" s="313"/>
      <c r="C21" s="331" t="s">
        <v>390</v>
      </c>
      <c r="D21" s="334"/>
    </row>
    <row r="22" spans="2:4" ht="16.5" x14ac:dyDescent="0.3">
      <c r="B22" s="313"/>
      <c r="C22" s="331" t="s">
        <v>317</v>
      </c>
      <c r="D22" s="334"/>
    </row>
    <row r="23" spans="2:4" ht="16.5" x14ac:dyDescent="0.3">
      <c r="B23" s="313"/>
      <c r="C23" s="331" t="s">
        <v>415</v>
      </c>
      <c r="D23" s="334"/>
    </row>
    <row r="24" spans="2:4" ht="16.5" x14ac:dyDescent="0.3">
      <c r="B24" s="313"/>
      <c r="C24" s="331" t="s">
        <v>322</v>
      </c>
      <c r="D24" s="334"/>
    </row>
    <row r="25" spans="2:4" ht="16.5" x14ac:dyDescent="0.3">
      <c r="B25" s="313"/>
      <c r="C25" s="331" t="s">
        <v>318</v>
      </c>
      <c r="D25" s="334"/>
    </row>
    <row r="26" spans="2:4" ht="16.5" x14ac:dyDescent="0.3">
      <c r="B26" s="313"/>
      <c r="C26" s="331" t="s">
        <v>3780</v>
      </c>
      <c r="D26" s="334"/>
    </row>
    <row r="27" spans="2:4" ht="16.5" x14ac:dyDescent="0.3">
      <c r="B27" s="313"/>
      <c r="C27" s="331" t="s">
        <v>3781</v>
      </c>
      <c r="D27" s="334"/>
    </row>
    <row r="28" spans="2:4" ht="16.5" x14ac:dyDescent="0.3">
      <c r="B28" s="313"/>
      <c r="C28" s="331" t="s">
        <v>3782</v>
      </c>
      <c r="D28" s="334"/>
    </row>
    <row r="29" spans="2:4" ht="16.5" x14ac:dyDescent="0.3">
      <c r="B29" s="313"/>
      <c r="C29" s="331" t="s">
        <v>323</v>
      </c>
      <c r="D29" s="334"/>
    </row>
    <row r="30" spans="2:4" ht="16.5" x14ac:dyDescent="0.3">
      <c r="B30" s="313"/>
      <c r="C30" s="331" t="s">
        <v>2772</v>
      </c>
      <c r="D30" s="334"/>
    </row>
    <row r="31" spans="2:4" ht="16.5" x14ac:dyDescent="0.3">
      <c r="B31" s="330"/>
      <c r="C31" s="331" t="s">
        <v>319</v>
      </c>
      <c r="D31" s="334"/>
    </row>
    <row r="32" spans="2:4" x14ac:dyDescent="0.25">
      <c r="B32" s="312"/>
    </row>
    <row r="33" spans="2:2" x14ac:dyDescent="0.25">
      <c r="B33" s="312"/>
    </row>
    <row r="34" spans="2:2" x14ac:dyDescent="0.25"/>
    <row r="35" spans="2:2" x14ac:dyDescent="0.25"/>
    <row r="36" spans="2:2" x14ac:dyDescent="0.25"/>
  </sheetData>
  <sheetProtection algorithmName="SHA-512" hashValue="n+6yqjQ99Msni8SjxCCqikhKOUY5w1QvDByhNyRAY7D9xHYfw9TDwq5n31wxnauQY74OLrLkEUtxKHK65qsLyg==" saltValue="V9XQpC+/kj97kPNIFLlmYA==" spinCount="100000" sheet="1"/>
  <protectedRanges>
    <protectedRange sqref="C8:D9" name="Cover Page"/>
  </protectedRanges>
  <customSheetViews>
    <customSheetView guid="{28AEA750-C54C-42D1-88CB-93F4F736EA11}" fitToPage="1" topLeftCell="C8">
      <selection activeCell="C8" sqref="C8"/>
      <pageMargins left="0.7" right="0.7" top="0.75" bottom="0.75" header="0.3" footer="0.3"/>
      <pageSetup scale="68" orientation="portrait" r:id="rId1"/>
      <headerFooter>
        <oddHeader>&amp;A</oddHeader>
      </headerFooter>
    </customSheetView>
    <customSheetView guid="{E32B2AD9-E93B-47B2-A401-1E32445A77A6}" fitToPage="1" topLeftCell="A8">
      <selection activeCell="H12" sqref="H12"/>
      <pageMargins left="0.7" right="0.7" top="0.75" bottom="0.75" header="0.3" footer="0.3"/>
      <pageSetup scale="67" orientation="portrait" r:id="rId2"/>
      <headerFooter>
        <oddHeader>&amp;A</oddHeader>
      </headerFooter>
    </customSheetView>
  </customSheetViews>
  <mergeCells count="2">
    <mergeCell ref="C8:D8"/>
    <mergeCell ref="C9:D9"/>
  </mergeCells>
  <pageMargins left="0.7" right="0.7" top="0.75" bottom="0.75" header="0.3" footer="0.3"/>
  <pageSetup scale="68" orientation="portrait" r:id="rId3"/>
  <headerFooter>
    <oddHeader>&amp;A</oddHeader>
  </headerFooter>
  <customProperties>
    <customPr name="OrphanNamesChecked" r:id="rId4"/>
  </customPropertie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25"/>
  <sheetViews>
    <sheetView showGridLines="0" topLeftCell="B1" zoomScale="90" zoomScaleNormal="90" workbookViewId="0">
      <selection activeCell="C11" sqref="C11"/>
    </sheetView>
  </sheetViews>
  <sheetFormatPr defaultColWidth="0" defaultRowHeight="16.5" zeroHeight="1" x14ac:dyDescent="0.3"/>
  <cols>
    <col min="1" max="1" width="16.25" hidden="1" customWidth="1"/>
    <col min="2" max="2" width="15.75" customWidth="1"/>
    <col min="3" max="3" width="83.375" customWidth="1"/>
    <col min="4" max="4" width="19" style="18" bestFit="1" customWidth="1"/>
    <col min="5" max="5" width="6.125" style="18" customWidth="1"/>
    <col min="6" max="6" width="19.25" style="18" hidden="1" customWidth="1"/>
    <col min="7" max="16384" width="8.625" hidden="1"/>
  </cols>
  <sheetData>
    <row r="1" spans="1:6" ht="23.25" x14ac:dyDescent="0.35">
      <c r="A1" s="18" t="s">
        <v>2768</v>
      </c>
      <c r="B1" s="45" t="s">
        <v>2970</v>
      </c>
      <c r="F1" s="18" t="s">
        <v>2888</v>
      </c>
    </row>
    <row r="2" spans="1:6" x14ac:dyDescent="0.3"/>
    <row r="3" spans="1:6" x14ac:dyDescent="0.3"/>
    <row r="4" spans="1:6" x14ac:dyDescent="0.3"/>
    <row r="5" spans="1:6" x14ac:dyDescent="0.3">
      <c r="B5" s="15" t="s">
        <v>2754</v>
      </c>
    </row>
    <row r="6" spans="1:6" ht="33.75" customHeight="1" x14ac:dyDescent="0.3">
      <c r="B6" s="368" t="s">
        <v>2969</v>
      </c>
      <c r="C6" s="368"/>
    </row>
    <row r="7" spans="1:6" x14ac:dyDescent="0.3"/>
    <row r="8" spans="1:6" x14ac:dyDescent="0.3"/>
    <row r="9" spans="1:6" hidden="1" x14ac:dyDescent="0.3">
      <c r="C9" s="19" t="s">
        <v>325</v>
      </c>
    </row>
    <row r="10" spans="1:6" x14ac:dyDescent="0.3">
      <c r="C10" s="94" t="s">
        <v>2754</v>
      </c>
    </row>
    <row r="11" spans="1:6" x14ac:dyDescent="0.3">
      <c r="A11" s="18" t="s">
        <v>328</v>
      </c>
      <c r="B11" t="s">
        <v>2748</v>
      </c>
      <c r="C11" s="68"/>
      <c r="D11" s="18" t="str">
        <f>IF(F11=1,"Information Required","")</f>
        <v>Information Required</v>
      </c>
      <c r="F11" s="18">
        <f>IF(_D_RC_C1_R1="",1,0)</f>
        <v>1</v>
      </c>
    </row>
    <row r="12" spans="1:6" x14ac:dyDescent="0.3">
      <c r="A12" s="18" t="s">
        <v>329</v>
      </c>
      <c r="B12" t="s">
        <v>2755</v>
      </c>
      <c r="C12" s="68"/>
      <c r="D12" s="18" t="str">
        <f t="shared" ref="D12:D15" si="0">IF(F12=1,"Information Required","")</f>
        <v>Information Required</v>
      </c>
      <c r="F12" s="18">
        <f>IF(_D_RC_C1_R2="",1,0)</f>
        <v>1</v>
      </c>
    </row>
    <row r="13" spans="1:6" x14ac:dyDescent="0.3">
      <c r="A13" s="18" t="s">
        <v>330</v>
      </c>
      <c r="B13" t="s">
        <v>2756</v>
      </c>
      <c r="C13" s="68"/>
      <c r="D13" s="18" t="str">
        <f t="shared" si="0"/>
        <v>Information Required</v>
      </c>
      <c r="F13" s="18">
        <f>IF(_D_RC_C1_R3="",1,0)</f>
        <v>1</v>
      </c>
    </row>
    <row r="14" spans="1:6" x14ac:dyDescent="0.3">
      <c r="A14" s="18" t="s">
        <v>331</v>
      </c>
      <c r="B14" t="s">
        <v>2757</v>
      </c>
      <c r="C14" s="68"/>
      <c r="D14" s="18" t="str">
        <f t="shared" si="0"/>
        <v>Information Required</v>
      </c>
      <c r="F14" s="18">
        <f>IF(_D_RC_C1_R4="",1,0)</f>
        <v>1</v>
      </c>
    </row>
    <row r="15" spans="1:6" x14ac:dyDescent="0.3">
      <c r="A15" s="18" t="s">
        <v>332</v>
      </c>
      <c r="B15" t="s">
        <v>2758</v>
      </c>
      <c r="C15" s="68"/>
      <c r="D15" s="18" t="str">
        <f t="shared" si="0"/>
        <v>Information Required</v>
      </c>
      <c r="F15" s="18">
        <f>IF(_D_RC_C1_R5="",1,0)</f>
        <v>1</v>
      </c>
    </row>
    <row r="16" spans="1:6" x14ac:dyDescent="0.3">
      <c r="F16" s="50"/>
    </row>
    <row r="17" spans="6:6" ht="17.25" thickBot="1" x14ac:dyDescent="0.35">
      <c r="F17" s="51">
        <f>SUM(F11:F15)</f>
        <v>5</v>
      </c>
    </row>
    <row r="18" spans="6:6" ht="17.25" thickTop="1" x14ac:dyDescent="0.3">
      <c r="F18" s="49" t="s">
        <v>340</v>
      </c>
    </row>
    <row r="19" spans="6:6" x14ac:dyDescent="0.3"/>
    <row r="20" spans="6:6" x14ac:dyDescent="0.3"/>
    <row r="21" spans="6:6" x14ac:dyDescent="0.3"/>
    <row r="22" spans="6:6" x14ac:dyDescent="0.3"/>
    <row r="23" spans="6:6" x14ac:dyDescent="0.3"/>
    <row r="24" spans="6:6" x14ac:dyDescent="0.3"/>
    <row r="25" spans="6:6" x14ac:dyDescent="0.3"/>
  </sheetData>
  <sheetProtection algorithmName="SHA-512" hashValue="qI7xq/KpTCai8nTEkOIiaIOcrcZZIc9K+JtxZBI77Ccd1SXFUsx8AJAJ6cdBIotiHTOGLs9U83tlGtzDwyc+kA==" saltValue="vkfMFswWhyuL12jN6da6MQ==" spinCount="100000" sheet="1" objects="1" scenarios="1"/>
  <protectedRanges>
    <protectedRange sqref="C11:C15" name="Report Certification"/>
  </protectedRanges>
  <customSheetViews>
    <customSheetView guid="{28AEA750-C54C-42D1-88CB-93F4F736EA11}" fitToPage="1" topLeftCell="B1">
      <selection activeCell="C11" sqref="C11"/>
      <pageMargins left="0.7" right="0.7" top="0.75" bottom="0.75" header="0.3" footer="0.3"/>
      <pageSetup scale="74" orientation="portrait" verticalDpi="0" r:id="rId1"/>
      <headerFooter>
        <oddHeader>&amp;A</oddHeader>
      </headerFooter>
    </customSheetView>
    <customSheetView guid="{E32B2AD9-E93B-47B2-A401-1E32445A77A6}" fitToPage="1" topLeftCell="B1">
      <selection activeCell="C11" sqref="C11"/>
      <pageMargins left="0.7" right="0.7" top="0.75" bottom="0.75" header="0.3" footer="0.3"/>
      <pageSetup scale="74" orientation="portrait" verticalDpi="0" r:id="rId2"/>
      <headerFooter>
        <oddHeader>&amp;A</oddHeader>
      </headerFooter>
    </customSheetView>
  </customSheetViews>
  <mergeCells count="1">
    <mergeCell ref="B6:C6"/>
  </mergeCells>
  <pageMargins left="0.7" right="0.7" top="0.75" bottom="0.75" header="0.3" footer="0.3"/>
  <pageSetup scale="74" orientation="portrait" verticalDpi="0" r:id="rId3"/>
  <headerFooter>
    <oddHeader>&amp;A</oddHeader>
  </headerFooter>
  <customProperties>
    <customPr name="OrphanNamesChecke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1CD9D3ACED88469F8CB7589D6B83F2" ma:contentTypeVersion="10" ma:contentTypeDescription="Create a new document." ma:contentTypeScope="" ma:versionID="adcb34afcc0e0584e3bb177a8fcb4a57">
  <xsd:schema xmlns:xsd="http://www.w3.org/2001/XMLSchema" xmlns:xs="http://www.w3.org/2001/XMLSchema" xmlns:p="http://schemas.microsoft.com/office/2006/metadata/properties" xmlns:ns2="add3b11f-c68a-4bd1-b839-183bb3c457ae" xmlns:ns3="037c12e7-1faa-48d1-bd77-a731c4b96e15" targetNamespace="http://schemas.microsoft.com/office/2006/metadata/properties" ma:root="true" ma:fieldsID="48b96b30c52a22ca313e052b93e2c2a6" ns2:_="" ns3:_="">
    <xsd:import namespace="add3b11f-c68a-4bd1-b839-183bb3c457ae"/>
    <xsd:import namespace="037c12e7-1faa-48d1-bd77-a731c4b96e15"/>
    <xsd:element name="properties">
      <xsd:complexType>
        <xsd:sequence>
          <xsd:element name="documentManagement">
            <xsd:complexType>
              <xsd:all>
                <xsd:element ref="ns2:PFID" minOccurs="0"/>
                <xsd:element ref="ns2:MediaServiceMetadata" minOccurs="0"/>
                <xsd:element ref="ns2:MediaServiceFastMetadata" minOccurs="0"/>
                <xsd:element ref="ns2:Source" minOccurs="0"/>
                <xsd:element ref="ns2:Hospital" minOccurs="0"/>
                <xsd:element ref="ns2:OutputDone" minOccurs="0"/>
                <xsd:element ref="ns2:Notes" minOccurs="0"/>
                <xsd:element ref="ns3:SharedWithUsers" minOccurs="0"/>
                <xsd:element ref="ns3:SharedWithDetails" minOccurs="0"/>
                <xsd:element ref="ns2:F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d3b11f-c68a-4bd1-b839-183bb3c457ae" elementFormDefault="qualified">
    <xsd:import namespace="http://schemas.microsoft.com/office/2006/documentManagement/types"/>
    <xsd:import namespace="http://schemas.microsoft.com/office/infopath/2007/PartnerControls"/>
    <xsd:element name="PFID" ma:index="8" nillable="true" ma:displayName="PF ID" ma:decimals="0" ma:format="Dropdown" ma:internalName="PFID" ma:percentage="FALSE">
      <xsd:simpleType>
        <xsd:restriction base="dms:Number"/>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Source" ma:index="11" nillable="true" ma:displayName="Source" ma:format="Dropdown" ma:internalName="Source">
      <xsd:simpleType>
        <xsd:restriction base="dms:Choice">
          <xsd:enumeration value="DATABANK"/>
          <xsd:enumeration value="Financial Statements"/>
          <xsd:enumeration value="Medicare Cost Report"/>
          <xsd:enumeration value="Utilization &amp; Acquisition Tool"/>
        </xsd:restriction>
      </xsd:simpleType>
    </xsd:element>
    <xsd:element name="Hospital" ma:index="12" nillable="true" ma:displayName="Hospital" ma:format="Dropdown" ma:internalName="Hospital">
      <xsd:simpleType>
        <xsd:restriction base="dms:Text">
          <xsd:maxLength value="255"/>
        </xsd:restriction>
      </xsd:simpleType>
    </xsd:element>
    <xsd:element name="OutputDone" ma:index="13" nillable="true" ma:displayName="OutputDone" ma:default="0" ma:format="Dropdown" ma:internalName="OutputDone">
      <xsd:simpleType>
        <xsd:restriction base="dms:Boolean"/>
      </xsd:simpleType>
    </xsd:element>
    <xsd:element name="Notes" ma:index="14" nillable="true" ma:displayName="Notes" ma:format="Dropdown" ma:internalName="Notes">
      <xsd:simpleType>
        <xsd:restriction base="dms:Text">
          <xsd:maxLength value="255"/>
        </xsd:restriction>
      </xsd:simpleType>
    </xsd:element>
    <xsd:element name="FY" ma:index="17" nillable="true" ma:displayName="FY" ma:description="Fiscal Year" ma:internalName="FY">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7c12e7-1faa-48d1-bd77-a731c4b96e1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ource xmlns="add3b11f-c68a-4bd1-b839-183bb3c457ae" xsi:nil="true"/>
    <PFID xmlns="add3b11f-c68a-4bd1-b839-183bb3c457ae" xsi:nil="true"/>
    <Hospital xmlns="add3b11f-c68a-4bd1-b839-183bb3c457ae" xsi:nil="true"/>
    <OutputDone xmlns="add3b11f-c68a-4bd1-b839-183bb3c457ae">false</OutputDone>
    <Notes xmlns="add3b11f-c68a-4bd1-b839-183bb3c457ae" xsi:nil="true"/>
    <FY xmlns="add3b11f-c68a-4bd1-b839-183bb3c457a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BC81A1-4666-4F91-B1E7-B753107BE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d3b11f-c68a-4bd1-b839-183bb3c457ae"/>
    <ds:schemaRef ds:uri="037c12e7-1faa-48d1-bd77-a731c4b96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E3E617-33D3-4F13-A355-B60552816974}">
  <ds:schemaRefs>
    <ds:schemaRef ds:uri="http://schemas.microsoft.com/office/2006/metadata/properties"/>
    <ds:schemaRef ds:uri="http://purl.org/dc/terms/"/>
    <ds:schemaRef ds:uri="add3b11f-c68a-4bd1-b839-183bb3c457ae"/>
    <ds:schemaRef ds:uri="http://schemas.microsoft.com/office/2006/documentManagement/types"/>
    <ds:schemaRef ds:uri="037c12e7-1faa-48d1-bd77-a731c4b96e15"/>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339F7D0-B655-437D-B77A-02AA09410C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2340</vt:i4>
      </vt:variant>
    </vt:vector>
  </HeadingPairs>
  <TitlesOfParts>
    <vt:vector size="2366" baseType="lpstr">
      <vt:lpstr>‡‡MappingWorksheet‡‡</vt:lpstr>
      <vt:lpstr>‡‡MappingControlWorksheet‡‡</vt:lpstr>
      <vt:lpstr>‡‡MappingConfig‡‡</vt:lpstr>
      <vt:lpstr>‡‡Categories‡‡</vt:lpstr>
      <vt:lpstr>Version Info.</vt:lpstr>
      <vt:lpstr>Data Gap</vt:lpstr>
      <vt:lpstr>Notes and Instructions</vt:lpstr>
      <vt:lpstr>Cover Page</vt:lpstr>
      <vt:lpstr>Report Certification</vt:lpstr>
      <vt:lpstr>Checklist</vt:lpstr>
      <vt:lpstr>General Information</vt:lpstr>
      <vt:lpstr>Acquistions</vt:lpstr>
      <vt:lpstr>System Acquistions</vt:lpstr>
      <vt:lpstr>Compensation</vt:lpstr>
      <vt:lpstr>Staffing</vt:lpstr>
      <vt:lpstr>Utilization</vt:lpstr>
      <vt:lpstr>Charges &amp; Revenue</vt:lpstr>
      <vt:lpstr>Expenses &amp; Net Income</vt:lpstr>
      <vt:lpstr>Balance Sheet</vt:lpstr>
      <vt:lpstr>Transfers to Other Entities</vt:lpstr>
      <vt:lpstr>Service Line Changes</vt:lpstr>
      <vt:lpstr>Major Projects Narrative Report</vt:lpstr>
      <vt:lpstr>Bad Debt &amp; Charity Care</vt:lpstr>
      <vt:lpstr>Ratio Analysis</vt:lpstr>
      <vt:lpstr>Notes from Hospital</vt:lpstr>
      <vt:lpstr>Data Validation List</vt:lpstr>
      <vt:lpstr>_C000011</vt:lpstr>
      <vt:lpstr>_C000013</vt:lpstr>
      <vt:lpstr>_C000020</vt:lpstr>
      <vt:lpstr>_C000030</vt:lpstr>
      <vt:lpstr>_C000490</vt:lpstr>
      <vt:lpstr>_C001116</vt:lpstr>
      <vt:lpstr>_C001127</vt:lpstr>
      <vt:lpstr>_C001336</vt:lpstr>
      <vt:lpstr>_C001618</vt:lpstr>
      <vt:lpstr>_C001671</vt:lpstr>
      <vt:lpstr>_C001691</vt:lpstr>
      <vt:lpstr>_C001779</vt:lpstr>
      <vt:lpstr>_C002001</vt:lpstr>
      <vt:lpstr>_C002017</vt:lpstr>
      <vt:lpstr>_C002024</vt:lpstr>
      <vt:lpstr>_C002032</vt:lpstr>
      <vt:lpstr>_C002037</vt:lpstr>
      <vt:lpstr>_C002043</vt:lpstr>
      <vt:lpstr>_C002051</vt:lpstr>
      <vt:lpstr>_C002052</vt:lpstr>
      <vt:lpstr>_C002064</vt:lpstr>
      <vt:lpstr>_C002068</vt:lpstr>
      <vt:lpstr>_C002147</vt:lpstr>
      <vt:lpstr>_C002599</vt:lpstr>
      <vt:lpstr>_C002609</vt:lpstr>
      <vt:lpstr>_C002640</vt:lpstr>
      <vt:lpstr>_C002697</vt:lpstr>
      <vt:lpstr>_D_CCR_Ca1_R1</vt:lpstr>
      <vt:lpstr>_D_CCR_Ca1_R2</vt:lpstr>
      <vt:lpstr>_D_CCR_Ca1_R3</vt:lpstr>
      <vt:lpstr>_D_CCR_Ca1_R4</vt:lpstr>
      <vt:lpstr>_D_COM_C1_R2</vt:lpstr>
      <vt:lpstr>_D_COM_C1_R3</vt:lpstr>
      <vt:lpstr>_D_COM_C1_R4</vt:lpstr>
      <vt:lpstr>_D_COM_C1_R5</vt:lpstr>
      <vt:lpstr>_D_COM_C12_R1</vt:lpstr>
      <vt:lpstr>_D_COM_C12_R10</vt:lpstr>
      <vt:lpstr>_D_COM_C12_R11</vt:lpstr>
      <vt:lpstr>_D_COM_C12_R12</vt:lpstr>
      <vt:lpstr>_D_COM_C12_R13</vt:lpstr>
      <vt:lpstr>_D_COM_C12_R14</vt:lpstr>
      <vt:lpstr>_D_COM_C12_R2</vt:lpstr>
      <vt:lpstr>_D_COM_C12_R3</vt:lpstr>
      <vt:lpstr>_D_COM_C12_R4</vt:lpstr>
      <vt:lpstr>_D_COM_C12_R5</vt:lpstr>
      <vt:lpstr>_D_COM_C12_R6</vt:lpstr>
      <vt:lpstr>_D_COM_C12_R7</vt:lpstr>
      <vt:lpstr>_D_COM_C12_R8</vt:lpstr>
      <vt:lpstr>_D_COM_C12_R9</vt:lpstr>
      <vt:lpstr>_D_COM_C2_R1</vt:lpstr>
      <vt:lpstr>_D_COM_C2_R2</vt:lpstr>
      <vt:lpstr>_D_COM_C2_R3</vt:lpstr>
      <vt:lpstr>_D_COM_C2_R4</vt:lpstr>
      <vt:lpstr>_D_COM_C2_R5</vt:lpstr>
      <vt:lpstr>_D_COM_C3_R1</vt:lpstr>
      <vt:lpstr>_D_COM_C3_R2</vt:lpstr>
      <vt:lpstr>_D_COM_C3_R3</vt:lpstr>
      <vt:lpstr>_D_COM_C3_R4</vt:lpstr>
      <vt:lpstr>_D_COM_C3_R5</vt:lpstr>
      <vt:lpstr>_D_COM_C4_R1</vt:lpstr>
      <vt:lpstr>_D_COM_C4_R2</vt:lpstr>
      <vt:lpstr>_D_COM_C4_R3</vt:lpstr>
      <vt:lpstr>_D_COM_C4_R4</vt:lpstr>
      <vt:lpstr>_D_COM_C4_R5</vt:lpstr>
      <vt:lpstr>_D_COM_C5_R1</vt:lpstr>
      <vt:lpstr>_D_COM_C5_R2</vt:lpstr>
      <vt:lpstr>_D_COM_C5_R3</vt:lpstr>
      <vt:lpstr>_D_COM_C5_R4</vt:lpstr>
      <vt:lpstr>_D_COM_C5_R5</vt:lpstr>
      <vt:lpstr>_D_COM_C6_R1</vt:lpstr>
      <vt:lpstr>_D_COM_C6_R2</vt:lpstr>
      <vt:lpstr>_D_COM_C6_R3</vt:lpstr>
      <vt:lpstr>_D_COM_C6_R4</vt:lpstr>
      <vt:lpstr>_D_COM_C6_R5</vt:lpstr>
      <vt:lpstr>_D_COM_C9_R1</vt:lpstr>
      <vt:lpstr>_D_COM_C9_R2</vt:lpstr>
      <vt:lpstr>_D_COM_C9_R3</vt:lpstr>
      <vt:lpstr>_D_COM_C9_R4</vt:lpstr>
      <vt:lpstr>_D_COM_C9_R5</vt:lpstr>
      <vt:lpstr>_D_OPM_Ce1_Re1</vt:lpstr>
      <vt:lpstr>_D_OPM_Ce1_Re3</vt:lpstr>
      <vt:lpstr>_D_OPM_Ce1_Re4</vt:lpstr>
      <vt:lpstr>_D_PNI_Cc1_Rc1</vt:lpstr>
      <vt:lpstr>_D_PNI_Cc1_Rc2</vt:lpstr>
      <vt:lpstr>_D_PNI_Cc1_Rc3</vt:lpstr>
      <vt:lpstr>_D_PRJ_C1_R1</vt:lpstr>
      <vt:lpstr>_D_PSC_Cb2_R5</vt:lpstr>
      <vt:lpstr>_D_PSC_Cb2_R6</vt:lpstr>
      <vt:lpstr>_D_PSC_Cb2_R7</vt:lpstr>
      <vt:lpstr>_D_RC_C1_R1</vt:lpstr>
      <vt:lpstr>_D_RC_C1_R2</vt:lpstr>
      <vt:lpstr>_D_RC_C1_R3</vt:lpstr>
      <vt:lpstr>_D_RC_C1_R4</vt:lpstr>
      <vt:lpstr>_D_RC_C1_R5</vt:lpstr>
      <vt:lpstr>_D_SPM_Cd1_Rd1</vt:lpstr>
      <vt:lpstr>_D_SPM_Cd1_Rd2</vt:lpstr>
      <vt:lpstr>_D_SPM_Cd1_Rd3</vt:lpstr>
      <vt:lpstr>_D_STA_C2_R10</vt:lpstr>
      <vt:lpstr>_D_STA_C2_R11</vt:lpstr>
      <vt:lpstr>_D_SVC_C3_R1</vt:lpstr>
      <vt:lpstr>_D_SVC_C4_R1</vt:lpstr>
      <vt:lpstr>_D_SVC_C5_R1</vt:lpstr>
      <vt:lpstr>_D_TPM_Cf1_Rf1</vt:lpstr>
      <vt:lpstr>_D_TPM_Cf1_Rf2</vt:lpstr>
      <vt:lpstr>_D_TPM_Cf1_Rf3</vt:lpstr>
      <vt:lpstr>_D_TPM_Cf1_Rf4</vt:lpstr>
      <vt:lpstr>_D_TPM_Cf1_Rf5</vt:lpstr>
      <vt:lpstr>_D_TPM_Cf1_Rf6</vt:lpstr>
      <vt:lpstr>_D000014</vt:lpstr>
      <vt:lpstr>_D000015</vt:lpstr>
      <vt:lpstr>_D000016</vt:lpstr>
      <vt:lpstr>_D000017</vt:lpstr>
      <vt:lpstr>_D000018</vt:lpstr>
      <vt:lpstr>_D000019</vt:lpstr>
      <vt:lpstr>_D000024</vt:lpstr>
      <vt:lpstr>_D000025</vt:lpstr>
      <vt:lpstr>_D000026</vt:lpstr>
      <vt:lpstr>_D000027</vt:lpstr>
      <vt:lpstr>_D000082</vt:lpstr>
      <vt:lpstr>_D000083</vt:lpstr>
      <vt:lpstr>_D000084</vt:lpstr>
      <vt:lpstr>_D000085</vt:lpstr>
      <vt:lpstr>_D000086</vt:lpstr>
      <vt:lpstr>_D000087</vt:lpstr>
      <vt:lpstr>_D000088</vt:lpstr>
      <vt:lpstr>_D000089</vt:lpstr>
      <vt:lpstr>_D000090</vt:lpstr>
      <vt:lpstr>_D000091</vt:lpstr>
      <vt:lpstr>_D000092</vt:lpstr>
      <vt:lpstr>_D000093</vt:lpstr>
      <vt:lpstr>_D000094</vt:lpstr>
      <vt:lpstr>_D000095</vt:lpstr>
      <vt:lpstr>_D000096</vt:lpstr>
      <vt:lpstr>_D000097</vt:lpstr>
      <vt:lpstr>_D000098</vt:lpstr>
      <vt:lpstr>_D000099</vt:lpstr>
      <vt:lpstr>_D000100</vt:lpstr>
      <vt:lpstr>_D000101</vt:lpstr>
      <vt:lpstr>_D000102</vt:lpstr>
      <vt:lpstr>_D000103</vt:lpstr>
      <vt:lpstr>_D000104</vt:lpstr>
      <vt:lpstr>_D000105</vt:lpstr>
      <vt:lpstr>_D000106</vt:lpstr>
      <vt:lpstr>_D000107</vt:lpstr>
      <vt:lpstr>_D000108</vt:lpstr>
      <vt:lpstr>_D000109</vt:lpstr>
      <vt:lpstr>_D000110</vt:lpstr>
      <vt:lpstr>_D000111</vt:lpstr>
      <vt:lpstr>_D000112</vt:lpstr>
      <vt:lpstr>_D000113</vt:lpstr>
      <vt:lpstr>_D000114</vt:lpstr>
      <vt:lpstr>_D000115</vt:lpstr>
      <vt:lpstr>_D000116</vt:lpstr>
      <vt:lpstr>_D000117</vt:lpstr>
      <vt:lpstr>_D000118</vt:lpstr>
      <vt:lpstr>_D000119</vt:lpstr>
      <vt:lpstr>_D000120</vt:lpstr>
      <vt:lpstr>_D000121</vt:lpstr>
      <vt:lpstr>_D000122</vt:lpstr>
      <vt:lpstr>_D000123</vt:lpstr>
      <vt:lpstr>_D000124</vt:lpstr>
      <vt:lpstr>_D000125</vt:lpstr>
      <vt:lpstr>_D000126</vt:lpstr>
      <vt:lpstr>_D000127</vt:lpstr>
      <vt:lpstr>_D000128</vt:lpstr>
      <vt:lpstr>_D000129</vt:lpstr>
      <vt:lpstr>_D000130</vt:lpstr>
      <vt:lpstr>_D000131</vt:lpstr>
      <vt:lpstr>_D000132</vt:lpstr>
      <vt:lpstr>_D000133</vt:lpstr>
      <vt:lpstr>_D000134</vt:lpstr>
      <vt:lpstr>_D000135</vt:lpstr>
      <vt:lpstr>_D000136</vt:lpstr>
      <vt:lpstr>_D000137</vt:lpstr>
      <vt:lpstr>_D000138</vt:lpstr>
      <vt:lpstr>_D000139</vt:lpstr>
      <vt:lpstr>_D000140</vt:lpstr>
      <vt:lpstr>_D000141</vt:lpstr>
      <vt:lpstr>_D000142</vt:lpstr>
      <vt:lpstr>_D000143</vt:lpstr>
      <vt:lpstr>_D000144</vt:lpstr>
      <vt:lpstr>_D000145</vt:lpstr>
      <vt:lpstr>_D000146</vt:lpstr>
      <vt:lpstr>_D000147</vt:lpstr>
      <vt:lpstr>_D000148</vt:lpstr>
      <vt:lpstr>_D000149</vt:lpstr>
      <vt:lpstr>_D000150</vt:lpstr>
      <vt:lpstr>_D000151</vt:lpstr>
      <vt:lpstr>_D000152</vt:lpstr>
      <vt:lpstr>_D000153</vt:lpstr>
      <vt:lpstr>_D000154</vt:lpstr>
      <vt:lpstr>_D000155</vt:lpstr>
      <vt:lpstr>_D000156</vt:lpstr>
      <vt:lpstr>_D000157</vt:lpstr>
      <vt:lpstr>_D000158</vt:lpstr>
      <vt:lpstr>_D000159</vt:lpstr>
      <vt:lpstr>_D000160</vt:lpstr>
      <vt:lpstr>_D000161</vt:lpstr>
      <vt:lpstr>_D000162</vt:lpstr>
      <vt:lpstr>_D000163</vt:lpstr>
      <vt:lpstr>_D000164</vt:lpstr>
      <vt:lpstr>_D000165</vt:lpstr>
      <vt:lpstr>_D000166</vt:lpstr>
      <vt:lpstr>_D000167</vt:lpstr>
      <vt:lpstr>_D000168</vt:lpstr>
      <vt:lpstr>_D000169</vt:lpstr>
      <vt:lpstr>_D000170</vt:lpstr>
      <vt:lpstr>_D000171</vt:lpstr>
      <vt:lpstr>_D000172</vt:lpstr>
      <vt:lpstr>_D000173</vt:lpstr>
      <vt:lpstr>_D000174</vt:lpstr>
      <vt:lpstr>_D000175</vt:lpstr>
      <vt:lpstr>_D000176</vt:lpstr>
      <vt:lpstr>_D000177</vt:lpstr>
      <vt:lpstr>_D000178</vt:lpstr>
      <vt:lpstr>_D000179</vt:lpstr>
      <vt:lpstr>_D000180</vt:lpstr>
      <vt:lpstr>_D000181</vt:lpstr>
      <vt:lpstr>_D000182</vt:lpstr>
      <vt:lpstr>_D000183</vt:lpstr>
      <vt:lpstr>_D000184</vt:lpstr>
      <vt:lpstr>_D000185</vt:lpstr>
      <vt:lpstr>_D000186</vt:lpstr>
      <vt:lpstr>_D000187</vt:lpstr>
      <vt:lpstr>_D000188</vt:lpstr>
      <vt:lpstr>_D000189</vt:lpstr>
      <vt:lpstr>_D000190</vt:lpstr>
      <vt:lpstr>_D000191</vt:lpstr>
      <vt:lpstr>_D000192</vt:lpstr>
      <vt:lpstr>_D000193</vt:lpstr>
      <vt:lpstr>_D000194</vt:lpstr>
      <vt:lpstr>_D000195</vt:lpstr>
      <vt:lpstr>_D000196</vt:lpstr>
      <vt:lpstr>_D000197</vt:lpstr>
      <vt:lpstr>_D000198</vt:lpstr>
      <vt:lpstr>_D000199</vt:lpstr>
      <vt:lpstr>_D000200</vt:lpstr>
      <vt:lpstr>_D000201</vt:lpstr>
      <vt:lpstr>_D000202</vt:lpstr>
      <vt:lpstr>_D000203</vt:lpstr>
      <vt:lpstr>_D000204</vt:lpstr>
      <vt:lpstr>_D000205</vt:lpstr>
      <vt:lpstr>_D000206</vt:lpstr>
      <vt:lpstr>_D000207</vt:lpstr>
      <vt:lpstr>_D000208</vt:lpstr>
      <vt:lpstr>_D000209</vt:lpstr>
      <vt:lpstr>_D000210</vt:lpstr>
      <vt:lpstr>_D000211</vt:lpstr>
      <vt:lpstr>_D000212</vt:lpstr>
      <vt:lpstr>_D000213</vt:lpstr>
      <vt:lpstr>_D000214</vt:lpstr>
      <vt:lpstr>_D000215</vt:lpstr>
      <vt:lpstr>_D000216</vt:lpstr>
      <vt:lpstr>_D000217</vt:lpstr>
      <vt:lpstr>_D000218</vt:lpstr>
      <vt:lpstr>_D000219</vt:lpstr>
      <vt:lpstr>_D000220</vt:lpstr>
      <vt:lpstr>_D000221</vt:lpstr>
      <vt:lpstr>_D000222</vt:lpstr>
      <vt:lpstr>_D000223</vt:lpstr>
      <vt:lpstr>_D000224</vt:lpstr>
      <vt:lpstr>_D000225</vt:lpstr>
      <vt:lpstr>_D000226</vt:lpstr>
      <vt:lpstr>_D000227</vt:lpstr>
      <vt:lpstr>_D000228</vt:lpstr>
      <vt:lpstr>_D000229</vt:lpstr>
      <vt:lpstr>_D000230</vt:lpstr>
      <vt:lpstr>_D000231</vt:lpstr>
      <vt:lpstr>_D000232</vt:lpstr>
      <vt:lpstr>_D000233</vt:lpstr>
      <vt:lpstr>_D000234</vt:lpstr>
      <vt:lpstr>_D000235</vt:lpstr>
      <vt:lpstr>_D000236</vt:lpstr>
      <vt:lpstr>_D000237</vt:lpstr>
      <vt:lpstr>_D000238</vt:lpstr>
      <vt:lpstr>_D000239</vt:lpstr>
      <vt:lpstr>_D000240</vt:lpstr>
      <vt:lpstr>_D000241</vt:lpstr>
      <vt:lpstr>_D000242</vt:lpstr>
      <vt:lpstr>_D000243</vt:lpstr>
      <vt:lpstr>_D000244</vt:lpstr>
      <vt:lpstr>_D000245</vt:lpstr>
      <vt:lpstr>_D000246</vt:lpstr>
      <vt:lpstr>_D000247</vt:lpstr>
      <vt:lpstr>_D000248</vt:lpstr>
      <vt:lpstr>_D000249</vt:lpstr>
      <vt:lpstr>_D000250</vt:lpstr>
      <vt:lpstr>_D000251</vt:lpstr>
      <vt:lpstr>_D000252</vt:lpstr>
      <vt:lpstr>_D000253</vt:lpstr>
      <vt:lpstr>_D000254</vt:lpstr>
      <vt:lpstr>_D000255</vt:lpstr>
      <vt:lpstr>_D000256</vt:lpstr>
      <vt:lpstr>_D000257</vt:lpstr>
      <vt:lpstr>_D000258</vt:lpstr>
      <vt:lpstr>_D000259</vt:lpstr>
      <vt:lpstr>_D000260</vt:lpstr>
      <vt:lpstr>_D000261</vt:lpstr>
      <vt:lpstr>_D000262</vt:lpstr>
      <vt:lpstr>_D000263</vt:lpstr>
      <vt:lpstr>_D000264</vt:lpstr>
      <vt:lpstr>_D000265</vt:lpstr>
      <vt:lpstr>_D000266</vt:lpstr>
      <vt:lpstr>_D000267</vt:lpstr>
      <vt:lpstr>_D000268</vt:lpstr>
      <vt:lpstr>_D000269</vt:lpstr>
      <vt:lpstr>_D000270</vt:lpstr>
      <vt:lpstr>_D000271</vt:lpstr>
      <vt:lpstr>_D000272</vt:lpstr>
      <vt:lpstr>_D000273</vt:lpstr>
      <vt:lpstr>_D000274</vt:lpstr>
      <vt:lpstr>_D000275</vt:lpstr>
      <vt:lpstr>_D000276</vt:lpstr>
      <vt:lpstr>_D000277</vt:lpstr>
      <vt:lpstr>_D000278</vt:lpstr>
      <vt:lpstr>_D000279</vt:lpstr>
      <vt:lpstr>_D000280</vt:lpstr>
      <vt:lpstr>_D000281</vt:lpstr>
      <vt:lpstr>_D000282</vt:lpstr>
      <vt:lpstr>_D000283</vt:lpstr>
      <vt:lpstr>_D000284</vt:lpstr>
      <vt:lpstr>_D000285</vt:lpstr>
      <vt:lpstr>_D000286</vt:lpstr>
      <vt:lpstr>_D000287</vt:lpstr>
      <vt:lpstr>_D000288</vt:lpstr>
      <vt:lpstr>_D000289</vt:lpstr>
      <vt:lpstr>_D000290</vt:lpstr>
      <vt:lpstr>_D000291</vt:lpstr>
      <vt:lpstr>_D000292</vt:lpstr>
      <vt:lpstr>_D000293</vt:lpstr>
      <vt:lpstr>_D000294</vt:lpstr>
      <vt:lpstr>_D000295</vt:lpstr>
      <vt:lpstr>_D000296</vt:lpstr>
      <vt:lpstr>_D000297</vt:lpstr>
      <vt:lpstr>_D000298</vt:lpstr>
      <vt:lpstr>_D000299</vt:lpstr>
      <vt:lpstr>_D000300</vt:lpstr>
      <vt:lpstr>_D000301</vt:lpstr>
      <vt:lpstr>_D000302</vt:lpstr>
      <vt:lpstr>_D000303</vt:lpstr>
      <vt:lpstr>_D000304</vt:lpstr>
      <vt:lpstr>_D000305</vt:lpstr>
      <vt:lpstr>_D000306</vt:lpstr>
      <vt:lpstr>_D000307</vt:lpstr>
      <vt:lpstr>_D000308</vt:lpstr>
      <vt:lpstr>_D000309</vt:lpstr>
      <vt:lpstr>_D000310</vt:lpstr>
      <vt:lpstr>_D000311</vt:lpstr>
      <vt:lpstr>_D000312</vt:lpstr>
      <vt:lpstr>_D000313</vt:lpstr>
      <vt:lpstr>_D000314</vt:lpstr>
      <vt:lpstr>_D000315</vt:lpstr>
      <vt:lpstr>_D000316</vt:lpstr>
      <vt:lpstr>_D000317</vt:lpstr>
      <vt:lpstr>_D000318</vt:lpstr>
      <vt:lpstr>_D000319</vt:lpstr>
      <vt:lpstr>_D000320</vt:lpstr>
      <vt:lpstr>_D000321</vt:lpstr>
      <vt:lpstr>_D000322</vt:lpstr>
      <vt:lpstr>_D000323</vt:lpstr>
      <vt:lpstr>_D000324</vt:lpstr>
      <vt:lpstr>_D000325</vt:lpstr>
      <vt:lpstr>_D000326</vt:lpstr>
      <vt:lpstr>_D000327</vt:lpstr>
      <vt:lpstr>_D000328</vt:lpstr>
      <vt:lpstr>_D000329</vt:lpstr>
      <vt:lpstr>_D000330</vt:lpstr>
      <vt:lpstr>_D000331</vt:lpstr>
      <vt:lpstr>_D000332</vt:lpstr>
      <vt:lpstr>_D000333</vt:lpstr>
      <vt:lpstr>_D000334</vt:lpstr>
      <vt:lpstr>_D000335</vt:lpstr>
      <vt:lpstr>_D000336</vt:lpstr>
      <vt:lpstr>_D000337</vt:lpstr>
      <vt:lpstr>_D000338</vt:lpstr>
      <vt:lpstr>_D000339</vt:lpstr>
      <vt:lpstr>_D000340</vt:lpstr>
      <vt:lpstr>_D000341</vt:lpstr>
      <vt:lpstr>_D000342</vt:lpstr>
      <vt:lpstr>_D000343</vt:lpstr>
      <vt:lpstr>_D000344</vt:lpstr>
      <vt:lpstr>_D000345</vt:lpstr>
      <vt:lpstr>_D000346</vt:lpstr>
      <vt:lpstr>_D000347</vt:lpstr>
      <vt:lpstr>_D000348</vt:lpstr>
      <vt:lpstr>_D000349</vt:lpstr>
      <vt:lpstr>_D000350</vt:lpstr>
      <vt:lpstr>_D000351</vt:lpstr>
      <vt:lpstr>_D000352</vt:lpstr>
      <vt:lpstr>_D000353</vt:lpstr>
      <vt:lpstr>_D000354</vt:lpstr>
      <vt:lpstr>_D000355</vt:lpstr>
      <vt:lpstr>_D000356</vt:lpstr>
      <vt:lpstr>_D000357</vt:lpstr>
      <vt:lpstr>_D000358</vt:lpstr>
      <vt:lpstr>_D000359</vt:lpstr>
      <vt:lpstr>_D000360</vt:lpstr>
      <vt:lpstr>_D000361</vt:lpstr>
      <vt:lpstr>_D000362</vt:lpstr>
      <vt:lpstr>_D000363</vt:lpstr>
      <vt:lpstr>_D000364</vt:lpstr>
      <vt:lpstr>_D000365</vt:lpstr>
      <vt:lpstr>_D000366</vt:lpstr>
      <vt:lpstr>_D000367</vt:lpstr>
      <vt:lpstr>_D000368</vt:lpstr>
      <vt:lpstr>_D000369</vt:lpstr>
      <vt:lpstr>_D000370</vt:lpstr>
      <vt:lpstr>_D000371</vt:lpstr>
      <vt:lpstr>_D000372</vt:lpstr>
      <vt:lpstr>_D000373</vt:lpstr>
      <vt:lpstr>_D000374</vt:lpstr>
      <vt:lpstr>_D000375</vt:lpstr>
      <vt:lpstr>_D000376</vt:lpstr>
      <vt:lpstr>_D000377</vt:lpstr>
      <vt:lpstr>_D000378</vt:lpstr>
      <vt:lpstr>_D000379</vt:lpstr>
      <vt:lpstr>_D000380</vt:lpstr>
      <vt:lpstr>_D000381</vt:lpstr>
      <vt:lpstr>_D000382</vt:lpstr>
      <vt:lpstr>_D000383</vt:lpstr>
      <vt:lpstr>_D000384</vt:lpstr>
      <vt:lpstr>_D000385</vt:lpstr>
      <vt:lpstr>_D000386</vt:lpstr>
      <vt:lpstr>_D000387</vt:lpstr>
      <vt:lpstr>_D000388</vt:lpstr>
      <vt:lpstr>_D000389</vt:lpstr>
      <vt:lpstr>_D000390</vt:lpstr>
      <vt:lpstr>_D000391</vt:lpstr>
      <vt:lpstr>_D000392</vt:lpstr>
      <vt:lpstr>_D000393</vt:lpstr>
      <vt:lpstr>_D000394</vt:lpstr>
      <vt:lpstr>_D000395</vt:lpstr>
      <vt:lpstr>_D000396</vt:lpstr>
      <vt:lpstr>_D000397</vt:lpstr>
      <vt:lpstr>_D000398</vt:lpstr>
      <vt:lpstr>_D000399</vt:lpstr>
      <vt:lpstr>_D000400</vt:lpstr>
      <vt:lpstr>_D000401</vt:lpstr>
      <vt:lpstr>_D000402</vt:lpstr>
      <vt:lpstr>_D000403</vt:lpstr>
      <vt:lpstr>_D000404</vt:lpstr>
      <vt:lpstr>_D000405</vt:lpstr>
      <vt:lpstr>_D000406</vt:lpstr>
      <vt:lpstr>_D000407</vt:lpstr>
      <vt:lpstr>_D000408</vt:lpstr>
      <vt:lpstr>_D000409</vt:lpstr>
      <vt:lpstr>_D000410</vt:lpstr>
      <vt:lpstr>_D000411</vt:lpstr>
      <vt:lpstr>_D000412</vt:lpstr>
      <vt:lpstr>_D000413</vt:lpstr>
      <vt:lpstr>_D000414</vt:lpstr>
      <vt:lpstr>_D000415</vt:lpstr>
      <vt:lpstr>_D000416</vt:lpstr>
      <vt:lpstr>_D000417</vt:lpstr>
      <vt:lpstr>_D000418</vt:lpstr>
      <vt:lpstr>_D000419</vt:lpstr>
      <vt:lpstr>_D000420</vt:lpstr>
      <vt:lpstr>_D000421</vt:lpstr>
      <vt:lpstr>_D000422</vt:lpstr>
      <vt:lpstr>_D000423</vt:lpstr>
      <vt:lpstr>_D000424</vt:lpstr>
      <vt:lpstr>_D000425</vt:lpstr>
      <vt:lpstr>_D000426</vt:lpstr>
      <vt:lpstr>_D000427</vt:lpstr>
      <vt:lpstr>_D000428</vt:lpstr>
      <vt:lpstr>_D000429</vt:lpstr>
      <vt:lpstr>_D000430</vt:lpstr>
      <vt:lpstr>_D000431</vt:lpstr>
      <vt:lpstr>_D000432</vt:lpstr>
      <vt:lpstr>_D000433</vt:lpstr>
      <vt:lpstr>_D000434</vt:lpstr>
      <vt:lpstr>_D000435</vt:lpstr>
      <vt:lpstr>_D000436</vt:lpstr>
      <vt:lpstr>_D000437</vt:lpstr>
      <vt:lpstr>_D000438</vt:lpstr>
      <vt:lpstr>_D000439</vt:lpstr>
      <vt:lpstr>_D000440</vt:lpstr>
      <vt:lpstr>_D000441</vt:lpstr>
      <vt:lpstr>_D000442</vt:lpstr>
      <vt:lpstr>_D000443</vt:lpstr>
      <vt:lpstr>_D000444</vt:lpstr>
      <vt:lpstr>_D000445</vt:lpstr>
      <vt:lpstr>_D000446</vt:lpstr>
      <vt:lpstr>_D000447</vt:lpstr>
      <vt:lpstr>_D000448</vt:lpstr>
      <vt:lpstr>_D000449</vt:lpstr>
      <vt:lpstr>_D000450</vt:lpstr>
      <vt:lpstr>_D000451</vt:lpstr>
      <vt:lpstr>_D000452</vt:lpstr>
      <vt:lpstr>_D000453</vt:lpstr>
      <vt:lpstr>_D000454</vt:lpstr>
      <vt:lpstr>_D000455</vt:lpstr>
      <vt:lpstr>_D000456</vt:lpstr>
      <vt:lpstr>_D000457</vt:lpstr>
      <vt:lpstr>_D000458</vt:lpstr>
      <vt:lpstr>_D000459</vt:lpstr>
      <vt:lpstr>_D000460</vt:lpstr>
      <vt:lpstr>_D000461</vt:lpstr>
      <vt:lpstr>_D000462</vt:lpstr>
      <vt:lpstr>_D000463</vt:lpstr>
      <vt:lpstr>_D000464</vt:lpstr>
      <vt:lpstr>_D000465</vt:lpstr>
      <vt:lpstr>_D000466</vt:lpstr>
      <vt:lpstr>_D000467</vt:lpstr>
      <vt:lpstr>_D000468</vt:lpstr>
      <vt:lpstr>_D000469</vt:lpstr>
      <vt:lpstr>_D000470</vt:lpstr>
      <vt:lpstr>_D000471</vt:lpstr>
      <vt:lpstr>_D000472</vt:lpstr>
      <vt:lpstr>_D000473</vt:lpstr>
      <vt:lpstr>_D000474</vt:lpstr>
      <vt:lpstr>_D000475</vt:lpstr>
      <vt:lpstr>_D000476</vt:lpstr>
      <vt:lpstr>_D000477</vt:lpstr>
      <vt:lpstr>_D000478</vt:lpstr>
      <vt:lpstr>_D000479</vt:lpstr>
      <vt:lpstr>_D000480</vt:lpstr>
      <vt:lpstr>_D000481</vt:lpstr>
      <vt:lpstr>_D000482</vt:lpstr>
      <vt:lpstr>_D000483</vt:lpstr>
      <vt:lpstr>_D000484</vt:lpstr>
      <vt:lpstr>_D000485</vt:lpstr>
      <vt:lpstr>_D000486</vt:lpstr>
      <vt:lpstr>_D000487</vt:lpstr>
      <vt:lpstr>_D000491</vt:lpstr>
      <vt:lpstr>_D000492</vt:lpstr>
      <vt:lpstr>_D000493</vt:lpstr>
      <vt:lpstr>_D000494</vt:lpstr>
      <vt:lpstr>_D000495</vt:lpstr>
      <vt:lpstr>_D000496</vt:lpstr>
      <vt:lpstr>_D000497</vt:lpstr>
      <vt:lpstr>_D000498</vt:lpstr>
      <vt:lpstr>_D000499</vt:lpstr>
      <vt:lpstr>_D000500</vt:lpstr>
      <vt:lpstr>_D000501</vt:lpstr>
      <vt:lpstr>_D000502</vt:lpstr>
      <vt:lpstr>_D000503</vt:lpstr>
      <vt:lpstr>_D000504</vt:lpstr>
      <vt:lpstr>_D000505</vt:lpstr>
      <vt:lpstr>_D000506</vt:lpstr>
      <vt:lpstr>_D000507</vt:lpstr>
      <vt:lpstr>_D000508</vt:lpstr>
      <vt:lpstr>_D000509</vt:lpstr>
      <vt:lpstr>_D000510</vt:lpstr>
      <vt:lpstr>_D000511</vt:lpstr>
      <vt:lpstr>_D000512</vt:lpstr>
      <vt:lpstr>_D000513</vt:lpstr>
      <vt:lpstr>_D000514</vt:lpstr>
      <vt:lpstr>_D000515</vt:lpstr>
      <vt:lpstr>_D000516</vt:lpstr>
      <vt:lpstr>_D000517</vt:lpstr>
      <vt:lpstr>_D000518</vt:lpstr>
      <vt:lpstr>_D000519</vt:lpstr>
      <vt:lpstr>_D000520</vt:lpstr>
      <vt:lpstr>_D000521</vt:lpstr>
      <vt:lpstr>_D000522</vt:lpstr>
      <vt:lpstr>_D000523</vt:lpstr>
      <vt:lpstr>_D000524</vt:lpstr>
      <vt:lpstr>_D000525</vt:lpstr>
      <vt:lpstr>_D000526</vt:lpstr>
      <vt:lpstr>_D000527</vt:lpstr>
      <vt:lpstr>_D000528</vt:lpstr>
      <vt:lpstr>_D000529</vt:lpstr>
      <vt:lpstr>_D000530</vt:lpstr>
      <vt:lpstr>_D000531</vt:lpstr>
      <vt:lpstr>_D000532</vt:lpstr>
      <vt:lpstr>_D000533</vt:lpstr>
      <vt:lpstr>_D000534</vt:lpstr>
      <vt:lpstr>_D000535</vt:lpstr>
      <vt:lpstr>_D000536</vt:lpstr>
      <vt:lpstr>_D000537</vt:lpstr>
      <vt:lpstr>_D000538</vt:lpstr>
      <vt:lpstr>_D000539</vt:lpstr>
      <vt:lpstr>_D000540</vt:lpstr>
      <vt:lpstr>_D000541</vt:lpstr>
      <vt:lpstr>_D000542</vt:lpstr>
      <vt:lpstr>_D000543</vt:lpstr>
      <vt:lpstr>_D000544</vt:lpstr>
      <vt:lpstr>_D000545</vt:lpstr>
      <vt:lpstr>_D000546</vt:lpstr>
      <vt:lpstr>_D000547</vt:lpstr>
      <vt:lpstr>_D000548</vt:lpstr>
      <vt:lpstr>_D000549</vt:lpstr>
      <vt:lpstr>_D000550</vt:lpstr>
      <vt:lpstr>_D000551</vt:lpstr>
      <vt:lpstr>_D000552</vt:lpstr>
      <vt:lpstr>_D000553</vt:lpstr>
      <vt:lpstr>_D000554</vt:lpstr>
      <vt:lpstr>_D000555</vt:lpstr>
      <vt:lpstr>_D000556</vt:lpstr>
      <vt:lpstr>_D000557</vt:lpstr>
      <vt:lpstr>_D000558</vt:lpstr>
      <vt:lpstr>_D000559</vt:lpstr>
      <vt:lpstr>_D000560</vt:lpstr>
      <vt:lpstr>_D000561</vt:lpstr>
      <vt:lpstr>_D000562</vt:lpstr>
      <vt:lpstr>_D000563</vt:lpstr>
      <vt:lpstr>_D000564</vt:lpstr>
      <vt:lpstr>_D000565</vt:lpstr>
      <vt:lpstr>_D000566</vt:lpstr>
      <vt:lpstr>_D000567</vt:lpstr>
      <vt:lpstr>_D000568</vt:lpstr>
      <vt:lpstr>_D000569</vt:lpstr>
      <vt:lpstr>_D000570</vt:lpstr>
      <vt:lpstr>_D000571</vt:lpstr>
      <vt:lpstr>_D000572</vt:lpstr>
      <vt:lpstr>_D000573</vt:lpstr>
      <vt:lpstr>_D000574</vt:lpstr>
      <vt:lpstr>_D000575</vt:lpstr>
      <vt:lpstr>_D000576</vt:lpstr>
      <vt:lpstr>_D000577</vt:lpstr>
      <vt:lpstr>_D000578</vt:lpstr>
      <vt:lpstr>_D000579</vt:lpstr>
      <vt:lpstr>_D000580</vt:lpstr>
      <vt:lpstr>_D000581</vt:lpstr>
      <vt:lpstr>_D000582</vt:lpstr>
      <vt:lpstr>_D000583</vt:lpstr>
      <vt:lpstr>_D000584</vt:lpstr>
      <vt:lpstr>_D000585</vt:lpstr>
      <vt:lpstr>_D000586</vt:lpstr>
      <vt:lpstr>_D000587</vt:lpstr>
      <vt:lpstr>_D000588</vt:lpstr>
      <vt:lpstr>_D000589</vt:lpstr>
      <vt:lpstr>_D000590</vt:lpstr>
      <vt:lpstr>_D000591</vt:lpstr>
      <vt:lpstr>_D000592</vt:lpstr>
      <vt:lpstr>_D000593</vt:lpstr>
      <vt:lpstr>_D000594</vt:lpstr>
      <vt:lpstr>_D000595</vt:lpstr>
      <vt:lpstr>_D000596</vt:lpstr>
      <vt:lpstr>_D000597</vt:lpstr>
      <vt:lpstr>_D000598</vt:lpstr>
      <vt:lpstr>_D000599</vt:lpstr>
      <vt:lpstr>_D000600</vt:lpstr>
      <vt:lpstr>_D000601</vt:lpstr>
      <vt:lpstr>_D000602</vt:lpstr>
      <vt:lpstr>_D000603</vt:lpstr>
      <vt:lpstr>_D000604</vt:lpstr>
      <vt:lpstr>_D000605</vt:lpstr>
      <vt:lpstr>_D000606</vt:lpstr>
      <vt:lpstr>_D000607</vt:lpstr>
      <vt:lpstr>_D000608</vt:lpstr>
      <vt:lpstr>_D000609</vt:lpstr>
      <vt:lpstr>_D000610</vt:lpstr>
      <vt:lpstr>_D000611</vt:lpstr>
      <vt:lpstr>_D000612</vt:lpstr>
      <vt:lpstr>_D000613</vt:lpstr>
      <vt:lpstr>_D000614</vt:lpstr>
      <vt:lpstr>_D000615</vt:lpstr>
      <vt:lpstr>_D000616</vt:lpstr>
      <vt:lpstr>_D000617</vt:lpstr>
      <vt:lpstr>_D000618</vt:lpstr>
      <vt:lpstr>_D000619</vt:lpstr>
      <vt:lpstr>_D000620</vt:lpstr>
      <vt:lpstr>_D000621</vt:lpstr>
      <vt:lpstr>_D000622</vt:lpstr>
      <vt:lpstr>_D000623</vt:lpstr>
      <vt:lpstr>_D000624</vt:lpstr>
      <vt:lpstr>_D000625</vt:lpstr>
      <vt:lpstr>_D000626</vt:lpstr>
      <vt:lpstr>_D000627</vt:lpstr>
      <vt:lpstr>_D000628</vt:lpstr>
      <vt:lpstr>_D000629</vt:lpstr>
      <vt:lpstr>_D000630</vt:lpstr>
      <vt:lpstr>_D000631</vt:lpstr>
      <vt:lpstr>_D000632</vt:lpstr>
      <vt:lpstr>_D000633</vt:lpstr>
      <vt:lpstr>_D000634</vt:lpstr>
      <vt:lpstr>_D000635</vt:lpstr>
      <vt:lpstr>_D000636</vt:lpstr>
      <vt:lpstr>_D000637</vt:lpstr>
      <vt:lpstr>_D000638</vt:lpstr>
      <vt:lpstr>_D000639</vt:lpstr>
      <vt:lpstr>_D000640</vt:lpstr>
      <vt:lpstr>_D000641</vt:lpstr>
      <vt:lpstr>_D000642</vt:lpstr>
      <vt:lpstr>_D000643</vt:lpstr>
      <vt:lpstr>_D000644</vt:lpstr>
      <vt:lpstr>_D000645</vt:lpstr>
      <vt:lpstr>_D000646</vt:lpstr>
      <vt:lpstr>_D000647</vt:lpstr>
      <vt:lpstr>_D000648</vt:lpstr>
      <vt:lpstr>_D000649</vt:lpstr>
      <vt:lpstr>_D000650</vt:lpstr>
      <vt:lpstr>_D000651</vt:lpstr>
      <vt:lpstr>_D000652</vt:lpstr>
      <vt:lpstr>_D000653</vt:lpstr>
      <vt:lpstr>_D000654</vt:lpstr>
      <vt:lpstr>_D000655</vt:lpstr>
      <vt:lpstr>_D000656</vt:lpstr>
      <vt:lpstr>_D000657</vt:lpstr>
      <vt:lpstr>_D000658</vt:lpstr>
      <vt:lpstr>_D000659</vt:lpstr>
      <vt:lpstr>_D000660</vt:lpstr>
      <vt:lpstr>_D000661</vt:lpstr>
      <vt:lpstr>_D000662</vt:lpstr>
      <vt:lpstr>_D000663</vt:lpstr>
      <vt:lpstr>_D000664</vt:lpstr>
      <vt:lpstr>_D000665</vt:lpstr>
      <vt:lpstr>_D000666</vt:lpstr>
      <vt:lpstr>_D000667</vt:lpstr>
      <vt:lpstr>_D000668</vt:lpstr>
      <vt:lpstr>_D000669</vt:lpstr>
      <vt:lpstr>_D000670</vt:lpstr>
      <vt:lpstr>_D000671</vt:lpstr>
      <vt:lpstr>_D000672</vt:lpstr>
      <vt:lpstr>_D000673</vt:lpstr>
      <vt:lpstr>_D000674</vt:lpstr>
      <vt:lpstr>_D000675</vt:lpstr>
      <vt:lpstr>_D000676</vt:lpstr>
      <vt:lpstr>_D000677</vt:lpstr>
      <vt:lpstr>_D000678</vt:lpstr>
      <vt:lpstr>_D000679</vt:lpstr>
      <vt:lpstr>_D000680</vt:lpstr>
      <vt:lpstr>_D000681</vt:lpstr>
      <vt:lpstr>_D000682</vt:lpstr>
      <vt:lpstr>_D000683</vt:lpstr>
      <vt:lpstr>_D000684</vt:lpstr>
      <vt:lpstr>_D000685</vt:lpstr>
      <vt:lpstr>_D000686</vt:lpstr>
      <vt:lpstr>_D000687</vt:lpstr>
      <vt:lpstr>_D000688</vt:lpstr>
      <vt:lpstr>_D000689</vt:lpstr>
      <vt:lpstr>_D000690</vt:lpstr>
      <vt:lpstr>_D000691</vt:lpstr>
      <vt:lpstr>_D000692</vt:lpstr>
      <vt:lpstr>_D000693</vt:lpstr>
      <vt:lpstr>_D000694</vt:lpstr>
      <vt:lpstr>_D000695</vt:lpstr>
      <vt:lpstr>_D000696</vt:lpstr>
      <vt:lpstr>_D000697</vt:lpstr>
      <vt:lpstr>_D000698</vt:lpstr>
      <vt:lpstr>_D000699</vt:lpstr>
      <vt:lpstr>_D000700</vt:lpstr>
      <vt:lpstr>_D000701</vt:lpstr>
      <vt:lpstr>_D000702</vt:lpstr>
      <vt:lpstr>_D000703</vt:lpstr>
      <vt:lpstr>_D000704</vt:lpstr>
      <vt:lpstr>_D000705</vt:lpstr>
      <vt:lpstr>_D000706</vt:lpstr>
      <vt:lpstr>_D000707</vt:lpstr>
      <vt:lpstr>_D000708</vt:lpstr>
      <vt:lpstr>_D000709</vt:lpstr>
      <vt:lpstr>_D000710</vt:lpstr>
      <vt:lpstr>_D000711</vt:lpstr>
      <vt:lpstr>_D000712</vt:lpstr>
      <vt:lpstr>_D000713</vt:lpstr>
      <vt:lpstr>_D000714</vt:lpstr>
      <vt:lpstr>_D000715</vt:lpstr>
      <vt:lpstr>_D000716</vt:lpstr>
      <vt:lpstr>_D000717</vt:lpstr>
      <vt:lpstr>_D000718</vt:lpstr>
      <vt:lpstr>_D000719</vt:lpstr>
      <vt:lpstr>_D000720</vt:lpstr>
      <vt:lpstr>_D000721</vt:lpstr>
      <vt:lpstr>_D000722</vt:lpstr>
      <vt:lpstr>_D000723</vt:lpstr>
      <vt:lpstr>_D000724</vt:lpstr>
      <vt:lpstr>_D000725</vt:lpstr>
      <vt:lpstr>_D000726</vt:lpstr>
      <vt:lpstr>_D000727</vt:lpstr>
      <vt:lpstr>_D000728</vt:lpstr>
      <vt:lpstr>_D000729</vt:lpstr>
      <vt:lpstr>_D000730</vt:lpstr>
      <vt:lpstr>_D000731</vt:lpstr>
      <vt:lpstr>_D000732</vt:lpstr>
      <vt:lpstr>_D000733</vt:lpstr>
      <vt:lpstr>_D000734</vt:lpstr>
      <vt:lpstr>_D000735</vt:lpstr>
      <vt:lpstr>_D000736</vt:lpstr>
      <vt:lpstr>_D000737</vt:lpstr>
      <vt:lpstr>_D000738</vt:lpstr>
      <vt:lpstr>_D000739</vt:lpstr>
      <vt:lpstr>_D000740</vt:lpstr>
      <vt:lpstr>_D000741</vt:lpstr>
      <vt:lpstr>_D000742</vt:lpstr>
      <vt:lpstr>_D000743</vt:lpstr>
      <vt:lpstr>_D000744</vt:lpstr>
      <vt:lpstr>_D000745</vt:lpstr>
      <vt:lpstr>_D000746</vt:lpstr>
      <vt:lpstr>_D000747</vt:lpstr>
      <vt:lpstr>_D000748</vt:lpstr>
      <vt:lpstr>_D000749</vt:lpstr>
      <vt:lpstr>_D000750</vt:lpstr>
      <vt:lpstr>_D000751</vt:lpstr>
      <vt:lpstr>_D000752</vt:lpstr>
      <vt:lpstr>_D000753</vt:lpstr>
      <vt:lpstr>_D000754</vt:lpstr>
      <vt:lpstr>_D000755</vt:lpstr>
      <vt:lpstr>_D000756</vt:lpstr>
      <vt:lpstr>_D000757</vt:lpstr>
      <vt:lpstr>_D000758</vt:lpstr>
      <vt:lpstr>_D000759</vt:lpstr>
      <vt:lpstr>_D000760</vt:lpstr>
      <vt:lpstr>_D000761</vt:lpstr>
      <vt:lpstr>_D000762</vt:lpstr>
      <vt:lpstr>_D000763</vt:lpstr>
      <vt:lpstr>_D000764</vt:lpstr>
      <vt:lpstr>_D000765</vt:lpstr>
      <vt:lpstr>_D000766</vt:lpstr>
      <vt:lpstr>_D000767</vt:lpstr>
      <vt:lpstr>_D000768</vt:lpstr>
      <vt:lpstr>_D000769</vt:lpstr>
      <vt:lpstr>_D000770</vt:lpstr>
      <vt:lpstr>_D000771</vt:lpstr>
      <vt:lpstr>_D000772</vt:lpstr>
      <vt:lpstr>_D000773</vt:lpstr>
      <vt:lpstr>_D000774</vt:lpstr>
      <vt:lpstr>_D000775</vt:lpstr>
      <vt:lpstr>_D000776</vt:lpstr>
      <vt:lpstr>_D000777</vt:lpstr>
      <vt:lpstr>_D000778</vt:lpstr>
      <vt:lpstr>_D000779</vt:lpstr>
      <vt:lpstr>_D000780</vt:lpstr>
      <vt:lpstr>_D000781</vt:lpstr>
      <vt:lpstr>_D000782</vt:lpstr>
      <vt:lpstr>_D000783</vt:lpstr>
      <vt:lpstr>_D000784</vt:lpstr>
      <vt:lpstr>_D000785</vt:lpstr>
      <vt:lpstr>_D000786</vt:lpstr>
      <vt:lpstr>_D000787</vt:lpstr>
      <vt:lpstr>_D000788</vt:lpstr>
      <vt:lpstr>_D000789</vt:lpstr>
      <vt:lpstr>_D000790</vt:lpstr>
      <vt:lpstr>_D000791</vt:lpstr>
      <vt:lpstr>_D000792</vt:lpstr>
      <vt:lpstr>_D000793</vt:lpstr>
      <vt:lpstr>_D000794</vt:lpstr>
      <vt:lpstr>_D000795</vt:lpstr>
      <vt:lpstr>_D000796</vt:lpstr>
      <vt:lpstr>_D000797</vt:lpstr>
      <vt:lpstr>_D000798</vt:lpstr>
      <vt:lpstr>_D000799</vt:lpstr>
      <vt:lpstr>_D000800</vt:lpstr>
      <vt:lpstr>_D000801</vt:lpstr>
      <vt:lpstr>_D000802</vt:lpstr>
      <vt:lpstr>_D000803</vt:lpstr>
      <vt:lpstr>_D000804</vt:lpstr>
      <vt:lpstr>_D000805</vt:lpstr>
      <vt:lpstr>_D000806</vt:lpstr>
      <vt:lpstr>_D000807</vt:lpstr>
      <vt:lpstr>_D000808</vt:lpstr>
      <vt:lpstr>_D000809</vt:lpstr>
      <vt:lpstr>_D000810</vt:lpstr>
      <vt:lpstr>_D000811</vt:lpstr>
      <vt:lpstr>_D000812</vt:lpstr>
      <vt:lpstr>_D000813</vt:lpstr>
      <vt:lpstr>_D000814</vt:lpstr>
      <vt:lpstr>_D000815</vt:lpstr>
      <vt:lpstr>_D000816</vt:lpstr>
      <vt:lpstr>_D000817</vt:lpstr>
      <vt:lpstr>_D000818</vt:lpstr>
      <vt:lpstr>_D000819</vt:lpstr>
      <vt:lpstr>_D000820</vt:lpstr>
      <vt:lpstr>_D000821</vt:lpstr>
      <vt:lpstr>_D000822</vt:lpstr>
      <vt:lpstr>_D000823</vt:lpstr>
      <vt:lpstr>_D000824</vt:lpstr>
      <vt:lpstr>_D000825</vt:lpstr>
      <vt:lpstr>_D000826</vt:lpstr>
      <vt:lpstr>_D000827</vt:lpstr>
      <vt:lpstr>_D000828</vt:lpstr>
      <vt:lpstr>_D000829</vt:lpstr>
      <vt:lpstr>_D000830</vt:lpstr>
      <vt:lpstr>_D000831</vt:lpstr>
      <vt:lpstr>_D000832</vt:lpstr>
      <vt:lpstr>_D000833</vt:lpstr>
      <vt:lpstr>_D000834</vt:lpstr>
      <vt:lpstr>_D000835</vt:lpstr>
      <vt:lpstr>_D000836</vt:lpstr>
      <vt:lpstr>_D000837</vt:lpstr>
      <vt:lpstr>_D000838</vt:lpstr>
      <vt:lpstr>_D000839</vt:lpstr>
      <vt:lpstr>_D000840</vt:lpstr>
      <vt:lpstr>_D000841</vt:lpstr>
      <vt:lpstr>_D000842</vt:lpstr>
      <vt:lpstr>_D000843</vt:lpstr>
      <vt:lpstr>_D000844</vt:lpstr>
      <vt:lpstr>_D000845</vt:lpstr>
      <vt:lpstr>_D000846</vt:lpstr>
      <vt:lpstr>_D000847</vt:lpstr>
      <vt:lpstr>_D000848</vt:lpstr>
      <vt:lpstr>_D000849</vt:lpstr>
      <vt:lpstr>_D000850</vt:lpstr>
      <vt:lpstr>_D000851</vt:lpstr>
      <vt:lpstr>_D000852</vt:lpstr>
      <vt:lpstr>_D000853</vt:lpstr>
      <vt:lpstr>_D000854</vt:lpstr>
      <vt:lpstr>_D000855</vt:lpstr>
      <vt:lpstr>_D000856</vt:lpstr>
      <vt:lpstr>_D000857</vt:lpstr>
      <vt:lpstr>_D000858</vt:lpstr>
      <vt:lpstr>_D000859</vt:lpstr>
      <vt:lpstr>_D000860</vt:lpstr>
      <vt:lpstr>_D000861</vt:lpstr>
      <vt:lpstr>_D000862</vt:lpstr>
      <vt:lpstr>_D000863</vt:lpstr>
      <vt:lpstr>_D000864</vt:lpstr>
      <vt:lpstr>_D000865</vt:lpstr>
      <vt:lpstr>_D000866</vt:lpstr>
      <vt:lpstr>_D000867</vt:lpstr>
      <vt:lpstr>_D000868</vt:lpstr>
      <vt:lpstr>_D000869</vt:lpstr>
      <vt:lpstr>_D000870</vt:lpstr>
      <vt:lpstr>_D000871</vt:lpstr>
      <vt:lpstr>_D000872</vt:lpstr>
      <vt:lpstr>_D000873</vt:lpstr>
      <vt:lpstr>_D000874</vt:lpstr>
      <vt:lpstr>_D000875</vt:lpstr>
      <vt:lpstr>_D000876</vt:lpstr>
      <vt:lpstr>_D000877</vt:lpstr>
      <vt:lpstr>_D000878</vt:lpstr>
      <vt:lpstr>_D000879</vt:lpstr>
      <vt:lpstr>_D000880</vt:lpstr>
      <vt:lpstr>_D000881</vt:lpstr>
      <vt:lpstr>_D000882</vt:lpstr>
      <vt:lpstr>_D000883</vt:lpstr>
      <vt:lpstr>_D000884</vt:lpstr>
      <vt:lpstr>_D000885</vt:lpstr>
      <vt:lpstr>_D000886</vt:lpstr>
      <vt:lpstr>_D000887</vt:lpstr>
      <vt:lpstr>_D000888</vt:lpstr>
      <vt:lpstr>_D000889</vt:lpstr>
      <vt:lpstr>_D000890</vt:lpstr>
      <vt:lpstr>_D000891</vt:lpstr>
      <vt:lpstr>_D000892</vt:lpstr>
      <vt:lpstr>_D000893</vt:lpstr>
      <vt:lpstr>_D000894</vt:lpstr>
      <vt:lpstr>_D000895</vt:lpstr>
      <vt:lpstr>_D000896</vt:lpstr>
      <vt:lpstr>_D000897</vt:lpstr>
      <vt:lpstr>_D000898</vt:lpstr>
      <vt:lpstr>_D000899</vt:lpstr>
      <vt:lpstr>_D000900</vt:lpstr>
      <vt:lpstr>_D000901</vt:lpstr>
      <vt:lpstr>_D000902</vt:lpstr>
      <vt:lpstr>_D000903</vt:lpstr>
      <vt:lpstr>_D000904</vt:lpstr>
      <vt:lpstr>_D000905</vt:lpstr>
      <vt:lpstr>_D000906</vt:lpstr>
      <vt:lpstr>_D000907</vt:lpstr>
      <vt:lpstr>_D000908</vt:lpstr>
      <vt:lpstr>_D000909</vt:lpstr>
      <vt:lpstr>_D000910</vt:lpstr>
      <vt:lpstr>_D000911</vt:lpstr>
      <vt:lpstr>_D000912</vt:lpstr>
      <vt:lpstr>_D000913</vt:lpstr>
      <vt:lpstr>_D000914</vt:lpstr>
      <vt:lpstr>_D000915</vt:lpstr>
      <vt:lpstr>_D000916</vt:lpstr>
      <vt:lpstr>_D000917</vt:lpstr>
      <vt:lpstr>_D000918</vt:lpstr>
      <vt:lpstr>_D000919</vt:lpstr>
      <vt:lpstr>_D000920</vt:lpstr>
      <vt:lpstr>_D000921</vt:lpstr>
      <vt:lpstr>_D000922</vt:lpstr>
      <vt:lpstr>_D000923</vt:lpstr>
      <vt:lpstr>_D000924</vt:lpstr>
      <vt:lpstr>_D000925</vt:lpstr>
      <vt:lpstr>_D000926</vt:lpstr>
      <vt:lpstr>_D000927</vt:lpstr>
      <vt:lpstr>_D000928</vt:lpstr>
      <vt:lpstr>_D000929</vt:lpstr>
      <vt:lpstr>_D000930</vt:lpstr>
      <vt:lpstr>_D000931</vt:lpstr>
      <vt:lpstr>_D000932</vt:lpstr>
      <vt:lpstr>_D000933</vt:lpstr>
      <vt:lpstr>_D000934</vt:lpstr>
      <vt:lpstr>_D000935</vt:lpstr>
      <vt:lpstr>_D000936</vt:lpstr>
      <vt:lpstr>_D000937</vt:lpstr>
      <vt:lpstr>_D000938</vt:lpstr>
      <vt:lpstr>_D000939</vt:lpstr>
      <vt:lpstr>_D000940</vt:lpstr>
      <vt:lpstr>_D001117</vt:lpstr>
      <vt:lpstr>_D001118</vt:lpstr>
      <vt:lpstr>_D001119</vt:lpstr>
      <vt:lpstr>_D001120</vt:lpstr>
      <vt:lpstr>_D001121</vt:lpstr>
      <vt:lpstr>_D001122</vt:lpstr>
      <vt:lpstr>_D001123</vt:lpstr>
      <vt:lpstr>_D001124</vt:lpstr>
      <vt:lpstr>_D001125</vt:lpstr>
      <vt:lpstr>_D001133</vt:lpstr>
      <vt:lpstr>_D001134</vt:lpstr>
      <vt:lpstr>_D001135</vt:lpstr>
      <vt:lpstr>_D001136</vt:lpstr>
      <vt:lpstr>_D001137</vt:lpstr>
      <vt:lpstr>_D001143</vt:lpstr>
      <vt:lpstr>_D001144</vt:lpstr>
      <vt:lpstr>_D001145</vt:lpstr>
      <vt:lpstr>_D001146</vt:lpstr>
      <vt:lpstr>_D001147</vt:lpstr>
      <vt:lpstr>_D001148</vt:lpstr>
      <vt:lpstr>_D001149</vt:lpstr>
      <vt:lpstr>_D001178</vt:lpstr>
      <vt:lpstr>_D001179</vt:lpstr>
      <vt:lpstr>_D001180</vt:lpstr>
      <vt:lpstr>_D001181</vt:lpstr>
      <vt:lpstr>_D001182</vt:lpstr>
      <vt:lpstr>_D001183</vt:lpstr>
      <vt:lpstr>_D001184</vt:lpstr>
      <vt:lpstr>_D001185</vt:lpstr>
      <vt:lpstr>_D001186</vt:lpstr>
      <vt:lpstr>_D001187</vt:lpstr>
      <vt:lpstr>_D001188</vt:lpstr>
      <vt:lpstr>_D001189</vt:lpstr>
      <vt:lpstr>_D001190</vt:lpstr>
      <vt:lpstr>_D001191</vt:lpstr>
      <vt:lpstr>_D001192</vt:lpstr>
      <vt:lpstr>_D001193</vt:lpstr>
      <vt:lpstr>_D001194</vt:lpstr>
      <vt:lpstr>_D001195</vt:lpstr>
      <vt:lpstr>_D001196</vt:lpstr>
      <vt:lpstr>_D001197</vt:lpstr>
      <vt:lpstr>_D001198</vt:lpstr>
      <vt:lpstr>_D001199</vt:lpstr>
      <vt:lpstr>_D001200</vt:lpstr>
      <vt:lpstr>_D001201</vt:lpstr>
      <vt:lpstr>_D001202</vt:lpstr>
      <vt:lpstr>_D001203</vt:lpstr>
      <vt:lpstr>_D001204</vt:lpstr>
      <vt:lpstr>_D001205</vt:lpstr>
      <vt:lpstr>_D001231</vt:lpstr>
      <vt:lpstr>_D001232</vt:lpstr>
      <vt:lpstr>_D001233</vt:lpstr>
      <vt:lpstr>_D001234</vt:lpstr>
      <vt:lpstr>_D001235</vt:lpstr>
      <vt:lpstr>_D001236</vt:lpstr>
      <vt:lpstr>_D001237</vt:lpstr>
      <vt:lpstr>_D001238</vt:lpstr>
      <vt:lpstr>_D001239</vt:lpstr>
      <vt:lpstr>_D001240</vt:lpstr>
      <vt:lpstr>_D001241</vt:lpstr>
      <vt:lpstr>_D001242</vt:lpstr>
      <vt:lpstr>_D001243</vt:lpstr>
      <vt:lpstr>_D001244</vt:lpstr>
      <vt:lpstr>_D001245</vt:lpstr>
      <vt:lpstr>_D001246</vt:lpstr>
      <vt:lpstr>_D001275</vt:lpstr>
      <vt:lpstr>_D001276</vt:lpstr>
      <vt:lpstr>_D001277</vt:lpstr>
      <vt:lpstr>_D001278</vt:lpstr>
      <vt:lpstr>_D001279</vt:lpstr>
      <vt:lpstr>_D001280</vt:lpstr>
      <vt:lpstr>_D001281</vt:lpstr>
      <vt:lpstr>_D001282</vt:lpstr>
      <vt:lpstr>_D001283</vt:lpstr>
      <vt:lpstr>_D001284</vt:lpstr>
      <vt:lpstr>_D001285</vt:lpstr>
      <vt:lpstr>_D001286</vt:lpstr>
      <vt:lpstr>_D001287</vt:lpstr>
      <vt:lpstr>_D001288</vt:lpstr>
      <vt:lpstr>_D001289</vt:lpstr>
      <vt:lpstr>_D001290</vt:lpstr>
      <vt:lpstr>_D001291</vt:lpstr>
      <vt:lpstr>_D001292</vt:lpstr>
      <vt:lpstr>_D001293</vt:lpstr>
      <vt:lpstr>_D001294</vt:lpstr>
      <vt:lpstr>_D001295</vt:lpstr>
      <vt:lpstr>_D001296</vt:lpstr>
      <vt:lpstr>_D001297</vt:lpstr>
      <vt:lpstr>_D001298</vt:lpstr>
      <vt:lpstr>_D001299</vt:lpstr>
      <vt:lpstr>_D001300</vt:lpstr>
      <vt:lpstr>_D001301</vt:lpstr>
      <vt:lpstr>_D001302</vt:lpstr>
      <vt:lpstr>_D001303</vt:lpstr>
      <vt:lpstr>_D001304</vt:lpstr>
      <vt:lpstr>_D001305</vt:lpstr>
      <vt:lpstr>_D001306</vt:lpstr>
      <vt:lpstr>_D001307</vt:lpstr>
      <vt:lpstr>_D001308</vt:lpstr>
      <vt:lpstr>_D001309</vt:lpstr>
      <vt:lpstr>_D001310</vt:lpstr>
      <vt:lpstr>_D001311</vt:lpstr>
      <vt:lpstr>_D001312</vt:lpstr>
      <vt:lpstr>_D001313</vt:lpstr>
      <vt:lpstr>_D001314</vt:lpstr>
      <vt:lpstr>_D001315</vt:lpstr>
      <vt:lpstr>_D001316</vt:lpstr>
      <vt:lpstr>_D001317</vt:lpstr>
      <vt:lpstr>_D001318</vt:lpstr>
      <vt:lpstr>_D001319</vt:lpstr>
      <vt:lpstr>_D001320</vt:lpstr>
      <vt:lpstr>_D001321</vt:lpstr>
      <vt:lpstr>_D001322</vt:lpstr>
      <vt:lpstr>_D001323</vt:lpstr>
      <vt:lpstr>_D001324</vt:lpstr>
      <vt:lpstr>_D001325</vt:lpstr>
      <vt:lpstr>_D001326</vt:lpstr>
      <vt:lpstr>_D001327</vt:lpstr>
      <vt:lpstr>_D001328</vt:lpstr>
      <vt:lpstr>_D001329</vt:lpstr>
      <vt:lpstr>_D001337</vt:lpstr>
      <vt:lpstr>_D001338</vt:lpstr>
      <vt:lpstr>_D001339</vt:lpstr>
      <vt:lpstr>_D001340</vt:lpstr>
      <vt:lpstr>_D001341</vt:lpstr>
      <vt:lpstr>_D001342</vt:lpstr>
      <vt:lpstr>_D001343</vt:lpstr>
      <vt:lpstr>_D001344</vt:lpstr>
      <vt:lpstr>_D001345</vt:lpstr>
      <vt:lpstr>_D001346</vt:lpstr>
      <vt:lpstr>_D001347</vt:lpstr>
      <vt:lpstr>_D001348</vt:lpstr>
      <vt:lpstr>_D001349</vt:lpstr>
      <vt:lpstr>_D001350</vt:lpstr>
      <vt:lpstr>_D001351</vt:lpstr>
      <vt:lpstr>_D001352</vt:lpstr>
      <vt:lpstr>_D001353</vt:lpstr>
      <vt:lpstr>_D001354</vt:lpstr>
      <vt:lpstr>_D001355</vt:lpstr>
      <vt:lpstr>_D001356</vt:lpstr>
      <vt:lpstr>_D001357</vt:lpstr>
      <vt:lpstr>_D001358</vt:lpstr>
      <vt:lpstr>_D001359</vt:lpstr>
      <vt:lpstr>_D001360</vt:lpstr>
      <vt:lpstr>_D001361</vt:lpstr>
      <vt:lpstr>_D001362</vt:lpstr>
      <vt:lpstr>_D001363</vt:lpstr>
      <vt:lpstr>_D001364</vt:lpstr>
      <vt:lpstr>_D001365</vt:lpstr>
      <vt:lpstr>_D001366</vt:lpstr>
      <vt:lpstr>_D001367</vt:lpstr>
      <vt:lpstr>_D001368</vt:lpstr>
      <vt:lpstr>_D001369</vt:lpstr>
      <vt:lpstr>_D001370</vt:lpstr>
      <vt:lpstr>_D001371</vt:lpstr>
      <vt:lpstr>_D001372</vt:lpstr>
      <vt:lpstr>_D001373</vt:lpstr>
      <vt:lpstr>_D001374</vt:lpstr>
      <vt:lpstr>_D001375</vt:lpstr>
      <vt:lpstr>_D001376</vt:lpstr>
      <vt:lpstr>_D001377</vt:lpstr>
      <vt:lpstr>_D001378</vt:lpstr>
      <vt:lpstr>_D001379</vt:lpstr>
      <vt:lpstr>_D001380</vt:lpstr>
      <vt:lpstr>_D001381</vt:lpstr>
      <vt:lpstr>_D001382</vt:lpstr>
      <vt:lpstr>_D001383</vt:lpstr>
      <vt:lpstr>_D001384</vt:lpstr>
      <vt:lpstr>_D001385</vt:lpstr>
      <vt:lpstr>_D001386</vt:lpstr>
      <vt:lpstr>_D001387</vt:lpstr>
      <vt:lpstr>_D001388</vt:lpstr>
      <vt:lpstr>_D001389</vt:lpstr>
      <vt:lpstr>_D001390</vt:lpstr>
      <vt:lpstr>_D001391</vt:lpstr>
      <vt:lpstr>_D001392</vt:lpstr>
      <vt:lpstr>_D001393</vt:lpstr>
      <vt:lpstr>_D001394</vt:lpstr>
      <vt:lpstr>_D001395</vt:lpstr>
      <vt:lpstr>_D001396</vt:lpstr>
      <vt:lpstr>_D001397</vt:lpstr>
      <vt:lpstr>_D001398</vt:lpstr>
      <vt:lpstr>_D001420</vt:lpstr>
      <vt:lpstr>_D001421</vt:lpstr>
      <vt:lpstr>_D001422</vt:lpstr>
      <vt:lpstr>_D001423</vt:lpstr>
      <vt:lpstr>_D001424</vt:lpstr>
      <vt:lpstr>_D001425</vt:lpstr>
      <vt:lpstr>_D001426</vt:lpstr>
      <vt:lpstr>_D001427</vt:lpstr>
      <vt:lpstr>_D001428</vt:lpstr>
      <vt:lpstr>_D001429</vt:lpstr>
      <vt:lpstr>_D001430</vt:lpstr>
      <vt:lpstr>_D001431</vt:lpstr>
      <vt:lpstr>_D001432</vt:lpstr>
      <vt:lpstr>_D001433</vt:lpstr>
      <vt:lpstr>_D001434</vt:lpstr>
      <vt:lpstr>_D001435</vt:lpstr>
      <vt:lpstr>_D001436</vt:lpstr>
      <vt:lpstr>_D001437</vt:lpstr>
      <vt:lpstr>_D001438</vt:lpstr>
      <vt:lpstr>_D001439</vt:lpstr>
      <vt:lpstr>_D001440</vt:lpstr>
      <vt:lpstr>_D001477</vt:lpstr>
      <vt:lpstr>_D001478</vt:lpstr>
      <vt:lpstr>_D001479</vt:lpstr>
      <vt:lpstr>_D001480</vt:lpstr>
      <vt:lpstr>_D001481</vt:lpstr>
      <vt:lpstr>_D001482</vt:lpstr>
      <vt:lpstr>_D001483</vt:lpstr>
      <vt:lpstr>_D001484</vt:lpstr>
      <vt:lpstr>_D001485</vt:lpstr>
      <vt:lpstr>_D001486</vt:lpstr>
      <vt:lpstr>_D001487</vt:lpstr>
      <vt:lpstr>_D001488</vt:lpstr>
      <vt:lpstr>_D001489</vt:lpstr>
      <vt:lpstr>_D001490</vt:lpstr>
      <vt:lpstr>_D001491</vt:lpstr>
      <vt:lpstr>_D001492</vt:lpstr>
      <vt:lpstr>_D001493</vt:lpstr>
      <vt:lpstr>_D001494</vt:lpstr>
      <vt:lpstr>_D001495</vt:lpstr>
      <vt:lpstr>_D001496</vt:lpstr>
      <vt:lpstr>_D001497</vt:lpstr>
      <vt:lpstr>_D001498</vt:lpstr>
      <vt:lpstr>_D001499</vt:lpstr>
      <vt:lpstr>_D001500</vt:lpstr>
      <vt:lpstr>_D001501</vt:lpstr>
      <vt:lpstr>_D001502</vt:lpstr>
      <vt:lpstr>_D001503</vt:lpstr>
      <vt:lpstr>_D001504</vt:lpstr>
      <vt:lpstr>_D001505</vt:lpstr>
      <vt:lpstr>_D001506</vt:lpstr>
      <vt:lpstr>_D001507</vt:lpstr>
      <vt:lpstr>_D001508</vt:lpstr>
      <vt:lpstr>_D001509</vt:lpstr>
      <vt:lpstr>_D001510</vt:lpstr>
      <vt:lpstr>_D001511</vt:lpstr>
      <vt:lpstr>_D001512</vt:lpstr>
      <vt:lpstr>_D001513</vt:lpstr>
      <vt:lpstr>_D001514</vt:lpstr>
      <vt:lpstr>_D001515</vt:lpstr>
      <vt:lpstr>_D001516</vt:lpstr>
      <vt:lpstr>_D001517</vt:lpstr>
      <vt:lpstr>_D001518</vt:lpstr>
      <vt:lpstr>_D001519</vt:lpstr>
      <vt:lpstr>_D001520</vt:lpstr>
      <vt:lpstr>_D001521</vt:lpstr>
      <vt:lpstr>_D001522</vt:lpstr>
      <vt:lpstr>_D001523</vt:lpstr>
      <vt:lpstr>_D001524</vt:lpstr>
      <vt:lpstr>_D001525</vt:lpstr>
      <vt:lpstr>_D001526</vt:lpstr>
      <vt:lpstr>_D001527</vt:lpstr>
      <vt:lpstr>_D001529</vt:lpstr>
      <vt:lpstr>_D001530</vt:lpstr>
      <vt:lpstr>_D001531</vt:lpstr>
      <vt:lpstr>_D001532</vt:lpstr>
      <vt:lpstr>_D001533</vt:lpstr>
      <vt:lpstr>_D001534</vt:lpstr>
      <vt:lpstr>_D001535</vt:lpstr>
      <vt:lpstr>_D001536</vt:lpstr>
      <vt:lpstr>_D001537</vt:lpstr>
      <vt:lpstr>_D001538</vt:lpstr>
      <vt:lpstr>_D001539</vt:lpstr>
      <vt:lpstr>_D001540</vt:lpstr>
      <vt:lpstr>_D001541</vt:lpstr>
      <vt:lpstr>_D001542</vt:lpstr>
      <vt:lpstr>_D001543</vt:lpstr>
      <vt:lpstr>_D001544</vt:lpstr>
      <vt:lpstr>_D001545</vt:lpstr>
      <vt:lpstr>_D001546</vt:lpstr>
      <vt:lpstr>_D001547</vt:lpstr>
      <vt:lpstr>_D001548</vt:lpstr>
      <vt:lpstr>_D001549</vt:lpstr>
      <vt:lpstr>_D001550</vt:lpstr>
      <vt:lpstr>_D001551</vt:lpstr>
      <vt:lpstr>_D001552</vt:lpstr>
      <vt:lpstr>_D001553</vt:lpstr>
      <vt:lpstr>_D001554</vt:lpstr>
      <vt:lpstr>_D001555</vt:lpstr>
      <vt:lpstr>_D001556</vt:lpstr>
      <vt:lpstr>_D001557</vt:lpstr>
      <vt:lpstr>_D001558</vt:lpstr>
      <vt:lpstr>_D001559</vt:lpstr>
      <vt:lpstr>_D001560</vt:lpstr>
      <vt:lpstr>_D001561</vt:lpstr>
      <vt:lpstr>_D001562</vt:lpstr>
      <vt:lpstr>_D001563</vt:lpstr>
      <vt:lpstr>_D001564</vt:lpstr>
      <vt:lpstr>_D001565</vt:lpstr>
      <vt:lpstr>_D001566</vt:lpstr>
      <vt:lpstr>_D001567</vt:lpstr>
      <vt:lpstr>_D001568</vt:lpstr>
      <vt:lpstr>_D001569</vt:lpstr>
      <vt:lpstr>_D001570</vt:lpstr>
      <vt:lpstr>_D001571</vt:lpstr>
      <vt:lpstr>_D001572</vt:lpstr>
      <vt:lpstr>_D001573</vt:lpstr>
      <vt:lpstr>_D001574</vt:lpstr>
      <vt:lpstr>_D001576</vt:lpstr>
      <vt:lpstr>_D001577</vt:lpstr>
      <vt:lpstr>_D001578</vt:lpstr>
      <vt:lpstr>_D001579</vt:lpstr>
      <vt:lpstr>_D001580</vt:lpstr>
      <vt:lpstr>_D001581</vt:lpstr>
      <vt:lpstr>_D001582</vt:lpstr>
      <vt:lpstr>_D001583</vt:lpstr>
      <vt:lpstr>_D001584</vt:lpstr>
      <vt:lpstr>_D001585</vt:lpstr>
      <vt:lpstr>_D001586</vt:lpstr>
      <vt:lpstr>_D001587</vt:lpstr>
      <vt:lpstr>_D001588</vt:lpstr>
      <vt:lpstr>_D001589</vt:lpstr>
      <vt:lpstr>_D001590</vt:lpstr>
      <vt:lpstr>_D001591</vt:lpstr>
      <vt:lpstr>_D001592</vt:lpstr>
      <vt:lpstr>_D001593</vt:lpstr>
      <vt:lpstr>_D001594</vt:lpstr>
      <vt:lpstr>_D001595</vt:lpstr>
      <vt:lpstr>_D001596</vt:lpstr>
      <vt:lpstr>_D001597</vt:lpstr>
      <vt:lpstr>_D001598</vt:lpstr>
      <vt:lpstr>_D001599</vt:lpstr>
      <vt:lpstr>_D001600</vt:lpstr>
      <vt:lpstr>_D001601</vt:lpstr>
      <vt:lpstr>_D001602</vt:lpstr>
      <vt:lpstr>_D001603</vt:lpstr>
      <vt:lpstr>_D001604</vt:lpstr>
      <vt:lpstr>_D001605</vt:lpstr>
      <vt:lpstr>_D001606</vt:lpstr>
      <vt:lpstr>_D001607</vt:lpstr>
      <vt:lpstr>_D001608</vt:lpstr>
      <vt:lpstr>_D001609</vt:lpstr>
      <vt:lpstr>_D001610</vt:lpstr>
      <vt:lpstr>_D001611</vt:lpstr>
      <vt:lpstr>_D001612</vt:lpstr>
      <vt:lpstr>_D001613</vt:lpstr>
      <vt:lpstr>_D001614</vt:lpstr>
      <vt:lpstr>_D001615</vt:lpstr>
      <vt:lpstr>_D001619</vt:lpstr>
      <vt:lpstr>_D001620</vt:lpstr>
      <vt:lpstr>_D001621</vt:lpstr>
      <vt:lpstr>_D001622</vt:lpstr>
      <vt:lpstr>_D001623</vt:lpstr>
      <vt:lpstr>_D001624</vt:lpstr>
      <vt:lpstr>_D001625</vt:lpstr>
      <vt:lpstr>_D001626</vt:lpstr>
      <vt:lpstr>_D001627</vt:lpstr>
      <vt:lpstr>_D001628</vt:lpstr>
      <vt:lpstr>_D001629</vt:lpstr>
      <vt:lpstr>_D001630</vt:lpstr>
      <vt:lpstr>_D001631</vt:lpstr>
      <vt:lpstr>_D001632</vt:lpstr>
      <vt:lpstr>_D001633</vt:lpstr>
      <vt:lpstr>_D001634</vt:lpstr>
      <vt:lpstr>_D001635</vt:lpstr>
      <vt:lpstr>_D001636</vt:lpstr>
      <vt:lpstr>_D001637</vt:lpstr>
      <vt:lpstr>_D001638</vt:lpstr>
      <vt:lpstr>_D001639</vt:lpstr>
      <vt:lpstr>_D001640</vt:lpstr>
      <vt:lpstr>_D001641</vt:lpstr>
      <vt:lpstr>_D001642</vt:lpstr>
      <vt:lpstr>_D001643</vt:lpstr>
      <vt:lpstr>_D001644</vt:lpstr>
      <vt:lpstr>_D001645</vt:lpstr>
      <vt:lpstr>_D001646</vt:lpstr>
      <vt:lpstr>_D001647</vt:lpstr>
      <vt:lpstr>_D001648</vt:lpstr>
      <vt:lpstr>_D001649</vt:lpstr>
      <vt:lpstr>_D001650</vt:lpstr>
      <vt:lpstr>_D001651</vt:lpstr>
      <vt:lpstr>_D001652</vt:lpstr>
      <vt:lpstr>_D001653</vt:lpstr>
      <vt:lpstr>_D001654</vt:lpstr>
      <vt:lpstr>_D001655</vt:lpstr>
      <vt:lpstr>_D001656</vt:lpstr>
      <vt:lpstr>_D001657</vt:lpstr>
      <vt:lpstr>_D001658</vt:lpstr>
      <vt:lpstr>_D001659</vt:lpstr>
      <vt:lpstr>_D001660</vt:lpstr>
      <vt:lpstr>_D001661</vt:lpstr>
      <vt:lpstr>_D001662</vt:lpstr>
      <vt:lpstr>_D001663</vt:lpstr>
      <vt:lpstr>_D001664</vt:lpstr>
      <vt:lpstr>_D001665</vt:lpstr>
      <vt:lpstr>_D001666</vt:lpstr>
      <vt:lpstr>_D001667</vt:lpstr>
      <vt:lpstr>_D001668</vt:lpstr>
      <vt:lpstr>_D001672</vt:lpstr>
      <vt:lpstr>_D001673</vt:lpstr>
      <vt:lpstr>_D001674</vt:lpstr>
      <vt:lpstr>_D001675</vt:lpstr>
      <vt:lpstr>_D001676</vt:lpstr>
      <vt:lpstr>_D001677</vt:lpstr>
      <vt:lpstr>_D001678</vt:lpstr>
      <vt:lpstr>_D001679</vt:lpstr>
      <vt:lpstr>_D001680</vt:lpstr>
      <vt:lpstr>_D001681</vt:lpstr>
      <vt:lpstr>_D001682</vt:lpstr>
      <vt:lpstr>_D001683</vt:lpstr>
      <vt:lpstr>_D001684</vt:lpstr>
      <vt:lpstr>_D001685</vt:lpstr>
      <vt:lpstr>_D001686</vt:lpstr>
      <vt:lpstr>_D001687</vt:lpstr>
      <vt:lpstr>_D001688</vt:lpstr>
      <vt:lpstr>_D001692</vt:lpstr>
      <vt:lpstr>_D001693</vt:lpstr>
      <vt:lpstr>_D001694</vt:lpstr>
      <vt:lpstr>_D001695</vt:lpstr>
      <vt:lpstr>_D001696</vt:lpstr>
      <vt:lpstr>_D001697</vt:lpstr>
      <vt:lpstr>_D001698</vt:lpstr>
      <vt:lpstr>_D001699</vt:lpstr>
      <vt:lpstr>_D001700</vt:lpstr>
      <vt:lpstr>_D001701</vt:lpstr>
      <vt:lpstr>_D001702</vt:lpstr>
      <vt:lpstr>_D001703</vt:lpstr>
      <vt:lpstr>_D001704</vt:lpstr>
      <vt:lpstr>_D001705</vt:lpstr>
      <vt:lpstr>_D001706</vt:lpstr>
      <vt:lpstr>_D001707</vt:lpstr>
      <vt:lpstr>_D001708</vt:lpstr>
      <vt:lpstr>_D001709</vt:lpstr>
      <vt:lpstr>_D001710</vt:lpstr>
      <vt:lpstr>_D001711</vt:lpstr>
      <vt:lpstr>_D001712</vt:lpstr>
      <vt:lpstr>_D001713</vt:lpstr>
      <vt:lpstr>_D001714</vt:lpstr>
      <vt:lpstr>_D001715</vt:lpstr>
      <vt:lpstr>_D001716</vt:lpstr>
      <vt:lpstr>_D001717</vt:lpstr>
      <vt:lpstr>_D001718</vt:lpstr>
      <vt:lpstr>_D001719</vt:lpstr>
      <vt:lpstr>_D001720</vt:lpstr>
      <vt:lpstr>_D001721</vt:lpstr>
      <vt:lpstr>_D001722</vt:lpstr>
      <vt:lpstr>_D001723</vt:lpstr>
      <vt:lpstr>_D001724</vt:lpstr>
      <vt:lpstr>_D001725</vt:lpstr>
      <vt:lpstr>_D001726</vt:lpstr>
      <vt:lpstr>_D001727</vt:lpstr>
      <vt:lpstr>_D001728</vt:lpstr>
      <vt:lpstr>_D001729</vt:lpstr>
      <vt:lpstr>_D001731</vt:lpstr>
      <vt:lpstr>_D001732</vt:lpstr>
      <vt:lpstr>_D001733</vt:lpstr>
      <vt:lpstr>_D001734</vt:lpstr>
      <vt:lpstr>_D001735</vt:lpstr>
      <vt:lpstr>_D001737</vt:lpstr>
      <vt:lpstr>_D001738</vt:lpstr>
      <vt:lpstr>_D001739</vt:lpstr>
      <vt:lpstr>_D001740</vt:lpstr>
      <vt:lpstr>_D001741</vt:lpstr>
      <vt:lpstr>_D001743</vt:lpstr>
      <vt:lpstr>_D001744</vt:lpstr>
      <vt:lpstr>_D001745</vt:lpstr>
      <vt:lpstr>_D001746</vt:lpstr>
      <vt:lpstr>_D001747</vt:lpstr>
      <vt:lpstr>_D001749</vt:lpstr>
      <vt:lpstr>_D001750</vt:lpstr>
      <vt:lpstr>_D001751</vt:lpstr>
      <vt:lpstr>_D001752</vt:lpstr>
      <vt:lpstr>_D001753</vt:lpstr>
      <vt:lpstr>_D001755</vt:lpstr>
      <vt:lpstr>_D001756</vt:lpstr>
      <vt:lpstr>_D001757</vt:lpstr>
      <vt:lpstr>_D001758</vt:lpstr>
      <vt:lpstr>_D001759</vt:lpstr>
      <vt:lpstr>_D001760</vt:lpstr>
      <vt:lpstr>_D001761</vt:lpstr>
      <vt:lpstr>_D001762</vt:lpstr>
      <vt:lpstr>_D001763</vt:lpstr>
      <vt:lpstr>_D001764</vt:lpstr>
      <vt:lpstr>_D001765</vt:lpstr>
      <vt:lpstr>_D001767</vt:lpstr>
      <vt:lpstr>_D001768</vt:lpstr>
      <vt:lpstr>_D001769</vt:lpstr>
      <vt:lpstr>_D001770</vt:lpstr>
      <vt:lpstr>_D001771</vt:lpstr>
      <vt:lpstr>_D001772</vt:lpstr>
      <vt:lpstr>_D001773</vt:lpstr>
      <vt:lpstr>_D001774</vt:lpstr>
      <vt:lpstr>_D001775</vt:lpstr>
      <vt:lpstr>_D001776</vt:lpstr>
      <vt:lpstr>_D001780</vt:lpstr>
      <vt:lpstr>_D001781</vt:lpstr>
      <vt:lpstr>_D001782</vt:lpstr>
      <vt:lpstr>_D001783</vt:lpstr>
      <vt:lpstr>_D001784</vt:lpstr>
      <vt:lpstr>_D001785</vt:lpstr>
      <vt:lpstr>_D001786</vt:lpstr>
      <vt:lpstr>_D001787</vt:lpstr>
      <vt:lpstr>_D001788</vt:lpstr>
      <vt:lpstr>_D001789</vt:lpstr>
      <vt:lpstr>_D001790</vt:lpstr>
      <vt:lpstr>_D001791</vt:lpstr>
      <vt:lpstr>_D001792</vt:lpstr>
      <vt:lpstr>_D001793</vt:lpstr>
      <vt:lpstr>_D001794</vt:lpstr>
      <vt:lpstr>_D001795</vt:lpstr>
      <vt:lpstr>_D001796</vt:lpstr>
      <vt:lpstr>_D001797</vt:lpstr>
      <vt:lpstr>_D001798</vt:lpstr>
      <vt:lpstr>_D001799</vt:lpstr>
      <vt:lpstr>_D001800</vt:lpstr>
      <vt:lpstr>_D001801</vt:lpstr>
      <vt:lpstr>_D001802</vt:lpstr>
      <vt:lpstr>_D001803</vt:lpstr>
      <vt:lpstr>_D001804</vt:lpstr>
      <vt:lpstr>_D001805</vt:lpstr>
      <vt:lpstr>_D001806</vt:lpstr>
      <vt:lpstr>_D001807</vt:lpstr>
      <vt:lpstr>_D001808</vt:lpstr>
      <vt:lpstr>_D001809</vt:lpstr>
      <vt:lpstr>_D001810</vt:lpstr>
      <vt:lpstr>_D001811</vt:lpstr>
      <vt:lpstr>_D001812</vt:lpstr>
      <vt:lpstr>_D001813</vt:lpstr>
      <vt:lpstr>_D001814</vt:lpstr>
      <vt:lpstr>_D001815</vt:lpstr>
      <vt:lpstr>_D001816</vt:lpstr>
      <vt:lpstr>_D001817</vt:lpstr>
      <vt:lpstr>_D001818</vt:lpstr>
      <vt:lpstr>_D001819</vt:lpstr>
      <vt:lpstr>_D001820</vt:lpstr>
      <vt:lpstr>_D001821</vt:lpstr>
      <vt:lpstr>_D001822</vt:lpstr>
      <vt:lpstr>_D001823</vt:lpstr>
      <vt:lpstr>_D001824</vt:lpstr>
      <vt:lpstr>_D001825</vt:lpstr>
      <vt:lpstr>_D001826</vt:lpstr>
      <vt:lpstr>_D001827</vt:lpstr>
      <vt:lpstr>_D001828</vt:lpstr>
      <vt:lpstr>_D001829</vt:lpstr>
      <vt:lpstr>_D001830</vt:lpstr>
      <vt:lpstr>_D001831</vt:lpstr>
      <vt:lpstr>_D001832</vt:lpstr>
      <vt:lpstr>_D001833</vt:lpstr>
      <vt:lpstr>_D001834</vt:lpstr>
      <vt:lpstr>_D001835</vt:lpstr>
      <vt:lpstr>_D001836</vt:lpstr>
      <vt:lpstr>_D001837</vt:lpstr>
      <vt:lpstr>_D001838</vt:lpstr>
      <vt:lpstr>_D001839</vt:lpstr>
      <vt:lpstr>_D001840</vt:lpstr>
      <vt:lpstr>_D001844</vt:lpstr>
      <vt:lpstr>_D001845</vt:lpstr>
      <vt:lpstr>_D001846</vt:lpstr>
      <vt:lpstr>_D001847</vt:lpstr>
      <vt:lpstr>_D001848</vt:lpstr>
      <vt:lpstr>_D001863</vt:lpstr>
      <vt:lpstr>_D001864</vt:lpstr>
      <vt:lpstr>_D001865</vt:lpstr>
      <vt:lpstr>_D001866</vt:lpstr>
      <vt:lpstr>_D001867</vt:lpstr>
      <vt:lpstr>_D001868</vt:lpstr>
      <vt:lpstr>_D001869</vt:lpstr>
      <vt:lpstr>_D001870</vt:lpstr>
      <vt:lpstr>_D001871</vt:lpstr>
      <vt:lpstr>_D001872</vt:lpstr>
      <vt:lpstr>_D001873</vt:lpstr>
      <vt:lpstr>_D001874</vt:lpstr>
      <vt:lpstr>_D001875</vt:lpstr>
      <vt:lpstr>_D001876</vt:lpstr>
      <vt:lpstr>_D001877</vt:lpstr>
      <vt:lpstr>_D001878</vt:lpstr>
      <vt:lpstr>_D001879</vt:lpstr>
      <vt:lpstr>_D001880</vt:lpstr>
      <vt:lpstr>_D001881</vt:lpstr>
      <vt:lpstr>_D001882</vt:lpstr>
      <vt:lpstr>_D001883</vt:lpstr>
      <vt:lpstr>_D001884</vt:lpstr>
      <vt:lpstr>_D001885</vt:lpstr>
      <vt:lpstr>_D001886</vt:lpstr>
      <vt:lpstr>_D001887</vt:lpstr>
      <vt:lpstr>_D001888</vt:lpstr>
      <vt:lpstr>_D001889</vt:lpstr>
      <vt:lpstr>_D001890</vt:lpstr>
      <vt:lpstr>_D001891</vt:lpstr>
      <vt:lpstr>_D001892</vt:lpstr>
      <vt:lpstr>_D001893</vt:lpstr>
      <vt:lpstr>_D001894</vt:lpstr>
      <vt:lpstr>_D001895</vt:lpstr>
      <vt:lpstr>_D001896</vt:lpstr>
      <vt:lpstr>_D001897</vt:lpstr>
      <vt:lpstr>_D001898</vt:lpstr>
      <vt:lpstr>_D001899</vt:lpstr>
      <vt:lpstr>_D001900</vt:lpstr>
      <vt:lpstr>_D001901</vt:lpstr>
      <vt:lpstr>_D001902</vt:lpstr>
      <vt:lpstr>_D001903</vt:lpstr>
      <vt:lpstr>_D001904</vt:lpstr>
      <vt:lpstr>_D001905</vt:lpstr>
      <vt:lpstr>_D001906</vt:lpstr>
      <vt:lpstr>_D001907</vt:lpstr>
      <vt:lpstr>_D001908</vt:lpstr>
      <vt:lpstr>_D001909</vt:lpstr>
      <vt:lpstr>_D001910</vt:lpstr>
      <vt:lpstr>_D001911</vt:lpstr>
      <vt:lpstr>_D001912</vt:lpstr>
      <vt:lpstr>_D001913</vt:lpstr>
      <vt:lpstr>_D001914</vt:lpstr>
      <vt:lpstr>_D001915</vt:lpstr>
      <vt:lpstr>_D001916</vt:lpstr>
      <vt:lpstr>_D001917</vt:lpstr>
      <vt:lpstr>_D001918</vt:lpstr>
      <vt:lpstr>_D001919</vt:lpstr>
      <vt:lpstr>_D001920</vt:lpstr>
      <vt:lpstr>_D001921</vt:lpstr>
      <vt:lpstr>_D001922</vt:lpstr>
      <vt:lpstr>_D001923</vt:lpstr>
      <vt:lpstr>_D001924</vt:lpstr>
      <vt:lpstr>_D001925</vt:lpstr>
      <vt:lpstr>_D001926</vt:lpstr>
      <vt:lpstr>_D001927</vt:lpstr>
      <vt:lpstr>_D001928</vt:lpstr>
      <vt:lpstr>_D001929</vt:lpstr>
      <vt:lpstr>_D001930</vt:lpstr>
      <vt:lpstr>_D001931</vt:lpstr>
      <vt:lpstr>_D001932</vt:lpstr>
      <vt:lpstr>_D001933</vt:lpstr>
      <vt:lpstr>_D001934</vt:lpstr>
      <vt:lpstr>_D001935</vt:lpstr>
      <vt:lpstr>_D001936</vt:lpstr>
      <vt:lpstr>_D001937</vt:lpstr>
      <vt:lpstr>_D001938</vt:lpstr>
      <vt:lpstr>_D001939</vt:lpstr>
      <vt:lpstr>_D001940</vt:lpstr>
      <vt:lpstr>_D001941</vt:lpstr>
      <vt:lpstr>_D001942</vt:lpstr>
      <vt:lpstr>_D001943</vt:lpstr>
      <vt:lpstr>_D001944</vt:lpstr>
      <vt:lpstr>_D001945</vt:lpstr>
      <vt:lpstr>_D001946</vt:lpstr>
      <vt:lpstr>_D001947</vt:lpstr>
      <vt:lpstr>_D001948</vt:lpstr>
      <vt:lpstr>_D001949</vt:lpstr>
      <vt:lpstr>_D001950</vt:lpstr>
      <vt:lpstr>_D001951</vt:lpstr>
      <vt:lpstr>_D001952</vt:lpstr>
      <vt:lpstr>_D001953</vt:lpstr>
      <vt:lpstr>_D001954</vt:lpstr>
      <vt:lpstr>_D001955</vt:lpstr>
      <vt:lpstr>_D001956</vt:lpstr>
      <vt:lpstr>_D001957</vt:lpstr>
      <vt:lpstr>_D001958</vt:lpstr>
      <vt:lpstr>_D001959</vt:lpstr>
      <vt:lpstr>_D001960</vt:lpstr>
      <vt:lpstr>_D001961</vt:lpstr>
      <vt:lpstr>_D001962</vt:lpstr>
      <vt:lpstr>_D001963</vt:lpstr>
      <vt:lpstr>_D001964</vt:lpstr>
      <vt:lpstr>_D001965</vt:lpstr>
      <vt:lpstr>_D001966</vt:lpstr>
      <vt:lpstr>_D001967</vt:lpstr>
      <vt:lpstr>_D001968</vt:lpstr>
      <vt:lpstr>_D001969</vt:lpstr>
      <vt:lpstr>_D001970</vt:lpstr>
      <vt:lpstr>_D001971</vt:lpstr>
      <vt:lpstr>_D001972</vt:lpstr>
      <vt:lpstr>_D001973</vt:lpstr>
      <vt:lpstr>_D001974</vt:lpstr>
      <vt:lpstr>_D001975</vt:lpstr>
      <vt:lpstr>_D001976</vt:lpstr>
      <vt:lpstr>_D001977</vt:lpstr>
      <vt:lpstr>_D001978</vt:lpstr>
      <vt:lpstr>_D001979</vt:lpstr>
      <vt:lpstr>_D001980</vt:lpstr>
      <vt:lpstr>_D001981</vt:lpstr>
      <vt:lpstr>_D001982</vt:lpstr>
      <vt:lpstr>_D001983</vt:lpstr>
      <vt:lpstr>_D001984</vt:lpstr>
      <vt:lpstr>_D001985</vt:lpstr>
      <vt:lpstr>_D001986</vt:lpstr>
      <vt:lpstr>_D001987</vt:lpstr>
      <vt:lpstr>_D001988</vt:lpstr>
      <vt:lpstr>_D001989</vt:lpstr>
      <vt:lpstr>_D001990</vt:lpstr>
      <vt:lpstr>_D001991</vt:lpstr>
      <vt:lpstr>_D001992</vt:lpstr>
      <vt:lpstr>_D001993</vt:lpstr>
      <vt:lpstr>_D001994</vt:lpstr>
      <vt:lpstr>_D001995</vt:lpstr>
      <vt:lpstr>_D002071</vt:lpstr>
      <vt:lpstr>_D002072</vt:lpstr>
      <vt:lpstr>_D002073</vt:lpstr>
      <vt:lpstr>_D002074</vt:lpstr>
      <vt:lpstr>_D002075</vt:lpstr>
      <vt:lpstr>_D002076</vt:lpstr>
      <vt:lpstr>_D002077</vt:lpstr>
      <vt:lpstr>_D002078</vt:lpstr>
      <vt:lpstr>_D002079</vt:lpstr>
      <vt:lpstr>_D002080</vt:lpstr>
      <vt:lpstr>_D002081</vt:lpstr>
      <vt:lpstr>_D002082</vt:lpstr>
      <vt:lpstr>_D002083</vt:lpstr>
      <vt:lpstr>_D002084</vt:lpstr>
      <vt:lpstr>_D002085</vt:lpstr>
      <vt:lpstr>_D002086</vt:lpstr>
      <vt:lpstr>_D002087</vt:lpstr>
      <vt:lpstr>_D002088</vt:lpstr>
      <vt:lpstr>_D002089</vt:lpstr>
      <vt:lpstr>_D002090</vt:lpstr>
      <vt:lpstr>_D002091</vt:lpstr>
      <vt:lpstr>_D002092</vt:lpstr>
      <vt:lpstr>_D002093</vt:lpstr>
      <vt:lpstr>_D002094</vt:lpstr>
      <vt:lpstr>_D002096</vt:lpstr>
      <vt:lpstr>_D002097</vt:lpstr>
      <vt:lpstr>_D002098</vt:lpstr>
      <vt:lpstr>_D002099</vt:lpstr>
      <vt:lpstr>_D002100</vt:lpstr>
      <vt:lpstr>_D002101</vt:lpstr>
      <vt:lpstr>_D002102</vt:lpstr>
      <vt:lpstr>_D002103</vt:lpstr>
      <vt:lpstr>_D002104</vt:lpstr>
      <vt:lpstr>_D002105</vt:lpstr>
      <vt:lpstr>_D002106</vt:lpstr>
      <vt:lpstr>_D002107</vt:lpstr>
      <vt:lpstr>_D002108</vt:lpstr>
      <vt:lpstr>_D002109</vt:lpstr>
      <vt:lpstr>_D002110</vt:lpstr>
      <vt:lpstr>_D002111</vt:lpstr>
      <vt:lpstr>_D002112</vt:lpstr>
      <vt:lpstr>_D002113</vt:lpstr>
      <vt:lpstr>_D002114</vt:lpstr>
      <vt:lpstr>_D002115</vt:lpstr>
      <vt:lpstr>_D002116</vt:lpstr>
      <vt:lpstr>_D002117</vt:lpstr>
      <vt:lpstr>_D002118</vt:lpstr>
      <vt:lpstr>_D002119</vt:lpstr>
      <vt:lpstr>_D002121</vt:lpstr>
      <vt:lpstr>_D002122</vt:lpstr>
      <vt:lpstr>_D002123</vt:lpstr>
      <vt:lpstr>_D002124</vt:lpstr>
      <vt:lpstr>_D002125</vt:lpstr>
      <vt:lpstr>_D002126</vt:lpstr>
      <vt:lpstr>_D002127</vt:lpstr>
      <vt:lpstr>_D002128</vt:lpstr>
      <vt:lpstr>_D002129</vt:lpstr>
      <vt:lpstr>_D002130</vt:lpstr>
      <vt:lpstr>_D002131</vt:lpstr>
      <vt:lpstr>_D002132</vt:lpstr>
      <vt:lpstr>_D002133</vt:lpstr>
      <vt:lpstr>_D002134</vt:lpstr>
      <vt:lpstr>_D002135</vt:lpstr>
      <vt:lpstr>_D002136</vt:lpstr>
      <vt:lpstr>_D002137</vt:lpstr>
      <vt:lpstr>_D002138</vt:lpstr>
      <vt:lpstr>_D002139</vt:lpstr>
      <vt:lpstr>_D002140</vt:lpstr>
      <vt:lpstr>_D002141</vt:lpstr>
      <vt:lpstr>_D002142</vt:lpstr>
      <vt:lpstr>_D002143</vt:lpstr>
      <vt:lpstr>_D002144</vt:lpstr>
      <vt:lpstr>_D002148</vt:lpstr>
      <vt:lpstr>_D002149</vt:lpstr>
      <vt:lpstr>_D002150</vt:lpstr>
      <vt:lpstr>_D002151</vt:lpstr>
      <vt:lpstr>_D002152</vt:lpstr>
      <vt:lpstr>_D002153</vt:lpstr>
      <vt:lpstr>_D002154</vt:lpstr>
      <vt:lpstr>_D002155</vt:lpstr>
      <vt:lpstr>_D002156</vt:lpstr>
      <vt:lpstr>_D002157</vt:lpstr>
      <vt:lpstr>_D002158</vt:lpstr>
      <vt:lpstr>_D002159</vt:lpstr>
      <vt:lpstr>_D002160</vt:lpstr>
      <vt:lpstr>_D002161</vt:lpstr>
      <vt:lpstr>_D002162</vt:lpstr>
      <vt:lpstr>_D002163</vt:lpstr>
      <vt:lpstr>_D002164</vt:lpstr>
      <vt:lpstr>_D002165</vt:lpstr>
      <vt:lpstr>_D002166</vt:lpstr>
      <vt:lpstr>_D002167</vt:lpstr>
      <vt:lpstr>_D002168</vt:lpstr>
      <vt:lpstr>_D002169</vt:lpstr>
      <vt:lpstr>_D002170</vt:lpstr>
      <vt:lpstr>_D002171</vt:lpstr>
      <vt:lpstr>_D002172</vt:lpstr>
      <vt:lpstr>_D002173</vt:lpstr>
      <vt:lpstr>_D002174</vt:lpstr>
      <vt:lpstr>_D002175</vt:lpstr>
      <vt:lpstr>_D002176</vt:lpstr>
      <vt:lpstr>_D002177</vt:lpstr>
      <vt:lpstr>_D002178</vt:lpstr>
      <vt:lpstr>_D002179</vt:lpstr>
      <vt:lpstr>_D002180</vt:lpstr>
      <vt:lpstr>_D002181</vt:lpstr>
      <vt:lpstr>_D002182</vt:lpstr>
      <vt:lpstr>_D002183</vt:lpstr>
      <vt:lpstr>_D002184</vt:lpstr>
      <vt:lpstr>_D002185</vt:lpstr>
      <vt:lpstr>_D002186</vt:lpstr>
      <vt:lpstr>_D002187</vt:lpstr>
      <vt:lpstr>_D002188</vt:lpstr>
      <vt:lpstr>_D002189</vt:lpstr>
      <vt:lpstr>_D002190</vt:lpstr>
      <vt:lpstr>_D002191</vt:lpstr>
      <vt:lpstr>_D002192</vt:lpstr>
      <vt:lpstr>_D002193</vt:lpstr>
      <vt:lpstr>_D002194</vt:lpstr>
      <vt:lpstr>_D002195</vt:lpstr>
      <vt:lpstr>_D002196</vt:lpstr>
      <vt:lpstr>_D002197</vt:lpstr>
      <vt:lpstr>_D002198</vt:lpstr>
      <vt:lpstr>_D002199</vt:lpstr>
      <vt:lpstr>_D002200</vt:lpstr>
      <vt:lpstr>_D002201</vt:lpstr>
      <vt:lpstr>_D002202</vt:lpstr>
      <vt:lpstr>_D002203</vt:lpstr>
      <vt:lpstr>_D002204</vt:lpstr>
      <vt:lpstr>_D002205</vt:lpstr>
      <vt:lpstr>_D002206</vt:lpstr>
      <vt:lpstr>_D002207</vt:lpstr>
      <vt:lpstr>_D002208</vt:lpstr>
      <vt:lpstr>_D002209</vt:lpstr>
      <vt:lpstr>_D002210</vt:lpstr>
      <vt:lpstr>_D002211</vt:lpstr>
      <vt:lpstr>_D002212</vt:lpstr>
      <vt:lpstr>_D002213</vt:lpstr>
      <vt:lpstr>_D002214</vt:lpstr>
      <vt:lpstr>_D002215</vt:lpstr>
      <vt:lpstr>_D002216</vt:lpstr>
      <vt:lpstr>_D002217</vt:lpstr>
      <vt:lpstr>_D002218</vt:lpstr>
      <vt:lpstr>_D002219</vt:lpstr>
      <vt:lpstr>_D002220</vt:lpstr>
      <vt:lpstr>_D002221</vt:lpstr>
      <vt:lpstr>_D002222</vt:lpstr>
      <vt:lpstr>_D002223</vt:lpstr>
      <vt:lpstr>_D002224</vt:lpstr>
      <vt:lpstr>_D002225</vt:lpstr>
      <vt:lpstr>_D002226</vt:lpstr>
      <vt:lpstr>_D002227</vt:lpstr>
      <vt:lpstr>_D002228</vt:lpstr>
      <vt:lpstr>_D002229</vt:lpstr>
      <vt:lpstr>_D002230</vt:lpstr>
      <vt:lpstr>_D002231</vt:lpstr>
      <vt:lpstr>_D002232</vt:lpstr>
      <vt:lpstr>_D002233</vt:lpstr>
      <vt:lpstr>_D002234</vt:lpstr>
      <vt:lpstr>_D002235</vt:lpstr>
      <vt:lpstr>_D002236</vt:lpstr>
      <vt:lpstr>_D002237</vt:lpstr>
      <vt:lpstr>_D002238</vt:lpstr>
      <vt:lpstr>_D002239</vt:lpstr>
      <vt:lpstr>_D002240</vt:lpstr>
      <vt:lpstr>_D002241</vt:lpstr>
      <vt:lpstr>_D002242</vt:lpstr>
      <vt:lpstr>_D002243</vt:lpstr>
      <vt:lpstr>_D002244</vt:lpstr>
      <vt:lpstr>_D002245</vt:lpstr>
      <vt:lpstr>_D002246</vt:lpstr>
      <vt:lpstr>_D002247</vt:lpstr>
      <vt:lpstr>_D002248</vt:lpstr>
      <vt:lpstr>_D002249</vt:lpstr>
      <vt:lpstr>_D002250</vt:lpstr>
      <vt:lpstr>_D002251</vt:lpstr>
      <vt:lpstr>_D002252</vt:lpstr>
      <vt:lpstr>_D002253</vt:lpstr>
      <vt:lpstr>_D002254</vt:lpstr>
      <vt:lpstr>_D002255</vt:lpstr>
      <vt:lpstr>_D002256</vt:lpstr>
      <vt:lpstr>_D002257</vt:lpstr>
      <vt:lpstr>_D002258</vt:lpstr>
      <vt:lpstr>_D002259</vt:lpstr>
      <vt:lpstr>_D002260</vt:lpstr>
      <vt:lpstr>_D002261</vt:lpstr>
      <vt:lpstr>_D002262</vt:lpstr>
      <vt:lpstr>_D002263</vt:lpstr>
      <vt:lpstr>_D002264</vt:lpstr>
      <vt:lpstr>_D002265</vt:lpstr>
      <vt:lpstr>_D002266</vt:lpstr>
      <vt:lpstr>_D002267</vt:lpstr>
      <vt:lpstr>_D002268</vt:lpstr>
      <vt:lpstr>_D002269</vt:lpstr>
      <vt:lpstr>_D002270</vt:lpstr>
      <vt:lpstr>_D002271</vt:lpstr>
      <vt:lpstr>_D002272</vt:lpstr>
      <vt:lpstr>_D002273</vt:lpstr>
      <vt:lpstr>_D002274</vt:lpstr>
      <vt:lpstr>_D002275</vt:lpstr>
      <vt:lpstr>_D002276</vt:lpstr>
      <vt:lpstr>_D002277</vt:lpstr>
      <vt:lpstr>_D002278</vt:lpstr>
      <vt:lpstr>_D002279</vt:lpstr>
      <vt:lpstr>_D002280</vt:lpstr>
      <vt:lpstr>_D002281</vt:lpstr>
      <vt:lpstr>_D002282</vt:lpstr>
      <vt:lpstr>_D002283</vt:lpstr>
      <vt:lpstr>_D002284</vt:lpstr>
      <vt:lpstr>_D002285</vt:lpstr>
      <vt:lpstr>_D002286</vt:lpstr>
      <vt:lpstr>_D002287</vt:lpstr>
      <vt:lpstr>_D002288</vt:lpstr>
      <vt:lpstr>_D002289</vt:lpstr>
      <vt:lpstr>_D002290</vt:lpstr>
      <vt:lpstr>_D002291</vt:lpstr>
      <vt:lpstr>_D002292</vt:lpstr>
      <vt:lpstr>_D002293</vt:lpstr>
      <vt:lpstr>_D002294</vt:lpstr>
      <vt:lpstr>_D002295</vt:lpstr>
      <vt:lpstr>_D002296</vt:lpstr>
      <vt:lpstr>_D002297</vt:lpstr>
      <vt:lpstr>_D002298</vt:lpstr>
      <vt:lpstr>_D002299</vt:lpstr>
      <vt:lpstr>_D002300</vt:lpstr>
      <vt:lpstr>_D002301</vt:lpstr>
      <vt:lpstr>_D002302</vt:lpstr>
      <vt:lpstr>_D002303</vt:lpstr>
      <vt:lpstr>_D002304</vt:lpstr>
      <vt:lpstr>_D002305</vt:lpstr>
      <vt:lpstr>_D002306</vt:lpstr>
      <vt:lpstr>_D002307</vt:lpstr>
      <vt:lpstr>_D002308</vt:lpstr>
      <vt:lpstr>_D002309</vt:lpstr>
      <vt:lpstr>_D002310</vt:lpstr>
      <vt:lpstr>_D002311</vt:lpstr>
      <vt:lpstr>_D002312</vt:lpstr>
      <vt:lpstr>_D002313</vt:lpstr>
      <vt:lpstr>_D002314</vt:lpstr>
      <vt:lpstr>_D002315</vt:lpstr>
      <vt:lpstr>_D002316</vt:lpstr>
      <vt:lpstr>_D002317</vt:lpstr>
      <vt:lpstr>_D002318</vt:lpstr>
      <vt:lpstr>_D002319</vt:lpstr>
      <vt:lpstr>_D002320</vt:lpstr>
      <vt:lpstr>_D002321</vt:lpstr>
      <vt:lpstr>_D002322</vt:lpstr>
      <vt:lpstr>_D002323</vt:lpstr>
      <vt:lpstr>_D002324</vt:lpstr>
      <vt:lpstr>_D002325</vt:lpstr>
      <vt:lpstr>_D002326</vt:lpstr>
      <vt:lpstr>_D002327</vt:lpstr>
      <vt:lpstr>_D002328</vt:lpstr>
      <vt:lpstr>_D002329</vt:lpstr>
      <vt:lpstr>_D002330</vt:lpstr>
      <vt:lpstr>_D002331</vt:lpstr>
      <vt:lpstr>_D002332</vt:lpstr>
      <vt:lpstr>_D002333</vt:lpstr>
      <vt:lpstr>_D002334</vt:lpstr>
      <vt:lpstr>_D002335</vt:lpstr>
      <vt:lpstr>_D002336</vt:lpstr>
      <vt:lpstr>_D002337</vt:lpstr>
      <vt:lpstr>_D002338</vt:lpstr>
      <vt:lpstr>_D002339</vt:lpstr>
      <vt:lpstr>_D002340</vt:lpstr>
      <vt:lpstr>_D002341</vt:lpstr>
      <vt:lpstr>_D002342</vt:lpstr>
      <vt:lpstr>_D002343</vt:lpstr>
      <vt:lpstr>_D002344</vt:lpstr>
      <vt:lpstr>_D002345</vt:lpstr>
      <vt:lpstr>_D002346</vt:lpstr>
      <vt:lpstr>_D002347</vt:lpstr>
      <vt:lpstr>_D002348</vt:lpstr>
      <vt:lpstr>_D002349</vt:lpstr>
      <vt:lpstr>_D002350</vt:lpstr>
      <vt:lpstr>_D002351</vt:lpstr>
      <vt:lpstr>_D002352</vt:lpstr>
      <vt:lpstr>_D002353</vt:lpstr>
      <vt:lpstr>_D002354</vt:lpstr>
      <vt:lpstr>_D002355</vt:lpstr>
      <vt:lpstr>_D002356</vt:lpstr>
      <vt:lpstr>_D002357</vt:lpstr>
      <vt:lpstr>_D002358</vt:lpstr>
      <vt:lpstr>_D002359</vt:lpstr>
      <vt:lpstr>_D002360</vt:lpstr>
      <vt:lpstr>_D002361</vt:lpstr>
      <vt:lpstr>_D002362</vt:lpstr>
      <vt:lpstr>_D002363</vt:lpstr>
      <vt:lpstr>_D002364</vt:lpstr>
      <vt:lpstr>_D002365</vt:lpstr>
      <vt:lpstr>_D002366</vt:lpstr>
      <vt:lpstr>_D002367</vt:lpstr>
      <vt:lpstr>_D002368</vt:lpstr>
      <vt:lpstr>_D002369</vt:lpstr>
      <vt:lpstr>_D002370</vt:lpstr>
      <vt:lpstr>_D002371</vt:lpstr>
      <vt:lpstr>_D002372</vt:lpstr>
      <vt:lpstr>_D002373</vt:lpstr>
      <vt:lpstr>_D002374</vt:lpstr>
      <vt:lpstr>_D002375</vt:lpstr>
      <vt:lpstr>_D002376</vt:lpstr>
      <vt:lpstr>_D002377</vt:lpstr>
      <vt:lpstr>_D002378</vt:lpstr>
      <vt:lpstr>_D002379</vt:lpstr>
      <vt:lpstr>_D002380</vt:lpstr>
      <vt:lpstr>_D002381</vt:lpstr>
      <vt:lpstr>_D002382</vt:lpstr>
      <vt:lpstr>_D002383</vt:lpstr>
      <vt:lpstr>_D002384</vt:lpstr>
      <vt:lpstr>_D002385</vt:lpstr>
      <vt:lpstr>_D002386</vt:lpstr>
      <vt:lpstr>_D002387</vt:lpstr>
      <vt:lpstr>_D002388</vt:lpstr>
      <vt:lpstr>_D002389</vt:lpstr>
      <vt:lpstr>_D002390</vt:lpstr>
      <vt:lpstr>_D002391</vt:lpstr>
      <vt:lpstr>_D002392</vt:lpstr>
      <vt:lpstr>_D002393</vt:lpstr>
      <vt:lpstr>_D002394</vt:lpstr>
      <vt:lpstr>_D002395</vt:lpstr>
      <vt:lpstr>_D002396</vt:lpstr>
      <vt:lpstr>_D002397</vt:lpstr>
      <vt:lpstr>_D002398</vt:lpstr>
      <vt:lpstr>_D002399</vt:lpstr>
      <vt:lpstr>_D002400</vt:lpstr>
      <vt:lpstr>_D002401</vt:lpstr>
      <vt:lpstr>_D002402</vt:lpstr>
      <vt:lpstr>_D002403</vt:lpstr>
      <vt:lpstr>_D002404</vt:lpstr>
      <vt:lpstr>_D002405</vt:lpstr>
      <vt:lpstr>_D002406</vt:lpstr>
      <vt:lpstr>_D002407</vt:lpstr>
      <vt:lpstr>_D002408</vt:lpstr>
      <vt:lpstr>_D002409</vt:lpstr>
      <vt:lpstr>_D002410</vt:lpstr>
      <vt:lpstr>_D002411</vt:lpstr>
      <vt:lpstr>_D002412</vt:lpstr>
      <vt:lpstr>_D002413</vt:lpstr>
      <vt:lpstr>_D002414</vt:lpstr>
      <vt:lpstr>_D002415</vt:lpstr>
      <vt:lpstr>_D002416</vt:lpstr>
      <vt:lpstr>_D002417</vt:lpstr>
      <vt:lpstr>_D002418</vt:lpstr>
      <vt:lpstr>_D002419</vt:lpstr>
      <vt:lpstr>_D002420</vt:lpstr>
      <vt:lpstr>_D002421</vt:lpstr>
      <vt:lpstr>_D002422</vt:lpstr>
      <vt:lpstr>_D002423</vt:lpstr>
      <vt:lpstr>_D002424</vt:lpstr>
      <vt:lpstr>_D002425</vt:lpstr>
      <vt:lpstr>_D002426</vt:lpstr>
      <vt:lpstr>_D002427</vt:lpstr>
      <vt:lpstr>_D002428</vt:lpstr>
      <vt:lpstr>_D002429</vt:lpstr>
      <vt:lpstr>_D002430</vt:lpstr>
      <vt:lpstr>_D002431</vt:lpstr>
      <vt:lpstr>_D002432</vt:lpstr>
      <vt:lpstr>_D002433</vt:lpstr>
      <vt:lpstr>_D002434</vt:lpstr>
      <vt:lpstr>_D002435</vt:lpstr>
      <vt:lpstr>_D002436</vt:lpstr>
      <vt:lpstr>_D002437</vt:lpstr>
      <vt:lpstr>_D002438</vt:lpstr>
      <vt:lpstr>_D002439</vt:lpstr>
      <vt:lpstr>_D002440</vt:lpstr>
      <vt:lpstr>_D002441</vt:lpstr>
      <vt:lpstr>_D002442</vt:lpstr>
      <vt:lpstr>_D002443</vt:lpstr>
      <vt:lpstr>_D002444</vt:lpstr>
      <vt:lpstr>_D002445</vt:lpstr>
      <vt:lpstr>_D002446</vt:lpstr>
      <vt:lpstr>_D002447</vt:lpstr>
      <vt:lpstr>_D002448</vt:lpstr>
      <vt:lpstr>_D002449</vt:lpstr>
      <vt:lpstr>_D002450</vt:lpstr>
      <vt:lpstr>_D002451</vt:lpstr>
      <vt:lpstr>_D002452</vt:lpstr>
      <vt:lpstr>_D002453</vt:lpstr>
      <vt:lpstr>_D002454</vt:lpstr>
      <vt:lpstr>_D002455</vt:lpstr>
      <vt:lpstr>_D002456</vt:lpstr>
      <vt:lpstr>_D002457</vt:lpstr>
      <vt:lpstr>_D002458</vt:lpstr>
      <vt:lpstr>_D002459</vt:lpstr>
      <vt:lpstr>_D002460</vt:lpstr>
      <vt:lpstr>_D002461</vt:lpstr>
      <vt:lpstr>_D002462</vt:lpstr>
      <vt:lpstr>_D002463</vt:lpstr>
      <vt:lpstr>_D002464</vt:lpstr>
      <vt:lpstr>_D002465</vt:lpstr>
      <vt:lpstr>_D002466</vt:lpstr>
      <vt:lpstr>_D002467</vt:lpstr>
      <vt:lpstr>_D002468</vt:lpstr>
      <vt:lpstr>_D002469</vt:lpstr>
      <vt:lpstr>_D002470</vt:lpstr>
      <vt:lpstr>_D002471</vt:lpstr>
      <vt:lpstr>_D002472</vt:lpstr>
      <vt:lpstr>_D002473</vt:lpstr>
      <vt:lpstr>_D002474</vt:lpstr>
      <vt:lpstr>_D002475</vt:lpstr>
      <vt:lpstr>_D002476</vt:lpstr>
      <vt:lpstr>_D002477</vt:lpstr>
      <vt:lpstr>_D002478</vt:lpstr>
      <vt:lpstr>_D002479</vt:lpstr>
      <vt:lpstr>_D002480</vt:lpstr>
      <vt:lpstr>_D002481</vt:lpstr>
      <vt:lpstr>_D002482</vt:lpstr>
      <vt:lpstr>_D002483</vt:lpstr>
      <vt:lpstr>_D002484</vt:lpstr>
      <vt:lpstr>_D002485</vt:lpstr>
      <vt:lpstr>_D002486</vt:lpstr>
      <vt:lpstr>_D002487</vt:lpstr>
      <vt:lpstr>_D002488</vt:lpstr>
      <vt:lpstr>_D002489</vt:lpstr>
      <vt:lpstr>_D002490</vt:lpstr>
      <vt:lpstr>_D002491</vt:lpstr>
      <vt:lpstr>_D002492</vt:lpstr>
      <vt:lpstr>_D002493</vt:lpstr>
      <vt:lpstr>_D002494</vt:lpstr>
      <vt:lpstr>_D002495</vt:lpstr>
      <vt:lpstr>_D002496</vt:lpstr>
      <vt:lpstr>_D002497</vt:lpstr>
      <vt:lpstr>_D002498</vt:lpstr>
      <vt:lpstr>_D002499</vt:lpstr>
      <vt:lpstr>_D002500</vt:lpstr>
      <vt:lpstr>_D002501</vt:lpstr>
      <vt:lpstr>_D002502</vt:lpstr>
      <vt:lpstr>_D002503</vt:lpstr>
      <vt:lpstr>_D002504</vt:lpstr>
      <vt:lpstr>_D002505</vt:lpstr>
      <vt:lpstr>_D002506</vt:lpstr>
      <vt:lpstr>_D002507</vt:lpstr>
      <vt:lpstr>_D002508</vt:lpstr>
      <vt:lpstr>_D002509</vt:lpstr>
      <vt:lpstr>_D002510</vt:lpstr>
      <vt:lpstr>_D002511</vt:lpstr>
      <vt:lpstr>_D002512</vt:lpstr>
      <vt:lpstr>_D002513</vt:lpstr>
      <vt:lpstr>_D002514</vt:lpstr>
      <vt:lpstr>_D002515</vt:lpstr>
      <vt:lpstr>_D002516</vt:lpstr>
      <vt:lpstr>_D002517</vt:lpstr>
      <vt:lpstr>_D002518</vt:lpstr>
      <vt:lpstr>_D002519</vt:lpstr>
      <vt:lpstr>_D002520</vt:lpstr>
      <vt:lpstr>_D002521</vt:lpstr>
      <vt:lpstr>_D002522</vt:lpstr>
      <vt:lpstr>_D002523</vt:lpstr>
      <vt:lpstr>_D002524</vt:lpstr>
      <vt:lpstr>_D002525</vt:lpstr>
      <vt:lpstr>_D002526</vt:lpstr>
      <vt:lpstr>_D002527</vt:lpstr>
      <vt:lpstr>_D002528</vt:lpstr>
      <vt:lpstr>_D002529</vt:lpstr>
      <vt:lpstr>_D002530</vt:lpstr>
      <vt:lpstr>_D002531</vt:lpstr>
      <vt:lpstr>_D002532</vt:lpstr>
      <vt:lpstr>_D002533</vt:lpstr>
      <vt:lpstr>_D002534</vt:lpstr>
      <vt:lpstr>_D002535</vt:lpstr>
      <vt:lpstr>_D002536</vt:lpstr>
      <vt:lpstr>_D002537</vt:lpstr>
      <vt:lpstr>_D002538</vt:lpstr>
      <vt:lpstr>_D002539</vt:lpstr>
      <vt:lpstr>_D002540</vt:lpstr>
      <vt:lpstr>_D002541</vt:lpstr>
      <vt:lpstr>_D002542</vt:lpstr>
      <vt:lpstr>_D002543</vt:lpstr>
      <vt:lpstr>_D002544</vt:lpstr>
      <vt:lpstr>_D002545</vt:lpstr>
      <vt:lpstr>_D002546</vt:lpstr>
      <vt:lpstr>_D002547</vt:lpstr>
      <vt:lpstr>_D002548</vt:lpstr>
      <vt:lpstr>_D002549</vt:lpstr>
      <vt:lpstr>_D002550</vt:lpstr>
      <vt:lpstr>_D002551</vt:lpstr>
      <vt:lpstr>_D002552</vt:lpstr>
      <vt:lpstr>_D002553</vt:lpstr>
      <vt:lpstr>_D002554</vt:lpstr>
      <vt:lpstr>_D002555</vt:lpstr>
      <vt:lpstr>_D002556</vt:lpstr>
      <vt:lpstr>_D002557</vt:lpstr>
      <vt:lpstr>_D002558</vt:lpstr>
      <vt:lpstr>_D002559</vt:lpstr>
      <vt:lpstr>_D002560</vt:lpstr>
      <vt:lpstr>_D002561</vt:lpstr>
      <vt:lpstr>_D002562</vt:lpstr>
      <vt:lpstr>_D002563</vt:lpstr>
      <vt:lpstr>_D002564</vt:lpstr>
      <vt:lpstr>_D002565</vt:lpstr>
      <vt:lpstr>_D002566</vt:lpstr>
      <vt:lpstr>_D002567</vt:lpstr>
      <vt:lpstr>_D002568</vt:lpstr>
      <vt:lpstr>_D002569</vt:lpstr>
      <vt:lpstr>_D002570</vt:lpstr>
      <vt:lpstr>_D002571</vt:lpstr>
      <vt:lpstr>_D002572</vt:lpstr>
      <vt:lpstr>_D002573</vt:lpstr>
      <vt:lpstr>_D002574</vt:lpstr>
      <vt:lpstr>_D002575</vt:lpstr>
      <vt:lpstr>_D002576</vt:lpstr>
      <vt:lpstr>_D002577</vt:lpstr>
      <vt:lpstr>_D002578</vt:lpstr>
      <vt:lpstr>_D002579</vt:lpstr>
      <vt:lpstr>_D002580</vt:lpstr>
      <vt:lpstr>_D002581</vt:lpstr>
      <vt:lpstr>_D002582</vt:lpstr>
      <vt:lpstr>_D002583</vt:lpstr>
      <vt:lpstr>_D002584</vt:lpstr>
      <vt:lpstr>_D002585</vt:lpstr>
      <vt:lpstr>_D002586</vt:lpstr>
      <vt:lpstr>_D002587</vt:lpstr>
      <vt:lpstr>_D002588</vt:lpstr>
      <vt:lpstr>_D002589</vt:lpstr>
      <vt:lpstr>_D002590</vt:lpstr>
      <vt:lpstr>_D002591</vt:lpstr>
      <vt:lpstr>_D002592</vt:lpstr>
      <vt:lpstr>_D002593</vt:lpstr>
      <vt:lpstr>_D002594</vt:lpstr>
      <vt:lpstr>_D002595</vt:lpstr>
      <vt:lpstr>_D002596</vt:lpstr>
      <vt:lpstr>_D002597</vt:lpstr>
      <vt:lpstr>_D002601</vt:lpstr>
      <vt:lpstr>_D002602</vt:lpstr>
      <vt:lpstr>_D002603</vt:lpstr>
      <vt:lpstr>_D002604</vt:lpstr>
      <vt:lpstr>_D002605</vt:lpstr>
      <vt:lpstr>_D002606</vt:lpstr>
      <vt:lpstr>_D002607</vt:lpstr>
      <vt:lpstr>_D002608</vt:lpstr>
      <vt:lpstr>_D002610</vt:lpstr>
      <vt:lpstr>_D002611</vt:lpstr>
      <vt:lpstr>_D002612</vt:lpstr>
      <vt:lpstr>_D002613</vt:lpstr>
      <vt:lpstr>_D002614</vt:lpstr>
      <vt:lpstr>_D002615</vt:lpstr>
      <vt:lpstr>_D002616</vt:lpstr>
      <vt:lpstr>_D002617</vt:lpstr>
      <vt:lpstr>_D002618</vt:lpstr>
      <vt:lpstr>_D002619</vt:lpstr>
      <vt:lpstr>_D002620</vt:lpstr>
      <vt:lpstr>_D002621</vt:lpstr>
      <vt:lpstr>_D002622</vt:lpstr>
      <vt:lpstr>_D002623</vt:lpstr>
      <vt:lpstr>_D002624</vt:lpstr>
      <vt:lpstr>_D002625</vt:lpstr>
      <vt:lpstr>_D002626</vt:lpstr>
      <vt:lpstr>_D002627</vt:lpstr>
      <vt:lpstr>_D002628</vt:lpstr>
      <vt:lpstr>_D002629</vt:lpstr>
      <vt:lpstr>_D002630</vt:lpstr>
      <vt:lpstr>_D002631</vt:lpstr>
      <vt:lpstr>_D002632</vt:lpstr>
      <vt:lpstr>_D002633</vt:lpstr>
      <vt:lpstr>_D002634</vt:lpstr>
      <vt:lpstr>_D002699</vt:lpstr>
      <vt:lpstr>_D002700</vt:lpstr>
      <vt:lpstr>_D002701</vt:lpstr>
      <vt:lpstr>_D002702</vt:lpstr>
      <vt:lpstr>_D002703</vt:lpstr>
      <vt:lpstr>_D002704</vt:lpstr>
      <vt:lpstr>_D002705</vt:lpstr>
      <vt:lpstr>_D002706</vt:lpstr>
      <vt:lpstr>_D002708</vt:lpstr>
      <vt:lpstr>_D002709</vt:lpstr>
      <vt:lpstr>_D002710</vt:lpstr>
      <vt:lpstr>_D002711</vt:lpstr>
      <vt:lpstr>_D002712</vt:lpstr>
      <vt:lpstr>_D002713</vt:lpstr>
      <vt:lpstr>_D002714</vt:lpstr>
      <vt:lpstr>_D002716</vt:lpstr>
      <vt:lpstr>_D002718</vt:lpstr>
      <vt:lpstr>_D002720</vt:lpstr>
      <vt:lpstr>_D002722</vt:lpstr>
      <vt:lpstr>_D002724</vt:lpstr>
      <vt:lpstr>_D002725</vt:lpstr>
      <vt:lpstr>_D002726</vt:lpstr>
      <vt:lpstr>_D002727</vt:lpstr>
      <vt:lpstr>_D002728</vt:lpstr>
      <vt:lpstr>_D002729</vt:lpstr>
      <vt:lpstr>_D002730</vt:lpstr>
      <vt:lpstr>_D002731</vt:lpstr>
      <vt:lpstr>_D002732</vt:lpstr>
      <vt:lpstr>_D002733</vt:lpstr>
      <vt:lpstr>_D002734</vt:lpstr>
      <vt:lpstr>_D002735</vt:lpstr>
      <vt:lpstr>_D002736</vt:lpstr>
      <vt:lpstr>_D002738</vt:lpstr>
      <vt:lpstr>_R000003</vt:lpstr>
      <vt:lpstr>'Cover Page'!_R000012</vt:lpstr>
      <vt:lpstr>_R000012</vt:lpstr>
      <vt:lpstr>_R000031</vt:lpstr>
      <vt:lpstr>_R000489</vt:lpstr>
      <vt:lpstr>_R000943</vt:lpstr>
      <vt:lpstr>_R001115</vt:lpstr>
      <vt:lpstr>_R001128</vt:lpstr>
      <vt:lpstr>_R001129</vt:lpstr>
      <vt:lpstr>_R001130</vt:lpstr>
      <vt:lpstr>_R001131</vt:lpstr>
      <vt:lpstr>_R001132</vt:lpstr>
      <vt:lpstr>_R001331</vt:lpstr>
      <vt:lpstr>_R001332</vt:lpstr>
      <vt:lpstr>_R001333</vt:lpstr>
      <vt:lpstr>_R001334</vt:lpstr>
      <vt:lpstr>_R001335</vt:lpstr>
      <vt:lpstr>_R001617</vt:lpstr>
      <vt:lpstr>_R001670</vt:lpstr>
      <vt:lpstr>_R001690</vt:lpstr>
      <vt:lpstr>_R001778</vt:lpstr>
      <vt:lpstr>_R002000</vt:lpstr>
      <vt:lpstr>_R002004</vt:lpstr>
      <vt:lpstr>_R002016</vt:lpstr>
      <vt:lpstr>_R002025</vt:lpstr>
      <vt:lpstr>_R002031</vt:lpstr>
      <vt:lpstr>_R002038</vt:lpstr>
      <vt:lpstr>_R002044</vt:lpstr>
      <vt:lpstr>_R002050</vt:lpstr>
      <vt:lpstr>_R002053</vt:lpstr>
      <vt:lpstr>_R002065</vt:lpstr>
      <vt:lpstr>_R002069</vt:lpstr>
      <vt:lpstr>_R002146</vt:lpstr>
      <vt:lpstr>_R002600</vt:lpstr>
      <vt:lpstr>_R002641</vt:lpstr>
      <vt:lpstr>_R002698</vt:lpstr>
      <vt:lpstr>_S000010</vt:lpstr>
      <vt:lpstr>_S000011</vt:lpstr>
      <vt:lpstr>_S000029</vt:lpstr>
      <vt:lpstr>_S000488</vt:lpstr>
      <vt:lpstr>_S000941</vt:lpstr>
      <vt:lpstr>_S001114</vt:lpstr>
      <vt:lpstr>_S001126</vt:lpstr>
      <vt:lpstr>_S001330</vt:lpstr>
      <vt:lpstr>_S001616</vt:lpstr>
      <vt:lpstr>_S001669</vt:lpstr>
      <vt:lpstr>_S001689</vt:lpstr>
      <vt:lpstr>_S001777</vt:lpstr>
      <vt:lpstr>_S001999</vt:lpstr>
      <vt:lpstr>_S002015</vt:lpstr>
      <vt:lpstr>_S002023</vt:lpstr>
      <vt:lpstr>_S002030</vt:lpstr>
      <vt:lpstr>_S002036</vt:lpstr>
      <vt:lpstr>_S002042</vt:lpstr>
      <vt:lpstr>_S002048</vt:lpstr>
      <vt:lpstr>_S002049</vt:lpstr>
      <vt:lpstr>_S002063</vt:lpstr>
      <vt:lpstr>_S002067</vt:lpstr>
      <vt:lpstr>_S002145</vt:lpstr>
      <vt:lpstr>_S002598</vt:lpstr>
      <vt:lpstr>_S002639</vt:lpstr>
      <vt:lpstr>_S002696</vt:lpstr>
      <vt:lpstr>‡</vt:lpstr>
      <vt:lpstr>BS_Gaps</vt:lpstr>
      <vt:lpstr>CR_Gaps</vt:lpstr>
      <vt:lpstr>Date</vt:lpstr>
      <vt:lpstr>ENI_Gaps</vt:lpstr>
      <vt:lpstr>GI_Gaps</vt:lpstr>
      <vt:lpstr>Hosp_Name</vt:lpstr>
      <vt:lpstr>LastRangeID</vt:lpstr>
      <vt:lpstr>Acquistions!Print_Area</vt:lpstr>
      <vt:lpstr>'Bad Debt &amp; Charity Care'!Print_Area</vt:lpstr>
      <vt:lpstr>'Balance Sheet'!Print_Area</vt:lpstr>
      <vt:lpstr>'Charges &amp; Revenue'!Print_Area</vt:lpstr>
      <vt:lpstr>Compensation!Print_Area</vt:lpstr>
      <vt:lpstr>'Cover Page'!Print_Area</vt:lpstr>
      <vt:lpstr>'Data Gap'!Print_Area</vt:lpstr>
      <vt:lpstr>'Expenses &amp; Net Income'!Print_Area</vt:lpstr>
      <vt:lpstr>'General Information'!Print_Area</vt:lpstr>
      <vt:lpstr>'Major Projects Narrative Report'!Print_Area</vt:lpstr>
      <vt:lpstr>'Notes and Instructions'!Print_Area</vt:lpstr>
      <vt:lpstr>'Notes from Hospital'!Print_Area</vt:lpstr>
      <vt:lpstr>'Ratio Analysis'!Print_Area</vt:lpstr>
      <vt:lpstr>'Report Certification'!Print_Area</vt:lpstr>
      <vt:lpstr>Staffing!Print_Area</vt:lpstr>
      <vt:lpstr>'System Acquistions'!Print_Area</vt:lpstr>
      <vt:lpstr>Utilization!Print_Area</vt:lpstr>
      <vt:lpstr>ST_Gaps</vt:lpstr>
      <vt:lpstr>TemplateKey</vt:lpstr>
      <vt:lpstr>TotalDataGaps</vt:lpstr>
      <vt:lpstr>UT_Gaps</vt:lpstr>
      <vt:lpstr>Version_Name</vt:lpstr>
      <vt:lpstr>Version_Stamp</vt:lpstr>
    </vt:vector>
  </TitlesOfParts>
  <Manager>Dolson, Nancy</Manager>
  <Company>Colorado Department of Health Care policy &amp; Financing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Utilization and Acquisition Reporting Tool</dc:title>
  <dc:subject>Hospital Transparency</dc:subject>
  <dc:creator>Johnston, James</dc:creator>
  <cp:keywords>Utilization, Acquisition, tool</cp:keywords>
  <dc:description/>
  <cp:lastModifiedBy>Kyle Jefferson</cp:lastModifiedBy>
  <cp:revision/>
  <cp:lastPrinted>2024-05-16T17:12:05Z</cp:lastPrinted>
  <dcterms:created xsi:type="dcterms:W3CDTF">2019-09-26T14:24:04Z</dcterms:created>
  <dcterms:modified xsi:type="dcterms:W3CDTF">2024-09-25T19:33:45Z</dcterms:modified>
  <cp:category>Reporting</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0x010100ED1CD9D3ACED88469F8CB7589D6B83F2</vt:lpwstr>
  </property>
  <property fmtid="{D5CDD505-2E9C-101B-9397-08002B2CF9AE}" pid="3" name="Language">
    <vt:lpwstr>English</vt:lpwstr>
  </property>
  <property fmtid="{D5CDD505-2E9C-101B-9397-08002B2CF9AE}" pid="4" name="OutputDone">
    <vt:bool>false</vt:bool>
  </property>
</Properties>
</file>