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/>
  <mc:AlternateContent xmlns:mc="http://schemas.openxmlformats.org/markup-compatibility/2006">
    <mc:Choice Requires="x15">
      <x15ac:absPath xmlns:x15ac="http://schemas.microsoft.com/office/spreadsheetml/2010/11/ac" url="C:\Users\tdgonz\Desktop\"/>
    </mc:Choice>
  </mc:AlternateContent>
  <xr:revisionPtr revIDLastSave="0" documentId="8_{26DD3B8C-EF30-4B3A-A999-A4D9F1DF1559}" xr6:coauthVersionLast="47" xr6:coauthVersionMax="47" xr10:uidLastSave="{00000000-0000-0000-0000-000000000000}"/>
  <bookViews>
    <workbookView xWindow="-28920" yWindow="-120" windowWidth="29040" windowHeight="15720" xr2:uid="{3793FFE6-7555-471C-BF92-C8F82270201B}"/>
  </bookViews>
  <sheets>
    <sheet name="Final 2023-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F9" i="1"/>
  <c r="F13" i="1"/>
  <c r="F15" i="1"/>
  <c r="F17" i="1"/>
  <c r="F18" i="1"/>
  <c r="F19" i="1"/>
  <c r="F20" i="1"/>
  <c r="F21" i="1"/>
  <c r="F22" i="1"/>
  <c r="F24" i="1"/>
  <c r="F25" i="1"/>
  <c r="F26" i="1"/>
  <c r="F27" i="1"/>
  <c r="F32" i="1"/>
  <c r="F33" i="1"/>
  <c r="F36" i="1"/>
  <c r="F5" i="1"/>
  <c r="F6" i="1"/>
  <c r="F8" i="1"/>
  <c r="F11" i="1"/>
  <c r="F4" i="1"/>
  <c r="F10" i="1"/>
  <c r="F12" i="1"/>
  <c r="F14" i="1"/>
  <c r="F16" i="1"/>
  <c r="F23" i="1"/>
  <c r="F28" i="1"/>
  <c r="F35" i="1"/>
  <c r="F29" i="1"/>
  <c r="F30" i="1"/>
  <c r="F31" i="1"/>
  <c r="F34" i="1"/>
  <c r="F3" i="1"/>
  <c r="D37" i="1"/>
  <c r="C37" i="1"/>
  <c r="E37" i="1" l="1"/>
  <c r="F7" i="1"/>
  <c r="F37" i="1" s="1"/>
</calcChain>
</file>

<file path=xl/sharedStrings.xml><?xml version="1.0" encoding="utf-8"?>
<sst xmlns="http://schemas.openxmlformats.org/spreadsheetml/2006/main" count="42" uniqueCount="42">
  <si>
    <t>Primary Care Fund Fiscal Year 2023-24 Final Awards</t>
  </si>
  <si>
    <t>Primary Care Fund Provider</t>
  </si>
  <si>
    <t>Patients Served</t>
  </si>
  <si>
    <t>State Funding</t>
  </si>
  <si>
    <t xml:space="preserve">General Cash Funding </t>
  </si>
  <si>
    <t>Federal Funding</t>
  </si>
  <si>
    <t>Final Amount Awarded</t>
  </si>
  <si>
    <t>Clinica Campesina Family Health Services</t>
  </si>
  <si>
    <t>Basin Clinic</t>
  </si>
  <si>
    <t>Carin' Clinic</t>
  </si>
  <si>
    <t>Clinica Colorado</t>
  </si>
  <si>
    <t xml:space="preserve">Colorado Coalition for the Homeless </t>
  </si>
  <si>
    <t xml:space="preserve">Community Dental Clinic, Inc. </t>
  </si>
  <si>
    <t>Denver Health and Hospital Authority</t>
  </si>
  <si>
    <t>Denver Indian Health and Family</t>
  </si>
  <si>
    <t>Doctors Care</t>
  </si>
  <si>
    <t>Family Medicine Clinic for Health Equity (CAHEP)</t>
  </si>
  <si>
    <t>High Plains Community Health Center</t>
  </si>
  <si>
    <t>Hopelight Medical Clinic</t>
  </si>
  <si>
    <t>Inner City Health Center</t>
  </si>
  <si>
    <t>Kids First Health Care</t>
  </si>
  <si>
    <t xml:space="preserve">La Clinica Tepeyac, Inc. </t>
  </si>
  <si>
    <t>Marillac Clinic, Inc.</t>
  </si>
  <si>
    <t xml:space="preserve">Metro Community Provider Network </t>
  </si>
  <si>
    <t>Mountain Family Health Centers</t>
  </si>
  <si>
    <t>Northwest Colorado Visiting Nurse Association</t>
  </si>
  <si>
    <t xml:space="preserve">Olathe Community Clinic, Inc. </t>
  </si>
  <si>
    <t>Open Bible Baptist Church</t>
  </si>
  <si>
    <t>Peak Vista Community Health Center</t>
  </si>
  <si>
    <t xml:space="preserve">Plan de Salud del Valle, Inc. </t>
  </si>
  <si>
    <t>Poudre Valley Health System, Inc</t>
  </si>
  <si>
    <t>Pueblo Community Health Center</t>
  </si>
  <si>
    <t xml:space="preserve">Rocky Mountain Youth Medical and Nursing Consultants, Inc. </t>
  </si>
  <si>
    <t xml:space="preserve">SET of Colorado Springs </t>
  </si>
  <si>
    <t>Southwest Colorado Mental Health Center</t>
  </si>
  <si>
    <t>Summit Community Care Clinic, Inc.</t>
  </si>
  <si>
    <t>Sunrise Community Health</t>
  </si>
  <si>
    <t xml:space="preserve">Uncompahgre Combined Clinic </t>
  </si>
  <si>
    <t>University of Colorado College of Nursing</t>
  </si>
  <si>
    <t>Uptown</t>
  </si>
  <si>
    <t>Valley-Wide Health Systems, Inc.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</si>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</sst>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0" fillId="2" borderId="0" xfId="0" applyFill="1"/>
    <xf numFmtId="3" fontId="1" fillId="3" borderId="1" xfId="0" applyNumberFormat="1" applyFont="1" applyFill="1" applyBorder="1" applyAlignment="1">
      <alignment horizontal="right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44" fontId="1" fillId="4" borderId="1" xfId="0" applyNumberFormat="1" applyFont="1" applyFill="1" applyBorder="1" applyAlignment="1">
      <alignment horizontal="right" vertical="center" wrapText="1"/>
    </xf>
    <xf numFmtId="44" fontId="1" fillId="2" borderId="1" xfId="0" applyNumberFormat="1" applyFont="1" applyFill="1" applyBorder="1" applyAlignment="1">
      <alignment horizontal="right" vertical="center" wrapText="1"/>
    </xf>
    <xf numFmtId="44" fontId="1" fillId="3" borderId="1" xfId="0" applyNumberFormat="1" applyFont="1" applyFill="1" applyBorder="1" applyAlignment="1">
      <alignment horizontal="right" vertical="center" wrapText="1"/>
    </xf>
    <xf numFmtId="44" fontId="1" fillId="5" borderId="1" xfId="0" applyNumberFormat="1" applyFont="1" applyFill="1" applyBorder="1" applyAlignment="1">
      <alignment horizontal="right" vertical="center" wrapText="1"/>
    </xf>
    <xf numFmtId="44" fontId="0" fillId="0" borderId="0" xfId="0" applyNumberFormat="1"/>
    <xf numFmtId="44" fontId="4" fillId="2" borderId="1" xfId="0" applyNumberFormat="1" applyFont="1" applyFill="1" applyBorder="1"/>
    <xf numFmtId="44" fontId="4" fillId="4" borderId="1" xfId="0" applyNumberFormat="1" applyFont="1" applyFill="1" applyBorder="1"/>
    <xf numFmtId="3" fontId="5" fillId="2" borderId="1" xfId="0" applyNumberFormat="1" applyFont="1" applyFill="1" applyBorder="1"/>
    <xf numFmtId="44" fontId="5" fillId="2" borderId="1" xfId="0" applyNumberFormat="1" applyFont="1" applyFill="1" applyBorder="1"/>
    <xf numFmtId="0" fontId="5" fillId="6" borderId="1" xfId="0" applyFont="1" applyFill="1" applyBorder="1" applyAlignment="1">
      <alignment horizontal="center" vertical="center" wrapText="1"/>
    </xf>
    <xf numFmtId="44" fontId="5" fillId="6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92B6-7FFD-4778-A09F-A119A527B675}">
  <dimension ref="A1:F37"/>
  <sheetViews>
    <sheetView tabSelected="1" workbookViewId="0">
      <selection activeCell="K17" sqref="K17"/>
    </sheetView>
  </sheetViews>
  <sheetFormatPr defaultRowHeight="14.45"/>
  <cols>
    <col min="1" max="1" width="39.28515625" customWidth="1"/>
    <col min="2" max="2" width="7.85546875" bestFit="1" customWidth="1"/>
    <col min="3" max="3" width="14.85546875" style="20" bestFit="1" customWidth="1"/>
    <col min="4" max="4" width="14.28515625" style="20" bestFit="1" customWidth="1"/>
    <col min="5" max="5" width="14.140625" style="20" customWidth="1"/>
    <col min="6" max="6" width="14.42578125" style="20" customWidth="1"/>
  </cols>
  <sheetData>
    <row r="1" spans="1:6" ht="18.600000000000001">
      <c r="A1" s="27" t="s">
        <v>0</v>
      </c>
      <c r="B1" s="27"/>
      <c r="C1" s="27"/>
      <c r="D1" s="27"/>
      <c r="E1" s="27"/>
      <c r="F1" s="27"/>
    </row>
    <row r="2" spans="1:6" ht="29.1">
      <c r="A2" s="25" t="s">
        <v>1</v>
      </c>
      <c r="B2" s="25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spans="1:6" s="11" customFormat="1">
      <c r="A3" s="2" t="s">
        <v>7</v>
      </c>
      <c r="B3" s="12">
        <v>12696</v>
      </c>
      <c r="C3" s="17">
        <v>2318132.35</v>
      </c>
      <c r="D3" s="17">
        <v>832633.79</v>
      </c>
      <c r="E3" s="17">
        <v>3200560.24</v>
      </c>
      <c r="F3" s="21">
        <f t="shared" ref="F3:F36" si="0">C3+D3+E3</f>
        <v>6351326.3800000008</v>
      </c>
    </row>
    <row r="4" spans="1:6">
      <c r="A4" s="7" t="s">
        <v>8</v>
      </c>
      <c r="B4" s="13">
        <v>27</v>
      </c>
      <c r="C4" s="16">
        <v>4929.87</v>
      </c>
      <c r="D4" s="16">
        <v>1770.72</v>
      </c>
      <c r="E4" s="16">
        <v>6817.08</v>
      </c>
      <c r="F4" s="22">
        <f t="shared" si="0"/>
        <v>13517.67</v>
      </c>
    </row>
    <row r="5" spans="1:6" s="11" customFormat="1">
      <c r="A5" s="2" t="s">
        <v>9</v>
      </c>
      <c r="B5" s="14">
        <v>45</v>
      </c>
      <c r="C5" s="17">
        <v>8216.44</v>
      </c>
      <c r="D5" s="17">
        <v>2951.21</v>
      </c>
      <c r="E5" s="17">
        <v>11342.38</v>
      </c>
      <c r="F5" s="21">
        <f t="shared" si="0"/>
        <v>22510.03</v>
      </c>
    </row>
    <row r="6" spans="1:6">
      <c r="A6" s="7" t="s">
        <v>10</v>
      </c>
      <c r="B6" s="15">
        <v>1721</v>
      </c>
      <c r="C6" s="16">
        <v>314233.28000000003</v>
      </c>
      <c r="D6" s="16">
        <v>112867.26</v>
      </c>
      <c r="E6" s="16">
        <v>433782.98</v>
      </c>
      <c r="F6" s="22">
        <f t="shared" si="0"/>
        <v>860883.52</v>
      </c>
    </row>
    <row r="7" spans="1:6" s="11" customFormat="1">
      <c r="A7" s="2" t="s">
        <v>11</v>
      </c>
      <c r="B7" s="14">
        <v>3596</v>
      </c>
      <c r="C7" s="17">
        <v>656585.06000000006</v>
      </c>
      <c r="D7" s="17">
        <v>235834.21</v>
      </c>
      <c r="E7" s="17">
        <v>906382.12</v>
      </c>
      <c r="F7" s="21">
        <f t="shared" si="0"/>
        <v>1798801.3900000001</v>
      </c>
    </row>
    <row r="8" spans="1:6">
      <c r="A8" s="7" t="s">
        <v>12</v>
      </c>
      <c r="B8" s="15">
        <v>760</v>
      </c>
      <c r="C8" s="16">
        <v>138766.59</v>
      </c>
      <c r="D8" s="16">
        <v>49842.6</v>
      </c>
      <c r="E8" s="16">
        <v>191560.19</v>
      </c>
      <c r="F8" s="22">
        <f t="shared" si="0"/>
        <v>380169.38</v>
      </c>
    </row>
    <row r="9" spans="1:6" s="11" customFormat="1">
      <c r="A9" s="3" t="s">
        <v>13</v>
      </c>
      <c r="B9" s="12">
        <v>20803</v>
      </c>
      <c r="C9" s="18">
        <v>3798370.15</v>
      </c>
      <c r="D9" s="18">
        <v>1364310.07</v>
      </c>
      <c r="E9" s="18">
        <v>5247416.38</v>
      </c>
      <c r="F9" s="21">
        <f t="shared" si="0"/>
        <v>10410096.6</v>
      </c>
    </row>
    <row r="10" spans="1:6">
      <c r="A10" s="7" t="s">
        <v>14</v>
      </c>
      <c r="B10" s="15">
        <v>279</v>
      </c>
      <c r="C10" s="16">
        <v>50941.94</v>
      </c>
      <c r="D10" s="16">
        <v>18297.48</v>
      </c>
      <c r="E10" s="16">
        <v>70322.75</v>
      </c>
      <c r="F10" s="22">
        <f t="shared" si="0"/>
        <v>139562.16999999998</v>
      </c>
    </row>
    <row r="11" spans="1:6" s="11" customFormat="1">
      <c r="A11" s="2" t="s">
        <v>15</v>
      </c>
      <c r="B11" s="14">
        <v>164</v>
      </c>
      <c r="C11" s="17">
        <v>29944.37</v>
      </c>
      <c r="D11" s="17">
        <v>10755.51</v>
      </c>
      <c r="E11" s="17">
        <v>41336.67</v>
      </c>
      <c r="F11" s="21">
        <f t="shared" si="0"/>
        <v>82036.549999999988</v>
      </c>
    </row>
    <row r="12" spans="1:6" ht="29.1">
      <c r="A12" s="8" t="s">
        <v>16</v>
      </c>
      <c r="B12" s="13">
        <v>762</v>
      </c>
      <c r="C12" s="19">
        <v>139131.76</v>
      </c>
      <c r="D12" s="16">
        <v>49973.77</v>
      </c>
      <c r="E12" s="16">
        <v>192382.69</v>
      </c>
      <c r="F12" s="22">
        <f t="shared" si="0"/>
        <v>381488.22</v>
      </c>
    </row>
    <row r="13" spans="1:6" s="11" customFormat="1">
      <c r="A13" s="2" t="s">
        <v>17</v>
      </c>
      <c r="B13" s="14">
        <v>782</v>
      </c>
      <c r="C13" s="17">
        <v>142783.51</v>
      </c>
      <c r="D13" s="17">
        <v>51285.41</v>
      </c>
      <c r="E13" s="17">
        <v>197105.33</v>
      </c>
      <c r="F13" s="21">
        <f t="shared" si="0"/>
        <v>391174.25</v>
      </c>
    </row>
    <row r="14" spans="1:6">
      <c r="A14" s="7" t="s">
        <v>18</v>
      </c>
      <c r="B14" s="15">
        <v>1247</v>
      </c>
      <c r="C14" s="16">
        <v>227686.76</v>
      </c>
      <c r="D14" s="16">
        <v>81781.22</v>
      </c>
      <c r="E14" s="16">
        <v>314309.94</v>
      </c>
      <c r="F14" s="22">
        <f t="shared" si="0"/>
        <v>623777.91999999993</v>
      </c>
    </row>
    <row r="15" spans="1:6" s="11" customFormat="1">
      <c r="A15" s="2" t="s">
        <v>19</v>
      </c>
      <c r="B15" s="12">
        <v>1624</v>
      </c>
      <c r="C15" s="17">
        <v>296522.28999999998</v>
      </c>
      <c r="D15" s="17">
        <v>106505.77</v>
      </c>
      <c r="E15" s="17">
        <v>410553.09</v>
      </c>
      <c r="F15" s="21">
        <f t="shared" si="0"/>
        <v>813581.15</v>
      </c>
    </row>
    <row r="16" spans="1:6">
      <c r="A16" s="7" t="s">
        <v>20</v>
      </c>
      <c r="B16" s="15">
        <v>424</v>
      </c>
      <c r="C16" s="16">
        <v>77417.149999999994</v>
      </c>
      <c r="D16" s="16">
        <v>27806.93</v>
      </c>
      <c r="E16" s="16">
        <v>106870.42</v>
      </c>
      <c r="F16" s="22">
        <f t="shared" si="0"/>
        <v>212094.5</v>
      </c>
    </row>
    <row r="17" spans="1:6" s="11" customFormat="1">
      <c r="A17" s="5" t="s">
        <v>21</v>
      </c>
      <c r="B17" s="14">
        <v>1899</v>
      </c>
      <c r="C17" s="17">
        <v>346733.88</v>
      </c>
      <c r="D17" s="17">
        <v>124540.92</v>
      </c>
      <c r="E17" s="17">
        <v>478648.39</v>
      </c>
      <c r="F17" s="21">
        <f t="shared" si="0"/>
        <v>949923.19</v>
      </c>
    </row>
    <row r="18" spans="1:6">
      <c r="A18" s="10" t="s">
        <v>22</v>
      </c>
      <c r="B18" s="15">
        <v>880</v>
      </c>
      <c r="C18" s="16">
        <v>160677.1</v>
      </c>
      <c r="D18" s="16">
        <v>57712.49</v>
      </c>
      <c r="E18" s="16">
        <v>221806.53</v>
      </c>
      <c r="F18" s="22">
        <f t="shared" si="0"/>
        <v>440196.12</v>
      </c>
    </row>
    <row r="19" spans="1:6" s="11" customFormat="1">
      <c r="A19" s="2" t="s">
        <v>23</v>
      </c>
      <c r="B19" s="14">
        <v>8217</v>
      </c>
      <c r="C19" s="17">
        <v>1500322.43</v>
      </c>
      <c r="D19" s="17">
        <v>538890.35</v>
      </c>
      <c r="E19" s="17">
        <v>2071118.43</v>
      </c>
      <c r="F19" s="21">
        <f t="shared" si="0"/>
        <v>4110331.21</v>
      </c>
    </row>
    <row r="20" spans="1:6">
      <c r="A20" s="7" t="s">
        <v>24</v>
      </c>
      <c r="B20" s="15">
        <v>2707</v>
      </c>
      <c r="C20" s="16">
        <v>494264.67</v>
      </c>
      <c r="D20" s="16">
        <v>177531.48</v>
      </c>
      <c r="E20" s="16">
        <v>682307.11</v>
      </c>
      <c r="F20" s="22">
        <f t="shared" si="0"/>
        <v>1354103.26</v>
      </c>
    </row>
    <row r="21" spans="1:6" s="11" customFormat="1" ht="29.1">
      <c r="A21" s="2" t="s">
        <v>25</v>
      </c>
      <c r="B21" s="14">
        <v>968</v>
      </c>
      <c r="C21" s="17">
        <v>176744.81</v>
      </c>
      <c r="D21" s="17">
        <v>63483.74</v>
      </c>
      <c r="E21" s="17">
        <v>243987.18</v>
      </c>
      <c r="F21" s="21">
        <f t="shared" si="0"/>
        <v>484215.73</v>
      </c>
    </row>
    <row r="22" spans="1:6">
      <c r="A22" s="9" t="s">
        <v>26</v>
      </c>
      <c r="B22" s="15">
        <v>2140</v>
      </c>
      <c r="C22" s="16">
        <v>390737.5</v>
      </c>
      <c r="D22" s="16">
        <v>140346.26999999999</v>
      </c>
      <c r="E22" s="16">
        <v>539393.14</v>
      </c>
      <c r="F22" s="22">
        <f t="shared" si="0"/>
        <v>1070476.9100000001</v>
      </c>
    </row>
    <row r="23" spans="1:6" s="11" customFormat="1">
      <c r="A23" s="4" t="s">
        <v>27</v>
      </c>
      <c r="B23" s="12">
        <v>171</v>
      </c>
      <c r="C23" s="18">
        <v>31222.48</v>
      </c>
      <c r="D23" s="18">
        <v>11214.59</v>
      </c>
      <c r="E23" s="18">
        <v>0</v>
      </c>
      <c r="F23" s="21">
        <f t="shared" si="0"/>
        <v>42437.07</v>
      </c>
    </row>
    <row r="24" spans="1:6">
      <c r="A24" s="7" t="s">
        <v>28</v>
      </c>
      <c r="B24" s="15">
        <v>9435</v>
      </c>
      <c r="C24" s="16">
        <v>1722714.14</v>
      </c>
      <c r="D24" s="16">
        <v>618769.67000000004</v>
      </c>
      <c r="E24" s="16">
        <v>2378118.81</v>
      </c>
      <c r="F24" s="22">
        <f t="shared" si="0"/>
        <v>4719602.62</v>
      </c>
    </row>
    <row r="25" spans="1:6" s="11" customFormat="1">
      <c r="A25" s="5" t="s">
        <v>29</v>
      </c>
      <c r="B25" s="14">
        <v>12867</v>
      </c>
      <c r="C25" s="17">
        <v>2349354.84</v>
      </c>
      <c r="D25" s="17">
        <v>843848.37</v>
      </c>
      <c r="E25" s="17">
        <v>3243164.28</v>
      </c>
      <c r="F25" s="21">
        <f t="shared" si="0"/>
        <v>6436367.4900000002</v>
      </c>
    </row>
    <row r="26" spans="1:6">
      <c r="A26" s="8" t="s">
        <v>30</v>
      </c>
      <c r="B26" s="15">
        <v>201</v>
      </c>
      <c r="C26" s="19">
        <v>36700.11</v>
      </c>
      <c r="D26" s="16">
        <v>13182.06</v>
      </c>
      <c r="E26" s="16">
        <v>50662.63</v>
      </c>
      <c r="F26" s="22">
        <f t="shared" si="0"/>
        <v>100544.79999999999</v>
      </c>
    </row>
    <row r="27" spans="1:6" s="11" customFormat="1">
      <c r="A27" s="6" t="s">
        <v>31</v>
      </c>
      <c r="B27" s="14">
        <v>2035</v>
      </c>
      <c r="C27" s="18">
        <v>371565.8</v>
      </c>
      <c r="D27" s="17">
        <v>133460.13</v>
      </c>
      <c r="E27" s="17">
        <v>512927.6</v>
      </c>
      <c r="F27" s="21">
        <f t="shared" si="0"/>
        <v>1017953.53</v>
      </c>
    </row>
    <row r="28" spans="1:6" ht="29.1">
      <c r="A28" s="9" t="s">
        <v>32</v>
      </c>
      <c r="B28" s="15">
        <v>1154</v>
      </c>
      <c r="C28" s="16">
        <v>210706.11</v>
      </c>
      <c r="D28" s="16">
        <v>75682.06</v>
      </c>
      <c r="E28" s="16">
        <v>290869.02</v>
      </c>
      <c r="F28" s="22">
        <f t="shared" si="0"/>
        <v>577257.18999999994</v>
      </c>
    </row>
    <row r="29" spans="1:6" s="11" customFormat="1">
      <c r="A29" s="5" t="s">
        <v>33</v>
      </c>
      <c r="B29" s="12">
        <v>71</v>
      </c>
      <c r="C29" s="17">
        <v>12963.72</v>
      </c>
      <c r="D29" s="17">
        <v>4656.3500000000004</v>
      </c>
      <c r="E29" s="17">
        <v>17899.64</v>
      </c>
      <c r="F29" s="21">
        <f t="shared" si="0"/>
        <v>35519.71</v>
      </c>
    </row>
    <row r="30" spans="1:6">
      <c r="A30" s="10" t="s">
        <v>34</v>
      </c>
      <c r="B30" s="15">
        <v>1230</v>
      </c>
      <c r="C30" s="16">
        <v>224582.77</v>
      </c>
      <c r="D30" s="16">
        <v>80666.320000000007</v>
      </c>
      <c r="E30" s="16">
        <v>310025.03999999998</v>
      </c>
      <c r="F30" s="22">
        <f t="shared" si="0"/>
        <v>615274.12999999989</v>
      </c>
    </row>
    <row r="31" spans="1:6" s="11" customFormat="1">
      <c r="A31" s="5" t="s">
        <v>35</v>
      </c>
      <c r="B31" s="14">
        <v>1705</v>
      </c>
      <c r="C31" s="17">
        <v>311311.88</v>
      </c>
      <c r="D31" s="17">
        <v>111817.94</v>
      </c>
      <c r="E31" s="17">
        <v>429750.13</v>
      </c>
      <c r="F31" s="21">
        <f t="shared" si="0"/>
        <v>852879.95</v>
      </c>
    </row>
    <row r="32" spans="1:6">
      <c r="A32" s="10" t="s">
        <v>36</v>
      </c>
      <c r="B32" s="15">
        <v>9489</v>
      </c>
      <c r="C32" s="19">
        <v>1732573.87</v>
      </c>
      <c r="D32" s="16">
        <v>622311.12</v>
      </c>
      <c r="E32" s="16">
        <v>2391729.67</v>
      </c>
      <c r="F32" s="22">
        <f t="shared" si="0"/>
        <v>4746614.66</v>
      </c>
    </row>
    <row r="33" spans="1:6" s="11" customFormat="1">
      <c r="A33" s="5" t="s">
        <v>37</v>
      </c>
      <c r="B33" s="14">
        <v>204</v>
      </c>
      <c r="C33" s="18">
        <v>37247.870000000003</v>
      </c>
      <c r="D33" s="17">
        <v>13378.8</v>
      </c>
      <c r="E33" s="17">
        <v>51418.78</v>
      </c>
      <c r="F33" s="21">
        <f t="shared" si="0"/>
        <v>102045.45</v>
      </c>
    </row>
    <row r="34" spans="1:6">
      <c r="A34" s="10" t="s">
        <v>38</v>
      </c>
      <c r="B34" s="13">
        <v>1498</v>
      </c>
      <c r="C34" s="16">
        <v>273516.25</v>
      </c>
      <c r="D34" s="16">
        <v>98242.39</v>
      </c>
      <c r="E34" s="16">
        <v>377610.14</v>
      </c>
      <c r="F34" s="22">
        <f t="shared" si="0"/>
        <v>749368.78</v>
      </c>
    </row>
    <row r="35" spans="1:6" s="11" customFormat="1">
      <c r="A35" s="6" t="s">
        <v>39</v>
      </c>
      <c r="B35" s="14">
        <v>1966</v>
      </c>
      <c r="C35" s="17">
        <v>358967.25</v>
      </c>
      <c r="D35" s="17">
        <v>128934.94</v>
      </c>
      <c r="E35" s="17">
        <v>495535.94</v>
      </c>
      <c r="F35" s="21">
        <f t="shared" si="0"/>
        <v>983438.13</v>
      </c>
    </row>
    <row r="36" spans="1:6">
      <c r="A36" s="9" t="s">
        <v>40</v>
      </c>
      <c r="B36" s="15">
        <v>2969</v>
      </c>
      <c r="C36" s="19">
        <v>542102.63</v>
      </c>
      <c r="D36" s="16">
        <v>194714.06</v>
      </c>
      <c r="E36" s="16">
        <v>748344.97</v>
      </c>
      <c r="F36" s="22">
        <f t="shared" si="0"/>
        <v>1485161.66</v>
      </c>
    </row>
    <row r="37" spans="1:6" s="11" customFormat="1">
      <c r="A37" s="1" t="s">
        <v>41</v>
      </c>
      <c r="B37" s="23">
        <f>SUM(B3:B36)</f>
        <v>106736</v>
      </c>
      <c r="C37" s="24">
        <f>SUM(C3:C36)</f>
        <v>19488671.630000003</v>
      </c>
      <c r="D37" s="24">
        <f>SUM(D3:D36)</f>
        <v>7000000</v>
      </c>
      <c r="E37" s="24">
        <f>SUM(E3:E36)</f>
        <v>26866059.690000001</v>
      </c>
      <c r="F37" s="24">
        <f>SUM(F3:F36)</f>
        <v>53354731.320000015</v>
      </c>
    </row>
  </sheetData>
  <sortState xmlns:xlrd2="http://schemas.microsoft.com/office/spreadsheetml/2017/richdata2" ref="A4:F38">
    <sortCondition ref="A2:A38"/>
  </sortState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9F04F5-5B78-406E-96AE-3E723D9177EC}"/>
</file>

<file path=customXml/itemProps2.xml><?xml version="1.0" encoding="utf-8"?>
<ds:datastoreItem xmlns:ds="http://schemas.openxmlformats.org/officeDocument/2006/customXml" ds:itemID="{CA540090-F622-4D0F-9E65-C3661768DDA5}"/>
</file>

<file path=customXml/itemProps3.xml><?xml version="1.0" encoding="utf-8"?>
<ds:datastoreItem xmlns:ds="http://schemas.openxmlformats.org/officeDocument/2006/customXml" ds:itemID="{85372055-24D3-4F73-89E4-AEA1FD5893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Gonzales, Tracy</dc:creator>
  <cp:keywords/>
  <dc:description/>
  <cp:lastModifiedBy/>
  <cp:revision/>
  <dcterms:created xsi:type="dcterms:W3CDTF">2024-09-17T14:19:02Z</dcterms:created>
  <dcterms:modified xsi:type="dcterms:W3CDTF">2024-09-30T14:34:45Z</dcterms:modified>
  <cp:category/>
  <cp:contentStatus/>
</cp:coreProperties>
</file>