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damarc\Downloads\documentsformprracaccessibilityreview\"/>
    </mc:Choice>
  </mc:AlternateContent>
  <xr:revisionPtr revIDLastSave="0" documentId="13_ncr:1_{378F4F43-2EA4-4A10-9809-A1C73C95E4E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enchmark State Summary" sheetId="1" r:id="rId1"/>
    <sheet name="Data for Each Benchmark Sta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IGi4ef+MRSZGyth0Ivdnp2lmLaeHorWnC1JSn2hDDv0="/>
    </ext>
  </extLst>
</workbook>
</file>

<file path=xl/calcChain.xml><?xml version="1.0" encoding="utf-8"?>
<calcChain xmlns="http://schemas.openxmlformats.org/spreadsheetml/2006/main">
  <c r="I6" i="2" l="1"/>
  <c r="I5" i="2"/>
  <c r="J5" i="2" s="1"/>
  <c r="J6" i="1"/>
</calcChain>
</file>

<file path=xl/sharedStrings.xml><?xml version="1.0" encoding="utf-8"?>
<sst xmlns="http://schemas.openxmlformats.org/spreadsheetml/2006/main" count="97" uniqueCount="61">
  <si>
    <t>Appendix C.5  - TCM - Transition Coordination Benchmark State Rate Crosswork</t>
  </si>
  <si>
    <t>Benchmark State Rate Comparison</t>
  </si>
  <si>
    <t>Other States' Medicaid Rates (Normalized to Colorado Cost of Living)</t>
  </si>
  <si>
    <t>Benchmark State Repriced (After TPL/Copay)</t>
  </si>
  <si>
    <t>Benchmark Ratio</t>
  </si>
  <si>
    <t>Service Category</t>
  </si>
  <si>
    <t>Service Subcategory</t>
  </si>
  <si>
    <t>Procedure Code + Modifier</t>
  </si>
  <si>
    <t xml:space="preserve">Description </t>
  </si>
  <si>
    <t>Colorado Medicaid
FFS Rate 
(July 2024)</t>
  </si>
  <si>
    <t>CO Repriced
(less TPL &amp; Copay Amount)</t>
  </si>
  <si>
    <t>Minnesota</t>
  </si>
  <si>
    <t>Missouri</t>
  </si>
  <si>
    <t>South Dakota</t>
  </si>
  <si>
    <t>Average Rate of Other States</t>
  </si>
  <si>
    <t>Targeted Case Management</t>
  </si>
  <si>
    <t>Transition Coordination</t>
  </si>
  <si>
    <t>T1017UB</t>
  </si>
  <si>
    <t>TARGETED CASE MANAGEMENT</t>
  </si>
  <si>
    <t>Notes:</t>
  </si>
  <si>
    <t>1. All rates from benchmark states are normalized to Colorado's cost of living index ensuring the rates reflect the economic conditions in each state</t>
  </si>
  <si>
    <r>
      <rPr>
        <sz val="11"/>
        <color theme="1"/>
        <rFont val="Calibri"/>
      </rPr>
      <t xml:space="preserve">COLA rates obtained here </t>
    </r>
    <r>
      <rPr>
        <u/>
        <sz val="11"/>
        <color rgb="FF1155CC"/>
        <rFont val="Calibri"/>
      </rPr>
      <t>https://www.c2er.org/</t>
    </r>
  </si>
  <si>
    <t xml:space="preserve">2. Missouri has 2 rates depending on the rendering providers education level (bachelors and masters). These two rates were averaged together </t>
  </si>
  <si>
    <t>3. CO Repriced: The Colorado Medicaid July 2024 rates applied to the SFY24 utilization data and then reduced by Third Party Liability (TPL) payments and copay amounts.</t>
  </si>
  <si>
    <t>4. Benchmark State Repriced: The average benchmark rates, normalized to Colorado Cost of Living, applied to the SFY24 utilization data and then reduced by Third Party Liability (TPL) payments and copay amounts.</t>
  </si>
  <si>
    <r>
      <rPr>
        <sz val="11"/>
        <color rgb="FF000000"/>
        <rFont val="Calibri"/>
      </rPr>
      <t xml:space="preserve">5. Benchmark Ratio: </t>
    </r>
    <r>
      <rPr>
        <sz val="11"/>
        <color rgb="FF000000"/>
        <rFont val="Calibri"/>
      </rPr>
      <t>This is the ratio related to Medicaid payment only, which is after TPL payments and Copay amount.</t>
    </r>
  </si>
  <si>
    <t>It is calculated by dividing the CO Repriced value by the Benchmark Repriced value.</t>
  </si>
  <si>
    <t>Cost of Living index was obtained from https://www.c2er.org/ at the time of the analysis (Jan 2025).</t>
  </si>
  <si>
    <t>Fee Schedules for these states were downloaded March 6th, 2025</t>
  </si>
  <si>
    <t>Colorado</t>
  </si>
  <si>
    <t>HCPS+MOD</t>
  </si>
  <si>
    <t>Service Description</t>
  </si>
  <si>
    <t>Unit</t>
  </si>
  <si>
    <t>HCPCS code</t>
  </si>
  <si>
    <t>Modifier</t>
  </si>
  <si>
    <t>Description</t>
  </si>
  <si>
    <t>Rate / 15 minutes</t>
  </si>
  <si>
    <t>Rate /15 Min, after CoLA</t>
  </si>
  <si>
    <t>Average Rate/15 Min after CoLA</t>
  </si>
  <si>
    <t>Cost-of-Living Adjustment (CoLA) Index</t>
  </si>
  <si>
    <t>15 minutes</t>
  </si>
  <si>
    <t>T1017</t>
  </si>
  <si>
    <t>HB, HO</t>
  </si>
  <si>
    <t>TARGETED CASE MANAGEMENT ADULT, BACHELOR'S DEGREE LEVEL</t>
  </si>
  <si>
    <t>Rank</t>
  </si>
  <si>
    <t>State</t>
  </si>
  <si>
    <t>Index</t>
  </si>
  <si>
    <t>HB, HN</t>
  </si>
  <si>
    <t xml:space="preserve">TARGETED CASE MANAGEMENT ADULT, MASTER'S DEGREE LEVEL
</t>
  </si>
  <si>
    <t>Link</t>
  </si>
  <si>
    <t>https://apps.dss.mo.gov/fmsFeeSchedules/DLFiles.aspx</t>
  </si>
  <si>
    <t>This is the average of the rate for case managers with a bachelors degree and case managers with masters degrees.</t>
  </si>
  <si>
    <t>Found in "Other Medical" fee schedule</t>
  </si>
  <si>
    <t>Rate /hour, after CoLA</t>
  </si>
  <si>
    <t>UD</t>
  </si>
  <si>
    <t>https://www.dhs.state.mn.us/main/idcplg?IdcService=GET_DYNAMIC_CONVERSION&amp;RevisionSelectionMethod=LatestReleased&amp;dDocName=dhs16_180320</t>
  </si>
  <si>
    <t>MHM Demonstration and Supplemental Services Table (PDF).</t>
  </si>
  <si>
    <t>Rate 
/15 mins</t>
  </si>
  <si>
    <t>T1016</t>
  </si>
  <si>
    <t>Community Transition Coordination</t>
  </si>
  <si>
    <t>https://dhs.sd.gov/content/dam/digital/united-states/south-dakota/sdo/pdf/long-term-services-and-supports/provider-portal/fee-schedules/FY25-LTSS-Fee-Schedule.pdf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</si>
</sst>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#,##0.0%"/>
    <numFmt numFmtId="167" formatCode="&quot;$&quot;#,##0.00"/>
    <numFmt numFmtId="168" formatCode="0.000"/>
  </numFmts>
  <fonts count="20" x14ac:knownFonts="1">
    <font>
      <sz val="11"/>
      <color theme="1"/>
      <name val="Calibri"/>
      <scheme val="minor"/>
    </font>
    <font>
      <b/>
      <sz val="16"/>
      <color rgb="FF274E13"/>
      <name val="Trebuchet MS"/>
    </font>
    <font>
      <sz val="11"/>
      <name val="Calibri"/>
    </font>
    <font>
      <sz val="11"/>
      <color theme="1"/>
      <name val="Calibri"/>
    </font>
    <font>
      <sz val="10"/>
      <color theme="1"/>
      <name val="Calibri"/>
    </font>
    <font>
      <b/>
      <sz val="10"/>
      <color rgb="FFFFFFFF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10"/>
      <color theme="1"/>
      <name val="Calibri"/>
    </font>
    <font>
      <u/>
      <sz val="11"/>
      <color theme="1"/>
      <name val="Calibri"/>
    </font>
    <font>
      <b/>
      <sz val="11"/>
      <color theme="1"/>
      <name val="Calibri"/>
    </font>
    <font>
      <sz val="11"/>
      <color rgb="FFFF0000"/>
      <name val="Calibri"/>
    </font>
    <font>
      <b/>
      <sz val="11"/>
      <color rgb="FFFF0000"/>
      <name val="Calibri"/>
    </font>
    <font>
      <b/>
      <sz val="11"/>
      <color rgb="FFFFFFFF"/>
      <name val="Calibri"/>
    </font>
    <font>
      <sz val="11"/>
      <color rgb="FF7030A0"/>
      <name val="Calibri"/>
    </font>
    <font>
      <b/>
      <sz val="9"/>
      <color rgb="FFFFFFFF"/>
      <name val="Calibri"/>
    </font>
    <font>
      <sz val="9"/>
      <color theme="1"/>
      <name val="Calibri"/>
    </font>
    <font>
      <u/>
      <sz val="11"/>
      <color theme="10"/>
      <name val="Calibri"/>
    </font>
    <font>
      <u/>
      <sz val="11"/>
      <color rgb="FF1155CC"/>
      <name val="Calibri"/>
    </font>
  </fonts>
  <fills count="9">
    <fill>
      <patternFill patternType="none"/>
    </fill>
    <fill>
      <patternFill patternType="gray125"/>
    </fill>
    <fill>
      <patternFill patternType="solid">
        <fgColor rgb="FF8EA9DB"/>
        <bgColor rgb="FF8EA9DB"/>
      </patternFill>
    </fill>
    <fill>
      <patternFill patternType="solid">
        <fgColor rgb="FFD9D9D9"/>
        <bgColor rgb="FFD9D9D9"/>
      </patternFill>
    </fill>
    <fill>
      <patternFill patternType="solid">
        <fgColor rgb="FF305496"/>
        <bgColor rgb="FF305496"/>
      </patternFill>
    </fill>
    <fill>
      <patternFill patternType="solid">
        <fgColor rgb="FFBF4F14"/>
        <bgColor rgb="FFBF4F14"/>
      </patternFill>
    </fill>
    <fill>
      <patternFill patternType="solid">
        <fgColor rgb="FFFFFF00"/>
        <bgColor rgb="FFFFFF00"/>
      </patternFill>
    </fill>
    <fill>
      <patternFill patternType="solid">
        <fgColor rgb="FF0F4861"/>
        <bgColor rgb="FF0F4861"/>
      </patternFill>
    </fill>
    <fill>
      <patternFill patternType="solid">
        <fgColor rgb="FF275317"/>
        <bgColor rgb="FF275317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44" fontId="7" fillId="0" borderId="5" xfId="0" applyNumberFormat="1" applyFont="1" applyBorder="1" applyAlignment="1">
      <alignment vertical="center"/>
    </xf>
    <xf numFmtId="164" fontId="9" fillId="0" borderId="5" xfId="0" applyNumberFormat="1" applyFont="1" applyBorder="1" applyAlignment="1">
      <alignment horizontal="center" vertical="center"/>
    </xf>
    <xf numFmtId="44" fontId="7" fillId="0" borderId="5" xfId="0" applyNumberFormat="1" applyFont="1" applyBorder="1" applyAlignment="1">
      <alignment horizontal="center" vertical="center"/>
    </xf>
    <xf numFmtId="44" fontId="9" fillId="0" borderId="5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/>
    </xf>
    <xf numFmtId="10" fontId="8" fillId="0" borderId="5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4" fontId="3" fillId="0" borderId="5" xfId="0" applyNumberFormat="1" applyFont="1" applyBorder="1" applyAlignment="1">
      <alignment horizontal="center" vertical="center" wrapText="1"/>
    </xf>
    <xf numFmtId="44" fontId="3" fillId="6" borderId="5" xfId="0" applyNumberFormat="1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8" fontId="17" fillId="0" borderId="5" xfId="0" applyNumberFormat="1" applyFont="1" applyBorder="1" applyAlignment="1">
      <alignment horizontal="center" vertical="center" wrapText="1"/>
    </xf>
    <xf numFmtId="0" fontId="3" fillId="0" borderId="0" xfId="0" applyFont="1"/>
    <xf numFmtId="0" fontId="18" fillId="0" borderId="0" xfId="0" applyFont="1"/>
    <xf numFmtId="0" fontId="17" fillId="0" borderId="0" xfId="0" applyFont="1" applyAlignment="1">
      <alignment horizontal="center" vertical="center" wrapText="1"/>
    </xf>
    <xf numFmtId="0" fontId="14" fillId="7" borderId="16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44" fontId="15" fillId="0" borderId="5" xfId="0" applyNumberFormat="1" applyFont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14" fillId="4" borderId="1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14" fillId="5" borderId="1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8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14" fillId="8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7" fontId="3" fillId="6" borderId="4" xfId="0" applyNumberFormat="1" applyFont="1" applyFill="1" applyBorder="1" applyAlignment="1">
      <alignment horizontal="center" vertical="center"/>
    </xf>
    <xf numFmtId="0" fontId="14" fillId="7" borderId="17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2er.org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hs.sd.gov/content/dam/digital/united-states/south-dakota/sdo/pdf/long-term-services-and-supports/provider-portal/fee-schedules/FY25-LTSS-Fee-Schedule.pdf" TargetMode="External"/><Relationship Id="rId2" Type="http://schemas.openxmlformats.org/officeDocument/2006/relationships/hyperlink" Target="https://www.dhs.state.mn.us/main/idcplg?IdcService=GET_DYNAMIC_CONVERSION&amp;RevisionSelectionMethod=LatestReleased&amp;dDocName=dhs16_180320" TargetMode="External"/><Relationship Id="rId1" Type="http://schemas.openxmlformats.org/officeDocument/2006/relationships/hyperlink" Target="https://apps.dss.mo.gov/fmsFeeSchedules/DLFile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4"/>
  <sheetViews>
    <sheetView tabSelected="1" topLeftCell="A5" workbookViewId="0">
      <selection activeCell="C7" sqref="C7"/>
    </sheetView>
  </sheetViews>
  <sheetFormatPr defaultColWidth="14.453125" defaultRowHeight="14.5" x14ac:dyDescent="0.35"/>
  <cols>
    <col min="1" max="1" width="23.08984375" customWidth="1"/>
    <col min="2" max="2" width="22.08984375" customWidth="1"/>
    <col min="3" max="3" width="16.81640625" customWidth="1"/>
    <col min="4" max="4" width="15" customWidth="1"/>
    <col min="5" max="5" width="13.453125" customWidth="1"/>
    <col min="6" max="6" width="20.08984375" customWidth="1"/>
    <col min="7" max="7" width="18.08984375" customWidth="1"/>
    <col min="8" max="8" width="16.26953125" customWidth="1"/>
    <col min="9" max="9" width="13.81640625" customWidth="1"/>
    <col min="10" max="10" width="15.453125" customWidth="1"/>
    <col min="11" max="11" width="17.7265625" customWidth="1"/>
    <col min="12" max="13" width="15.81640625" customWidth="1"/>
    <col min="14" max="14" width="8.7265625" customWidth="1"/>
    <col min="15" max="15" width="16.7265625" customWidth="1"/>
    <col min="16" max="27" width="8.7265625" customWidth="1"/>
  </cols>
  <sheetData>
    <row r="1" spans="1:27" ht="20.5" x14ac:dyDescent="0.4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7" x14ac:dyDescent="0.35">
      <c r="A2" s="2"/>
      <c r="B2" s="2"/>
      <c r="C2" s="2"/>
      <c r="D2" s="2"/>
      <c r="E2" s="3"/>
      <c r="F2" s="4"/>
      <c r="G2" s="4"/>
      <c r="H2" s="4"/>
      <c r="I2" s="4"/>
      <c r="J2" s="4"/>
      <c r="K2" s="4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7" x14ac:dyDescent="0.35">
      <c r="A3" s="2"/>
      <c r="B3" s="2"/>
      <c r="C3" s="2"/>
      <c r="D3" s="2"/>
      <c r="E3" s="3"/>
      <c r="F3" s="4"/>
      <c r="G3" s="53" t="s">
        <v>1</v>
      </c>
      <c r="H3" s="51"/>
      <c r="I3" s="51"/>
      <c r="J3" s="51"/>
      <c r="K3" s="51"/>
      <c r="L3" s="5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7" x14ac:dyDescent="0.35">
      <c r="A4" s="2"/>
      <c r="B4" s="2"/>
      <c r="C4" s="2"/>
      <c r="D4" s="2"/>
      <c r="E4" s="3"/>
      <c r="F4" s="4"/>
      <c r="G4" s="53" t="s">
        <v>2</v>
      </c>
      <c r="H4" s="51"/>
      <c r="I4" s="51"/>
      <c r="J4" s="52"/>
      <c r="K4" s="54" t="s">
        <v>3</v>
      </c>
      <c r="L4" s="54" t="s">
        <v>4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7" ht="52" x14ac:dyDescent="0.3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6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55"/>
      <c r="L5" s="5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7" ht="29" x14ac:dyDescent="0.35">
      <c r="A6" s="8" t="s">
        <v>15</v>
      </c>
      <c r="B6" s="8" t="s">
        <v>16</v>
      </c>
      <c r="C6" s="8" t="s">
        <v>17</v>
      </c>
      <c r="D6" s="9" t="s">
        <v>18</v>
      </c>
      <c r="E6" s="10">
        <v>27.29</v>
      </c>
      <c r="F6" s="11">
        <v>4765821.8979999991</v>
      </c>
      <c r="G6" s="12">
        <v>17.921311647429171</v>
      </c>
      <c r="H6" s="12">
        <v>25.046106741573034</v>
      </c>
      <c r="I6" s="12">
        <v>23.844647887323944</v>
      </c>
      <c r="J6" s="13">
        <f>IFERROR(IF(AND(COUNT(G6:I6)&gt;1,COUNTIF(G6:I6,"&gt;0")&gt;1),AVERAGEIFS(G6:I6,G6:I6,"&lt;&gt;N/A",G6:I6,"&lt;&gt;0"),"N/A"),"N/A")</f>
        <v>22.270688758775382</v>
      </c>
      <c r="K6" s="14">
        <v>3889268</v>
      </c>
      <c r="L6" s="15">
        <v>1.2250000000000001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7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16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7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35">
      <c r="A9" s="17" t="s">
        <v>19</v>
      </c>
      <c r="B9" s="18"/>
      <c r="C9" s="18"/>
      <c r="D9" s="18"/>
      <c r="E9" s="18"/>
      <c r="F9" s="18"/>
      <c r="G9" s="18"/>
      <c r="H9" s="18"/>
      <c r="I9" s="18"/>
      <c r="J9" s="18"/>
      <c r="K9" s="1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35">
      <c r="A10" s="20" t="s">
        <v>20</v>
      </c>
      <c r="B10" s="21"/>
      <c r="C10" s="21"/>
      <c r="D10" s="21"/>
      <c r="E10" s="21"/>
      <c r="F10" s="21"/>
      <c r="G10" s="21"/>
      <c r="H10" s="2"/>
      <c r="I10" s="2"/>
      <c r="J10" s="2"/>
      <c r="K10" s="2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35">
      <c r="A11" s="23"/>
      <c r="B11" s="24" t="s">
        <v>21</v>
      </c>
      <c r="C11" s="25"/>
      <c r="D11" s="25"/>
      <c r="E11" s="25"/>
      <c r="F11" s="25"/>
      <c r="G11" s="25"/>
      <c r="H11" s="25"/>
      <c r="I11" s="25"/>
      <c r="J11" s="25"/>
      <c r="K11" s="2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35">
      <c r="A12" s="23" t="s">
        <v>22</v>
      </c>
      <c r="B12" s="25"/>
      <c r="C12" s="25"/>
      <c r="D12" s="25"/>
      <c r="E12" s="25"/>
      <c r="F12" s="25"/>
      <c r="G12" s="25"/>
      <c r="H12" s="25"/>
      <c r="I12" s="25"/>
      <c r="J12" s="25"/>
      <c r="K12" s="2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35">
      <c r="A13" s="20" t="s">
        <v>23</v>
      </c>
      <c r="B13" s="21"/>
      <c r="C13" s="2"/>
      <c r="D13" s="25"/>
      <c r="E13" s="25"/>
      <c r="F13" s="25"/>
      <c r="G13" s="25"/>
      <c r="H13" s="25"/>
      <c r="I13" s="25"/>
      <c r="J13" s="25"/>
      <c r="K13" s="2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35">
      <c r="A14" s="20"/>
      <c r="B14" s="21"/>
      <c r="C14" s="2"/>
      <c r="D14" s="25"/>
      <c r="E14" s="25"/>
      <c r="F14" s="25"/>
      <c r="G14" s="25"/>
      <c r="H14" s="25"/>
      <c r="I14" s="25"/>
      <c r="J14" s="25"/>
      <c r="K14" s="2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35">
      <c r="A15" s="20" t="s">
        <v>24</v>
      </c>
      <c r="B15" s="21"/>
      <c r="C15" s="2"/>
      <c r="D15" s="25"/>
      <c r="E15" s="25"/>
      <c r="F15" s="25"/>
      <c r="G15" s="25"/>
      <c r="H15" s="25"/>
      <c r="I15" s="25"/>
      <c r="J15" s="25"/>
      <c r="K15" s="2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35">
      <c r="A16" s="20"/>
      <c r="B16" s="21"/>
      <c r="C16" s="2"/>
      <c r="D16" s="25"/>
      <c r="E16" s="25"/>
      <c r="F16" s="25"/>
      <c r="G16" s="25"/>
      <c r="H16" s="25"/>
      <c r="I16" s="25"/>
      <c r="J16" s="25"/>
      <c r="K16" s="2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35">
      <c r="A17" s="20" t="s">
        <v>25</v>
      </c>
      <c r="B17" s="21"/>
      <c r="C17" s="2"/>
      <c r="D17" s="25"/>
      <c r="E17" s="25"/>
      <c r="F17" s="25"/>
      <c r="G17" s="25"/>
      <c r="H17" s="25"/>
      <c r="I17" s="25"/>
      <c r="J17" s="25"/>
      <c r="K17" s="2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35">
      <c r="A18" s="20"/>
      <c r="B18" s="21" t="s">
        <v>26</v>
      </c>
      <c r="C18" s="2"/>
      <c r="D18" s="25"/>
      <c r="E18" s="25"/>
      <c r="F18" s="25"/>
      <c r="G18" s="25"/>
      <c r="H18" s="25"/>
      <c r="I18" s="25"/>
      <c r="J18" s="25"/>
      <c r="K18" s="2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35">
      <c r="A19" s="26"/>
      <c r="B19" s="27"/>
      <c r="C19" s="27"/>
      <c r="D19" s="28"/>
      <c r="E19" s="28"/>
      <c r="F19" s="28"/>
      <c r="G19" s="28"/>
      <c r="H19" s="28"/>
      <c r="I19" s="28"/>
      <c r="J19" s="28"/>
      <c r="K19" s="29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35">
      <c r="A20" s="2"/>
      <c r="B20" s="2"/>
      <c r="C20" s="2"/>
      <c r="D20" s="2"/>
      <c r="E20" s="2"/>
      <c r="F20" s="2"/>
      <c r="G20" s="25"/>
      <c r="H20" s="25"/>
      <c r="I20" s="25"/>
      <c r="J20" s="25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35">
      <c r="A21" s="2"/>
      <c r="B21" s="30"/>
      <c r="C21" s="2"/>
      <c r="D21" s="2"/>
      <c r="E21" s="2"/>
      <c r="F21" s="2"/>
      <c r="G21" s="2"/>
      <c r="H21" s="2"/>
      <c r="I21" s="25"/>
      <c r="J21" s="25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35">
      <c r="A22" s="2"/>
      <c r="B22" s="31" t="s">
        <v>27</v>
      </c>
      <c r="C22" s="2"/>
      <c r="D22" s="2"/>
      <c r="E22" s="2"/>
      <c r="F22" s="2"/>
      <c r="G22" s="2"/>
      <c r="H22" s="2"/>
      <c r="I22" s="25"/>
      <c r="J22" s="25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35">
      <c r="A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35">
      <c r="A25" s="2"/>
      <c r="B25" s="3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35">
      <c r="A26" s="2"/>
      <c r="B26" s="2"/>
      <c r="C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35">
      <c r="A27" s="2"/>
      <c r="B27" s="3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x14ac:dyDescent="0.35"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</sheetData>
  <mergeCells count="5">
    <mergeCell ref="A1:L1"/>
    <mergeCell ref="G3:L3"/>
    <mergeCell ref="G4:J4"/>
    <mergeCell ref="K4:K5"/>
    <mergeCell ref="L4:L5"/>
  </mergeCells>
  <hyperlinks>
    <hyperlink ref="B11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"/>
  <sheetViews>
    <sheetView workbookViewId="0">
      <selection sqref="A1:XFD1048576"/>
    </sheetView>
  </sheetViews>
  <sheetFormatPr defaultColWidth="14.453125" defaultRowHeight="14.5" x14ac:dyDescent="0.35"/>
  <cols>
    <col min="1" max="1" width="22.453125" customWidth="1"/>
    <col min="2" max="2" width="17.81640625" customWidth="1"/>
    <col min="3" max="3" width="16.26953125" customWidth="1"/>
    <col min="4" max="5" width="8.7265625" customWidth="1"/>
    <col min="6" max="6" width="16.26953125" customWidth="1"/>
    <col min="7" max="8" width="8.7265625" customWidth="1"/>
    <col min="9" max="9" width="16.453125" customWidth="1"/>
    <col min="10" max="10" width="16.26953125" customWidth="1"/>
    <col min="11" max="16" width="8.7265625" customWidth="1"/>
    <col min="17" max="17" width="10.7265625" customWidth="1"/>
    <col min="18" max="22" width="8.7265625" customWidth="1"/>
  </cols>
  <sheetData>
    <row r="1" spans="1:18" x14ac:dyDescent="0.35">
      <c r="A1" s="32" t="s">
        <v>28</v>
      </c>
    </row>
    <row r="3" spans="1:18" x14ac:dyDescent="0.35">
      <c r="A3" s="56" t="s">
        <v>29</v>
      </c>
      <c r="B3" s="51"/>
      <c r="C3" s="57"/>
      <c r="D3" s="58" t="s">
        <v>12</v>
      </c>
      <c r="E3" s="51"/>
      <c r="F3" s="51"/>
      <c r="G3" s="51"/>
      <c r="H3" s="51"/>
      <c r="I3" s="51"/>
      <c r="J3" s="57"/>
    </row>
    <row r="4" spans="1:18" ht="29" x14ac:dyDescent="0.35">
      <c r="A4" s="33" t="s">
        <v>30</v>
      </c>
      <c r="B4" s="33" t="s">
        <v>31</v>
      </c>
      <c r="C4" s="34" t="s">
        <v>32</v>
      </c>
      <c r="D4" s="35" t="s">
        <v>33</v>
      </c>
      <c r="E4" s="35" t="s">
        <v>34</v>
      </c>
      <c r="F4" s="58" t="s">
        <v>35</v>
      </c>
      <c r="G4" s="52"/>
      <c r="H4" s="35" t="s">
        <v>36</v>
      </c>
      <c r="I4" s="35" t="s">
        <v>37</v>
      </c>
      <c r="J4" s="35" t="s">
        <v>38</v>
      </c>
      <c r="P4" s="56" t="s">
        <v>39</v>
      </c>
      <c r="Q4" s="51"/>
      <c r="R4" s="52"/>
    </row>
    <row r="5" spans="1:18" x14ac:dyDescent="0.35">
      <c r="A5" s="59" t="s">
        <v>17</v>
      </c>
      <c r="B5" s="59" t="s">
        <v>15</v>
      </c>
      <c r="C5" s="59" t="s">
        <v>40</v>
      </c>
      <c r="D5" s="36" t="s">
        <v>41</v>
      </c>
      <c r="E5" s="36" t="s">
        <v>42</v>
      </c>
      <c r="F5" s="64" t="s">
        <v>43</v>
      </c>
      <c r="G5" s="52"/>
      <c r="H5" s="37">
        <v>18.59</v>
      </c>
      <c r="I5" s="38">
        <f>H5*R8</f>
        <v>21.452859999999998</v>
      </c>
      <c r="J5" s="65">
        <f>(I5+I6)/2</f>
        <v>25.04757</v>
      </c>
      <c r="P5" s="39" t="s">
        <v>44</v>
      </c>
      <c r="Q5" s="39" t="s">
        <v>45</v>
      </c>
      <c r="R5" s="39" t="s">
        <v>46</v>
      </c>
    </row>
    <row r="6" spans="1:18" x14ac:dyDescent="0.35">
      <c r="A6" s="55"/>
      <c r="B6" s="55"/>
      <c r="C6" s="55"/>
      <c r="D6" s="36" t="s">
        <v>41</v>
      </c>
      <c r="E6" s="36" t="s">
        <v>47</v>
      </c>
      <c r="F6" s="64" t="s">
        <v>48</v>
      </c>
      <c r="G6" s="52"/>
      <c r="H6" s="37">
        <v>24.82</v>
      </c>
      <c r="I6" s="38">
        <f>H6*R8</f>
        <v>28.64228</v>
      </c>
      <c r="J6" s="55"/>
      <c r="P6" s="40">
        <v>24</v>
      </c>
      <c r="Q6" s="40" t="s">
        <v>11</v>
      </c>
      <c r="R6" s="41">
        <v>1.0780000000000001</v>
      </c>
    </row>
    <row r="7" spans="1:18" x14ac:dyDescent="0.35">
      <c r="P7" s="40">
        <v>12</v>
      </c>
      <c r="Q7" s="40" t="s">
        <v>13</v>
      </c>
      <c r="R7" s="41">
        <v>1.113</v>
      </c>
    </row>
    <row r="8" spans="1:18" x14ac:dyDescent="0.35">
      <c r="D8" s="42" t="s">
        <v>49</v>
      </c>
      <c r="E8" s="43" t="s">
        <v>50</v>
      </c>
      <c r="P8" s="40">
        <v>6</v>
      </c>
      <c r="Q8" s="40" t="s">
        <v>12</v>
      </c>
      <c r="R8" s="41">
        <v>1.1539999999999999</v>
      </c>
    </row>
    <row r="9" spans="1:18" x14ac:dyDescent="0.35">
      <c r="D9" s="42" t="s">
        <v>51</v>
      </c>
      <c r="P9" s="40">
        <v>36</v>
      </c>
      <c r="Q9" s="40" t="s">
        <v>29</v>
      </c>
      <c r="R9" s="41">
        <v>1</v>
      </c>
    </row>
    <row r="10" spans="1:18" x14ac:dyDescent="0.35">
      <c r="D10" s="42" t="s">
        <v>52</v>
      </c>
      <c r="P10" s="44"/>
      <c r="Q10" s="44"/>
      <c r="R10" s="44"/>
    </row>
    <row r="11" spans="1:18" x14ac:dyDescent="0.35">
      <c r="P11" s="44"/>
      <c r="Q11" s="44"/>
      <c r="R11" s="44"/>
    </row>
    <row r="12" spans="1:18" x14ac:dyDescent="0.35">
      <c r="P12" s="44"/>
      <c r="Q12" s="44"/>
      <c r="R12" s="44"/>
    </row>
    <row r="13" spans="1:18" x14ac:dyDescent="0.35">
      <c r="A13" s="56" t="s">
        <v>29</v>
      </c>
      <c r="B13" s="51"/>
      <c r="C13" s="57"/>
      <c r="D13" s="66" t="s">
        <v>11</v>
      </c>
      <c r="E13" s="61"/>
      <c r="F13" s="61"/>
      <c r="G13" s="61"/>
      <c r="H13" s="61"/>
      <c r="I13" s="62"/>
      <c r="P13" s="44"/>
      <c r="Q13" s="44"/>
      <c r="R13" s="44"/>
    </row>
    <row r="14" spans="1:18" ht="29" x14ac:dyDescent="0.35">
      <c r="A14" s="33" t="s">
        <v>30</v>
      </c>
      <c r="B14" s="33" t="s">
        <v>31</v>
      </c>
      <c r="C14" s="34" t="s">
        <v>32</v>
      </c>
      <c r="D14" s="45" t="s">
        <v>33</v>
      </c>
      <c r="E14" s="45" t="s">
        <v>34</v>
      </c>
      <c r="F14" s="67" t="s">
        <v>35</v>
      </c>
      <c r="G14" s="52"/>
      <c r="H14" s="45" t="s">
        <v>36</v>
      </c>
      <c r="I14" s="45" t="s">
        <v>53</v>
      </c>
    </row>
    <row r="15" spans="1:18" ht="29" x14ac:dyDescent="0.35">
      <c r="A15" s="46" t="s">
        <v>17</v>
      </c>
      <c r="B15" s="46" t="s">
        <v>15</v>
      </c>
      <c r="C15" s="47" t="s">
        <v>40</v>
      </c>
      <c r="D15" s="36" t="s">
        <v>41</v>
      </c>
      <c r="E15" s="36" t="s">
        <v>54</v>
      </c>
      <c r="F15" s="64" t="s">
        <v>16</v>
      </c>
      <c r="G15" s="52"/>
      <c r="H15" s="37">
        <v>16.63</v>
      </c>
      <c r="I15" s="38">
        <v>17.920000000000002</v>
      </c>
    </row>
    <row r="17" spans="1:9" x14ac:dyDescent="0.35">
      <c r="D17" s="42" t="s">
        <v>49</v>
      </c>
      <c r="E17" s="43" t="s">
        <v>55</v>
      </c>
    </row>
    <row r="18" spans="1:9" x14ac:dyDescent="0.35">
      <c r="E18" s="42" t="s">
        <v>56</v>
      </c>
    </row>
    <row r="21" spans="1:9" x14ac:dyDescent="0.35">
      <c r="A21" s="56" t="s">
        <v>29</v>
      </c>
      <c r="B21" s="51"/>
      <c r="C21" s="57"/>
      <c r="D21" s="60" t="s">
        <v>13</v>
      </c>
      <c r="E21" s="61"/>
      <c r="F21" s="61"/>
      <c r="G21" s="61"/>
      <c r="H21" s="61"/>
      <c r="I21" s="62"/>
    </row>
    <row r="22" spans="1:9" ht="29" x14ac:dyDescent="0.35">
      <c r="A22" s="33" t="s">
        <v>30</v>
      </c>
      <c r="B22" s="33" t="s">
        <v>31</v>
      </c>
      <c r="C22" s="48" t="s">
        <v>32</v>
      </c>
      <c r="D22" s="49" t="s">
        <v>33</v>
      </c>
      <c r="E22" s="49" t="s">
        <v>34</v>
      </c>
      <c r="F22" s="63" t="s">
        <v>35</v>
      </c>
      <c r="G22" s="52"/>
      <c r="H22" s="49" t="s">
        <v>57</v>
      </c>
      <c r="I22" s="49" t="s">
        <v>53</v>
      </c>
    </row>
    <row r="23" spans="1:9" ht="29" x14ac:dyDescent="0.35">
      <c r="A23" s="46" t="s">
        <v>17</v>
      </c>
      <c r="B23" s="46" t="s">
        <v>15</v>
      </c>
      <c r="C23" s="47" t="s">
        <v>40</v>
      </c>
      <c r="D23" s="36" t="s">
        <v>58</v>
      </c>
      <c r="E23" s="36"/>
      <c r="F23" s="64" t="s">
        <v>59</v>
      </c>
      <c r="G23" s="52"/>
      <c r="H23" s="37">
        <v>21.43</v>
      </c>
      <c r="I23" s="38">
        <v>23.84</v>
      </c>
    </row>
    <row r="25" spans="1:9" x14ac:dyDescent="0.35">
      <c r="D25" s="42" t="s">
        <v>49</v>
      </c>
      <c r="E25" s="43" t="s">
        <v>60</v>
      </c>
    </row>
  </sheetData>
  <mergeCells count="18">
    <mergeCell ref="A21:C21"/>
    <mergeCell ref="D21:I21"/>
    <mergeCell ref="F22:G22"/>
    <mergeCell ref="F23:G23"/>
    <mergeCell ref="F5:G5"/>
    <mergeCell ref="F6:G6"/>
    <mergeCell ref="A13:C13"/>
    <mergeCell ref="D13:I13"/>
    <mergeCell ref="F14:G14"/>
    <mergeCell ref="F15:G15"/>
    <mergeCell ref="A3:C3"/>
    <mergeCell ref="D3:J3"/>
    <mergeCell ref="F4:G4"/>
    <mergeCell ref="P4:R4"/>
    <mergeCell ref="A5:A6"/>
    <mergeCell ref="B5:B6"/>
    <mergeCell ref="C5:C6"/>
    <mergeCell ref="J5:J6"/>
  </mergeCells>
  <conditionalFormatting sqref="A6:C6">
    <cfRule type="notContainsBlanks" dxfId="0" priority="1">
      <formula>LEN(TRIM(A6))&gt;0</formula>
    </cfRule>
  </conditionalFormatting>
  <hyperlinks>
    <hyperlink ref="E8" r:id="rId1" xr:uid="{00000000-0004-0000-0100-000000000000}"/>
    <hyperlink ref="E17" r:id="rId2" xr:uid="{00000000-0004-0000-0100-000001000000}"/>
    <hyperlink ref="E25" r:id="rId3" xr:uid="{00000000-0004-0000-0100-000002000000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Benchmark State Summary</vt:lpstr>
      <vt:lpstr>Data for Each Benchmark State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Filler</dc:creator>
  <cp:lastModifiedBy>Marcy, Dylan</cp:lastModifiedBy>
  <dcterms:created xsi:type="dcterms:W3CDTF">2024-01-04T20:30:54Z</dcterms:created>
  <dcterms:modified xsi:type="dcterms:W3CDTF">2025-04-04T15:58:37Z</dcterms:modified>
</cp:coreProperties>
</file>