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3-24\11 May 2024\"/>
    </mc:Choice>
  </mc:AlternateContent>
  <xr:revisionPtr revIDLastSave="0" documentId="13_ncr:1_{9A456B17-21C8-4A42-ACF0-3031D8CC665D}" xr6:coauthVersionLast="47" xr6:coauthVersionMax="47" xr10:uidLastSave="{00000000-0000-0000-0000-000000000000}"/>
  <bookViews>
    <workbookView xWindow="-108" yWindow="-108" windowWidth="41496" windowHeight="16776" tabRatio="836"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definedNames>
    <definedName name="_ra1" localSheetId="7">#REF!</definedName>
    <definedName name="_ra1" localSheetId="6">#REF!</definedName>
    <definedName name="_ra1" localSheetId="8">#REF!</definedName>
    <definedName name="_ra1" localSheetId="2">#REF!</definedName>
    <definedName name="_ra1" localSheetId="3">#REF!</definedName>
    <definedName name="_ra1" localSheetId="0">#REF!</definedName>
    <definedName name="_ra1">#REF!</definedName>
    <definedName name="mec" localSheetId="7">#REF!</definedName>
    <definedName name="mec" localSheetId="6">#REF!</definedName>
    <definedName name="mec" localSheetId="8">#REF!</definedName>
    <definedName name="mec" localSheetId="2">#REF!</definedName>
    <definedName name="mec" localSheetId="3">#REF!</definedName>
    <definedName name="mec" localSheetId="0">#REF!</definedName>
    <definedName name="mec">#REF!</definedName>
    <definedName name="MedEdCap" localSheetId="7">#REF!</definedName>
    <definedName name="MedEdCap" localSheetId="6">#REF!</definedName>
    <definedName name="MedEdCap" localSheetId="8">#REF!</definedName>
    <definedName name="MedEdCap" localSheetId="3">#REF!</definedName>
    <definedName name="MedEdCap" localSheetId="0">#REF!</definedName>
    <definedName name="MedEdCap">#REF!</definedName>
    <definedName name="mm" localSheetId="7">#REF!</definedName>
    <definedName name="mm" localSheetId="6">#REF!</definedName>
    <definedName name="mm" localSheetId="8">#REF!</definedName>
    <definedName name="mm" localSheetId="0">#REF!</definedName>
    <definedName name="mm">#REF!</definedName>
    <definedName name="nn" localSheetId="7">#REF!</definedName>
    <definedName name="nn" localSheetId="6">#REF!</definedName>
    <definedName name="nn" localSheetId="8">#REF!</definedName>
    <definedName name="nn" localSheetId="0">#REF!</definedName>
    <definedName name="nn">#REF!</definedName>
    <definedName name="_xlnm.Print_Area" localSheetId="5">'ACC RAE County'!$B$2:$P$92</definedName>
    <definedName name="_xlnm.Print_Area" localSheetId="7">'BH by RAE'!$A$2:$K$42</definedName>
    <definedName name="_xlnm.Print_Area" localSheetId="6">'BH Expend'!$A$2:$D$22</definedName>
    <definedName name="_xlnm.Print_Area" localSheetId="4">'Caseload by Program'!$A$2:$R$45,'Caseload by Program'!$A$60:$R$122</definedName>
    <definedName name="_xlnm.Print_Area" localSheetId="9">'CBHP Caseload'!$B$1:$J$206</definedName>
    <definedName name="_xlnm.Print_Area" localSheetId="8">'CBHP Expend'!$A$2:$F$22</definedName>
    <definedName name="_xlnm.Print_Area" localSheetId="10">'DiDD Expend and Caseload'!$A$2:$Q$38</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Caseload'!$B$1:$S$213</definedName>
    <definedName name="_xlnm.Print_Area" localSheetId="11">'MMA Expend and Caseload'!$A$2:$C$23</definedName>
    <definedName name="_xlnm.Print_Area" localSheetId="12">'OAP Expend and Caseload'!$A$2:$C$24</definedName>
    <definedName name="_xlnm.Print_Area" localSheetId="1">'Premiums Approp'!$A$2:$B$11</definedName>
    <definedName name="_xlnm.Print_Area" localSheetId="0">'Premiums Expend'!$A$2:$O$66</definedName>
    <definedName name="_xlnm.Print_Titles" localSheetId="5">'ACC RAE County'!$2:$3</definedName>
    <definedName name="_xlnm.Print_Titles" localSheetId="4">'Caseload by Program'!$3:$3</definedName>
    <definedName name="rahc" localSheetId="7">#REF!</definedName>
    <definedName name="rahc" localSheetId="6">#REF!</definedName>
    <definedName name="rahc" localSheetId="8">#REF!</definedName>
    <definedName name="rahc" localSheetId="2">#REF!</definedName>
    <definedName name="rahc" localSheetId="0">#REF!</definedName>
    <definedName name="rahc">#REF!</definedName>
    <definedName name="rcap1" localSheetId="7">#REF!</definedName>
    <definedName name="rcap1" localSheetId="6">#REF!</definedName>
    <definedName name="rcap1" localSheetId="8">#REF!</definedName>
    <definedName name="rcap1" localSheetId="2">#REF!</definedName>
    <definedName name="rcap1" localSheetId="0">#REF!</definedName>
    <definedName name="rcap1">#REF!</definedName>
    <definedName name="rcc" localSheetId="7">#REF!</definedName>
    <definedName name="rcc" localSheetId="6">#REF!</definedName>
    <definedName name="rcc" localSheetId="8">#REF!</definedName>
    <definedName name="rcc" localSheetId="2">#REF!</definedName>
    <definedName name="rcc" localSheetId="0">#REF!</definedName>
    <definedName name="rcc">#REF!</definedName>
    <definedName name="rr" localSheetId="7">#REF!</definedName>
    <definedName name="rr" localSheetId="6">#REF!</definedName>
    <definedName name="rr" localSheetId="8">#REF!</definedName>
    <definedName name="rr" localSheetId="2">#REF!</definedName>
    <definedName name="rr" localSheetId="0">#REF!</definedName>
    <definedName name="rr">#REF!</definedName>
    <definedName name="RurAncil1" localSheetId="7">#REF!</definedName>
    <definedName name="RurAncil1" localSheetId="6">#REF!</definedName>
    <definedName name="RurAncil1" localSheetId="8">#REF!</definedName>
    <definedName name="RurAncil1" localSheetId="0">#REF!</definedName>
    <definedName name="RurAncil1">#REF!</definedName>
    <definedName name="RurAncilHospCap" localSheetId="7">#REF!</definedName>
    <definedName name="RurAncilHospCap" localSheetId="6">#REF!</definedName>
    <definedName name="RurAncilHospCap" localSheetId="8">#REF!</definedName>
    <definedName name="RurAncilHospCap" localSheetId="0">#REF!</definedName>
    <definedName name="RurAncilHospCap">#REF!</definedName>
    <definedName name="RurCaptl1" localSheetId="7">#REF!</definedName>
    <definedName name="RurCaptl1" localSheetId="6">#REF!</definedName>
    <definedName name="RurCaptl1" localSheetId="8">#REF!</definedName>
    <definedName name="RurCaptl1" localSheetId="0">#REF!</definedName>
    <definedName name="RurCaptl1">#REF!</definedName>
    <definedName name="RurCaptlHospCap" localSheetId="7">#REF!</definedName>
    <definedName name="RurCaptlHospCap" localSheetId="6">#REF!</definedName>
    <definedName name="RurCaptlHospCap" localSheetId="8">#REF!</definedName>
    <definedName name="RurCaptlHospCap" localSheetId="0">#REF!</definedName>
    <definedName name="RurCaptlHospCap">#REF!</definedName>
    <definedName name="RurMeded1" localSheetId="7">#REF!</definedName>
    <definedName name="RurMeded1" localSheetId="6">#REF!</definedName>
    <definedName name="RurMeded1" localSheetId="8">#REF!</definedName>
    <definedName name="RurMeded1" localSheetId="0">#REF!</definedName>
    <definedName name="RurMeded1">#REF!</definedName>
    <definedName name="RurMededHospCap" localSheetId="7">#REF!</definedName>
    <definedName name="RurMededHospCap" localSheetId="6">#REF!</definedName>
    <definedName name="RurMededHospCap" localSheetId="8">#REF!</definedName>
    <definedName name="RurMededHospCap" localSheetId="0">#REF!</definedName>
    <definedName name="RurMededHospCap">#REF!</definedName>
    <definedName name="RurRout1" localSheetId="7">#REF!</definedName>
    <definedName name="RurRout1" localSheetId="6">#REF!</definedName>
    <definedName name="RurRout1" localSheetId="8">#REF!</definedName>
    <definedName name="RurRout1" localSheetId="0">#REF!</definedName>
    <definedName name="RurRout1">#REF!</definedName>
    <definedName name="RurRoutHospCap" localSheetId="7">#REF!</definedName>
    <definedName name="RurRoutHospCap" localSheetId="6">#REF!</definedName>
    <definedName name="RurRoutHospCap" localSheetId="8">#REF!</definedName>
    <definedName name="RurRoutHospCap" localSheetId="0">#REF!</definedName>
    <definedName name="RurRoutHospCap">#REF!</definedName>
    <definedName name="trwe" localSheetId="7">#REF!</definedName>
    <definedName name="trwe" localSheetId="6">#REF!</definedName>
    <definedName name="trwe" localSheetId="8">#REF!</definedName>
    <definedName name="trwe" localSheetId="0">#REF!</definedName>
    <definedName name="trw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2" i="30" l="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77" i="27" l="1"/>
  <c r="P84" i="27" l="1"/>
  <c r="P71" i="27"/>
  <c r="P85" i="27"/>
  <c r="P72" i="27"/>
  <c r="P86" i="27"/>
  <c r="P73" i="27"/>
  <c r="P65" i="27"/>
  <c r="P68" i="27"/>
  <c r="P83" i="27"/>
  <c r="P74" i="27"/>
  <c r="P80" i="27"/>
  <c r="P78" i="27"/>
  <c r="P75" i="27"/>
  <c r="P70" i="27"/>
  <c r="P79" i="27"/>
  <c r="P67" i="27"/>
  <c r="P82" i="27"/>
  <c r="P64" i="27" l="1"/>
  <c r="P56" i="27"/>
  <c r="P48" i="27"/>
  <c r="P40" i="27"/>
  <c r="P63" i="27"/>
  <c r="P55" i="27"/>
  <c r="P47" i="27"/>
  <c r="P31" i="27"/>
  <c r="P23" i="27"/>
  <c r="P15" i="27"/>
  <c r="P25" i="27"/>
  <c r="P62" i="27"/>
  <c r="P54" i="27"/>
  <c r="P46" i="27"/>
  <c r="P38" i="27"/>
  <c r="P30" i="27"/>
  <c r="P22" i="27"/>
  <c r="P14" i="27"/>
  <c r="P33" i="27"/>
  <c r="P61" i="27"/>
  <c r="P53" i="27"/>
  <c r="P37" i="27"/>
  <c r="P29" i="27"/>
  <c r="P21" i="27"/>
  <c r="P13" i="27"/>
  <c r="P17" i="27"/>
  <c r="P60" i="27"/>
  <c r="P52" i="27"/>
  <c r="P44" i="27"/>
  <c r="P36" i="27"/>
  <c r="P28" i="27"/>
  <c r="P20" i="27"/>
  <c r="P12" i="27"/>
  <c r="P49" i="27"/>
  <c r="P24" i="27"/>
  <c r="P59" i="27"/>
  <c r="P51" i="27"/>
  <c r="P43" i="27"/>
  <c r="P35" i="27"/>
  <c r="P19" i="27"/>
  <c r="P41" i="27"/>
  <c r="P16" i="27"/>
  <c r="P58" i="27"/>
  <c r="P50" i="27"/>
  <c r="P42" i="27"/>
  <c r="P34" i="27"/>
  <c r="P26" i="27"/>
  <c r="P18" i="27"/>
  <c r="P57" i="27"/>
  <c r="P32" i="27"/>
  <c r="P11" i="27"/>
  <c r="P10" i="27"/>
  <c r="P9" i="27"/>
  <c r="P8" i="27"/>
  <c r="P7" i="27"/>
  <c r="P4" i="27"/>
  <c r="P6" i="27"/>
  <c r="P5" i="27"/>
  <c r="P39" i="27" l="1"/>
  <c r="P87" i="27" l="1"/>
  <c r="P27" i="27" l="1"/>
  <c r="P81" i="27"/>
  <c r="P45" i="27"/>
  <c r="P69" i="27"/>
  <c r="P76" i="27"/>
  <c r="P66" i="27"/>
  <c r="P89" i="27" l="1"/>
</calcChain>
</file>

<file path=xl/sharedStrings.xml><?xml version="1.0" encoding="utf-8"?>
<sst xmlns="http://schemas.openxmlformats.org/spreadsheetml/2006/main" count="912" uniqueCount="432">
  <si>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</si>
  <si>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</si>
  <si>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</si>
  <si>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</si>
  <si>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</si>
  <si>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</si>
  <si>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</si>
  <si>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</si>
  <si>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</si>
  <si>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</si>
  <si>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</si>
  <si>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</si>
  <si>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</si>
  <si>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</si>
  <si>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</si>
  <si>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</si>
  <si>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</si>
  <si>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</si>
  <si>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</si>
  <si>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</si>
  <si>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</si>
  <si>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</si>
  <si>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</si>
  <si>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</si>
  <si>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</si>
  <si>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</si>
  <si>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</si>
  <si>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</si>
  <si>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</si>
  <si>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</si>
  <si>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</si>
  <si>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</si>
  <si>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</si>
  <si>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</si>
  <si>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</si>
  <si>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</si>
  <si>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</si>
  <si>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</si>
  <si>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</si>
  <si>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</si>
  <si>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</si>
  <si>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</si>
  <si>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</si>
  <si>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</si>
  <si>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</si>
  <si>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</si>
  <si>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</si>
  <si>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</si>
  <si>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</si>
  <si>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</si>
  <si>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</si>
  <si>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</si>
  <si>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</si>
  <si>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</si>
  <si>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</si>
  <si>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</si>
  <si>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</si>
  <si>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</si>
  <si>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</si>
  <si>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</si>
  <si>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</si>
  <si>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</si>
  <si>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</si>
  <si>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</si>
  <si>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</si>
  <si>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</si>
  <si>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</si>
  <si>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</si>
  <si>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</si>
  <si>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</si>
  <si>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</si>
  <si>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</si>
  <si>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</si>
  <si>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</si>
  <si>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</si>
  <si>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</si>
  <si>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</si>
  <si>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</si>
  <si>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</si>
  <si>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</si>
  <si>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</si>
  <si>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</si>
  <si>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</si>
  <si>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</si>
  <si>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</si>
  <si>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</si>
  <si>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</si>
  <si>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t>RAE 2</t>
  </si>
  <si>
    <t>RAE 4</t>
  </si>
  <si>
    <t>RAE 6</t>
  </si>
  <si>
    <t>RAE 7</t>
  </si>
  <si>
    <t>RAE 3</t>
  </si>
  <si>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</si>
  <si>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</si>
  <si>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</si>
  <si>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</si>
  <si>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</si>
  <si>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</si>
  <si>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</si>
  <si>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</si>
  <si>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</si>
  <si>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PACE - Program of All-Inclusive Care for the Elderly</t>
  </si>
  <si>
    <t>Accountable Care Collaborative Caseload by Regional Accountable Entity (RAE) and County of Residence</t>
  </si>
  <si>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</si>
  <si>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</si>
  <si>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</si>
  <si>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</si>
  <si>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</si>
  <si>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</si>
  <si>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</si>
  <si>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</si>
  <si>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</si>
  <si>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</si>
  <si>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</si>
  <si>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</si>
  <si>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</si>
  <si>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</si>
  <si>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</si>
  <si>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</si>
  <si>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</si>
  <si>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</si>
  <si>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</si>
  <si>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</si>
  <si>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</si>
  <si>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</si>
  <si>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</si>
  <si>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t>Physician and Clinic Services</t>
  </si>
  <si>
    <t>Other</t>
  </si>
  <si>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</si>
  <si>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</si>
  <si>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</si>
  <si>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</si>
  <si>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</si>
  <si>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</si>
  <si>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</si>
  <si>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</si>
  <si>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</si>
  <si>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 Supplemental Payments by Service Category</t>
  </si>
  <si>
    <t>FY 2022-23 Division for Intellectual and Developmental Disabilities (DIDD) Waiver and State Only Program Expenditure Per Month</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</si>
  <si>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</si>
  <si>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</si>
  <si>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</si>
  <si>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</si>
  <si>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</si>
  <si>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</si>
  <si>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</si>
  <si>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</si>
  <si>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</si>
  <si>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</si>
  <si>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</si>
  <si>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Item</t>
  </si>
  <si>
    <t>Amount</t>
  </si>
  <si>
    <t>Total Supplemental Payments</t>
  </si>
  <si>
    <r>
      <t>Other Supplemental Payments</t>
    </r>
    <r>
      <rPr>
        <vertAlign val="superscript"/>
        <sz val="12"/>
        <rFont val="Trebuchet MS"/>
        <family val="2"/>
      </rPr>
      <t>(2)</t>
    </r>
  </si>
  <si>
    <r>
      <t>MEDICAID CASELOAD WITHOUT RETROACTIVITY</t>
    </r>
    <r>
      <rPr>
        <b/>
        <vertAlign val="superscript"/>
        <sz val="12"/>
        <rFont val="Trebuchet MS"/>
        <family val="2"/>
      </rPr>
      <t>1</t>
    </r>
  </si>
  <si>
    <r>
      <t>MEDICAID CASELOAD BY PROGRAM WITHOUT RETROACTIVITY</t>
    </r>
    <r>
      <rPr>
        <b/>
        <vertAlign val="superscript"/>
        <sz val="12"/>
        <rFont val="Trebuchet MS"/>
        <family val="2"/>
      </rPr>
      <t>1</t>
    </r>
  </si>
  <si>
    <r>
      <t>Medicaid Fee for Service</t>
    </r>
    <r>
      <rPr>
        <b/>
        <vertAlign val="superscript"/>
        <sz val="12"/>
        <rFont val="Trebuchet MS"/>
        <family val="2"/>
      </rPr>
      <t>2</t>
    </r>
  </si>
  <si>
    <r>
      <t>Medicaid Managed Care</t>
    </r>
    <r>
      <rPr>
        <b/>
        <vertAlign val="superscript"/>
        <sz val="12"/>
        <rFont val="Trebuchet MS"/>
        <family val="2"/>
      </rPr>
      <t>3</t>
    </r>
  </si>
  <si>
    <r>
      <t>ACC - Accountable Care Collaborative</t>
    </r>
    <r>
      <rPr>
        <b/>
        <vertAlign val="superscript"/>
        <sz val="12"/>
        <rFont val="Trebuchet MS"/>
        <family val="2"/>
      </rPr>
      <t>4,6</t>
    </r>
  </si>
  <si>
    <r>
      <t>RAE 1</t>
    </r>
    <r>
      <rPr>
        <b/>
        <vertAlign val="superscript"/>
        <sz val="12"/>
        <rFont val="Trebuchet MS"/>
        <family val="2"/>
      </rPr>
      <t>2</t>
    </r>
  </si>
  <si>
    <r>
      <t>RAE 5</t>
    </r>
    <r>
      <rPr>
        <b/>
        <vertAlign val="superscript"/>
        <sz val="12"/>
        <rFont val="Trebuchet MS"/>
        <family val="2"/>
      </rPr>
      <t>2</t>
    </r>
  </si>
  <si>
    <r>
      <t>Denver Health Managed Care</t>
    </r>
    <r>
      <rPr>
        <b/>
        <vertAlign val="superscript"/>
        <sz val="12"/>
        <rFont val="Trebuchet MS"/>
        <family val="2"/>
      </rPr>
      <t>(3)</t>
    </r>
  </si>
  <si>
    <r>
      <t>Colorado Access 
(RAE 5)</t>
    </r>
    <r>
      <rPr>
        <vertAlign val="superscript"/>
        <sz val="12"/>
        <rFont val="Trebuchet MS"/>
        <family val="2"/>
      </rPr>
      <t>2</t>
    </r>
  </si>
  <si>
    <r>
      <t>Denver Health Managed Care</t>
    </r>
    <r>
      <rPr>
        <vertAlign val="superscript"/>
        <sz val="12"/>
        <rFont val="Trebuchet MS"/>
        <family val="2"/>
      </rPr>
      <t>2</t>
    </r>
  </si>
  <si>
    <r>
      <t>Other</t>
    </r>
    <r>
      <rPr>
        <vertAlign val="superscript"/>
        <sz val="12"/>
        <rFont val="Trebuchet MS"/>
        <family val="2"/>
      </rPr>
      <t>1</t>
    </r>
  </si>
  <si>
    <r>
      <t>Denver Health Managed Care</t>
    </r>
    <r>
      <rPr>
        <vertAlign val="superscript"/>
        <sz val="12"/>
        <rFont val="Trebuchet MS"/>
        <family val="2"/>
      </rPr>
      <t>4</t>
    </r>
  </si>
  <si>
    <r>
      <t>HCBS - DD Authorizations</t>
    </r>
    <r>
      <rPr>
        <vertAlign val="superscript"/>
        <sz val="12"/>
        <rFont val="Trebuchet MS"/>
        <family val="2"/>
      </rPr>
      <t>(6)</t>
    </r>
  </si>
  <si>
    <t>no content</t>
  </si>
  <si>
    <t>The following table describes year-to-date expenditure information for the Department's medical services premiums appropriation, including Acute Care, Community-Based Long Term Care, Long Term Care and Insurance, Service Management, and Financing.</t>
  </si>
  <si>
    <t>The following table details the available funding in the Department's medical services premiums appropriation.</t>
  </si>
  <si>
    <t>The following table shows year-to-date Department expenditure on Hospital Supplemental payments for both Medical Services Premiums and CICP.</t>
  </si>
  <si>
    <t>The following table breaks down year-to-date Medicaid caseload by program.</t>
  </si>
  <si>
    <t>The folllowing table displays year-to-date Accountable Care Collaborative Caseload by the counties in each Regional Accountable Entity</t>
  </si>
  <si>
    <t>The following table displays year-to-date Department expenditure on Behavioral Health programs.</t>
  </si>
  <si>
    <t>The following two tables respectively demonstrate year-to-date Behavioral Health program expenditure and caseload by Regional Accountable Entity.</t>
  </si>
  <si>
    <t>The following table shows historical and year-to-date caseload for Children's Basic Health plan.</t>
  </si>
  <si>
    <t>The following two tables respectively present caseload and expenditure information on the Department's Division for Intellectual and Developmental Disabilities Waiver and State-Only programs.</t>
  </si>
  <si>
    <t>The following table displays year-to-date expenditure and caseload data for Medicare Modernization Act state contribution payments.</t>
  </si>
  <si>
    <t>The following table demonstrates year-to-date expenditure and caseload for the Old Age Pension State Medical program.</t>
  </si>
  <si>
    <t>5) The Medicaid caseload reported in April 2023 shows a net reduction compared to caseload reported in March 2023 due to action taken to retroactively correct enrollment spans in the MMIS that have been out of alignment with CBMS. Impacted members continued to be eligible for services through April 30, 2023.</t>
  </si>
  <si>
    <t>July 2023</t>
  </si>
  <si>
    <t>August 2023</t>
  </si>
  <si>
    <t>September 2023</t>
  </si>
  <si>
    <t>October 2023</t>
  </si>
  <si>
    <t>November 2023</t>
  </si>
  <si>
    <t>December 2023</t>
  </si>
  <si>
    <t>January 2024</t>
  </si>
  <si>
    <t>February 2024</t>
  </si>
  <si>
    <t>March 2024</t>
  </si>
  <si>
    <t>April 2024</t>
  </si>
  <si>
    <t>May 2024</t>
  </si>
  <si>
    <t>June 2024</t>
  </si>
  <si>
    <t>FY 2023-24 Total YTD</t>
  </si>
  <si>
    <t>FY 2023-24 Appropriation</t>
  </si>
  <si>
    <t>July
2023</t>
  </si>
  <si>
    <t>August
2023</t>
  </si>
  <si>
    <t>September
2023</t>
  </si>
  <si>
    <t>October
2023</t>
  </si>
  <si>
    <t>November
2023</t>
  </si>
  <si>
    <t>December
2023</t>
  </si>
  <si>
    <t>January
2024</t>
  </si>
  <si>
    <t>February
2024</t>
  </si>
  <si>
    <t>March
2024</t>
  </si>
  <si>
    <t>April
2024</t>
  </si>
  <si>
    <t>May
2024</t>
  </si>
  <si>
    <t>June
2024</t>
  </si>
  <si>
    <t>Jul 2023</t>
  </si>
  <si>
    <t>Aug 2023</t>
  </si>
  <si>
    <t>Sep 2023</t>
  </si>
  <si>
    <t>Oct 2023</t>
  </si>
  <si>
    <t>Nov 2023</t>
  </si>
  <si>
    <t>Dec 2023</t>
  </si>
  <si>
    <t>Jan 2024</t>
  </si>
  <si>
    <t>Feb 2024</t>
  </si>
  <si>
    <t>Mar 2024</t>
  </si>
  <si>
    <t>Apr 2024</t>
  </si>
  <si>
    <t>Jun 2024</t>
  </si>
  <si>
    <t>FY 2023-24 Average Monthly Enrollment</t>
  </si>
  <si>
    <t>FY 2023-24 Medicaid Behavioral Health Community Programs Expenditures</t>
  </si>
  <si>
    <t>FY 2023-24 Medicaid Community Behavioral Health Program Expenditures by Regional Accountable Entity</t>
  </si>
  <si>
    <t>FY 2023-24 Division for Intellectual and Developmental Disabilities (DIDD) Waiver and State Only Program Caseload Per Month</t>
  </si>
  <si>
    <t>FY 2023-24 Average YTD</t>
  </si>
  <si>
    <t>FY 2023-24 Authorized Maximum Enrollment</t>
  </si>
  <si>
    <t>FY 2023-24  YTD</t>
  </si>
  <si>
    <t>Percent of FY 2023-24 Appropriation Spent</t>
  </si>
  <si>
    <t>FY 2023-24 Medicare Modernization Act State Contribution Payment Expenditures and Caseload</t>
  </si>
  <si>
    <t>FY 2023-24 Old Age Pension State Medical Program Expenditures and Caseload</t>
  </si>
  <si>
    <t>FY 2023-24</t>
  </si>
  <si>
    <t>Month</t>
  </si>
  <si>
    <t>Number of New Applications for Intermediate Care Facilities (ICF)</t>
  </si>
  <si>
    <t>FY 2023-24 Children's Basic Health Plan Expenditures</t>
  </si>
  <si>
    <t>(3) Previously members in Denver Health Managed Care Plan were attributed to RAE 5, Colorado Access. In HB 19-1285, starting January 1, 2020 members within Denver Health Managed Care are attributed to the Denver Health Managed Care Plan.</t>
  </si>
  <si>
    <t>The following table shows historical and year-to-date Medicaid caseload data.</t>
  </si>
  <si>
    <t>The following tables shows expenditures for the CHP+ program.</t>
  </si>
  <si>
    <t>2) FY 2023-24 Year-to-Date Appropriation includes SB 23-214 Long Bill, Special Bills, HB 24-1185 Supplemental Bill, and HB 24-1430 Long Bill Add-On.</t>
  </si>
  <si>
    <t>1) FY 2023-24 Year-to-Date Appropriation includes SB 23-214 Long Bill, Special Bills, HB 24-1185 Supplemental Bill, and HB 24-1430 Long Bill Add-On.</t>
  </si>
  <si>
    <t>4) FY 2023-24 Year-to-Date Appropriation includes SB 23-214 Long Bill, Special Bills, HB 24-1185 Supplemental Bill, and HB 24-1430 Long Bill Add-On.</t>
  </si>
  <si>
    <t>3) The combined appropriation for Prenatal Medical and Dental Expenditures is $13,619,680.</t>
  </si>
  <si>
    <t>N/A</t>
  </si>
  <si>
    <t>SB 23-214 FY 2023-24 Long Bill</t>
  </si>
  <si>
    <t>HB 23-1228 Nursing Facility Reimbursement Rate Setting</t>
  </si>
  <si>
    <t>SB 23-222 Medicaid Pharmacy And Outpatient Services Copayment</t>
  </si>
  <si>
    <t>HB 24-1185 Supplemental Bill</t>
  </si>
  <si>
    <t>HB 24-1430 Long Bill Add-On</t>
  </si>
  <si>
    <t>FY 2023-24 Appropriation YTD</t>
  </si>
  <si>
    <t>FY 2023-24 YTD Expenditures</t>
  </si>
  <si>
    <t xml:space="preserve">Remaining FY 2023-24 Appropriation </t>
  </si>
  <si>
    <t>FY 2019-20 Actuals</t>
  </si>
  <si>
    <t>FY 2020-21 Actuals</t>
  </si>
  <si>
    <t>FY 2021-22 Actuals</t>
  </si>
  <si>
    <t>FY 2022-23 Actuals</t>
  </si>
  <si>
    <t>FY 2023-24 Year-to-Date Average</t>
  </si>
  <si>
    <t>FY 2023-24 Year-to-Date Appropriation</t>
  </si>
  <si>
    <t>Monthly Growth</t>
  </si>
  <si>
    <t>Monthly Growth Rate</t>
  </si>
  <si>
    <t>Over-the-year Growth</t>
  </si>
  <si>
    <t>Over-the-year Growth Rate</t>
  </si>
  <si>
    <t>FY 2023-24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</si>
  <si>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</si>
  <si>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</si>
  <si>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</si>
  <si>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</si>
  <si>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</si>
  <si>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</si>
  <si>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</si>
  <si>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</si>
  <si>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</si>
  <si>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</si>
  <si>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</si>
  <si>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</si>
  <si>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</si>
  <si>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</si>
  <si>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</si>
  <si>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</si>
  <si>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</si>
  <si>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</si>
  <si>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</si>
  <si>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</si>
  <si>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</si>
  <si>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</si>
  <si>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</si>
  <si>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</si>
  <si>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</si>
  <si>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</si>
  <si>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</si>
  <si>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</si>
  <si>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</si>
  <si>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</si>
  <si>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</si>
  <si>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</si>
  <si>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</si>
  <si>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</si>
  <si>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</si>
  <si>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</si>
  <si>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</si>
  <si>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</si>
  <si>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</si>
  <si>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</si>
  <si>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</si>
  <si>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</si>
  <si>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</si>
  <si>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</si>
  <si>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</si>
  <si>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</si>
  <si>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</si>
  <si>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</si>
  <si>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</si>
  <si>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</si>
  <si>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</si>
  <si>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</si>
  <si>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</si>
  <si>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</si>
  <si>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</si>
  <si>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</si>
  <si>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</si>
  <si>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</si>
  <si>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</si>
  <si>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</si>
  <si>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</si>
  <si>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</si>
  <si>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</si>
  <si>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</si>
  <si>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</si>
  <si>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</si>
  <si>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</si>
  <si>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</si>
  <si>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</si>
  <si>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</si>
  <si>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</si>
  <si>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</si>
  <si>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</si>
  <si>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</si>
  <si>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</si>
  <si>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</si>
  <si>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</si>
  <si>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</si>
  <si>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</si>
  <si>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</si>
  <si>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</si>
  <si>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</si>
  <si>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</si>
  <si>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</si>
  <si>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</si>
  <si>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</si>
  <si>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</si>
  <si>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</si>
  <si>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</si>
  <si>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</si>
  <si>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</si>
  <si>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</si>
  <si>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</si>
  <si>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</si>
  <si>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</si>
  <si>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</si>
  <si>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Number of Weeks in Month</t>
  </si>
  <si>
    <t>Expenditure Per Week</t>
  </si>
  <si>
    <t>State Only Supported Living Services</t>
  </si>
  <si>
    <t>Family Support Services Program</t>
  </si>
  <si>
    <t>State Only Case Management</t>
  </si>
  <si>
    <t>State Only Programs Subtotal</t>
  </si>
  <si>
    <t>NA</t>
  </si>
  <si>
    <t>Total Year-to-Date</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</si>
  <si>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</si>
  <si>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</si>
  <si>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</si>
  <si>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</si>
  <si>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</si>
  <si>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</si>
  <si>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</si>
  <si>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</si>
  <si>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</si>
  <si>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</si>
  <si>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</si>
  <si>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</si>
  <si>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</si>
  <si>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</si>
  <si>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</si>
  <si>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</si>
  <si>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</si>
  <si>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</si>
  <si>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</si>
  <si>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</si>
  <si>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</si>
  <si>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</si>
  <si>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</si>
  <si>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</si>
  <si>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</si>
  <si>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</si>
  <si>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</si>
  <si>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</si>
  <si>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</si>
  <si>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</si>
  <si>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</si>
  <si>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</si>
  <si>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</si>
  <si>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</si>
  <si>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</si>
  <si>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</si>
  <si>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</si>
  <si>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</si>
  <si>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</si>
  <si>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</si>
  <si>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</si>
  <si>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</si>
  <si>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</si>
  <si>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</si>
  <si>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</si>
  <si>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</si>
  <si>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</si>
  <si>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</si>
  <si>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</si>
  <si>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</si>
  <si>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</si>
  <si>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</si>
  <si>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</si>
  <si>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</si>
  <si>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</si>
  <si>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</si>
  <si>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</si>
  <si>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</si>
  <si>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</si>
  <si>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</si>
  <si>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</si>
  <si>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</si>
  <si>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</si>
  <si>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</si>
  <si>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</si>
  <si>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ACC Average6</t>
  </si>
  <si>
    <t>HMO Average</t>
  </si>
  <si>
    <t>PIHP Average</t>
  </si>
  <si>
    <t>PCPP Average</t>
  </si>
  <si>
    <t>Case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</si>
</sst>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6"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Arial"/>
      <family val="2"/>
    </font>
    <font>
      <sz val="12"/>
      <name val="Times New Roman"/>
      <family val="1"/>
    </font>
    <font>
      <sz val="8"/>
      <name val="Arial"/>
      <family val="2"/>
    </font>
    <font>
      <sz val="12"/>
      <color theme="1"/>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b/>
      <sz val="12"/>
      <name val="Trebuchet MS"/>
      <family val="2"/>
    </font>
    <font>
      <sz val="12"/>
      <name val="Trebuchet MS"/>
      <family val="2"/>
    </font>
    <font>
      <sz val="10"/>
      <name val="Trebuchet MS"/>
      <family val="2"/>
    </font>
    <font>
      <vertAlign val="superscript"/>
      <sz val="12"/>
      <name val="Trebuchet MS"/>
      <family val="2"/>
    </font>
    <font>
      <b/>
      <vertAlign val="superscript"/>
      <sz val="12"/>
      <name val="Trebuchet MS"/>
      <family val="2"/>
    </font>
    <font>
      <sz val="12"/>
      <color theme="1"/>
      <name val="Trebuchet MS"/>
      <family val="2"/>
    </font>
    <font>
      <b/>
      <sz val="12"/>
      <color theme="0"/>
      <name val="Trebuchet MS"/>
      <family val="2"/>
    </font>
    <font>
      <sz val="12"/>
      <color theme="0"/>
      <name val="Trebuchet MS"/>
      <family val="2"/>
    </font>
    <font>
      <sz val="10"/>
      <color theme="0"/>
      <name val="Trebuchet MS"/>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style="double">
        <color indexed="64"/>
      </top>
      <bottom style="medium">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2"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27"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27"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28" fillId="0" borderId="0"/>
    <xf numFmtId="0" fontId="29" fillId="7" borderId="0"/>
    <xf numFmtId="0" fontId="30" fillId="0" borderId="0"/>
    <xf numFmtId="0" fontId="31" fillId="7" borderId="0"/>
    <xf numFmtId="0" fontId="29" fillId="7" borderId="0"/>
    <xf numFmtId="0" fontId="32" fillId="0" borderId="0"/>
    <xf numFmtId="0" fontId="32"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28" fillId="0" borderId="0"/>
    <xf numFmtId="0" fontId="30" fillId="0" borderId="0"/>
    <xf numFmtId="0" fontId="31" fillId="7" borderId="0"/>
    <xf numFmtId="0" fontId="33" fillId="0" borderId="0" applyNumberFormat="0" applyFill="0" applyBorder="0" applyAlignment="0" applyProtection="0"/>
    <xf numFmtId="0" fontId="34" fillId="0" borderId="87"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8" fillId="11" borderId="88" applyNumberFormat="0" applyAlignment="0" applyProtection="0"/>
    <xf numFmtId="0" fontId="39" fillId="12" borderId="89" applyNumberFormat="0" applyAlignment="0" applyProtection="0"/>
    <xf numFmtId="0" fontId="40" fillId="12" borderId="88" applyNumberFormat="0" applyAlignment="0" applyProtection="0"/>
    <xf numFmtId="0" fontId="41" fillId="0" borderId="90" applyNumberFormat="0" applyFill="0" applyAlignment="0" applyProtection="0"/>
    <xf numFmtId="0" fontId="42" fillId="13" borderId="9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6" fillId="0" borderId="94" applyNumberFormat="0" applyFill="0" applyAlignment="0" applyProtection="0"/>
    <xf numFmtId="0" fontId="47" fillId="0" borderId="95" applyNumberFormat="0" applyFill="0" applyAlignment="0" applyProtection="0"/>
    <xf numFmtId="0" fontId="7" fillId="0" borderId="0"/>
    <xf numFmtId="0" fontId="7" fillId="14" borderId="92" applyNumberFormat="0" applyFont="0" applyAlignment="0" applyProtection="0"/>
    <xf numFmtId="0" fontId="48" fillId="0" borderId="96" applyNumberFormat="0" applyFill="0" applyAlignment="0" applyProtection="0"/>
    <xf numFmtId="0" fontId="7" fillId="0" borderId="0"/>
    <xf numFmtId="0" fontId="7" fillId="0" borderId="0"/>
    <xf numFmtId="0" fontId="49" fillId="0" borderId="0"/>
    <xf numFmtId="0" fontId="49" fillId="0" borderId="0"/>
    <xf numFmtId="0" fontId="50" fillId="0" borderId="0"/>
    <xf numFmtId="0" fontId="50" fillId="0" borderId="0"/>
    <xf numFmtId="0" fontId="50" fillId="0" borderId="0"/>
    <xf numFmtId="0" fontId="6" fillId="0" borderId="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54" fillId="57" borderId="97" applyNumberFormat="0" applyAlignment="0" applyProtection="0"/>
    <xf numFmtId="0" fontId="55" fillId="58" borderId="98" applyNumberFormat="0" applyAlignment="0" applyProtection="0"/>
    <xf numFmtId="0" fontId="54" fillId="57" borderId="119" applyNumberFormat="0" applyAlignment="0" applyProtection="0"/>
    <xf numFmtId="44" fontId="14" fillId="0" borderId="0" applyFont="0" applyFill="0" applyBorder="0" applyAlignment="0" applyProtection="0"/>
    <xf numFmtId="0" fontId="56" fillId="0" borderId="0" applyNumberFormat="0" applyFill="0" applyBorder="0" applyAlignment="0" applyProtection="0"/>
    <xf numFmtId="0" fontId="57" fillId="41" borderId="0" applyNumberFormat="0" applyBorder="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60" fillId="0" borderId="0" applyNumberFormat="0" applyFill="0" applyBorder="0" applyAlignment="0" applyProtection="0"/>
    <xf numFmtId="0" fontId="61" fillId="44" borderId="97" applyNumberFormat="0" applyAlignment="0" applyProtection="0"/>
    <xf numFmtId="0" fontId="62" fillId="0" borderId="102" applyNumberFormat="0" applyFill="0" applyAlignment="0" applyProtection="0"/>
    <xf numFmtId="0" fontId="63" fillId="59" borderId="0" applyNumberFormat="0" applyBorder="0" applyAlignment="0" applyProtection="0"/>
    <xf numFmtId="0" fontId="7" fillId="0" borderId="0"/>
    <xf numFmtId="0" fontId="14" fillId="0" borderId="0"/>
    <xf numFmtId="0" fontId="7" fillId="0" borderId="0"/>
    <xf numFmtId="0" fontId="16" fillId="60" borderId="103" applyNumberFormat="0" applyFont="0" applyAlignment="0" applyProtection="0"/>
    <xf numFmtId="0" fontId="64" fillId="57" borderId="104"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7" fillId="0" borderId="0" applyNumberFormat="0" applyFill="0" applyBorder="0" applyAlignment="0" applyProtection="0"/>
    <xf numFmtId="0" fontId="6" fillId="0" borderId="0"/>
    <xf numFmtId="0" fontId="77" fillId="44" borderId="154"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4"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1" fillId="57" borderId="142" applyNumberFormat="0" applyAlignment="0" applyProtection="0"/>
    <xf numFmtId="0" fontId="54" fillId="57" borderId="161"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0" fillId="0" borderId="0" applyFont="0" applyFill="0" applyBorder="0" applyAlignment="0" applyProtection="0"/>
    <xf numFmtId="10" fontId="50"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3" fillId="0" borderId="0"/>
    <xf numFmtId="5" fontId="7"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0" fillId="57" borderId="145"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4" fillId="0" borderId="0" applyFont="0" applyFill="0" applyBorder="0" applyAlignment="0" applyProtection="0"/>
    <xf numFmtId="44" fontId="51"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1" fillId="0" borderId="0" applyFont="0" applyFill="0" applyBorder="0" applyAlignment="0" applyProtection="0"/>
    <xf numFmtId="0" fontId="16" fillId="60" borderId="156"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 fillId="0" borderId="147">
      <alignment horizontal="left" vertical="center"/>
    </xf>
    <xf numFmtId="0" fontId="77" fillId="44" borderId="142"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7" fillId="44" borderId="154" applyNumberFormat="0" applyAlignment="0" applyProtection="0"/>
    <xf numFmtId="0" fontId="14" fillId="60" borderId="144"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0" fillId="57" borderId="145"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1" fillId="57" borderId="161"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155" applyNumberFormat="0" applyFill="0" applyAlignment="0" applyProtection="0"/>
    <xf numFmtId="0" fontId="7" fillId="0" borderId="0"/>
    <xf numFmtId="0" fontId="23" fillId="0" borderId="0"/>
    <xf numFmtId="0" fontId="7" fillId="0" borderId="0"/>
    <xf numFmtId="0" fontId="14" fillId="0" borderId="0" applyFont="0"/>
    <xf numFmtId="0" fontId="23" fillId="0" borderId="0"/>
    <xf numFmtId="0" fontId="23" fillId="0" borderId="0"/>
    <xf numFmtId="0" fontId="7" fillId="0" borderId="0"/>
    <xf numFmtId="0" fontId="7" fillId="0" borderId="0"/>
    <xf numFmtId="0" fontId="23" fillId="0" borderId="0"/>
    <xf numFmtId="0" fontId="8" fillId="0" borderId="0"/>
    <xf numFmtId="0" fontId="51"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161"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51"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0"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0"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2" fillId="9" borderId="0" applyNumberFormat="0" applyBorder="0" applyAlignment="0" applyProtection="0"/>
    <xf numFmtId="0" fontId="83"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4" fillId="57" borderId="107" applyNumberFormat="0" applyAlignment="0" applyProtection="0"/>
    <xf numFmtId="0" fontId="55" fillId="58" borderId="98" applyNumberFormat="0" applyAlignment="0" applyProtection="0"/>
    <xf numFmtId="0" fontId="61" fillId="44" borderId="107" applyNumberFormat="0" applyAlignment="0" applyProtection="0"/>
    <xf numFmtId="0" fontId="7" fillId="0" borderId="0"/>
    <xf numFmtId="0" fontId="16" fillId="60" borderId="108" applyNumberFormat="0" applyFont="0" applyAlignment="0" applyProtection="0"/>
    <xf numFmtId="0" fontId="64" fillId="57" borderId="109" applyNumberFormat="0" applyAlignment="0" applyProtection="0"/>
    <xf numFmtId="0" fontId="66" fillId="0" borderId="110"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10" fontId="16" fillId="3" borderId="112" applyNumberFormat="0" applyBorder="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113" applyNumberFormat="0" applyAlignment="0" applyProtection="0"/>
    <xf numFmtId="0" fontId="16"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77" fillId="44" borderId="113" applyNumberFormat="0" applyAlignment="0" applyProtection="0"/>
    <xf numFmtId="0" fontId="78" fillId="0" borderId="102" applyNumberFormat="0" applyFill="0" applyAlignment="0" applyProtection="0"/>
    <xf numFmtId="0" fontId="17" fillId="0" borderId="117">
      <alignment horizontal="left" vertical="center"/>
    </xf>
    <xf numFmtId="0" fontId="54"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61" fillId="44" borderId="113" applyNumberFormat="0" applyAlignment="0" applyProtection="0"/>
    <xf numFmtId="0" fontId="62"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10" fontId="16" fillId="3" borderId="112" applyNumberFormat="0" applyBorder="0" applyAlignment="0" applyProtection="0"/>
    <xf numFmtId="0" fontId="66" fillId="0" borderId="116" applyNumberFormat="0" applyFill="0" applyAlignment="0" applyProtection="0"/>
    <xf numFmtId="0" fontId="6" fillId="0" borderId="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6" fillId="0" borderId="0"/>
    <xf numFmtId="0" fontId="71" fillId="57" borderId="113" applyNumberFormat="0" applyAlignment="0" applyProtection="0"/>
    <xf numFmtId="0" fontId="6" fillId="0" borderId="0"/>
    <xf numFmtId="10" fontId="6" fillId="0" borderId="0" applyFont="0" applyFill="0" applyBorder="0" applyAlignment="0" applyProtection="0"/>
    <xf numFmtId="0" fontId="14" fillId="60" borderId="114" applyNumberFormat="0" applyFont="0" applyAlignment="0" applyProtection="0"/>
    <xf numFmtId="0" fontId="77" fillId="44" borderId="113" applyNumberForma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1" fillId="57" borderId="113" applyNumberFormat="0" applyAlignment="0" applyProtection="0"/>
    <xf numFmtId="0" fontId="17" fillId="0" borderId="2">
      <alignment horizontal="left" vertical="center"/>
    </xf>
    <xf numFmtId="0" fontId="66" fillId="0" borderId="116" applyNumberFormat="0" applyFill="0" applyAlignment="0" applyProtection="0"/>
    <xf numFmtId="0" fontId="64" fillId="57" borderId="115" applyNumberFormat="0" applyAlignment="0" applyProtection="0"/>
    <xf numFmtId="0" fontId="61" fillId="44" borderId="113" applyNumberFormat="0" applyAlignment="0" applyProtection="0"/>
    <xf numFmtId="0" fontId="54"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16" fillId="60" borderId="114" applyNumberFormat="0" applyFont="0" applyAlignment="0" applyProtection="0"/>
    <xf numFmtId="0" fontId="61" fillId="44" borderId="113" applyNumberFormat="0" applyAlignment="0" applyProtection="0"/>
    <xf numFmtId="0" fontId="54" fillId="57" borderId="113" applyNumberFormat="0" applyAlignment="0" applyProtection="0"/>
    <xf numFmtId="0" fontId="64" fillId="57" borderId="104" applyNumberFormat="0" applyAlignment="0" applyProtection="0"/>
    <xf numFmtId="0" fontId="17" fillId="0" borderId="2">
      <alignment horizontal="left" vertical="center"/>
    </xf>
    <xf numFmtId="0" fontId="16" fillId="60" borderId="114" applyNumberFormat="0" applyFont="0" applyAlignment="0" applyProtection="0"/>
    <xf numFmtId="0" fontId="64"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06">
      <alignment horizontal="left" vertical="center"/>
    </xf>
    <xf numFmtId="0" fontId="17" fillId="0" borderId="106">
      <alignment horizontal="left" vertical="center"/>
    </xf>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97" applyNumberFormat="0" applyAlignment="0" applyProtection="0"/>
    <xf numFmtId="0" fontId="61" fillId="44" borderId="97" applyNumberFormat="0" applyAlignment="0" applyProtection="0"/>
    <xf numFmtId="0" fontId="75" fillId="0" borderId="101"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80" fillId="57" borderId="115" applyNumberFormat="0" applyAlignment="0" applyProtection="0"/>
    <xf numFmtId="0" fontId="14" fillId="60" borderId="114" applyNumberFormat="0" applyFont="0" applyAlignment="0" applyProtection="0"/>
    <xf numFmtId="0" fontId="54" fillId="57" borderId="113" applyNumberFormat="0" applyAlignment="0" applyProtection="0"/>
    <xf numFmtId="0" fontId="61" fillId="44"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97"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2">
      <alignment horizontal="left" vertical="center"/>
    </xf>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17">
      <alignment horizontal="left" vertical="center"/>
    </xf>
    <xf numFmtId="0" fontId="77" fillId="44" borderId="113" applyNumberFormat="0" applyAlignment="0" applyProtection="0"/>
    <xf numFmtId="0" fontId="14" fillId="60" borderId="114" applyNumberFormat="0" applyFont="0" applyAlignment="0" applyProtection="0"/>
    <xf numFmtId="0" fontId="71" fillId="57" borderId="97"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7" fillId="44" borderId="113" applyNumberFormat="0" applyAlignment="0" applyProtection="0"/>
    <xf numFmtId="0" fontId="17" fillId="0" borderId="117">
      <alignment horizontal="left" vertical="center"/>
    </xf>
    <xf numFmtId="0" fontId="75" fillId="0" borderId="101" applyNumberFormat="0" applyFill="0" applyAlignment="0" applyProtection="0"/>
    <xf numFmtId="0" fontId="17" fillId="0" borderId="117">
      <alignment horizontal="left" vertical="center"/>
    </xf>
    <xf numFmtId="0" fontId="54" fillId="57" borderId="113" applyNumberFormat="0" applyAlignment="0" applyProtection="0"/>
    <xf numFmtId="0" fontId="61" fillId="44" borderId="113" applyNumberForma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9" fontId="6" fillId="0" borderId="0" applyFont="0" applyFill="0" applyBorder="0" applyAlignment="0" applyProtection="0"/>
    <xf numFmtId="0" fontId="71" fillId="57" borderId="1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8" fillId="0" borderId="102" applyNumberFormat="0" applyFill="0" applyAlignment="0" applyProtection="0"/>
    <xf numFmtId="0" fontId="71" fillId="57" borderId="97" applyNumberFormat="0" applyAlignment="0" applyProtection="0"/>
    <xf numFmtId="0" fontId="75" fillId="0" borderId="101" applyNumberFormat="0" applyFill="0" applyAlignment="0" applyProtection="0"/>
    <xf numFmtId="0" fontId="64" fillId="57" borderId="109" applyNumberFormat="0" applyAlignment="0" applyProtection="0"/>
    <xf numFmtId="0" fontId="16" fillId="60" borderId="108" applyNumberFormat="0" applyFont="0" applyAlignment="0" applyProtection="0"/>
    <xf numFmtId="0" fontId="61" fillId="44" borderId="107" applyNumberForma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5" fillId="0" borderId="101" applyNumberFormat="0" applyFill="0" applyAlignment="0" applyProtection="0"/>
    <xf numFmtId="0" fontId="78" fillId="0" borderId="102" applyNumberFormat="0" applyFill="0" applyAlignment="0" applyProtection="0"/>
    <xf numFmtId="0" fontId="54" fillId="57" borderId="107" applyNumberFormat="0" applyAlignment="0" applyProtection="0"/>
    <xf numFmtId="0" fontId="17" fillId="0" borderId="117">
      <alignment horizontal="left" vertical="center"/>
    </xf>
    <xf numFmtId="0" fontId="77" fillId="44" borderId="113" applyNumberFormat="0" applyAlignment="0" applyProtection="0"/>
    <xf numFmtId="0" fontId="60" fillId="0" borderId="101" applyNumberFormat="0" applyFill="0" applyAlignment="0" applyProtection="0"/>
    <xf numFmtId="0" fontId="71" fillId="57" borderId="97" applyNumberFormat="0" applyAlignment="0" applyProtection="0"/>
    <xf numFmtId="0" fontId="71" fillId="57" borderId="97" applyNumberFormat="0" applyAlignment="0" applyProtection="0"/>
    <xf numFmtId="0" fontId="77"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64"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4"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113" applyNumberFormat="0" applyAlignment="0" applyProtection="0"/>
    <xf numFmtId="0" fontId="6" fillId="0" borderId="0"/>
    <xf numFmtId="0" fontId="54" fillId="57" borderId="113" applyNumberFormat="0" applyAlignment="0" applyProtection="0"/>
    <xf numFmtId="0" fontId="77" fillId="44" borderId="113" applyNumberFormat="0" applyAlignment="0" applyProtection="0"/>
    <xf numFmtId="0" fontId="61" fillId="44"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6" fillId="0" borderId="0"/>
    <xf numFmtId="0" fontId="14" fillId="60" borderId="114" applyNumberFormat="0" applyFont="0" applyAlignment="0" applyProtection="0"/>
    <xf numFmtId="0" fontId="71" fillId="57" borderId="113"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4" applyNumberFormat="0" applyFon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43" fontId="6" fillId="0" borderId="0" applyFont="0" applyFill="0" applyBorder="0" applyAlignment="0" applyProtection="0"/>
    <xf numFmtId="0" fontId="62" fillId="0" borderId="102" applyNumberFormat="0" applyFill="0" applyAlignment="0" applyProtection="0"/>
    <xf numFmtId="5" fontId="6" fillId="0" borderId="0" applyFont="0" applyFill="0" applyBorder="0" applyAlignment="0" applyProtection="0"/>
    <xf numFmtId="0" fontId="54" fillId="57" borderId="97" applyNumberForma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80" fillId="57" borderId="115" applyNumberFormat="0" applyAlignment="0" applyProtection="0"/>
    <xf numFmtId="0" fontId="16" fillId="60" borderId="114" applyNumberFormat="0" applyFont="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71" fillId="57" borderId="113"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17" fillId="0" borderId="106">
      <alignment horizontal="left" vertical="center"/>
    </xf>
    <xf numFmtId="0" fontId="77" fillId="44" borderId="113" applyNumberFormat="0" applyAlignment="0" applyProtection="0"/>
    <xf numFmtId="0" fontId="80" fillId="57" borderId="115" applyNumberFormat="0" applyAlignment="0" applyProtection="0"/>
    <xf numFmtId="0" fontId="64" fillId="57" borderId="115" applyNumberFormat="0" applyAlignment="0" applyProtection="0"/>
    <xf numFmtId="0" fontId="71" fillId="57" borderId="113" applyNumberFormat="0" applyAlignment="0" applyProtection="0"/>
    <xf numFmtId="0" fontId="17" fillId="0" borderId="117">
      <alignment horizontal="left" vertical="center"/>
    </xf>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14" fillId="60" borderId="114" applyNumberFormat="0" applyFont="0" applyAlignment="0" applyProtection="0"/>
    <xf numFmtId="0" fontId="71" fillId="57" borderId="113" applyNumberFormat="0" applyAlignment="0" applyProtection="0"/>
    <xf numFmtId="0" fontId="71" fillId="57" borderId="97" applyNumberFormat="0" applyAlignment="0" applyProtection="0"/>
    <xf numFmtId="0" fontId="75" fillId="0" borderId="101" applyNumberFormat="0" applyFill="0" applyAlignment="0" applyProtection="0"/>
    <xf numFmtId="0" fontId="71" fillId="57" borderId="113" applyNumberFormat="0" applyAlignment="0" applyProtection="0"/>
    <xf numFmtId="10" fontId="16" fillId="3" borderId="3" applyNumberFormat="0" applyBorder="0" applyAlignment="0" applyProtection="0"/>
    <xf numFmtId="0" fontId="17" fillId="0" borderId="106">
      <alignment horizontal="left" vertical="center"/>
    </xf>
    <xf numFmtId="0" fontId="71" fillId="57" borderId="113"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06">
      <alignment horizontal="left" vertical="center"/>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117">
      <alignment horizontal="left" vertical="center"/>
    </xf>
    <xf numFmtId="0" fontId="17" fillId="0" borderId="117">
      <alignment horizontal="left" vertical="center"/>
    </xf>
    <xf numFmtId="0" fontId="61"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78" fillId="0" borderId="102"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71" fillId="57" borderId="113" applyNumberFormat="0" applyAlignment="0" applyProtection="0"/>
    <xf numFmtId="0" fontId="75" fillId="0" borderId="101" applyNumberFormat="0" applyFill="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80" fillId="57" borderId="115"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2">
      <alignment horizontal="left" vertical="center"/>
    </xf>
    <xf numFmtId="0" fontId="66" fillId="0" borderId="116" applyNumberFormat="0" applyFill="0" applyAlignment="0" applyProtection="0"/>
    <xf numFmtId="0" fontId="61" fillId="44" borderId="113" applyNumberFormat="0" applyAlignment="0" applyProtection="0"/>
    <xf numFmtId="0" fontId="54"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71" fillId="57" borderId="97"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17" fillId="0" borderId="2">
      <alignment horizontal="left" vertical="center"/>
    </xf>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61" fillId="44" borderId="97" applyNumberFormat="0" applyAlignment="0" applyProtection="0"/>
    <xf numFmtId="0" fontId="17" fillId="0" borderId="2">
      <alignment horizontal="left" vertical="center"/>
    </xf>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97" applyNumberFormat="0" applyAlignment="0" applyProtection="0"/>
    <xf numFmtId="0" fontId="16"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77" fillId="44" borderId="97" applyNumberFormat="0" applyAlignment="0" applyProtection="0"/>
    <xf numFmtId="0" fontId="17" fillId="0" borderId="2">
      <alignment horizontal="left" vertical="center"/>
    </xf>
    <xf numFmtId="0" fontId="54"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61" fillId="44" borderId="97" applyNumberFormat="0" applyAlignment="0" applyProtection="0"/>
    <xf numFmtId="0" fontId="62" fillId="0" borderId="102"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10" fontId="16" fillId="3" borderId="3" applyNumberFormat="0" applyBorder="0" applyAlignment="0" applyProtection="0"/>
    <xf numFmtId="0" fontId="66" fillId="0" borderId="105" applyNumberFormat="0" applyFill="0" applyAlignment="0" applyProtection="0"/>
    <xf numFmtId="0" fontId="6" fillId="0" borderId="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6" fillId="0" borderId="0"/>
    <xf numFmtId="0" fontId="71" fillId="57" borderId="97" applyNumberFormat="0" applyAlignment="0" applyProtection="0"/>
    <xf numFmtId="0" fontId="6" fillId="0" borderId="0"/>
    <xf numFmtId="10" fontId="6" fillId="0" borderId="0" applyFont="0" applyFill="0" applyBorder="0" applyAlignment="0" applyProtection="0"/>
    <xf numFmtId="0" fontId="14" fillId="60" borderId="103" applyNumberFormat="0" applyFont="0" applyAlignment="0" applyProtection="0"/>
    <xf numFmtId="0" fontId="77" fillId="44" borderId="97" applyNumberForma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61"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61" fillId="44" borderId="97" applyNumberFormat="0" applyAlignment="0" applyProtection="0"/>
    <xf numFmtId="0" fontId="54"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106">
      <alignment horizontal="left" vertical="center"/>
    </xf>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1" fillId="44" borderId="97"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80" fillId="57" borderId="104" applyNumberFormat="0" applyAlignment="0" applyProtection="0"/>
    <xf numFmtId="0" fontId="14" fillId="60" borderId="103" applyNumberFormat="0" applyFont="0" applyAlignment="0" applyProtection="0"/>
    <xf numFmtId="0" fontId="54" fillId="57" borderId="97" applyNumberFormat="0" applyAlignment="0" applyProtection="0"/>
    <xf numFmtId="0" fontId="61"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2">
      <alignment horizontal="left" vertical="center"/>
    </xf>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54" fillId="57" borderId="97" applyNumberFormat="0" applyAlignment="0" applyProtection="0"/>
    <xf numFmtId="0" fontId="61" fillId="44" borderId="97" applyNumberForma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9" fontId="6" fillId="0" borderId="0" applyFont="0" applyFill="0" applyBorder="0" applyAlignment="0" applyProtection="0"/>
    <xf numFmtId="0" fontId="71" fillId="57" borderId="9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1"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1"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54" fillId="57" borderId="97" applyNumberFormat="0" applyAlignment="0" applyProtection="0"/>
    <xf numFmtId="0" fontId="17" fillId="0" borderId="2">
      <alignment horizontal="left" vertical="center"/>
    </xf>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3"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97" applyNumberFormat="0" applyAlignment="0" applyProtection="0"/>
    <xf numFmtId="0" fontId="6" fillId="0" borderId="0"/>
    <xf numFmtId="0" fontId="54" fillId="57" borderId="97" applyNumberFormat="0" applyAlignment="0" applyProtection="0"/>
    <xf numFmtId="0" fontId="77" fillId="44" borderId="97" applyNumberFormat="0" applyAlignment="0" applyProtection="0"/>
    <xf numFmtId="0" fontId="61" fillId="44"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14" fillId="60" borderId="103" applyNumberFormat="0" applyFont="0" applyAlignment="0" applyProtection="0"/>
    <xf numFmtId="0" fontId="71" fillId="57" borderId="9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3" applyNumberFormat="0" applyFon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4" fillId="57"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80" fillId="57" borderId="104" applyNumberFormat="0" applyAlignment="0" applyProtection="0"/>
    <xf numFmtId="0" fontId="16" fillId="60" borderId="103" applyNumberFormat="0" applyFont="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17" fillId="0" borderId="106">
      <alignment horizontal="left" vertical="center"/>
    </xf>
    <xf numFmtId="0" fontId="77" fillId="44" borderId="97" applyNumberFormat="0" applyAlignment="0" applyProtection="0"/>
    <xf numFmtId="0" fontId="80" fillId="57" borderId="104" applyNumberFormat="0" applyAlignment="0" applyProtection="0"/>
    <xf numFmtId="0" fontId="64" fillId="57" borderId="104"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61"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6" fillId="0" borderId="105" applyNumberFormat="0" applyFill="0" applyAlignment="0" applyProtection="0"/>
    <xf numFmtId="0" fontId="61" fillId="44" borderId="97" applyNumberFormat="0" applyAlignment="0" applyProtection="0"/>
    <xf numFmtId="0" fontId="54"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61" fillId="44"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0" borderId="143" applyNumberFormat="0" applyFill="0" applyAlignment="0" applyProtection="0"/>
    <xf numFmtId="0" fontId="71" fillId="57" borderId="161" applyNumberFormat="0" applyAlignment="0" applyProtection="0"/>
    <xf numFmtId="0" fontId="17" fillId="0" borderId="147">
      <alignment horizontal="left" vertical="center"/>
    </xf>
    <xf numFmtId="0" fontId="17" fillId="0" borderId="165">
      <alignment horizontal="left" vertical="center"/>
    </xf>
    <xf numFmtId="0" fontId="71" fillId="57" borderId="161" applyNumberFormat="0" applyAlignment="0" applyProtection="0"/>
    <xf numFmtId="0" fontId="71" fillId="57" borderId="142" applyNumberFormat="0" applyAlignment="0" applyProtection="0"/>
    <xf numFmtId="0" fontId="14" fillId="60" borderId="162" applyNumberFormat="0" applyFont="0" applyAlignment="0" applyProtection="0"/>
    <xf numFmtId="0" fontId="61" fillId="44" borderId="119" applyNumberFormat="0" applyAlignment="0" applyProtection="0"/>
    <xf numFmtId="0" fontId="77" fillId="44" borderId="161" applyNumberFormat="0" applyAlignment="0" applyProtection="0"/>
    <xf numFmtId="0" fontId="17" fillId="0" borderId="171">
      <alignment horizontal="left" vertical="center"/>
    </xf>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6" fillId="60" borderId="120" applyNumberFormat="0" applyFont="0" applyAlignment="0" applyProtection="0"/>
    <xf numFmtId="0" fontId="64" fillId="57" borderId="121" applyNumberFormat="0" applyAlignment="0" applyProtection="0"/>
    <xf numFmtId="0" fontId="77" fillId="44" borderId="167" applyNumberFormat="0" applyAlignment="0" applyProtection="0"/>
    <xf numFmtId="0" fontId="66" fillId="0" borderId="122" applyNumberFormat="0" applyFill="0" applyAlignment="0" applyProtection="0"/>
    <xf numFmtId="0" fontId="14" fillId="60" borderId="162" applyNumberFormat="0" applyFont="0" applyAlignment="0" applyProtection="0"/>
    <xf numFmtId="0" fontId="77" fillId="44" borderId="161"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9" applyNumberFormat="0" applyAlignment="0" applyProtection="0"/>
    <xf numFmtId="0" fontId="77" fillId="44" borderId="161"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7" fillId="44" borderId="167" applyNumberFormat="0" applyAlignment="0" applyProtection="0"/>
    <xf numFmtId="0" fontId="75" fillId="0" borderId="143"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71" fillId="57" borderId="154"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1" fillId="57" borderId="161" applyNumberFormat="0" applyAlignment="0" applyProtection="0"/>
    <xf numFmtId="0" fontId="80" fillId="57" borderId="163" applyNumberFormat="0" applyAlignment="0" applyProtection="0"/>
    <xf numFmtId="0" fontId="17" fillId="0" borderId="171">
      <alignment horizontal="left" vertical="center"/>
    </xf>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54" fillId="57" borderId="154" applyNumberFormat="0" applyAlignment="0" applyProtection="0"/>
    <xf numFmtId="0" fontId="14" fillId="60" borderId="162" applyNumberFormat="0" applyFont="0" applyAlignment="0" applyProtection="0"/>
    <xf numFmtId="0" fontId="71" fillId="57" borderId="167"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59">
      <alignment horizontal="left" vertical="center"/>
    </xf>
    <xf numFmtId="10" fontId="16" fillId="3" borderId="172" applyNumberFormat="0" applyBorder="0" applyAlignment="0" applyProtection="0"/>
    <xf numFmtId="0" fontId="71" fillId="57" borderId="173" applyNumberFormat="0" applyAlignment="0" applyProtection="0"/>
    <xf numFmtId="0" fontId="14" fillId="60" borderId="162" applyNumberFormat="0" applyFont="0" applyAlignment="0" applyProtection="0"/>
    <xf numFmtId="0" fontId="17" fillId="0" borderId="183">
      <alignment horizontal="left" vertical="center"/>
    </xf>
    <xf numFmtId="0" fontId="75" fillId="0" borderId="155" applyNumberFormat="0" applyFill="0" applyAlignment="0" applyProtection="0"/>
    <xf numFmtId="0" fontId="75" fillId="0" borderId="155" applyNumberFormat="0" applyFill="0" applyAlignment="0" applyProtection="0"/>
    <xf numFmtId="0" fontId="61"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1" fillId="57" borderId="161" applyNumberFormat="0" applyAlignment="0" applyProtection="0"/>
    <xf numFmtId="0" fontId="54" fillId="57" borderId="142" applyNumberFormat="0" applyAlignment="0" applyProtection="0"/>
    <xf numFmtId="0" fontId="71" fillId="57" borderId="161" applyNumberFormat="0" applyAlignment="0" applyProtection="0"/>
    <xf numFmtId="0" fontId="17" fillId="0" borderId="159">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83">
      <alignment horizontal="left" vertical="center"/>
    </xf>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50" fillId="0" borderId="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61" fillId="44" borderId="154" applyNumberFormat="0" applyAlignment="0" applyProtection="0"/>
    <xf numFmtId="0" fontId="64" fillId="57" borderId="157" applyNumberFormat="0" applyAlignment="0" applyProtection="0"/>
    <xf numFmtId="0" fontId="66" fillId="0" borderId="158" applyNumberFormat="0" applyFill="0" applyAlignment="0" applyProtection="0"/>
    <xf numFmtId="0" fontId="16"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64" fillId="57" borderId="175" applyNumberFormat="0" applyAlignment="0" applyProtection="0"/>
    <xf numFmtId="0" fontId="16" fillId="60" borderId="174"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61" fillId="44" borderId="173" applyNumberFormat="0" applyAlignment="0" applyProtection="0"/>
    <xf numFmtId="0" fontId="77" fillId="44" borderId="179" applyNumberFormat="0" applyAlignment="0" applyProtection="0"/>
    <xf numFmtId="0" fontId="77" fillId="44" borderId="179"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6" fillId="60" borderId="168"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1" fillId="57" borderId="161" applyNumberFormat="0" applyAlignment="0" applyProtection="0"/>
    <xf numFmtId="0" fontId="54" fillId="57" borderId="161" applyNumberFormat="0" applyAlignment="0" applyProtection="0"/>
    <xf numFmtId="0" fontId="77" fillId="44"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71" fillId="57" borderId="161" applyNumberFormat="0" applyAlignment="0" applyProtection="0"/>
    <xf numFmtId="0" fontId="77" fillId="44" borderId="161" applyNumberFormat="0" applyAlignment="0" applyProtection="0"/>
    <xf numFmtId="0" fontId="80" fillId="57" borderId="163"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77" fillId="44" borderId="167" applyNumberFormat="0" applyAlignment="0" applyProtection="0"/>
    <xf numFmtId="0" fontId="66" fillId="0" borderId="170" applyNumberFormat="0" applyFill="0" applyAlignment="0" applyProtection="0"/>
    <xf numFmtId="0" fontId="16" fillId="60" borderId="162" applyNumberFormat="0" applyFont="0" applyAlignment="0" applyProtection="0"/>
    <xf numFmtId="0" fontId="71" fillId="57" borderId="161" applyNumberFormat="0" applyAlignment="0" applyProtection="0"/>
    <xf numFmtId="0" fontId="66" fillId="0" borderId="164" applyNumberFormat="0" applyFill="0" applyAlignment="0" applyProtection="0"/>
    <xf numFmtId="0" fontId="64" fillId="57" borderId="163" applyNumberFormat="0" applyAlignment="0" applyProtection="0"/>
    <xf numFmtId="0" fontId="54" fillId="57"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54" fillId="57" borderId="161" applyNumberFormat="0" applyAlignment="0" applyProtection="0"/>
    <xf numFmtId="0" fontId="66" fillId="0" borderId="164" applyNumberFormat="0" applyFill="0" applyAlignment="0" applyProtection="0"/>
    <xf numFmtId="0" fontId="71" fillId="57" borderId="161"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4" fillId="57" borderId="145" applyNumberFormat="0" applyAlignment="0" applyProtection="0"/>
    <xf numFmtId="0" fontId="71" fillId="57" borderId="142" applyNumberFormat="0" applyAlignment="0" applyProtection="0"/>
    <xf numFmtId="0" fontId="66" fillId="0" borderId="182" applyNumberFormat="0" applyFill="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7" fillId="44" borderId="161" applyNumberFormat="0" applyAlignment="0" applyProtection="0"/>
    <xf numFmtId="0" fontId="60" fillId="0" borderId="143"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54" fillId="57" borderId="142"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66" fillId="0" borderId="164" applyNumberFormat="0" applyFill="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67" applyNumberFormat="0" applyAlignment="0" applyProtection="0"/>
    <xf numFmtId="0" fontId="14" fillId="60" borderId="168" applyNumberFormat="0" applyFont="0" applyAlignment="0" applyProtection="0"/>
    <xf numFmtId="0" fontId="80" fillId="57" borderId="169" applyNumberFormat="0" applyAlignment="0" applyProtection="0"/>
    <xf numFmtId="0" fontId="50" fillId="0" borderId="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24" applyNumberFormat="0" applyAlignment="0" applyProtection="0"/>
    <xf numFmtId="0" fontId="61" fillId="44" borderId="124" applyNumberFormat="0" applyAlignment="0" applyProtection="0"/>
    <xf numFmtId="0" fontId="77" fillId="44" borderId="161" applyNumberFormat="0" applyAlignment="0" applyProtection="0"/>
    <xf numFmtId="0" fontId="16" fillId="60" borderId="125" applyNumberFormat="0" applyFont="0" applyAlignment="0" applyProtection="0"/>
    <xf numFmtId="0" fontId="64" fillId="57" borderId="126" applyNumberFormat="0" applyAlignment="0" applyProtection="0"/>
    <xf numFmtId="0" fontId="66" fillId="0" borderId="127" applyNumberFormat="0" applyFill="0" applyAlignment="0" applyProtection="0"/>
    <xf numFmtId="0" fontId="77" fillId="44" borderId="161" applyNumberFormat="0" applyAlignment="0" applyProtection="0"/>
    <xf numFmtId="0" fontId="77" fillId="44" borderId="142"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5" fillId="0" borderId="143" applyNumberFormat="0" applyFill="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10" fontId="16" fillId="3" borderId="160" applyNumberFormat="0" applyBorder="0" applyAlignment="0" applyProtection="0"/>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10" fontId="16" fillId="3" borderId="129" applyNumberFormat="0" applyBorder="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64"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6" fillId="0" borderId="146" applyNumberFormat="0" applyFill="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80" fillId="57" borderId="157"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0" applyNumberFormat="0" applyAlignment="0" applyProtection="0"/>
    <xf numFmtId="0" fontId="16"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77" fillId="44" borderId="130" applyNumberFormat="0" applyAlignment="0" applyProtection="0"/>
    <xf numFmtId="0" fontId="80" fillId="57" borderId="163" applyNumberFormat="0" applyAlignment="0" applyProtection="0"/>
    <xf numFmtId="0" fontId="17" fillId="0" borderId="134">
      <alignment horizontal="left" vertical="center"/>
    </xf>
    <xf numFmtId="0" fontId="54"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61" fillId="44" borderId="130"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10" fontId="16" fillId="3" borderId="129" applyNumberFormat="0" applyBorder="0" applyAlignment="0" applyProtection="0"/>
    <xf numFmtId="0" fontId="66" fillId="0" borderId="133" applyNumberFormat="0" applyFill="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17" fillId="0" borderId="165">
      <alignment horizontal="left" vertical="center"/>
    </xf>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31" applyNumberFormat="0" applyFont="0" applyAlignment="0" applyProtection="0"/>
    <xf numFmtId="0" fontId="77" fillId="44" borderId="130" applyNumberForma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1" fillId="57" borderId="130" applyNumberFormat="0" applyAlignment="0" applyProtection="0"/>
    <xf numFmtId="0" fontId="17" fillId="0" borderId="139">
      <alignment horizontal="left" vertical="center"/>
    </xf>
    <xf numFmtId="0" fontId="66" fillId="0" borderId="133" applyNumberFormat="0" applyFill="0" applyAlignment="0" applyProtection="0"/>
    <xf numFmtId="0" fontId="64" fillId="57" borderId="132" applyNumberFormat="0" applyAlignment="0" applyProtection="0"/>
    <xf numFmtId="0" fontId="61" fillId="44" borderId="130" applyNumberFormat="0" applyAlignment="0" applyProtection="0"/>
    <xf numFmtId="0" fontId="54"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77" fillId="44"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16" fillId="60" borderId="131" applyNumberFormat="0" applyFont="0" applyAlignment="0" applyProtection="0"/>
    <xf numFmtId="0" fontId="61" fillId="44" borderId="130" applyNumberFormat="0" applyAlignment="0" applyProtection="0"/>
    <xf numFmtId="0" fontId="54" fillId="57" borderId="130" applyNumberFormat="0" applyAlignment="0" applyProtection="0"/>
    <xf numFmtId="0" fontId="64" fillId="57" borderId="137" applyNumberFormat="0" applyAlignment="0" applyProtection="0"/>
    <xf numFmtId="0" fontId="17" fillId="0" borderId="139">
      <alignment horizontal="left" vertical="center"/>
    </xf>
    <xf numFmtId="0" fontId="16" fillId="60" borderId="131" applyNumberFormat="0" applyFont="0" applyAlignment="0" applyProtection="0"/>
    <xf numFmtId="0" fontId="64" fillId="57" borderId="132" applyNumberFormat="0" applyAlignment="0" applyProtection="0"/>
    <xf numFmtId="0" fontId="71" fillId="57" borderId="119" applyNumberFormat="0" applyAlignment="0" applyProtection="0"/>
    <xf numFmtId="0" fontId="80" fillId="57" borderId="163"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4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71" fillId="57" borderId="135" applyNumberFormat="0" applyAlignment="0" applyProtection="0"/>
    <xf numFmtId="0" fontId="14" fillId="60" borderId="162" applyNumberFormat="0" applyFont="0" applyAlignment="0" applyProtection="0"/>
    <xf numFmtId="0" fontId="71" fillId="57" borderId="119" applyNumberFormat="0" applyAlignment="0" applyProtection="0"/>
    <xf numFmtId="0" fontId="61" fillId="44" borderId="135" applyNumberFormat="0" applyAlignment="0" applyProtection="0"/>
    <xf numFmtId="0" fontId="71" fillId="57" borderId="14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32" applyNumberFormat="0" applyAlignment="0" applyProtection="0"/>
    <xf numFmtId="0" fontId="14" fillId="60" borderId="131" applyNumberFormat="0" applyFont="0" applyAlignment="0" applyProtection="0"/>
    <xf numFmtId="0" fontId="54" fillId="57" borderId="130" applyNumberFormat="0" applyAlignment="0" applyProtection="0"/>
    <xf numFmtId="0" fontId="61" fillId="44"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19"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9">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7" fillId="0" borderId="134">
      <alignment horizontal="left" vertical="center"/>
    </xf>
    <xf numFmtId="0" fontId="77" fillId="44" borderId="130" applyNumberFormat="0" applyAlignment="0" applyProtection="0"/>
    <xf numFmtId="0" fontId="14" fillId="60" borderId="131" applyNumberFormat="0" applyFont="0" applyAlignment="0" applyProtection="0"/>
    <xf numFmtId="0" fontId="71" fillId="57" borderId="119"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7" fillId="44" borderId="130" applyNumberFormat="0" applyAlignment="0" applyProtection="0"/>
    <xf numFmtId="0" fontId="17" fillId="0" borderId="134">
      <alignment horizontal="left" vertical="center"/>
    </xf>
    <xf numFmtId="0" fontId="71" fillId="57" borderId="142" applyNumberFormat="0" applyAlignment="0" applyProtection="0"/>
    <xf numFmtId="0" fontId="17" fillId="0" borderId="134">
      <alignment horizontal="left" vertical="center"/>
    </xf>
    <xf numFmtId="0" fontId="54" fillId="57" borderId="130" applyNumberFormat="0" applyAlignment="0" applyProtection="0"/>
    <xf numFmtId="0" fontId="61" fillId="44" borderId="130" applyNumberForma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9" applyNumberFormat="0" applyAlignment="0" applyProtection="0"/>
    <xf numFmtId="0" fontId="71" fillId="57" borderId="130" applyNumberFormat="0" applyAlignment="0" applyProtection="0"/>
    <xf numFmtId="0" fontId="54"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64" fillId="57" borderId="126" applyNumberFormat="0" applyAlignment="0" applyProtection="0"/>
    <xf numFmtId="0" fontId="16" fillId="60" borderId="125" applyNumberFormat="0" applyFont="0" applyAlignment="0" applyProtection="0"/>
    <xf numFmtId="0" fontId="61" fillId="44" borderId="124" applyNumberForma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61" applyNumberFormat="0" applyAlignment="0" applyProtection="0"/>
    <xf numFmtId="0" fontId="80" fillId="57" borderId="163" applyNumberFormat="0" applyAlignment="0" applyProtection="0"/>
    <xf numFmtId="0" fontId="54" fillId="57" borderId="124" applyNumberFormat="0" applyAlignment="0" applyProtection="0"/>
    <xf numFmtId="0" fontId="17" fillId="0" borderId="134">
      <alignment horizontal="left" vertical="center"/>
    </xf>
    <xf numFmtId="0" fontId="77" fillId="44" borderId="130" applyNumberFormat="0" applyAlignment="0" applyProtection="0"/>
    <xf numFmtId="0" fontId="71" fillId="57" borderId="142" applyNumberFormat="0" applyAlignment="0" applyProtection="0"/>
    <xf numFmtId="0" fontId="71" fillId="57" borderId="119" applyNumberFormat="0" applyAlignment="0" applyProtection="0"/>
    <xf numFmtId="0" fontId="71" fillId="57" borderId="119" applyNumberFormat="0" applyAlignment="0" applyProtection="0"/>
    <xf numFmtId="0" fontId="77"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64"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1" applyNumberFormat="0" applyFont="0" applyAlignment="0" applyProtection="0"/>
    <xf numFmtId="0" fontId="16"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0" applyNumberFormat="0" applyAlignment="0" applyProtection="0"/>
    <xf numFmtId="0" fontId="77" fillId="44" borderId="161" applyNumberFormat="0" applyAlignment="0" applyProtection="0"/>
    <xf numFmtId="0" fontId="54" fillId="57" borderId="130" applyNumberFormat="0" applyAlignment="0" applyProtection="0"/>
    <xf numFmtId="0" fontId="77" fillId="44" borderId="130" applyNumberFormat="0" applyAlignment="0" applyProtection="0"/>
    <xf numFmtId="0" fontId="61" fillId="44"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7" fillId="44" borderId="161" applyNumberFormat="0" applyAlignment="0" applyProtection="0"/>
    <xf numFmtId="0" fontId="14"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31" applyNumberFormat="0" applyFon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42" applyNumberFormat="0" applyAlignment="0" applyProtection="0"/>
    <xf numFmtId="0" fontId="54" fillId="57" borderId="167" applyNumberFormat="0" applyAlignment="0" applyProtection="0"/>
    <xf numFmtId="0" fontId="75" fillId="0" borderId="155" applyNumberFormat="0" applyFill="0" applyAlignment="0" applyProtection="0"/>
    <xf numFmtId="0" fontId="54" fillId="57" borderId="119" applyNumberFormat="0" applyAlignment="0" applyProtection="0"/>
    <xf numFmtId="0" fontId="14" fillId="60" borderId="131" applyNumberFormat="0" applyFont="0" applyAlignment="0" applyProtection="0"/>
    <xf numFmtId="0" fontId="71" fillId="57" borderId="119" applyNumberFormat="0" applyAlignment="0" applyProtection="0"/>
    <xf numFmtId="0" fontId="71" fillId="57" borderId="119"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32" applyNumberFormat="0" applyAlignment="0" applyProtection="0"/>
    <xf numFmtId="0" fontId="16"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71" fillId="57" borderId="130"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61" applyNumberFormat="0" applyAlignment="0" applyProtection="0"/>
    <xf numFmtId="0" fontId="77" fillId="44" borderId="130" applyNumberFormat="0" applyAlignment="0" applyProtection="0"/>
    <xf numFmtId="0" fontId="80" fillId="57" borderId="132" applyNumberFormat="0" applyAlignment="0" applyProtection="0"/>
    <xf numFmtId="0" fontId="64" fillId="57" borderId="132" applyNumberFormat="0" applyAlignment="0" applyProtection="0"/>
    <xf numFmtId="0" fontId="71" fillId="57" borderId="130" applyNumberFormat="0" applyAlignment="0" applyProtection="0"/>
    <xf numFmtId="0" fontId="17" fillId="0" borderId="134">
      <alignment horizontal="left" vertical="center"/>
    </xf>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31" applyNumberFormat="0" applyFont="0" applyAlignment="0" applyProtection="0"/>
    <xf numFmtId="0" fontId="71" fillId="57" borderId="130" applyNumberFormat="0" applyAlignment="0" applyProtection="0"/>
    <xf numFmtId="0" fontId="71" fillId="57" borderId="119" applyNumberFormat="0" applyAlignment="0" applyProtection="0"/>
    <xf numFmtId="0" fontId="71" fillId="57" borderId="142" applyNumberFormat="0" applyAlignment="0" applyProtection="0"/>
    <xf numFmtId="0" fontId="71" fillId="57" borderId="130" applyNumberFormat="0" applyAlignment="0" applyProtection="0"/>
    <xf numFmtId="10" fontId="16" fillId="3" borderId="140" applyNumberFormat="0" applyBorder="0" applyAlignment="0" applyProtection="0"/>
    <xf numFmtId="0" fontId="77" fillId="44" borderId="161" applyNumberFormat="0" applyAlignment="0" applyProtection="0"/>
    <xf numFmtId="0" fontId="71" fillId="57" borderId="130"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4">
      <alignment horizontal="left" vertical="center"/>
    </xf>
    <xf numFmtId="0" fontId="17" fillId="0" borderId="134">
      <alignment horizontal="left" vertical="center"/>
    </xf>
    <xf numFmtId="0" fontId="61"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80" fillId="57" borderId="163"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5"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71" fillId="57" borderId="130" applyNumberFormat="0" applyAlignment="0" applyProtection="0"/>
    <xf numFmtId="0" fontId="71" fillId="57" borderId="161"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80" fillId="57" borderId="132"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9">
      <alignment horizontal="left" vertical="center"/>
    </xf>
    <xf numFmtId="0" fontId="66" fillId="0" borderId="133" applyNumberFormat="0" applyFill="0" applyAlignment="0" applyProtection="0"/>
    <xf numFmtId="0" fontId="61" fillId="44" borderId="130" applyNumberFormat="0" applyAlignment="0" applyProtection="0"/>
    <xf numFmtId="0" fontId="54"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71" fillId="57" borderId="119" applyNumberFormat="0" applyAlignment="0" applyProtection="0"/>
    <xf numFmtId="0" fontId="71" fillId="57" borderId="119"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17" fillId="0" borderId="139">
      <alignment horizontal="left" vertical="center"/>
    </xf>
    <xf numFmtId="0" fontId="77" fillId="44" borderId="135" applyNumberFormat="0" applyAlignment="0" applyProtection="0"/>
    <xf numFmtId="0" fontId="66" fillId="0" borderId="138" applyNumberFormat="0" applyFill="0" applyAlignment="0" applyProtection="0"/>
    <xf numFmtId="0" fontId="16" fillId="60" borderId="120" applyNumberFormat="0" applyFont="0" applyAlignment="0" applyProtection="0"/>
    <xf numFmtId="0" fontId="71" fillId="57" borderId="119" applyNumberFormat="0" applyAlignment="0" applyProtection="0"/>
    <xf numFmtId="0" fontId="66" fillId="0" borderId="122" applyNumberFormat="0" applyFill="0" applyAlignment="0" applyProtection="0"/>
    <xf numFmtId="0" fontId="64" fillId="57" borderId="121"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61" fillId="44" borderId="119" applyNumberFormat="0" applyAlignment="0" applyProtection="0"/>
    <xf numFmtId="0" fontId="17" fillId="0" borderId="139">
      <alignment horizontal="left" vertical="center"/>
    </xf>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7" fillId="44" borderId="135" applyNumberFormat="0" applyAlignment="0" applyProtection="0"/>
    <xf numFmtId="0" fontId="17" fillId="0" borderId="139">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14" fillId="60" borderId="162" applyNumberFormat="0" applyFont="0" applyAlignment="0" applyProtection="0"/>
    <xf numFmtId="0" fontId="17" fillId="0" borderId="165">
      <alignment horizontal="left" vertical="center"/>
    </xf>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71" fillId="57" borderId="16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69" applyNumberFormat="0" applyAlignment="0" applyProtection="0"/>
    <xf numFmtId="0" fontId="16" fillId="60" borderId="144"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77" fillId="44" borderId="167" applyNumberFormat="0" applyAlignment="0" applyProtection="0"/>
    <xf numFmtId="0" fontId="17" fillId="0" borderId="165">
      <alignment horizontal="left" vertical="center"/>
    </xf>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5" applyNumberFormat="0" applyAlignment="0" applyProtection="0"/>
    <xf numFmtId="0" fontId="16"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77" fillId="44" borderId="135" applyNumberFormat="0" applyAlignment="0" applyProtection="0"/>
    <xf numFmtId="0" fontId="17" fillId="0" borderId="139">
      <alignment horizontal="left" vertical="center"/>
    </xf>
    <xf numFmtId="0" fontId="54"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61" fillId="44" borderId="135"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10" fontId="16" fillId="3" borderId="140" applyNumberFormat="0" applyBorder="0" applyAlignment="0" applyProtection="0"/>
    <xf numFmtId="0" fontId="66" fillId="0" borderId="138" applyNumberFormat="0" applyFill="0" applyAlignment="0" applyProtection="0"/>
    <xf numFmtId="0" fontId="14" fillId="60" borderId="162"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17" fillId="0" borderId="165">
      <alignment horizontal="left" vertical="center"/>
    </xf>
    <xf numFmtId="0" fontId="71" fillId="57" borderId="135" applyNumberFormat="0" applyAlignment="0" applyProtection="0"/>
    <xf numFmtId="0" fontId="80" fillId="57" borderId="163" applyNumberFormat="0" applyAlignment="0" applyProtection="0"/>
    <xf numFmtId="0" fontId="17" fillId="0" borderId="165">
      <alignment horizontal="left" vertical="center"/>
    </xf>
    <xf numFmtId="0" fontId="14" fillId="60" borderId="136" applyNumberFormat="0" applyFont="0" applyAlignment="0" applyProtection="0"/>
    <xf numFmtId="0" fontId="77" fillId="44" borderId="135"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61"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61" fillId="44" borderId="135" applyNumberFormat="0" applyAlignment="0" applyProtection="0"/>
    <xf numFmtId="0" fontId="54"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42"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1" fillId="44" borderId="135"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37" applyNumberFormat="0" applyAlignment="0" applyProtection="0"/>
    <xf numFmtId="0" fontId="14" fillId="60" borderId="136" applyNumberFormat="0" applyFont="0" applyAlignment="0" applyProtection="0"/>
    <xf numFmtId="0" fontId="54" fillId="57" borderId="135" applyNumberFormat="0" applyAlignment="0" applyProtection="0"/>
    <xf numFmtId="0" fontId="61"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7" fillId="0" borderId="139">
      <alignment horizontal="left" vertical="center"/>
    </xf>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54" fillId="57" borderId="135" applyNumberFormat="0" applyAlignment="0" applyProtection="0"/>
    <xf numFmtId="0" fontId="61" fillId="44" borderId="135" applyNumberForma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9" applyNumberFormat="0" applyAlignment="0" applyProtection="0"/>
    <xf numFmtId="0" fontId="71" fillId="57" borderId="135" applyNumberFormat="0" applyAlignment="0" applyProtection="0"/>
    <xf numFmtId="0" fontId="61" fillId="44"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1"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54" fillId="57" borderId="135" applyNumberFormat="0" applyAlignment="0" applyProtection="0"/>
    <xf numFmtId="0" fontId="17" fillId="0" borderId="139">
      <alignment horizontal="left" vertical="center"/>
    </xf>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14" fillId="60" borderId="162" applyNumberFormat="0" applyFont="0" applyAlignment="0" applyProtection="0"/>
    <xf numFmtId="0" fontId="80" fillId="57" borderId="157"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6"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5" applyNumberFormat="0" applyAlignment="0" applyProtection="0"/>
    <xf numFmtId="0" fontId="77" fillId="44" borderId="161" applyNumberFormat="0" applyAlignment="0" applyProtection="0"/>
    <xf numFmtId="0" fontId="54" fillId="57" borderId="135" applyNumberFormat="0" applyAlignment="0" applyProtection="0"/>
    <xf numFmtId="0" fontId="77" fillId="44" borderId="135" applyNumberFormat="0" applyAlignment="0" applyProtection="0"/>
    <xf numFmtId="0" fontId="61" fillId="44"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36" applyNumberFormat="0" applyFon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54" fillId="57"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37" applyNumberFormat="0" applyAlignment="0" applyProtection="0"/>
    <xf numFmtId="0" fontId="16"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10" fontId="16" fillId="3" borderId="160" applyNumberFormat="0" applyBorder="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61" applyNumberFormat="0" applyAlignment="0" applyProtection="0"/>
    <xf numFmtId="0" fontId="77" fillId="44" borderId="135" applyNumberFormat="0" applyAlignment="0" applyProtection="0"/>
    <xf numFmtId="0" fontId="80" fillId="57" borderId="137" applyNumberFormat="0" applyAlignment="0" applyProtection="0"/>
    <xf numFmtId="0" fontId="64" fillId="57" borderId="137"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3"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61"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66" fillId="0" borderId="138" applyNumberFormat="0" applyFill="0" applyAlignment="0" applyProtection="0"/>
    <xf numFmtId="0" fontId="61" fillId="44" borderId="135" applyNumberFormat="0" applyAlignment="0" applyProtection="0"/>
    <xf numFmtId="0" fontId="54"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61" fillId="44"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6" fillId="60" borderId="131" applyNumberFormat="0" applyFont="0" applyAlignment="0" applyProtection="0"/>
    <xf numFmtId="0" fontId="66" fillId="0" borderId="158"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57" applyNumberFormat="0" applyAlignment="0" applyProtection="0"/>
    <xf numFmtId="0" fontId="80" fillId="57" borderId="157" applyNumberFormat="0" applyAlignment="0" applyProtection="0"/>
    <xf numFmtId="0" fontId="66" fillId="0" borderId="164" applyNumberFormat="0" applyFill="0" applyAlignment="0" applyProtection="0"/>
    <xf numFmtId="0" fontId="71" fillId="57" borderId="161" applyNumberFormat="0" applyAlignment="0" applyProtection="0"/>
    <xf numFmtId="0" fontId="71" fillId="57"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17" fillId="0" borderId="165">
      <alignment horizontal="left" vertical="center"/>
    </xf>
    <xf numFmtId="0" fontId="80" fillId="57" borderId="157"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61" fillId="44" borderId="161"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65">
      <alignment horizontal="left" vertical="center"/>
    </xf>
    <xf numFmtId="0" fontId="14"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14" fillId="60" borderId="156" applyNumberFormat="0" applyFont="0" applyAlignment="0" applyProtection="0"/>
    <xf numFmtId="0" fontId="75"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65">
      <alignment horizontal="left" vertical="center"/>
    </xf>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64"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71" fillId="57" borderId="161"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65">
      <alignment horizontal="left" vertical="center"/>
    </xf>
    <xf numFmtId="0" fontId="80" fillId="57" borderId="157"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17" fillId="0" borderId="165">
      <alignment horizontal="left" vertical="center"/>
    </xf>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79" applyNumberFormat="0" applyAlignment="0" applyProtection="0"/>
    <xf numFmtId="0" fontId="80" fillId="57" borderId="16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9" applyNumberFormat="0" applyAlignment="0" applyProtection="0"/>
    <xf numFmtId="0" fontId="61" fillId="44" borderId="161" applyNumberFormat="0" applyAlignment="0" applyProtection="0"/>
    <xf numFmtId="0" fontId="75" fillId="0" borderId="143"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62" applyNumberFormat="0" applyFont="0" applyAlignment="0" applyProtection="0"/>
    <xf numFmtId="0" fontId="75" fillId="0" borderId="143" applyNumberFormat="0" applyFill="0" applyAlignment="0" applyProtection="0"/>
    <xf numFmtId="0" fontId="14" fillId="60" borderId="156" applyNumberFormat="0" applyFont="0" applyAlignment="0" applyProtection="0"/>
    <xf numFmtId="0" fontId="54" fillId="57" borderId="142" applyNumberFormat="0" applyAlignment="0" applyProtection="0"/>
    <xf numFmtId="0" fontId="71" fillId="57" borderId="161" applyNumberFormat="0" applyAlignment="0" applyProtection="0"/>
    <xf numFmtId="0" fontId="64" fillId="57" borderId="157" applyNumberFormat="0" applyAlignment="0" applyProtection="0"/>
    <xf numFmtId="0" fontId="60"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5" fillId="0" borderId="155" applyNumberFormat="0" applyFill="0" applyAlignment="0" applyProtection="0"/>
    <xf numFmtId="0" fontId="75" fillId="0" borderId="155" applyNumberFormat="0" applyFill="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54" applyNumberFormat="0" applyAlignment="0" applyProtection="0"/>
    <xf numFmtId="0" fontId="61" fillId="44"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77" fillId="44" borderId="173" applyNumberFormat="0" applyAlignment="0" applyProtection="0"/>
    <xf numFmtId="0" fontId="61" fillId="44" borderId="161" applyNumberFormat="0" applyAlignment="0" applyProtection="0"/>
    <xf numFmtId="0" fontId="71" fillId="57" borderId="161" applyNumberFormat="0" applyAlignment="0" applyProtection="0"/>
    <xf numFmtId="0" fontId="17" fillId="0" borderId="159">
      <alignment horizontal="left" vertical="center"/>
    </xf>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14" fillId="60" borderId="156"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64" fillId="57" borderId="169" applyNumberForma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61" fillId="44" borderId="154" applyNumberFormat="0" applyAlignment="0" applyProtection="0"/>
    <xf numFmtId="0" fontId="14" fillId="60" borderId="162" applyNumberFormat="0" applyFont="0" applyAlignment="0" applyProtection="0"/>
    <xf numFmtId="0" fontId="77" fillId="44" borderId="154" applyNumberFormat="0" applyAlignment="0" applyProtection="0"/>
    <xf numFmtId="0" fontId="14" fillId="60" borderId="162" applyNumberFormat="0" applyFont="0" applyAlignment="0" applyProtection="0"/>
    <xf numFmtId="0" fontId="71" fillId="57" borderId="154"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80" fillId="57" borderId="163" applyNumberFormat="0" applyAlignment="0" applyProtection="0"/>
    <xf numFmtId="0" fontId="66" fillId="0" borderId="164" applyNumberFormat="0" applyFill="0" applyAlignment="0" applyProtection="0"/>
    <xf numFmtId="0" fontId="17" fillId="0" borderId="183">
      <alignment horizontal="left" vertical="center"/>
    </xf>
    <xf numFmtId="0" fontId="14" fillId="60" borderId="162" applyNumberFormat="0" applyFont="0" applyAlignment="0" applyProtection="0"/>
    <xf numFmtId="0" fontId="16"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7" applyNumberFormat="0" applyAlignment="0" applyProtection="0"/>
    <xf numFmtId="0" fontId="17" fillId="0" borderId="165">
      <alignment horizontal="left" vertical="center"/>
    </xf>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7" applyNumberFormat="0" applyAlignment="0" applyProtection="0"/>
    <xf numFmtId="0" fontId="71" fillId="57" borderId="161" applyNumberForma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71">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54" fillId="57" borderId="161" applyNumberFormat="0" applyAlignment="0" applyProtection="0"/>
    <xf numFmtId="0" fontId="17" fillId="0" borderId="165">
      <alignment horizontal="left" vertical="center"/>
    </xf>
    <xf numFmtId="0" fontId="71" fillId="57" borderId="161" applyNumberFormat="0" applyAlignment="0" applyProtection="0"/>
    <xf numFmtId="0" fontId="17" fillId="0" borderId="165">
      <alignment horizontal="left" vertical="center"/>
    </xf>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61" applyNumberFormat="0" applyAlignment="0" applyProtection="0"/>
    <xf numFmtId="0" fontId="17" fillId="0" borderId="165">
      <alignment horizontal="left" vertical="center"/>
    </xf>
    <xf numFmtId="0" fontId="14" fillId="60" borderId="156" applyNumberFormat="0" applyFont="0" applyAlignment="0" applyProtection="0"/>
    <xf numFmtId="0" fontId="80" fillId="57" borderId="163"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66" fillId="0" borderId="164" applyNumberFormat="0" applyFill="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4" fillId="57" borderId="154"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43" applyNumberFormat="0" applyFill="0" applyAlignment="0" applyProtection="0"/>
    <xf numFmtId="0" fontId="17" fillId="0" borderId="165">
      <alignment horizontal="left" vertical="center"/>
    </xf>
    <xf numFmtId="0" fontId="80" fillId="57" borderId="163" applyNumberFormat="0" applyAlignment="0" applyProtection="0"/>
    <xf numFmtId="0" fontId="16"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10" fontId="16" fillId="3" borderId="166" applyNumberFormat="0" applyBorder="0" applyAlignment="0" applyProtection="0"/>
    <xf numFmtId="0" fontId="77" fillId="44" borderId="161"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17" fillId="0" borderId="165">
      <alignment horizontal="left" vertical="center"/>
    </xf>
    <xf numFmtId="0" fontId="77" fillId="44" borderId="167" applyNumberFormat="0" applyAlignment="0" applyProtection="0"/>
    <xf numFmtId="0" fontId="64" fillId="57" borderId="163" applyNumberFormat="0" applyAlignment="0" applyProtection="0"/>
    <xf numFmtId="0" fontId="14" fillId="60" borderId="162" applyNumberFormat="0" applyFon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0" fillId="0" borderId="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31" applyNumberFormat="0" applyFont="0" applyAlignment="0" applyProtection="0"/>
    <xf numFmtId="0" fontId="14" fillId="60" borderId="162" applyNumberFormat="0" applyFont="0" applyAlignment="0" applyProtection="0"/>
    <xf numFmtId="0" fontId="60"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66" fillId="0" borderId="164"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1" fillId="57" borderId="161" applyNumberFormat="0" applyAlignment="0" applyProtection="0"/>
    <xf numFmtId="10" fontId="16" fillId="3" borderId="166" applyNumberFormat="0" applyBorder="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1" fillId="44" borderId="161" applyNumberFormat="0" applyAlignment="0" applyProtection="0"/>
    <xf numFmtId="0" fontId="77" fillId="44" borderId="161" applyNumberFormat="0" applyAlignment="0" applyProtection="0"/>
    <xf numFmtId="10" fontId="16" fillId="3" borderId="166" applyNumberFormat="0" applyBorder="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17" fillId="0" borderId="165">
      <alignment horizontal="left" vertical="center"/>
    </xf>
    <xf numFmtId="0" fontId="16" fillId="60" borderId="156" applyNumberFormat="0" applyFont="0" applyAlignment="0" applyProtection="0"/>
    <xf numFmtId="0" fontId="14" fillId="60" borderId="162" applyNumberFormat="0" applyFont="0" applyAlignment="0" applyProtection="0"/>
    <xf numFmtId="0" fontId="17" fillId="0" borderId="165">
      <alignment horizontal="left" vertical="center"/>
    </xf>
    <xf numFmtId="0" fontId="14" fillId="60" borderId="162" applyNumberFormat="0" applyFon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6"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53" applyNumberFormat="0" applyBorder="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10" fontId="50" fillId="0" borderId="0" applyFont="0" applyFill="0" applyBorder="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10" fontId="16" fillId="3" borderId="153" applyNumberFormat="0" applyBorder="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66" fillId="0" borderId="176" applyNumberFormat="0" applyFill="0" applyAlignment="0" applyProtection="0"/>
    <xf numFmtId="0" fontId="17" fillId="0" borderId="183">
      <alignment horizontal="left" vertical="center"/>
    </xf>
    <xf numFmtId="0" fontId="75" fillId="0" borderId="155" applyNumberFormat="0" applyFill="0" applyAlignment="0" applyProtection="0"/>
    <xf numFmtId="0" fontId="71"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54" fillId="57" borderId="173" applyNumberFormat="0" applyAlignment="0" applyProtection="0"/>
    <xf numFmtId="0" fontId="17" fillId="0" borderId="159">
      <alignment horizontal="left" vertical="center"/>
    </xf>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10" fontId="16" fillId="3" borderId="166" applyNumberFormat="0" applyBorder="0" applyAlignment="0" applyProtection="0"/>
    <xf numFmtId="0" fontId="14" fillId="60" borderId="162" applyNumberFormat="0" applyFont="0" applyAlignment="0" applyProtection="0"/>
    <xf numFmtId="0" fontId="77" fillId="44" borderId="161" applyNumberFormat="0" applyAlignment="0" applyProtection="0"/>
    <xf numFmtId="0" fontId="64" fillId="57" borderId="15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54"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79" applyNumberFormat="0" applyAlignment="0" applyProtection="0"/>
    <xf numFmtId="0" fontId="71" fillId="57" borderId="173" applyNumberFormat="0" applyAlignment="0" applyProtection="0"/>
    <xf numFmtId="0" fontId="77" fillId="44" borderId="184"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16" fillId="60" borderId="162" applyNumberFormat="0" applyFont="0" applyAlignment="0" applyProtection="0"/>
    <xf numFmtId="0" fontId="71" fillId="57" borderId="179" applyNumberFormat="0" applyAlignment="0" applyProtection="0"/>
    <xf numFmtId="0" fontId="14" fillId="60" borderId="162" applyNumberFormat="0" applyFont="0" applyAlignment="0" applyProtection="0"/>
    <xf numFmtId="0" fontId="14"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48" applyNumberFormat="0" applyAlignment="0" applyProtection="0"/>
    <xf numFmtId="0" fontId="16"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14" fillId="60" borderId="162" applyNumberFormat="0" applyFont="0" applyAlignment="0" applyProtection="0"/>
    <xf numFmtId="0" fontId="66" fillId="0" borderId="151" applyNumberFormat="0" applyFill="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77" fillId="44" borderId="148" applyNumberForma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61"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61" fillId="44" borderId="148" applyNumberFormat="0" applyAlignment="0" applyProtection="0"/>
    <xf numFmtId="0" fontId="54"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52">
      <alignment horizontal="left" vertical="center"/>
    </xf>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67" applyNumberFormat="0" applyAlignment="0" applyProtection="0"/>
    <xf numFmtId="0" fontId="17" fillId="0" borderId="165">
      <alignment horizontal="left" vertical="center"/>
    </xf>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1" fillId="44" borderId="148"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50" applyNumberFormat="0" applyAlignment="0" applyProtection="0"/>
    <xf numFmtId="0" fontId="14" fillId="60" borderId="149" applyNumberFormat="0" applyFont="0" applyAlignment="0" applyProtection="0"/>
    <xf numFmtId="0" fontId="54" fillId="57" borderId="148" applyNumberFormat="0" applyAlignment="0" applyProtection="0"/>
    <xf numFmtId="0" fontId="61"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64"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61" fillId="44" borderId="161"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80" fillId="57" borderId="150" applyNumberFormat="0" applyAlignment="0" applyProtection="0"/>
    <xf numFmtId="0" fontId="71" fillId="57" borderId="161"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61" fillId="44" borderId="148" applyNumberForma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79" applyNumberFormat="0" applyAlignment="0" applyProtection="0"/>
    <xf numFmtId="0" fontId="71" fillId="57" borderId="148"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71"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1"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61"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54"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17" fillId="0" borderId="183">
      <alignment horizontal="left" vertical="center"/>
    </xf>
    <xf numFmtId="0" fontId="16" fillId="60" borderId="149" applyNumberFormat="0" applyFont="0" applyAlignment="0" applyProtection="0"/>
    <xf numFmtId="0" fontId="17" fillId="0" borderId="152">
      <alignment horizontal="left" vertical="center"/>
    </xf>
    <xf numFmtId="0" fontId="14" fillId="60" borderId="162" applyNumberFormat="0" applyFont="0" applyAlignment="0" applyProtection="0"/>
    <xf numFmtId="0" fontId="17" fillId="0" borderId="159">
      <alignment horizontal="left" vertical="center"/>
    </xf>
    <xf numFmtId="0" fontId="71" fillId="57" borderId="148" applyNumberFormat="0" applyAlignment="0" applyProtection="0"/>
    <xf numFmtId="0" fontId="54" fillId="57"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14" fillId="60" borderId="149" applyNumberFormat="0" applyFont="0" applyAlignment="0" applyProtection="0"/>
    <xf numFmtId="0" fontId="71" fillId="57" borderId="148" applyNumberFormat="0" applyAlignment="0" applyProtection="0"/>
    <xf numFmtId="0" fontId="14" fillId="60" borderId="149" applyNumberFormat="0" applyFon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7" fillId="0" borderId="171">
      <alignment horizontal="left" vertical="center"/>
    </xf>
    <xf numFmtId="0" fontId="71" fillId="57" borderId="161" applyNumberFormat="0" applyAlignment="0" applyProtection="0"/>
    <xf numFmtId="0" fontId="80" fillId="57" borderId="163"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0" applyNumberFormat="0" applyAlignment="0" applyProtection="0"/>
    <xf numFmtId="0" fontId="16" fillId="60" borderId="149" applyNumberFormat="0" applyFont="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64" fillId="57" borderId="163" applyNumberFormat="0" applyAlignment="0" applyProtection="0"/>
    <xf numFmtId="0" fontId="71" fillId="57" borderId="179" applyNumberFormat="0" applyAlignment="0" applyProtection="0"/>
    <xf numFmtId="0" fontId="14" fillId="60" borderId="162" applyNumberFormat="0" applyFont="0" applyAlignment="0" applyProtection="0"/>
    <xf numFmtId="0" fontId="80" fillId="57" borderId="175" applyNumberFormat="0" applyAlignment="0" applyProtection="0"/>
    <xf numFmtId="0" fontId="75" fillId="0" borderId="155" applyNumberFormat="0" applyFill="0" applyAlignment="0" applyProtection="0"/>
    <xf numFmtId="0" fontId="17" fillId="0" borderId="159">
      <alignment horizontal="left" vertical="center"/>
    </xf>
    <xf numFmtId="0" fontId="17" fillId="0" borderId="159">
      <alignment horizontal="left" vertical="center"/>
    </xf>
    <xf numFmtId="0" fontId="64"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10" fontId="16" fillId="3" borderId="166" applyNumberFormat="0" applyBorder="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1" fillId="57" borderId="148"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17" fillId="0" borderId="152">
      <alignment horizontal="left" vertical="center"/>
    </xf>
    <xf numFmtId="0" fontId="77" fillId="44" borderId="148" applyNumberFormat="0" applyAlignment="0" applyProtection="0"/>
    <xf numFmtId="0" fontId="80" fillId="57" borderId="150" applyNumberFormat="0" applyAlignment="0" applyProtection="0"/>
    <xf numFmtId="0" fontId="64" fillId="57" borderId="150"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1" fillId="44" borderId="167"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7" fillId="0" borderId="165">
      <alignment horizontal="left" vertical="center"/>
    </xf>
    <xf numFmtId="0" fontId="61"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63"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17" fillId="0" borderId="165">
      <alignment horizontal="left" vertical="center"/>
    </xf>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66" fillId="0" borderId="151" applyNumberFormat="0" applyFill="0" applyAlignment="0" applyProtection="0"/>
    <xf numFmtId="0" fontId="61" fillId="44" borderId="148" applyNumberFormat="0" applyAlignment="0" applyProtection="0"/>
    <xf numFmtId="0" fontId="54"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0" fillId="0" borderId="155" applyNumberFormat="0" applyFill="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61" fillId="44"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7" fillId="0" borderId="165">
      <alignment horizontal="left" vertical="center"/>
    </xf>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1" fillId="44" borderId="154"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65">
      <alignment horizontal="left" vertical="center"/>
    </xf>
    <xf numFmtId="0" fontId="71" fillId="57"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6"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77" fillId="44" borderId="142" applyNumberFormat="0" applyAlignment="0" applyProtection="0"/>
    <xf numFmtId="0" fontId="17" fillId="0" borderId="171">
      <alignment horizontal="left" vertical="center"/>
    </xf>
    <xf numFmtId="0" fontId="54"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10" fontId="16" fillId="3" borderId="172" applyNumberFormat="0" applyBorder="0" applyAlignment="0" applyProtection="0"/>
    <xf numFmtId="0" fontId="66" fillId="0" borderId="146" applyNumberFormat="0" applyFill="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61"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61" fillId="44" borderId="142" applyNumberFormat="0" applyAlignment="0" applyProtection="0"/>
    <xf numFmtId="0" fontId="54"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1" fillId="44" borderId="142"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45" applyNumberFormat="0" applyAlignment="0" applyProtection="0"/>
    <xf numFmtId="0" fontId="14" fillId="60" borderId="144" applyNumberFormat="0" applyFont="0" applyAlignment="0" applyProtection="0"/>
    <xf numFmtId="0" fontId="54" fillId="57" borderId="142" applyNumberFormat="0" applyAlignment="0" applyProtection="0"/>
    <xf numFmtId="0" fontId="61"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54" fillId="57" borderId="142" applyNumberFormat="0" applyAlignment="0" applyProtection="0"/>
    <xf numFmtId="0" fontId="61" fillId="44" borderId="142" applyNumberForma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54" fillId="57" borderId="142" applyNumberFormat="0" applyAlignment="0" applyProtection="0"/>
    <xf numFmtId="0" fontId="17" fillId="0" borderId="171">
      <alignment horizontal="left" vertical="center"/>
    </xf>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10" fontId="50" fillId="0" borderId="0" applyFont="0" applyFill="0" applyBorder="0" applyAlignment="0" applyProtection="0"/>
    <xf numFmtId="0" fontId="16" fillId="60" borderId="144" applyNumberFormat="0" applyFont="0" applyAlignment="0" applyProtection="0"/>
    <xf numFmtId="0" fontId="71" fillId="57" borderId="142" applyNumberFormat="0" applyAlignment="0" applyProtection="0"/>
    <xf numFmtId="0" fontId="54" fillId="57"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14" fillId="60" borderId="144" applyNumberFormat="0" applyFont="0" applyAlignment="0" applyProtection="0"/>
    <xf numFmtId="0" fontId="71"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16"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64" fillId="57" borderId="145"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61"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66" fillId="0" borderId="146" applyNumberFormat="0" applyFill="0" applyAlignment="0" applyProtection="0"/>
    <xf numFmtId="0" fontId="61" fillId="44"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61" fillId="44"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61" fillId="44" borderId="179" applyNumberFormat="0" applyAlignment="0" applyProtection="0"/>
    <xf numFmtId="0" fontId="54" fillId="57" borderId="179" applyNumberFormat="0" applyAlignment="0" applyProtection="0"/>
    <xf numFmtId="0" fontId="64" fillId="57" borderId="186" applyNumberFormat="0" applyAlignment="0" applyProtection="0"/>
    <xf numFmtId="0" fontId="17" fillId="0" borderId="188">
      <alignment horizontal="left" vertical="center"/>
    </xf>
    <xf numFmtId="0" fontId="16" fillId="60" borderId="180" applyNumberFormat="0" applyFont="0" applyAlignment="0" applyProtection="0"/>
    <xf numFmtId="0" fontId="64" fillId="57" borderId="181" applyNumberFormat="0" applyAlignment="0" applyProtection="0"/>
    <xf numFmtId="0" fontId="71" fillId="57" borderId="173"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6" fillId="60" borderId="185" applyNumberFormat="0" applyFon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71" fillId="57" borderId="184" applyNumberFormat="0" applyAlignment="0" applyProtection="0"/>
    <xf numFmtId="0" fontId="71" fillId="57" borderId="173" applyNumberFormat="0" applyAlignment="0" applyProtection="0"/>
    <xf numFmtId="0" fontId="61" fillId="44" borderId="184" applyNumberFormat="0" applyAlignment="0" applyProtection="0"/>
    <xf numFmtId="0" fontId="80" fillId="57" borderId="181" applyNumberFormat="0" applyAlignment="0" applyProtection="0"/>
    <xf numFmtId="0" fontId="71" fillId="57" borderId="179" applyNumberFormat="0" applyAlignment="0" applyProtection="0"/>
    <xf numFmtId="0" fontId="71" fillId="57" borderId="179" applyNumberFormat="0" applyAlignment="0" applyProtection="0"/>
    <xf numFmtId="0" fontId="80" fillId="57" borderId="181" applyNumberFormat="0" applyAlignment="0" applyProtection="0"/>
    <xf numFmtId="0" fontId="14" fillId="60" borderId="180" applyNumberFormat="0" applyFont="0" applyAlignment="0" applyProtection="0"/>
    <xf numFmtId="0" fontId="54" fillId="57" borderId="173" applyNumberFormat="0" applyAlignment="0" applyProtection="0"/>
    <xf numFmtId="0" fontId="61" fillId="44"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14" fillId="60" borderId="180"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75" applyNumberFormat="0" applyAlignment="0" applyProtection="0"/>
    <xf numFmtId="0" fontId="77" fillId="44" borderId="179" applyNumberFormat="0" applyAlignment="0" applyProtection="0"/>
    <xf numFmtId="0" fontId="17" fillId="0" borderId="177">
      <alignment horizontal="left" vertical="center"/>
    </xf>
    <xf numFmtId="0" fontId="17" fillId="0" borderId="183">
      <alignment horizontal="left" vertical="center"/>
    </xf>
    <xf numFmtId="0" fontId="54" fillId="57" borderId="173" applyNumberFormat="0" applyAlignment="0" applyProtection="0"/>
    <xf numFmtId="0" fontId="61" fillId="44" borderId="173" applyNumberFormat="0" applyAlignment="0" applyProtection="0"/>
    <xf numFmtId="0" fontId="64" fillId="57" borderId="175" applyNumberFormat="0" applyAlignment="0" applyProtection="0"/>
    <xf numFmtId="0" fontId="66" fillId="0" borderId="176" applyNumberFormat="0" applyFill="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1" fillId="57" borderId="179"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84" applyNumberForma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1" fillId="57" borderId="179" applyNumberFormat="0" applyAlignment="0" applyProtection="0"/>
    <xf numFmtId="0" fontId="14"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6" fillId="60" borderId="174" applyNumberFormat="0" applyFont="0" applyAlignment="0" applyProtection="0"/>
    <xf numFmtId="0" fontId="71" fillId="57" borderId="173" applyNumberFormat="0" applyAlignment="0" applyProtection="0"/>
    <xf numFmtId="0" fontId="54" fillId="57" borderId="173" applyNumberFormat="0" applyAlignment="0" applyProtection="0"/>
    <xf numFmtId="0" fontId="77" fillId="44" borderId="179" applyNumberFormat="0" applyAlignment="0" applyProtection="0"/>
    <xf numFmtId="0" fontId="61" fillId="44" borderId="173" applyNumberFormat="0" applyAlignment="0" applyProtection="0"/>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14" fillId="60" borderId="180" applyNumberFormat="0" applyFont="0" applyAlignment="0" applyProtection="0"/>
    <xf numFmtId="0" fontId="71" fillId="57"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80" fillId="57" borderId="181" applyNumberFormat="0" applyAlignment="0" applyProtection="0"/>
    <xf numFmtId="0" fontId="16"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17" fillId="0" borderId="177">
      <alignment horizontal="left" vertical="center"/>
    </xf>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71" fillId="57" borderId="173"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3" applyNumberFormat="0" applyAlignment="0" applyProtection="0"/>
    <xf numFmtId="0" fontId="80" fillId="57" borderId="175" applyNumberFormat="0" applyAlignment="0" applyProtection="0"/>
    <xf numFmtId="0" fontId="64" fillId="57" borderId="181" applyNumberFormat="0" applyAlignment="0" applyProtection="0"/>
    <xf numFmtId="0" fontId="71" fillId="57" borderId="179"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10" fontId="16" fillId="3" borderId="189" applyNumberFormat="0" applyBorder="0" applyAlignment="0" applyProtection="0"/>
    <xf numFmtId="0" fontId="71" fillId="57" borderId="179" applyNumberFormat="0" applyAlignment="0" applyProtection="0"/>
    <xf numFmtId="0" fontId="54" fillId="57" borderId="173" applyNumberFormat="0" applyAlignment="0" applyProtection="0"/>
    <xf numFmtId="0" fontId="61" fillId="44"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17" fillId="0" borderId="183">
      <alignment horizontal="left" vertical="center"/>
    </xf>
    <xf numFmtId="0" fontId="61" fillId="44"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77">
      <alignment horizontal="left" vertical="center"/>
    </xf>
    <xf numFmtId="0" fontId="80" fillId="57" borderId="181" applyNumberFormat="0" applyAlignment="0" applyProtection="0"/>
    <xf numFmtId="0" fontId="71" fillId="57" borderId="173" applyNumberFormat="0" applyAlignment="0" applyProtection="0"/>
    <xf numFmtId="0" fontId="71" fillId="57" borderId="179" applyNumberFormat="0" applyAlignment="0" applyProtection="0"/>
    <xf numFmtId="0" fontId="66" fillId="0" borderId="176" applyNumberFormat="0" applyFill="0" applyAlignment="0" applyProtection="0"/>
    <xf numFmtId="0" fontId="80" fillId="57" borderId="175" applyNumberFormat="0" applyAlignment="0" applyProtection="0"/>
    <xf numFmtId="0" fontId="71" fillId="57" borderId="179" applyNumberFormat="0" applyAlignment="0" applyProtection="0"/>
    <xf numFmtId="0" fontId="71" fillId="57" borderId="184"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54" fillId="57" borderId="173" applyNumberFormat="0" applyAlignment="0" applyProtection="0"/>
    <xf numFmtId="0" fontId="71"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8">
      <alignment horizontal="left" vertical="center"/>
    </xf>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81" applyNumberFormat="0" applyAlignment="0" applyProtection="0"/>
    <xf numFmtId="0" fontId="80" fillId="57" borderId="181"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8">
      <alignment horizontal="left" vertical="center"/>
    </xf>
    <xf numFmtId="0" fontId="66" fillId="0" borderId="182" applyNumberFormat="0" applyFill="0" applyAlignment="0" applyProtection="0"/>
    <xf numFmtId="0" fontId="61" fillId="44" borderId="179" applyNumberFormat="0" applyAlignment="0" applyProtection="0"/>
    <xf numFmtId="0" fontId="54"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9"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54"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17" fillId="0" borderId="188">
      <alignment horizontal="left" vertical="center"/>
    </xf>
    <xf numFmtId="0" fontId="17" fillId="0" borderId="188">
      <alignment horizontal="left" vertical="center"/>
    </xf>
    <xf numFmtId="0" fontId="77" fillId="44" borderId="184" applyNumberFormat="0" applyAlignment="0" applyProtection="0"/>
    <xf numFmtId="0" fontId="66" fillId="0" borderId="187" applyNumberFormat="0" applyFill="0" applyAlignment="0" applyProtection="0"/>
    <xf numFmtId="0" fontId="16" fillId="60" borderId="174" applyNumberFormat="0" applyFont="0" applyAlignment="0" applyProtection="0"/>
    <xf numFmtId="0" fontId="71" fillId="57" borderId="173" applyNumberFormat="0" applyAlignment="0" applyProtection="0"/>
    <xf numFmtId="0" fontId="66" fillId="0" borderId="176" applyNumberFormat="0" applyFill="0" applyAlignment="0" applyProtection="0"/>
    <xf numFmtId="0" fontId="64" fillId="57" borderId="175" applyNumberFormat="0" applyAlignment="0" applyProtection="0"/>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61" fillId="44" borderId="173" applyNumberFormat="0" applyAlignment="0" applyProtection="0"/>
    <xf numFmtId="0" fontId="17" fillId="0" borderId="188">
      <alignment horizontal="left" vertical="center"/>
    </xf>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7" fillId="44" borderId="184" applyNumberFormat="0" applyAlignment="0" applyProtection="0"/>
    <xf numFmtId="0" fontId="17" fillId="0" borderId="188">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28" fillId="0" borderId="0"/>
    <xf numFmtId="0" fontId="6" fillId="0" borderId="0"/>
    <xf numFmtId="0" fontId="6" fillId="0" borderId="0"/>
    <xf numFmtId="0" fontId="28" fillId="0" borderId="0"/>
    <xf numFmtId="0" fontId="29" fillId="7" borderId="0"/>
    <xf numFmtId="9" fontId="14" fillId="0" borderId="0" applyFont="0" applyFill="0" applyBorder="0" applyAlignment="0" applyProtection="0"/>
    <xf numFmtId="0" fontId="50" fillId="0" borderId="0"/>
    <xf numFmtId="0" fontId="8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2" applyNumberFormat="0" applyFont="0" applyAlignment="0" applyProtection="0"/>
    <xf numFmtId="0" fontId="4" fillId="0" borderId="0"/>
    <xf numFmtId="0" fontId="4" fillId="0" borderId="0"/>
    <xf numFmtId="0" fontId="14" fillId="0" borderId="0"/>
    <xf numFmtId="0" fontId="14" fillId="0" borderId="0"/>
    <xf numFmtId="0" fontId="54" fillId="57" borderId="154" applyNumberFormat="0" applyAlignment="0" applyProtection="0"/>
    <xf numFmtId="0" fontId="4" fillId="0" borderId="0"/>
    <xf numFmtId="0" fontId="4" fillId="0" borderId="0"/>
    <xf numFmtId="0" fontId="16" fillId="60" borderId="156" applyNumberFormat="0" applyFont="0" applyAlignment="0" applyProtection="0"/>
    <xf numFmtId="0" fontId="66" fillId="0" borderId="187" applyNumberFormat="0" applyFill="0" applyAlignment="0" applyProtection="0"/>
    <xf numFmtId="43" fontId="4" fillId="0" borderId="0" applyFont="0" applyFill="0" applyBorder="0" applyAlignment="0" applyProtection="0"/>
    <xf numFmtId="0" fontId="14" fillId="60" borderId="156"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1" fillId="57" borderId="154" applyNumberFormat="0" applyAlignment="0" applyProtection="0"/>
    <xf numFmtId="0" fontId="54" fillId="57" borderId="154"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0" fillId="57" borderId="186"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57" borderId="154"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89"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4" fillId="0" borderId="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60"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7" fillId="0" borderId="188">
      <alignment horizontal="left" vertical="center"/>
    </xf>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5" fillId="0" borderId="155"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54"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0"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64"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14" fillId="60" borderId="156" applyNumberFormat="0" applyFont="0" applyAlignment="0" applyProtection="0"/>
    <xf numFmtId="0" fontId="16"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16"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6"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5" fillId="0" borderId="0"/>
    <xf numFmtId="0" fontId="84" fillId="0" borderId="0"/>
    <xf numFmtId="0" fontId="84" fillId="0" borderId="0"/>
    <xf numFmtId="0" fontId="84" fillId="0" borderId="0"/>
    <xf numFmtId="0" fontId="84" fillId="0" borderId="0"/>
    <xf numFmtId="0" fontId="3" fillId="0" borderId="0"/>
    <xf numFmtId="0" fontId="86" fillId="0" borderId="0"/>
    <xf numFmtId="0" fontId="3" fillId="0" borderId="0"/>
    <xf numFmtId="0" fontId="3"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6">
    <xf numFmtId="0" fontId="0" fillId="0" borderId="0" xfId="0"/>
    <xf numFmtId="0" fontId="23" fillId="0" borderId="0" xfId="0" applyFont="1"/>
    <xf numFmtId="37" fontId="23" fillId="0" borderId="0" xfId="0" applyNumberFormat="1" applyFont="1"/>
    <xf numFmtId="168" fontId="23" fillId="0" borderId="0" xfId="0" applyNumberFormat="1" applyFont="1"/>
    <xf numFmtId="0" fontId="25" fillId="0" borderId="0" xfId="29" applyFont="1" applyAlignment="1">
      <alignment vertical="center"/>
    </xf>
    <xf numFmtId="0" fontId="26" fillId="6" borderId="10" xfId="29" applyFont="1" applyFill="1" applyBorder="1" applyAlignment="1">
      <alignment horizontal="center" vertical="center"/>
    </xf>
    <xf numFmtId="17" fontId="26" fillId="0" borderId="34" xfId="29" applyNumberFormat="1" applyFont="1" applyBorder="1" applyAlignment="1">
      <alignment horizontal="center" vertical="center"/>
    </xf>
    <xf numFmtId="17" fontId="26" fillId="0" borderId="55" xfId="29" applyNumberFormat="1" applyFont="1" applyBorder="1" applyAlignment="1">
      <alignment horizontal="center" vertical="center"/>
    </xf>
    <xf numFmtId="17" fontId="26" fillId="0" borderId="35" xfId="29" applyNumberFormat="1" applyFont="1" applyBorder="1" applyAlignment="1">
      <alignment horizontal="center" vertical="center"/>
    </xf>
    <xf numFmtId="0" fontId="25" fillId="0" borderId="0" xfId="29" applyFont="1" applyAlignment="1">
      <alignment vertical="center" wrapText="1"/>
    </xf>
    <xf numFmtId="0" fontId="25" fillId="0" borderId="37" xfId="29" applyFont="1" applyBorder="1" applyAlignment="1">
      <alignment horizontal="left" vertical="center" wrapText="1"/>
    </xf>
    <xf numFmtId="5" fontId="25" fillId="0" borderId="36" xfId="29" applyNumberFormat="1" applyFont="1" applyBorder="1" applyAlignment="1">
      <alignment horizontal="right" vertical="center"/>
    </xf>
    <xf numFmtId="5" fontId="26" fillId="0" borderId="37" xfId="29" applyNumberFormat="1" applyFont="1" applyBorder="1" applyAlignment="1">
      <alignment horizontal="right" vertical="center"/>
    </xf>
    <xf numFmtId="0" fontId="25" fillId="0" borderId="29" xfId="29" applyFont="1" applyBorder="1" applyAlignment="1">
      <alignment horizontal="left" vertical="center" wrapText="1"/>
    </xf>
    <xf numFmtId="5" fontId="25" fillId="0" borderId="3" xfId="29" applyNumberFormat="1" applyFont="1" applyBorder="1" applyAlignment="1">
      <alignment horizontal="right" vertical="center"/>
    </xf>
    <xf numFmtId="5" fontId="26" fillId="0" borderId="29" xfId="29" applyNumberFormat="1" applyFont="1" applyBorder="1" applyAlignment="1">
      <alignment horizontal="right" vertical="center"/>
    </xf>
    <xf numFmtId="0" fontId="25" fillId="0" borderId="58" xfId="29" applyFont="1" applyBorder="1" applyAlignment="1">
      <alignment horizontal="left" vertical="center" wrapText="1"/>
    </xf>
    <xf numFmtId="5" fontId="25" fillId="0" borderId="57" xfId="29" applyNumberFormat="1" applyFont="1" applyBorder="1" applyAlignment="1">
      <alignment horizontal="right" vertical="center"/>
    </xf>
    <xf numFmtId="5" fontId="26" fillId="0" borderId="58" xfId="29" applyNumberFormat="1" applyFont="1" applyBorder="1" applyAlignment="1">
      <alignment horizontal="right" vertical="center"/>
    </xf>
    <xf numFmtId="0" fontId="26" fillId="0" borderId="70" xfId="29" applyFont="1" applyBorder="1" applyAlignment="1">
      <alignment horizontal="left" vertical="center" wrapText="1"/>
    </xf>
    <xf numFmtId="5" fontId="25" fillId="0" borderId="71" xfId="29" applyNumberFormat="1" applyFont="1" applyBorder="1" applyAlignment="1">
      <alignment horizontal="right" vertical="center"/>
    </xf>
    <xf numFmtId="0" fontId="26" fillId="0" borderId="72" xfId="29" applyFont="1" applyBorder="1" applyAlignment="1">
      <alignment horizontal="left" vertical="center" wrapText="1"/>
    </xf>
    <xf numFmtId="5" fontId="26" fillId="0" borderId="73" xfId="29" applyNumberFormat="1" applyFont="1" applyBorder="1" applyAlignment="1">
      <alignment horizontal="right" vertical="center"/>
    </xf>
    <xf numFmtId="5" fontId="25" fillId="0" borderId="15" xfId="29" applyNumberFormat="1" applyFont="1" applyBorder="1" applyAlignment="1">
      <alignment horizontal="right" vertical="center"/>
    </xf>
    <xf numFmtId="5" fontId="26" fillId="0" borderId="33" xfId="29" applyNumberFormat="1" applyFont="1" applyBorder="1" applyAlignment="1">
      <alignment horizontal="right" vertical="center"/>
    </xf>
    <xf numFmtId="5" fontId="26" fillId="0" borderId="15" xfId="29" applyNumberFormat="1" applyFont="1" applyBorder="1" applyAlignment="1">
      <alignment horizontal="right" vertical="center"/>
    </xf>
    <xf numFmtId="37" fontId="25" fillId="0" borderId="3" xfId="29" applyNumberFormat="1" applyFont="1" applyBorder="1" applyAlignment="1">
      <alignment horizontal="right" vertical="center"/>
    </xf>
    <xf numFmtId="37" fontId="26" fillId="0" borderId="29" xfId="29" applyNumberFormat="1" applyFont="1" applyBorder="1" applyAlignment="1">
      <alignment horizontal="right" vertical="center"/>
    </xf>
    <xf numFmtId="7" fontId="25" fillId="0" borderId="30" xfId="29" applyNumberFormat="1" applyFont="1" applyBorder="1" applyAlignment="1">
      <alignment horizontal="right" vertical="center"/>
    </xf>
    <xf numFmtId="7" fontId="25" fillId="0" borderId="38" xfId="29" applyNumberFormat="1" applyFont="1" applyBorder="1" applyAlignment="1">
      <alignment horizontal="right" vertical="center"/>
    </xf>
    <xf numFmtId="7" fontId="25" fillId="0" borderId="31" xfId="29" applyNumberFormat="1" applyFont="1" applyBorder="1" applyAlignment="1">
      <alignment horizontal="right" vertical="center"/>
    </xf>
    <xf numFmtId="0" fontId="26" fillId="0" borderId="60" xfId="29" applyFont="1" applyBorder="1" applyAlignment="1">
      <alignment horizontal="left" vertical="center" wrapText="1"/>
    </xf>
    <xf numFmtId="5" fontId="26" fillId="0" borderId="59" xfId="29" applyNumberFormat="1" applyFont="1" applyBorder="1" applyAlignment="1">
      <alignment horizontal="right" vertical="center"/>
    </xf>
    <xf numFmtId="0" fontId="26" fillId="0" borderId="37" xfId="29" applyFont="1" applyBorder="1" applyAlignment="1">
      <alignment horizontal="left" vertical="center" wrapText="1"/>
    </xf>
    <xf numFmtId="0" fontId="26" fillId="0" borderId="29" xfId="29" applyFont="1" applyBorder="1" applyAlignment="1">
      <alignment horizontal="left" vertical="center" wrapText="1"/>
    </xf>
    <xf numFmtId="0" fontId="26" fillId="0" borderId="58" xfId="29" applyFont="1" applyBorder="1" applyAlignment="1">
      <alignment horizontal="left" vertical="center" wrapText="1"/>
    </xf>
    <xf numFmtId="0" fontId="26" fillId="0" borderId="33" xfId="29" applyFont="1" applyBorder="1" applyAlignment="1">
      <alignment horizontal="left" vertical="center" wrapText="1"/>
    </xf>
    <xf numFmtId="0" fontId="25" fillId="0" borderId="0" xfId="29" applyFont="1" applyAlignment="1">
      <alignment horizontal="center" vertical="center"/>
    </xf>
    <xf numFmtId="17" fontId="26" fillId="0" borderId="25" xfId="29" applyNumberFormat="1" applyFont="1" applyBorder="1" applyAlignment="1">
      <alignment horizontal="center" vertical="center"/>
    </xf>
    <xf numFmtId="5" fontId="26" fillId="0" borderId="42" xfId="29" applyNumberFormat="1" applyFont="1" applyBorder="1" applyAlignment="1">
      <alignment horizontal="right" vertical="center"/>
    </xf>
    <xf numFmtId="5" fontId="26" fillId="0" borderId="44" xfId="29" applyNumberFormat="1" applyFont="1" applyBorder="1" applyAlignment="1">
      <alignment horizontal="right" vertical="center"/>
    </xf>
    <xf numFmtId="5" fontId="26" fillId="0" borderId="75" xfId="29" applyNumberFormat="1" applyFont="1" applyBorder="1" applyAlignment="1">
      <alignment horizontal="right" vertical="center"/>
    </xf>
    <xf numFmtId="5" fontId="26" fillId="0" borderId="63" xfId="29" applyNumberFormat="1" applyFont="1" applyBorder="1" applyAlignment="1">
      <alignment horizontal="right" vertical="center"/>
    </xf>
    <xf numFmtId="5" fontId="26" fillId="0" borderId="18" xfId="29" applyNumberFormat="1" applyFont="1" applyBorder="1" applyAlignment="1">
      <alignment horizontal="right" vertical="center"/>
    </xf>
    <xf numFmtId="5" fontId="26" fillId="0" borderId="46" xfId="29" applyNumberFormat="1" applyFont="1" applyBorder="1" applyAlignment="1">
      <alignment horizontal="right" vertical="center"/>
    </xf>
    <xf numFmtId="37" fontId="26" fillId="0" borderId="44" xfId="29" applyNumberFormat="1" applyFont="1" applyBorder="1" applyAlignment="1">
      <alignment horizontal="right" vertical="center"/>
    </xf>
    <xf numFmtId="5" fontId="26" fillId="0" borderId="27" xfId="29" applyNumberFormat="1" applyFont="1" applyBorder="1" applyAlignment="1">
      <alignment horizontal="right" vertical="center"/>
    </xf>
    <xf numFmtId="17" fontId="26" fillId="0" borderId="78" xfId="29" applyNumberFormat="1" applyFont="1" applyBorder="1" applyAlignment="1">
      <alignment horizontal="center" vertical="center"/>
    </xf>
    <xf numFmtId="5" fontId="25" fillId="0" borderId="79" xfId="29" applyNumberFormat="1" applyFont="1" applyBorder="1" applyAlignment="1">
      <alignment horizontal="right" vertical="center"/>
    </xf>
    <xf numFmtId="5" fontId="25" fillId="0" borderId="80" xfId="29" applyNumberFormat="1" applyFont="1" applyBorder="1" applyAlignment="1">
      <alignment horizontal="right" vertical="center"/>
    </xf>
    <xf numFmtId="5" fontId="25" fillId="0" borderId="81" xfId="29" applyNumberFormat="1" applyFont="1" applyBorder="1" applyAlignment="1">
      <alignment horizontal="right" vertical="center"/>
    </xf>
    <xf numFmtId="5" fontId="25" fillId="0" borderId="82" xfId="29" applyNumberFormat="1" applyFont="1" applyBorder="1" applyAlignment="1">
      <alignment horizontal="right" vertical="center"/>
    </xf>
    <xf numFmtId="5" fontId="26" fillId="0" borderId="83" xfId="29" applyNumberFormat="1" applyFont="1" applyBorder="1" applyAlignment="1">
      <alignment horizontal="right" vertical="center"/>
    </xf>
    <xf numFmtId="5" fontId="25" fillId="0" borderId="84" xfId="29" applyNumberFormat="1" applyFont="1" applyBorder="1" applyAlignment="1">
      <alignment horizontal="right" vertical="center"/>
    </xf>
    <xf numFmtId="5" fontId="26" fillId="0" borderId="84" xfId="29" applyNumberFormat="1" applyFont="1" applyBorder="1" applyAlignment="1">
      <alignment horizontal="right" vertical="center"/>
    </xf>
    <xf numFmtId="37" fontId="25" fillId="0" borderId="80" xfId="29" applyNumberFormat="1" applyFont="1" applyBorder="1" applyAlignment="1">
      <alignment horizontal="right" vertical="center"/>
    </xf>
    <xf numFmtId="7" fontId="25" fillId="0" borderId="85" xfId="29" applyNumberFormat="1" applyFont="1" applyBorder="1" applyAlignment="1">
      <alignment horizontal="right" vertical="center"/>
    </xf>
    <xf numFmtId="5" fontId="26" fillId="0" borderId="86" xfId="29" applyNumberFormat="1" applyFont="1" applyBorder="1" applyAlignment="1">
      <alignment horizontal="right" vertical="center"/>
    </xf>
    <xf numFmtId="7" fontId="26" fillId="0" borderId="77" xfId="29" applyNumberFormat="1" applyFont="1" applyBorder="1" applyAlignment="1">
      <alignment horizontal="right" vertical="center"/>
    </xf>
    <xf numFmtId="0" fontId="88" fillId="0" borderId="0" xfId="0" applyFont="1" applyAlignment="1">
      <alignment vertical="center" wrapText="1"/>
    </xf>
    <xf numFmtId="0" fontId="88" fillId="0" borderId="10" xfId="0" applyFont="1" applyBorder="1" applyAlignment="1">
      <alignment vertical="center" wrapText="1"/>
    </xf>
    <xf numFmtId="0" fontId="87" fillId="0" borderId="27" xfId="0" applyFont="1" applyBorder="1" applyAlignment="1">
      <alignment horizontal="center" vertical="center" wrapText="1"/>
    </xf>
    <xf numFmtId="167" fontId="87" fillId="0" borderId="23" xfId="4" applyNumberFormat="1" applyFont="1" applyFill="1" applyBorder="1" applyAlignment="1">
      <alignment horizontal="center" vertical="center" wrapText="1"/>
    </xf>
    <xf numFmtId="5" fontId="87" fillId="0" borderId="21" xfId="4" applyFont="1" applyFill="1" applyBorder="1" applyAlignment="1">
      <alignment horizontal="center" vertical="center" wrapText="1"/>
    </xf>
    <xf numFmtId="0" fontId="88" fillId="0" borderId="17" xfId="0" applyFont="1" applyBorder="1" applyAlignment="1">
      <alignment vertical="center" wrapText="1"/>
    </xf>
    <xf numFmtId="5" fontId="88" fillId="0" borderId="0" xfId="4" applyFont="1" applyFill="1" applyBorder="1" applyAlignment="1">
      <alignment vertical="center" wrapText="1"/>
    </xf>
    <xf numFmtId="5" fontId="88" fillId="0" borderId="19" xfId="4" applyFont="1" applyFill="1" applyBorder="1" applyAlignment="1">
      <alignment vertical="center" wrapText="1"/>
    </xf>
    <xf numFmtId="10" fontId="88" fillId="0" borderId="0" xfId="17" applyFont="1" applyAlignment="1">
      <alignment vertical="center" wrapText="1"/>
    </xf>
    <xf numFmtId="0" fontId="89" fillId="0" borderId="0" xfId="0" applyFont="1"/>
    <xf numFmtId="0" fontId="88" fillId="0" borderId="0" xfId="0" quotePrefix="1" applyFont="1" applyAlignment="1">
      <alignment vertical="center"/>
    </xf>
    <xf numFmtId="0" fontId="88" fillId="0" borderId="0" xfId="0" applyFont="1" applyAlignment="1">
      <alignment vertical="center"/>
    </xf>
    <xf numFmtId="0" fontId="87" fillId="0" borderId="25" xfId="0" applyFont="1" applyBorder="1" applyAlignment="1">
      <alignment vertical="center" wrapText="1"/>
    </xf>
    <xf numFmtId="5" fontId="88" fillId="0" borderId="1" xfId="4" applyFont="1" applyFill="1" applyBorder="1" applyAlignment="1">
      <alignment vertical="center" wrapText="1"/>
    </xf>
    <xf numFmtId="5" fontId="88" fillId="0" borderId="24" xfId="4" applyFont="1" applyFill="1" applyBorder="1" applyAlignment="1">
      <alignment vertical="center" wrapText="1"/>
    </xf>
    <xf numFmtId="5" fontId="88" fillId="0" borderId="0" xfId="0" applyNumberFormat="1" applyFont="1" applyAlignment="1">
      <alignment vertical="center" wrapText="1"/>
    </xf>
    <xf numFmtId="5" fontId="88" fillId="0" borderId="0" xfId="4" applyFont="1" applyAlignment="1">
      <alignment vertical="center" wrapText="1"/>
    </xf>
    <xf numFmtId="5" fontId="88" fillId="0" borderId="19" xfId="4" applyFont="1" applyBorder="1" applyAlignment="1">
      <alignment vertical="center" wrapText="1"/>
    </xf>
    <xf numFmtId="171" fontId="88" fillId="0" borderId="0" xfId="0" applyNumberFormat="1" applyFont="1" applyAlignment="1">
      <alignment vertical="center" wrapText="1"/>
    </xf>
    <xf numFmtId="5" fontId="88" fillId="0" borderId="1" xfId="4" applyFont="1" applyBorder="1" applyAlignment="1">
      <alignment vertical="center" wrapText="1"/>
    </xf>
    <xf numFmtId="5" fontId="88" fillId="0" borderId="24" xfId="4" applyFont="1" applyBorder="1" applyAlignment="1">
      <alignment vertical="center" wrapText="1"/>
    </xf>
    <xf numFmtId="0" fontId="87" fillId="0" borderId="0" xfId="0" applyFont="1" applyAlignment="1">
      <alignment vertical="center" wrapText="1"/>
    </xf>
    <xf numFmtId="171" fontId="87" fillId="0" borderId="0" xfId="0" applyNumberFormat="1" applyFont="1" applyAlignment="1">
      <alignment vertical="center" wrapText="1"/>
    </xf>
    <xf numFmtId="0" fontId="87" fillId="0" borderId="17" xfId="0" applyFont="1" applyBorder="1" applyAlignment="1">
      <alignment vertical="center" wrapText="1"/>
    </xf>
    <xf numFmtId="164" fontId="88" fillId="0" borderId="0" xfId="1" applyNumberFormat="1" applyFont="1" applyAlignment="1">
      <alignment vertical="center" wrapText="1"/>
    </xf>
    <xf numFmtId="164" fontId="88" fillId="0" borderId="19" xfId="4" applyNumberFormat="1" applyFont="1" applyBorder="1" applyAlignment="1">
      <alignment vertical="center" wrapText="1"/>
    </xf>
    <xf numFmtId="5" fontId="88" fillId="0" borderId="0" xfId="17" applyNumberFormat="1" applyFont="1" applyAlignment="1">
      <alignment vertical="center" wrapText="1"/>
    </xf>
    <xf numFmtId="0" fontId="87" fillId="0" borderId="26" xfId="0" applyFont="1" applyBorder="1" applyAlignment="1">
      <alignment vertical="center" wrapText="1"/>
    </xf>
    <xf numFmtId="5" fontId="87" fillId="0" borderId="12" xfId="4" applyFont="1" applyBorder="1" applyAlignment="1">
      <alignment vertical="center" wrapText="1"/>
    </xf>
    <xf numFmtId="5" fontId="87" fillId="0" borderId="20" xfId="4" applyFont="1" applyBorder="1" applyAlignment="1">
      <alignment vertical="center" wrapText="1"/>
    </xf>
    <xf numFmtId="7" fontId="88" fillId="0" borderId="0" xfId="0" applyNumberFormat="1" applyFont="1" applyAlignment="1">
      <alignment vertical="center" wrapText="1"/>
    </xf>
    <xf numFmtId="5" fontId="87" fillId="0" borderId="0" xfId="0" applyNumberFormat="1" applyFont="1" applyAlignment="1">
      <alignment vertical="center"/>
    </xf>
    <xf numFmtId="5" fontId="87" fillId="0" borderId="0" xfId="0" applyNumberFormat="1" applyFont="1" applyAlignment="1">
      <alignment vertical="center" wrapText="1"/>
    </xf>
    <xf numFmtId="0" fontId="88" fillId="0" borderId="0" xfId="0" applyFont="1"/>
    <xf numFmtId="0" fontId="88" fillId="0" borderId="0" xfId="0" applyFont="1" applyAlignment="1">
      <alignment horizontal="center" vertical="top"/>
    </xf>
    <xf numFmtId="5" fontId="88" fillId="0" borderId="0" xfId="4" applyFont="1" applyBorder="1" applyAlignment="1">
      <alignment horizontal="center" vertical="center"/>
    </xf>
    <xf numFmtId="0" fontId="88" fillId="0" borderId="12" xfId="0" applyFont="1" applyBorder="1" applyAlignment="1">
      <alignment vertical="top"/>
    </xf>
    <xf numFmtId="5" fontId="88" fillId="0" borderId="12" xfId="4" applyFont="1" applyBorder="1" applyAlignment="1">
      <alignment vertical="center"/>
    </xf>
    <xf numFmtId="0" fontId="88" fillId="0" borderId="0" xfId="0" applyFont="1" applyAlignment="1">
      <alignment vertical="top"/>
    </xf>
    <xf numFmtId="5" fontId="88" fillId="0" borderId="0" xfId="4" applyFont="1" applyBorder="1" applyAlignment="1">
      <alignment vertical="center"/>
    </xf>
    <xf numFmtId="0" fontId="88" fillId="0" borderId="0" xfId="0" applyFont="1" applyAlignment="1">
      <alignment vertical="top" wrapText="1"/>
    </xf>
    <xf numFmtId="0" fontId="88" fillId="0" borderId="62" xfId="0" applyFont="1" applyBorder="1" applyAlignment="1">
      <alignment vertical="top" wrapText="1"/>
    </xf>
    <xf numFmtId="0" fontId="88" fillId="0" borderId="0" xfId="27" applyFont="1" applyAlignment="1">
      <alignment vertical="center"/>
    </xf>
    <xf numFmtId="0" fontId="88" fillId="0" borderId="10" xfId="27" applyFont="1" applyBorder="1" applyAlignment="1">
      <alignment vertical="center"/>
    </xf>
    <xf numFmtId="0" fontId="87" fillId="0" borderId="16" xfId="27" applyFont="1" applyBorder="1" applyAlignment="1">
      <alignment vertical="center"/>
    </xf>
    <xf numFmtId="172" fontId="87" fillId="0" borderId="59" xfId="4" quotePrefix="1" applyNumberFormat="1" applyFont="1" applyBorder="1" applyAlignment="1">
      <alignment horizontal="center" vertical="center" wrapText="1"/>
    </xf>
    <xf numFmtId="5" fontId="87" fillId="0" borderId="21" xfId="4" applyFont="1" applyBorder="1" applyAlignment="1">
      <alignment horizontal="center" vertical="center" wrapText="1"/>
    </xf>
    <xf numFmtId="0" fontId="88" fillId="0" borderId="32" xfId="0" applyFont="1" applyBorder="1" applyAlignment="1">
      <alignment horizontal="left" vertical="center" wrapText="1"/>
    </xf>
    <xf numFmtId="5" fontId="88" fillId="0" borderId="196" xfId="4" applyFont="1" applyBorder="1" applyAlignment="1">
      <alignment vertical="center"/>
    </xf>
    <xf numFmtId="5" fontId="88" fillId="0" borderId="195" xfId="4" applyFont="1" applyBorder="1" applyAlignment="1">
      <alignment vertical="center"/>
    </xf>
    <xf numFmtId="5" fontId="88" fillId="0" borderId="36" xfId="4" applyFont="1" applyBorder="1" applyAlignment="1">
      <alignment vertical="center"/>
    </xf>
    <xf numFmtId="5" fontId="88" fillId="0" borderId="45" xfId="4" applyFont="1" applyBorder="1" applyAlignment="1">
      <alignment vertical="center"/>
    </xf>
    <xf numFmtId="5" fontId="88" fillId="0" borderId="32" xfId="4" applyFont="1" applyBorder="1" applyAlignment="1">
      <alignment vertical="center"/>
    </xf>
    <xf numFmtId="5" fontId="88" fillId="0" borderId="14" xfId="4" applyFont="1" applyBorder="1" applyAlignment="1">
      <alignment vertical="center"/>
    </xf>
    <xf numFmtId="0" fontId="88" fillId="0" borderId="28" xfId="0" applyFont="1" applyBorder="1" applyAlignment="1">
      <alignment horizontal="left" vertical="center" wrapText="1"/>
    </xf>
    <xf numFmtId="5" fontId="88" fillId="0" borderId="28" xfId="4" applyFont="1" applyBorder="1" applyAlignment="1">
      <alignment vertical="center"/>
    </xf>
    <xf numFmtId="5" fontId="88" fillId="0" borderId="191" xfId="4" applyFont="1" applyBorder="1" applyAlignment="1">
      <alignment vertical="center"/>
    </xf>
    <xf numFmtId="5" fontId="88" fillId="0" borderId="43" xfId="4" applyFont="1" applyBorder="1" applyAlignment="1">
      <alignment vertical="center"/>
    </xf>
    <xf numFmtId="5" fontId="88" fillId="0" borderId="192" xfId="4" applyFont="1" applyBorder="1" applyAlignment="1">
      <alignment vertical="center"/>
    </xf>
    <xf numFmtId="5" fontId="88" fillId="0" borderId="193" xfId="4" applyFont="1" applyBorder="1" applyAlignment="1">
      <alignment vertical="center"/>
    </xf>
    <xf numFmtId="0" fontId="88" fillId="0" borderId="194" xfId="0" applyFont="1" applyBorder="1" applyAlignment="1">
      <alignment horizontal="left" vertical="center" wrapText="1"/>
    </xf>
    <xf numFmtId="0" fontId="88" fillId="0" borderId="56" xfId="0" applyFont="1" applyBorder="1" applyAlignment="1">
      <alignment horizontal="left" vertical="center" wrapText="1"/>
    </xf>
    <xf numFmtId="5" fontId="88" fillId="0" borderId="197" xfId="4" applyFont="1" applyBorder="1" applyAlignment="1">
      <alignment vertical="center"/>
    </xf>
    <xf numFmtId="5" fontId="88" fillId="0" borderId="93" xfId="4" applyFont="1" applyBorder="1" applyAlignment="1">
      <alignment vertical="center"/>
    </xf>
    <xf numFmtId="5" fontId="88" fillId="0" borderId="74" xfId="4" applyFont="1" applyBorder="1" applyAlignment="1">
      <alignment vertical="center"/>
    </xf>
    <xf numFmtId="0" fontId="87" fillId="0" borderId="16" xfId="27" applyFont="1" applyBorder="1" applyAlignment="1">
      <alignment vertical="center" wrapText="1"/>
    </xf>
    <xf numFmtId="5" fontId="87" fillId="0" borderId="50" xfId="4" applyFont="1" applyBorder="1" applyAlignment="1">
      <alignment vertical="center"/>
    </xf>
    <xf numFmtId="5" fontId="87" fillId="0" borderId="51" xfId="4" applyFont="1" applyBorder="1" applyAlignment="1">
      <alignment vertical="center"/>
    </xf>
    <xf numFmtId="5" fontId="87" fillId="0" borderId="59" xfId="4" applyFont="1" applyBorder="1" applyAlignment="1">
      <alignment vertical="center"/>
    </xf>
    <xf numFmtId="5" fontId="87" fillId="0" borderId="21" xfId="4" applyFont="1" applyBorder="1" applyAlignment="1">
      <alignment vertical="center"/>
    </xf>
    <xf numFmtId="0" fontId="88" fillId="0" borderId="61" xfId="27" applyFont="1" applyBorder="1" applyAlignment="1">
      <alignment vertical="center" wrapText="1"/>
    </xf>
    <xf numFmtId="5" fontId="88" fillId="0" borderId="40" xfId="4" applyFont="1" applyBorder="1" applyAlignment="1">
      <alignment vertical="center"/>
    </xf>
    <xf numFmtId="0" fontId="88" fillId="0" borderId="197" xfId="0" applyFont="1" applyBorder="1" applyAlignment="1">
      <alignment horizontal="left" vertical="center" wrapText="1"/>
    </xf>
    <xf numFmtId="5" fontId="87" fillId="0" borderId="48" xfId="4" applyFont="1" applyBorder="1" applyAlignment="1">
      <alignment vertical="center"/>
    </xf>
    <xf numFmtId="5" fontId="87" fillId="0" borderId="6" xfId="4" applyFont="1" applyBorder="1" applyAlignment="1">
      <alignment vertical="center"/>
    </xf>
    <xf numFmtId="5" fontId="87" fillId="0" borderId="13" xfId="4" applyFont="1" applyBorder="1" applyAlignment="1">
      <alignment vertical="center"/>
    </xf>
    <xf numFmtId="5" fontId="87" fillId="0" borderId="19" xfId="4" applyFont="1" applyBorder="1" applyAlignment="1">
      <alignment vertical="center"/>
    </xf>
    <xf numFmtId="0" fontId="87" fillId="6" borderId="24" xfId="27" applyFont="1" applyFill="1" applyBorder="1" applyAlignment="1">
      <alignment vertical="center" wrapText="1"/>
    </xf>
    <xf numFmtId="0" fontId="87" fillId="6" borderId="26" xfId="27" applyFont="1" applyFill="1" applyBorder="1" applyAlignment="1">
      <alignment vertical="center" wrapText="1"/>
    </xf>
    <xf numFmtId="5" fontId="87" fillId="0" borderId="69" xfId="4" applyFont="1" applyBorder="1" applyAlignment="1">
      <alignment vertical="center"/>
    </xf>
    <xf numFmtId="5" fontId="87" fillId="0" borderId="49" xfId="4" applyFont="1" applyBorder="1" applyAlignment="1">
      <alignment vertical="center"/>
    </xf>
    <xf numFmtId="5" fontId="87" fillId="0" borderId="20" xfId="4" applyFont="1" applyBorder="1" applyAlignment="1">
      <alignment vertical="center"/>
    </xf>
    <xf numFmtId="3" fontId="87" fillId="0" borderId="8" xfId="16" applyNumberFormat="1" applyFont="1" applyBorder="1" applyAlignment="1">
      <alignment horizontal="center" vertical="center" wrapText="1"/>
    </xf>
    <xf numFmtId="0" fontId="87" fillId="0" borderId="46" xfId="16" applyFont="1" applyBorder="1" applyAlignment="1">
      <alignment horizontal="center" vertical="center" wrapText="1"/>
    </xf>
    <xf numFmtId="166" fontId="88" fillId="0" borderId="0" xfId="16" applyNumberFormat="1" applyFont="1" applyAlignment="1">
      <alignment vertical="center" wrapText="1"/>
    </xf>
    <xf numFmtId="164" fontId="88" fillId="0" borderId="0" xfId="1" applyNumberFormat="1" applyFont="1" applyFill="1" applyBorder="1" applyAlignment="1">
      <alignment vertical="center" wrapText="1"/>
    </xf>
    <xf numFmtId="37" fontId="88" fillId="0" borderId="0" xfId="1" applyNumberFormat="1" applyFont="1" applyFill="1" applyBorder="1" applyAlignment="1">
      <alignment vertical="center" wrapText="1"/>
    </xf>
    <xf numFmtId="164" fontId="88" fillId="0" borderId="17" xfId="1" applyNumberFormat="1" applyFont="1" applyFill="1" applyBorder="1" applyAlignment="1">
      <alignment horizontal="right" vertical="center" wrapText="1"/>
    </xf>
    <xf numFmtId="41" fontId="88" fillId="0" borderId="0" xfId="1" applyNumberFormat="1" applyFont="1" applyFill="1" applyBorder="1" applyAlignment="1">
      <alignment vertical="center" wrapText="1"/>
    </xf>
    <xf numFmtId="164" fontId="87" fillId="0" borderId="8" xfId="1" applyNumberFormat="1" applyFont="1" applyFill="1" applyBorder="1" applyAlignment="1">
      <alignment vertical="center" wrapText="1"/>
    </xf>
    <xf numFmtId="164" fontId="87" fillId="0" borderId="46" xfId="1" applyNumberFormat="1" applyFont="1" applyFill="1" applyBorder="1" applyAlignment="1">
      <alignment horizontal="right" vertical="center" wrapText="1"/>
    </xf>
    <xf numFmtId="164" fontId="88" fillId="0" borderId="0" xfId="16" applyNumberFormat="1" applyFont="1" applyAlignment="1">
      <alignment vertical="center" wrapText="1"/>
    </xf>
    <xf numFmtId="37" fontId="88" fillId="0" borderId="0" xfId="16" applyNumberFormat="1" applyFont="1" applyAlignment="1">
      <alignment vertical="center" wrapText="1"/>
    </xf>
    <xf numFmtId="164" fontId="87" fillId="0" borderId="46" xfId="1" applyNumberFormat="1" applyFont="1" applyFill="1" applyBorder="1" applyAlignment="1">
      <alignment vertical="center" wrapText="1"/>
    </xf>
    <xf numFmtId="166" fontId="88" fillId="0" borderId="198" xfId="16" applyNumberFormat="1" applyFont="1" applyBorder="1" applyAlignment="1">
      <alignment vertical="center" wrapText="1"/>
    </xf>
    <xf numFmtId="164" fontId="88" fillId="0" borderId="198" xfId="1" applyNumberFormat="1" applyFont="1" applyFill="1" applyBorder="1" applyAlignment="1">
      <alignment vertical="center" wrapText="1"/>
    </xf>
    <xf numFmtId="37" fontId="88" fillId="0" borderId="0" xfId="1" applyNumberFormat="1" applyFont="1" applyBorder="1" applyAlignment="1">
      <alignment vertical="center" wrapText="1"/>
    </xf>
    <xf numFmtId="175" fontId="88" fillId="0" borderId="0" xfId="1" applyNumberFormat="1" applyFont="1" applyFill="1" applyBorder="1" applyAlignment="1">
      <alignment vertical="center" wrapText="1"/>
    </xf>
    <xf numFmtId="175" fontId="88" fillId="0" borderId="17" xfId="1" applyNumberFormat="1" applyFont="1" applyFill="1" applyBorder="1" applyAlignment="1">
      <alignment horizontal="right" vertical="center" wrapText="1"/>
    </xf>
    <xf numFmtId="175" fontId="87" fillId="0" borderId="8" xfId="1" applyNumberFormat="1" applyFont="1" applyFill="1" applyBorder="1" applyAlignment="1">
      <alignment vertical="center" wrapText="1"/>
    </xf>
    <xf numFmtId="175" fontId="87" fillId="0" borderId="46" xfId="1" applyNumberFormat="1" applyFont="1" applyFill="1" applyBorder="1" applyAlignment="1">
      <alignment vertical="center" wrapText="1"/>
    </xf>
    <xf numFmtId="175" fontId="87" fillId="0" borderId="46" xfId="1" applyNumberFormat="1" applyFont="1" applyFill="1" applyBorder="1" applyAlignment="1">
      <alignment horizontal="right" vertical="center" wrapText="1"/>
    </xf>
    <xf numFmtId="164" fontId="87" fillId="0" borderId="8" xfId="1" applyNumberFormat="1" applyFont="1" applyBorder="1" applyAlignment="1">
      <alignment vertical="center" wrapText="1"/>
    </xf>
    <xf numFmtId="0" fontId="87" fillId="0" borderId="19" xfId="16" applyFont="1" applyBorder="1" applyAlignment="1">
      <alignment vertical="center" wrapText="1"/>
    </xf>
    <xf numFmtId="164" fontId="87" fillId="0" borderId="0" xfId="1" applyNumberFormat="1" applyFont="1" applyFill="1" applyBorder="1" applyAlignment="1">
      <alignment vertical="center"/>
    </xf>
    <xf numFmtId="169" fontId="87" fillId="0" borderId="0" xfId="1" applyFont="1" applyFill="1" applyBorder="1" applyAlignment="1">
      <alignment vertical="center"/>
    </xf>
    <xf numFmtId="164" fontId="87" fillId="0" borderId="17" xfId="1" applyNumberFormat="1" applyFont="1" applyFill="1" applyBorder="1" applyAlignment="1">
      <alignment vertical="center"/>
    </xf>
    <xf numFmtId="0" fontId="87" fillId="4" borderId="19" xfId="16" applyFont="1" applyFill="1" applyBorder="1" applyAlignment="1">
      <alignment vertical="center" wrapText="1"/>
    </xf>
    <xf numFmtId="0" fontId="87" fillId="4" borderId="21" xfId="16" applyFont="1" applyFill="1" applyBorder="1" applyAlignment="1">
      <alignment vertical="center" wrapText="1"/>
    </xf>
    <xf numFmtId="164" fontId="87" fillId="0" borderId="23" xfId="1" applyNumberFormat="1" applyFont="1" applyFill="1" applyBorder="1" applyAlignment="1">
      <alignment vertical="center"/>
    </xf>
    <xf numFmtId="169" fontId="87" fillId="0" borderId="23" xfId="1" applyFont="1" applyFill="1" applyBorder="1" applyAlignment="1">
      <alignment vertical="center"/>
    </xf>
    <xf numFmtId="164" fontId="87" fillId="0" borderId="27" xfId="1" applyNumberFormat="1" applyFont="1" applyFill="1" applyBorder="1" applyAlignment="1">
      <alignment vertical="center"/>
    </xf>
    <xf numFmtId="0" fontId="88" fillId="0" borderId="0" xfId="28" applyFont="1" applyAlignment="1">
      <alignment vertical="center" wrapText="1"/>
    </xf>
    <xf numFmtId="3" fontId="87" fillId="0" borderId="23" xfId="16" applyNumberFormat="1" applyFont="1" applyBorder="1" applyAlignment="1">
      <alignment horizontal="center" vertical="center" wrapText="1"/>
    </xf>
    <xf numFmtId="0" fontId="87" fillId="0" borderId="23" xfId="16" applyFont="1" applyBorder="1" applyAlignment="1">
      <alignment horizontal="center" vertical="center" wrapText="1"/>
    </xf>
    <xf numFmtId="0" fontId="87" fillId="6" borderId="1" xfId="16" applyFont="1" applyFill="1" applyBorder="1" applyAlignment="1">
      <alignment vertical="center" wrapText="1"/>
    </xf>
    <xf numFmtId="175" fontId="88" fillId="0" borderId="9" xfId="1" applyNumberFormat="1" applyFont="1" applyFill="1" applyBorder="1" applyAlignment="1">
      <alignment vertical="center" wrapText="1"/>
    </xf>
    <xf numFmtId="175" fontId="88" fillId="0" borderId="198" xfId="1" applyNumberFormat="1" applyFont="1" applyFill="1" applyBorder="1" applyAlignment="1">
      <alignment vertical="center" wrapText="1"/>
    </xf>
    <xf numFmtId="175" fontId="88" fillId="0" borderId="198" xfId="1" applyNumberFormat="1" applyFont="1" applyFill="1" applyBorder="1" applyAlignment="1">
      <alignment horizontal="right" vertical="center" wrapText="1"/>
    </xf>
    <xf numFmtId="175" fontId="88" fillId="0" borderId="0" xfId="1" applyNumberFormat="1" applyFont="1" applyFill="1" applyBorder="1" applyAlignment="1">
      <alignment horizontal="right" vertical="center" wrapText="1"/>
    </xf>
    <xf numFmtId="166" fontId="88" fillId="0" borderId="62" xfId="16" applyNumberFormat="1" applyFont="1" applyBorder="1" applyAlignment="1">
      <alignment vertical="center" wrapText="1"/>
    </xf>
    <xf numFmtId="175" fontId="88" fillId="0" borderId="62" xfId="1" applyNumberFormat="1" applyFont="1" applyFill="1" applyBorder="1" applyAlignment="1">
      <alignment vertical="center" wrapText="1"/>
    </xf>
    <xf numFmtId="175" fontId="88" fillId="0" borderId="62" xfId="1" applyNumberFormat="1" applyFont="1" applyFill="1" applyBorder="1" applyAlignment="1">
      <alignment horizontal="right" vertical="center" wrapText="1"/>
    </xf>
    <xf numFmtId="0" fontId="87" fillId="0" borderId="0" xfId="16" applyFont="1" applyAlignment="1">
      <alignment wrapText="1"/>
    </xf>
    <xf numFmtId="175" fontId="87" fillId="0" borderId="0" xfId="1" applyNumberFormat="1" applyFont="1" applyFill="1" applyBorder="1" applyAlignment="1">
      <alignment vertical="center" wrapText="1"/>
    </xf>
    <xf numFmtId="175" fontId="89" fillId="6" borderId="1" xfId="0" applyNumberFormat="1" applyFont="1" applyFill="1" applyBorder="1" applyAlignment="1">
      <alignment wrapText="1"/>
    </xf>
    <xf numFmtId="175" fontId="88" fillId="0" borderId="62" xfId="1" applyNumberFormat="1" applyFont="1" applyBorder="1" applyAlignment="1">
      <alignment vertical="center" wrapText="1"/>
    </xf>
    <xf numFmtId="0" fontId="87" fillId="0" borderId="1" xfId="16" applyFont="1" applyBorder="1" applyAlignment="1">
      <alignment horizontal="center" vertical="center" wrapText="1"/>
    </xf>
    <xf numFmtId="175" fontId="87" fillId="0" borderId="1" xfId="16" applyNumberFormat="1" applyFont="1" applyBorder="1" applyAlignment="1">
      <alignment horizontal="center" vertical="center" wrapText="1"/>
    </xf>
    <xf numFmtId="0" fontId="89" fillId="0" borderId="19" xfId="0" applyFont="1" applyBorder="1"/>
    <xf numFmtId="0" fontId="89" fillId="0" borderId="17" xfId="0" applyFont="1" applyBorder="1"/>
    <xf numFmtId="0" fontId="89" fillId="0" borderId="0" xfId="0" applyFont="1" applyAlignment="1">
      <alignment wrapText="1"/>
    </xf>
    <xf numFmtId="0" fontId="87" fillId="0" borderId="10" xfId="0" applyFont="1" applyBorder="1" applyAlignment="1">
      <alignment horizontal="center" vertical="center"/>
    </xf>
    <xf numFmtId="0" fontId="87" fillId="0" borderId="16" xfId="0" applyFont="1" applyBorder="1" applyAlignment="1">
      <alignment horizontal="center" vertical="center"/>
    </xf>
    <xf numFmtId="168" fontId="87" fillId="0" borderId="23" xfId="0" applyNumberFormat="1" applyFont="1" applyBorder="1" applyAlignment="1">
      <alignment horizontal="center" vertical="center" wrapText="1"/>
    </xf>
    <xf numFmtId="0" fontId="87" fillId="0" borderId="201" xfId="0" applyFont="1" applyBorder="1" applyAlignment="1">
      <alignment horizontal="center" vertical="center" wrapText="1"/>
    </xf>
    <xf numFmtId="0" fontId="88" fillId="0" borderId="22" xfId="0" applyFont="1" applyBorder="1" applyAlignment="1">
      <alignment vertical="center"/>
    </xf>
    <xf numFmtId="175" fontId="88" fillId="0" borderId="12" xfId="0" applyNumberFormat="1" applyFont="1" applyBorder="1" applyAlignment="1">
      <alignment vertical="center"/>
    </xf>
    <xf numFmtId="175" fontId="88" fillId="0" borderId="202" xfId="0" applyNumberFormat="1" applyFont="1" applyBorder="1" applyAlignment="1">
      <alignment vertical="center"/>
    </xf>
    <xf numFmtId="0" fontId="88" fillId="0" borderId="11" xfId="0" applyFont="1" applyBorder="1" applyAlignment="1">
      <alignment vertical="center"/>
    </xf>
    <xf numFmtId="175" fontId="88" fillId="0" borderId="0" xfId="0" applyNumberFormat="1" applyFont="1" applyAlignment="1">
      <alignment vertical="center"/>
    </xf>
    <xf numFmtId="175" fontId="88" fillId="0" borderId="203" xfId="0" applyNumberFormat="1" applyFont="1" applyBorder="1" applyAlignment="1">
      <alignment vertical="center"/>
    </xf>
    <xf numFmtId="0" fontId="88" fillId="0" borderId="68" xfId="0" applyFont="1" applyBorder="1" applyAlignment="1">
      <alignment vertical="center"/>
    </xf>
    <xf numFmtId="175" fontId="88" fillId="0" borderId="62" xfId="0" applyNumberFormat="1" applyFont="1" applyBorder="1" applyAlignment="1">
      <alignment vertical="center"/>
    </xf>
    <xf numFmtId="175" fontId="88" fillId="0" borderId="204" xfId="0" applyNumberFormat="1" applyFont="1" applyBorder="1" applyAlignment="1">
      <alignment vertical="center"/>
    </xf>
    <xf numFmtId="0" fontId="87" fillId="0" borderId="16" xfId="0" applyFont="1" applyBorder="1" applyAlignment="1">
      <alignment vertical="center"/>
    </xf>
    <xf numFmtId="175" fontId="87" fillId="0" borderId="23" xfId="0" applyNumberFormat="1" applyFont="1" applyBorder="1" applyAlignment="1">
      <alignment vertical="center"/>
    </xf>
    <xf numFmtId="175" fontId="87" fillId="0" borderId="205" xfId="0" applyNumberFormat="1" applyFont="1" applyBorder="1" applyAlignment="1">
      <alignment vertical="center"/>
    </xf>
    <xf numFmtId="37" fontId="88" fillId="0" borderId="12" xfId="0" applyNumberFormat="1" applyFont="1" applyBorder="1" applyAlignment="1">
      <alignment horizontal="right" vertical="center"/>
    </xf>
    <xf numFmtId="37" fontId="88" fillId="0" borderId="202" xfId="0" applyNumberFormat="1" applyFont="1" applyBorder="1" applyAlignment="1">
      <alignment vertical="center"/>
    </xf>
    <xf numFmtId="37" fontId="88" fillId="0" borderId="0" xfId="0" applyNumberFormat="1" applyFont="1" applyAlignment="1">
      <alignment horizontal="right" vertical="center"/>
    </xf>
    <xf numFmtId="37" fontId="88" fillId="0" borderId="203" xfId="0" applyNumberFormat="1" applyFont="1" applyBorder="1" applyAlignment="1">
      <alignment vertical="center"/>
    </xf>
    <xf numFmtId="0" fontId="88" fillId="0" borderId="68" xfId="0" applyFont="1" applyBorder="1" applyAlignment="1">
      <alignment vertical="center" wrapText="1"/>
    </xf>
    <xf numFmtId="37" fontId="88" fillId="0" borderId="62" xfId="0" applyNumberFormat="1" applyFont="1" applyBorder="1" applyAlignment="1">
      <alignment horizontal="right" vertical="center"/>
    </xf>
    <xf numFmtId="37" fontId="88" fillId="0" borderId="204" xfId="0" applyNumberFormat="1" applyFont="1" applyBorder="1" applyAlignment="1">
      <alignment vertical="center"/>
    </xf>
    <xf numFmtId="37" fontId="87" fillId="0" borderId="23" xfId="0" applyNumberFormat="1" applyFont="1" applyBorder="1" applyAlignment="1">
      <alignment horizontal="right" vertical="center"/>
    </xf>
    <xf numFmtId="37" fontId="87" fillId="0" borderId="205" xfId="0" applyNumberFormat="1" applyFont="1" applyBorder="1" applyAlignment="1">
      <alignment vertical="center"/>
    </xf>
    <xf numFmtId="0" fontId="87" fillId="6" borderId="24" xfId="0" applyFont="1" applyFill="1" applyBorder="1" applyAlignment="1">
      <alignment vertical="center"/>
    </xf>
    <xf numFmtId="0" fontId="87" fillId="6" borderId="12" xfId="0" applyFont="1" applyFill="1" applyBorder="1" applyAlignment="1">
      <alignment vertical="center"/>
    </xf>
    <xf numFmtId="175" fontId="87" fillId="0" borderId="12" xfId="0" applyNumberFormat="1" applyFont="1" applyBorder="1" applyAlignment="1">
      <alignment horizontal="right" vertical="center"/>
    </xf>
    <xf numFmtId="175" fontId="87" fillId="0" borderId="12" xfId="0" applyNumberFormat="1" applyFont="1" applyBorder="1" applyAlignment="1">
      <alignment vertical="center"/>
    </xf>
    <xf numFmtId="175" fontId="87" fillId="0" borderId="201" xfId="0" applyNumberFormat="1" applyFont="1" applyBorder="1" applyAlignment="1">
      <alignment vertical="center"/>
    </xf>
    <xf numFmtId="0" fontId="88" fillId="0" borderId="0" xfId="0" applyFont="1" applyAlignment="1">
      <alignment wrapText="1"/>
    </xf>
    <xf numFmtId="37" fontId="89" fillId="0" borderId="0" xfId="0" applyNumberFormat="1" applyFont="1"/>
    <xf numFmtId="0" fontId="87" fillId="0" borderId="6" xfId="16" applyFont="1" applyBorder="1" applyAlignment="1">
      <alignment horizontal="center" vertical="center" wrapText="1"/>
    </xf>
    <xf numFmtId="0" fontId="87" fillId="0" borderId="13" xfId="16" applyFont="1" applyBorder="1" applyAlignment="1">
      <alignment horizontal="center" vertical="center" wrapText="1"/>
    </xf>
    <xf numFmtId="0" fontId="87" fillId="0" borderId="5" xfId="16" applyFont="1" applyBorder="1" applyAlignment="1">
      <alignment horizontal="center" vertical="center" wrapText="1"/>
    </xf>
    <xf numFmtId="176" fontId="88" fillId="0" borderId="6" xfId="16" applyNumberFormat="1" applyFont="1" applyBorder="1" applyAlignment="1">
      <alignment vertical="center"/>
    </xf>
    <xf numFmtId="5" fontId="88" fillId="0" borderId="6" xfId="4" applyFont="1" applyFill="1" applyBorder="1"/>
    <xf numFmtId="5" fontId="87" fillId="0" borderId="6" xfId="4" applyFont="1" applyFill="1" applyBorder="1"/>
    <xf numFmtId="0" fontId="88" fillId="0" borderId="6" xfId="16" applyFont="1" applyBorder="1" applyAlignment="1">
      <alignment vertical="center" wrapText="1"/>
    </xf>
    <xf numFmtId="0" fontId="87" fillId="0" borderId="6" xfId="16" applyFont="1" applyBorder="1" applyAlignment="1">
      <alignment vertical="center" wrapText="1"/>
    </xf>
    <xf numFmtId="5" fontId="87" fillId="0" borderId="6" xfId="4" applyFont="1" applyFill="1" applyBorder="1" applyAlignment="1"/>
    <xf numFmtId="0" fontId="87" fillId="0" borderId="0" xfId="16" quotePrefix="1" applyFont="1"/>
    <xf numFmtId="0" fontId="88" fillId="0" borderId="0" xfId="16" applyFont="1"/>
    <xf numFmtId="0" fontId="88" fillId="0" borderId="13" xfId="16" applyFont="1" applyBorder="1" applyAlignment="1">
      <alignment horizontal="center" vertical="center" wrapText="1"/>
    </xf>
    <xf numFmtId="0" fontId="88" fillId="0" borderId="5" xfId="16" applyFont="1" applyBorder="1" applyAlignment="1">
      <alignment horizontal="center" vertical="center" wrapText="1"/>
    </xf>
    <xf numFmtId="0" fontId="88" fillId="0" borderId="6" xfId="16" applyFont="1" applyBorder="1" applyAlignment="1">
      <alignment vertical="center"/>
    </xf>
    <xf numFmtId="0" fontId="88" fillId="0" borderId="14" xfId="16" applyFont="1" applyBorder="1" applyAlignment="1">
      <alignment vertical="center"/>
    </xf>
    <xf numFmtId="0" fontId="87" fillId="0" borderId="191" xfId="16" applyFont="1" applyBorder="1" applyAlignment="1">
      <alignment vertical="center"/>
    </xf>
    <xf numFmtId="5" fontId="87" fillId="0" borderId="191" xfId="4" applyFont="1" applyFill="1" applyBorder="1"/>
    <xf numFmtId="5" fontId="87" fillId="0" borderId="13" xfId="4" applyFont="1" applyFill="1" applyBorder="1"/>
    <xf numFmtId="0" fontId="87" fillId="0" borderId="0" xfId="16" applyFont="1" applyAlignment="1">
      <alignment horizontal="center" vertical="center" wrapText="1"/>
    </xf>
    <xf numFmtId="175" fontId="88" fillId="0" borderId="6" xfId="1" applyNumberFormat="1" applyFont="1" applyFill="1" applyBorder="1" applyAlignment="1">
      <alignment vertical="center"/>
    </xf>
    <xf numFmtId="175" fontId="87" fillId="0" borderId="189" xfId="1" applyNumberFormat="1" applyFont="1" applyFill="1" applyBorder="1" applyAlignment="1">
      <alignment vertical="center"/>
    </xf>
    <xf numFmtId="175" fontId="88" fillId="0" borderId="38" xfId="1" applyNumberFormat="1" applyFont="1" applyFill="1" applyBorder="1" applyAlignment="1">
      <alignment vertical="center"/>
    </xf>
    <xf numFmtId="0" fontId="88" fillId="0" borderId="0" xfId="16" applyFont="1" applyAlignment="1">
      <alignment vertical="center" wrapText="1"/>
    </xf>
    <xf numFmtId="0" fontId="87" fillId="0" borderId="206" xfId="16" applyFont="1" applyBorder="1" applyAlignment="1">
      <alignment horizontal="center" vertical="center" wrapText="1"/>
    </xf>
    <xf numFmtId="176" fontId="88" fillId="0" borderId="14" xfId="16" applyNumberFormat="1" applyFont="1" applyBorder="1" applyAlignment="1">
      <alignment vertical="center"/>
    </xf>
    <xf numFmtId="0" fontId="87" fillId="0" borderId="6" xfId="16" applyFont="1" applyBorder="1" applyAlignment="1">
      <alignment vertical="center"/>
    </xf>
    <xf numFmtId="5" fontId="87" fillId="0" borderId="51" xfId="4" applyFont="1" applyFill="1" applyBorder="1"/>
    <xf numFmtId="0" fontId="89" fillId="0" borderId="0" xfId="16" applyFont="1" applyAlignment="1">
      <alignment wrapText="1"/>
    </xf>
    <xf numFmtId="0" fontId="87" fillId="0" borderId="7"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46" xfId="0" applyFont="1" applyBorder="1" applyAlignment="1">
      <alignment horizontal="center" vertical="center" wrapText="1"/>
    </xf>
    <xf numFmtId="166" fontId="88" fillId="0" borderId="19" xfId="16" applyNumberFormat="1" applyFont="1" applyBorder="1" applyAlignment="1">
      <alignment vertical="center"/>
    </xf>
    <xf numFmtId="37" fontId="88" fillId="0" borderId="199" xfId="0" applyNumberFormat="1" applyFont="1" applyBorder="1"/>
    <xf numFmtId="37" fontId="88" fillId="0" borderId="198" xfId="0" applyNumberFormat="1" applyFont="1" applyBorder="1"/>
    <xf numFmtId="37" fontId="88" fillId="0" borderId="200" xfId="0" applyNumberFormat="1" applyFont="1" applyBorder="1"/>
    <xf numFmtId="37" fontId="88" fillId="0" borderId="5" xfId="0" applyNumberFormat="1" applyFont="1" applyBorder="1"/>
    <xf numFmtId="37" fontId="88" fillId="0" borderId="0" xfId="0" applyNumberFormat="1" applyFont="1"/>
    <xf numFmtId="37" fontId="88" fillId="0" borderId="17" xfId="0" applyNumberFormat="1" applyFont="1" applyBorder="1"/>
    <xf numFmtId="37" fontId="88" fillId="0" borderId="6" xfId="0" applyNumberFormat="1" applyFont="1" applyBorder="1"/>
    <xf numFmtId="0" fontId="87" fillId="0" borderId="45" xfId="16" applyFont="1" applyBorder="1" applyAlignment="1">
      <alignment vertical="center"/>
    </xf>
    <xf numFmtId="37" fontId="87" fillId="0" borderId="7" xfId="0" applyNumberFormat="1" applyFont="1" applyBorder="1"/>
    <xf numFmtId="37" fontId="87" fillId="0" borderId="8" xfId="0" applyNumberFormat="1" applyFont="1" applyBorder="1"/>
    <xf numFmtId="37" fontId="87" fillId="0" borderId="14" xfId="0" applyNumberFormat="1" applyFont="1" applyBorder="1"/>
    <xf numFmtId="37" fontId="87" fillId="0" borderId="46" xfId="0" applyNumberFormat="1" applyFont="1" applyBorder="1"/>
    <xf numFmtId="166" fontId="87" fillId="0" borderId="45" xfId="16" applyNumberFormat="1" applyFont="1" applyBorder="1" applyAlignment="1">
      <alignment vertical="center"/>
    </xf>
    <xf numFmtId="37" fontId="87" fillId="0" borderId="5" xfId="0" applyNumberFormat="1" applyFont="1" applyBorder="1"/>
    <xf numFmtId="37" fontId="87" fillId="0" borderId="0" xfId="0" applyNumberFormat="1" applyFont="1"/>
    <xf numFmtId="37" fontId="88" fillId="0" borderId="193" xfId="0" applyNumberFormat="1" applyFont="1" applyBorder="1"/>
    <xf numFmtId="164" fontId="88" fillId="0" borderId="0" xfId="0" applyNumberFormat="1" applyFont="1"/>
    <xf numFmtId="164" fontId="88" fillId="0" borderId="5" xfId="0" applyNumberFormat="1" applyFont="1" applyBorder="1"/>
    <xf numFmtId="175" fontId="88" fillId="0" borderId="5" xfId="0" applyNumberFormat="1" applyFont="1" applyBorder="1"/>
    <xf numFmtId="175" fontId="88" fillId="0" borderId="0" xfId="0" applyNumberFormat="1" applyFont="1"/>
    <xf numFmtId="175" fontId="88" fillId="0" borderId="6" xfId="0" applyNumberFormat="1" applyFont="1" applyBorder="1"/>
    <xf numFmtId="175" fontId="88" fillId="0" borderId="17" xfId="0" applyNumberFormat="1" applyFont="1" applyBorder="1"/>
    <xf numFmtId="175" fontId="87" fillId="0" borderId="7" xfId="0" applyNumberFormat="1" applyFont="1" applyBorder="1"/>
    <xf numFmtId="175" fontId="87" fillId="0" borderId="8" xfId="0" applyNumberFormat="1" applyFont="1" applyBorder="1"/>
    <xf numFmtId="175" fontId="87" fillId="0" borderId="46" xfId="0" applyNumberFormat="1" applyFont="1" applyBorder="1"/>
    <xf numFmtId="175" fontId="87" fillId="0" borderId="14" xfId="0" applyNumberFormat="1" applyFont="1" applyBorder="1"/>
    <xf numFmtId="37" fontId="88" fillId="0" borderId="5" xfId="0" applyNumberFormat="1" applyFont="1" applyBorder="1" applyAlignment="1">
      <alignment horizontal="right"/>
    </xf>
    <xf numFmtId="37" fontId="88" fillId="0" borderId="0" xfId="0" applyNumberFormat="1" applyFont="1" applyAlignment="1">
      <alignment horizontal="right"/>
    </xf>
    <xf numFmtId="0" fontId="87" fillId="0" borderId="19" xfId="16" applyFont="1" applyBorder="1" applyAlignment="1">
      <alignment wrapText="1"/>
    </xf>
    <xf numFmtId="37" fontId="87" fillId="0" borderId="6" xfId="0" applyNumberFormat="1" applyFont="1" applyBorder="1"/>
    <xf numFmtId="37" fontId="87" fillId="0" borderId="17" xfId="0" applyNumberFormat="1" applyFont="1" applyBorder="1"/>
    <xf numFmtId="0" fontId="88" fillId="0" borderId="19" xfId="16" applyFont="1" applyBorder="1" applyAlignment="1">
      <alignment vertical="center"/>
    </xf>
    <xf numFmtId="10" fontId="88" fillId="0" borderId="6" xfId="17" applyFont="1" applyBorder="1"/>
    <xf numFmtId="10" fontId="88" fillId="0" borderId="17" xfId="17" applyFont="1" applyBorder="1"/>
    <xf numFmtId="10" fontId="88" fillId="0" borderId="0" xfId="17" applyFont="1" applyFill="1" applyBorder="1"/>
    <xf numFmtId="5" fontId="87" fillId="0" borderId="16" xfId="4" applyFont="1" applyFill="1" applyBorder="1" applyAlignment="1">
      <alignment horizontal="center" vertical="center" wrapText="1"/>
    </xf>
    <xf numFmtId="0" fontId="88" fillId="0" borderId="26" xfId="0" applyFont="1" applyBorder="1" applyAlignment="1">
      <alignment vertical="center" wrapText="1"/>
    </xf>
    <xf numFmtId="3" fontId="92" fillId="0" borderId="20" xfId="1" applyNumberFormat="1" applyFont="1" applyFill="1" applyBorder="1" applyAlignment="1">
      <alignment vertical="center"/>
    </xf>
    <xf numFmtId="3" fontId="92" fillId="0" borderId="12" xfId="1" applyNumberFormat="1" applyFont="1" applyFill="1" applyBorder="1" applyAlignment="1">
      <alignment vertical="center"/>
    </xf>
    <xf numFmtId="175" fontId="88" fillId="0" borderId="12" xfId="1" applyNumberFormat="1" applyFont="1" applyFill="1" applyBorder="1" applyAlignment="1">
      <alignment vertical="center"/>
    </xf>
    <xf numFmtId="175" fontId="88" fillId="0" borderId="22" xfId="1" applyNumberFormat="1" applyFont="1" applyFill="1" applyBorder="1" applyAlignment="1">
      <alignment vertical="center"/>
    </xf>
    <xf numFmtId="164" fontId="88" fillId="0" borderId="20" xfId="1" applyNumberFormat="1" applyFont="1" applyFill="1" applyBorder="1" applyAlignment="1">
      <alignment horizontal="center" vertical="center"/>
    </xf>
    <xf numFmtId="3" fontId="92" fillId="0" borderId="19" xfId="1" applyNumberFormat="1" applyFont="1" applyFill="1" applyBorder="1" applyAlignment="1">
      <alignment horizontal="right" vertical="center"/>
    </xf>
    <xf numFmtId="3" fontId="92" fillId="0" borderId="0" xfId="1" applyNumberFormat="1" applyFont="1" applyFill="1" applyBorder="1" applyAlignment="1">
      <alignment horizontal="right" vertical="center"/>
    </xf>
    <xf numFmtId="175" fontId="88" fillId="0" borderId="0" xfId="1" applyNumberFormat="1" applyFont="1" applyFill="1" applyBorder="1" applyAlignment="1">
      <alignment horizontal="right" vertical="center"/>
    </xf>
    <xf numFmtId="175" fontId="88" fillId="0" borderId="11" xfId="1" applyNumberFormat="1" applyFont="1" applyFill="1" applyBorder="1" applyAlignment="1">
      <alignment vertical="center"/>
    </xf>
    <xf numFmtId="164" fontId="88" fillId="0" borderId="19" xfId="1" applyNumberFormat="1" applyFont="1" applyFill="1" applyBorder="1" applyAlignment="1">
      <alignment horizontal="center" vertical="center"/>
    </xf>
    <xf numFmtId="3" fontId="92" fillId="0" borderId="19" xfId="1" applyNumberFormat="1" applyFont="1" applyFill="1" applyBorder="1" applyAlignment="1">
      <alignment vertical="center"/>
    </xf>
    <xf numFmtId="3" fontId="92" fillId="0" borderId="0" xfId="1" applyNumberFormat="1" applyFont="1" applyFill="1" applyBorder="1" applyAlignment="1">
      <alignment vertical="center"/>
    </xf>
    <xf numFmtId="175" fontId="88" fillId="0" borderId="0" xfId="1" applyNumberFormat="1" applyFont="1" applyFill="1" applyBorder="1" applyAlignment="1">
      <alignment vertical="center"/>
    </xf>
    <xf numFmtId="164" fontId="88" fillId="0" borderId="0" xfId="1" applyNumberFormat="1" applyFont="1" applyFill="1" applyBorder="1" applyAlignment="1">
      <alignment vertical="center"/>
    </xf>
    <xf numFmtId="164" fontId="88" fillId="0" borderId="11" xfId="1" applyNumberFormat="1" applyFont="1" applyFill="1" applyBorder="1" applyAlignment="1">
      <alignment vertical="center"/>
    </xf>
    <xf numFmtId="3" fontId="88" fillId="0" borderId="21" xfId="1" applyNumberFormat="1" applyFont="1" applyFill="1" applyBorder="1" applyAlignment="1">
      <alignment vertical="center"/>
    </xf>
    <xf numFmtId="3" fontId="88" fillId="0" borderId="23" xfId="1" applyNumberFormat="1" applyFont="1" applyFill="1" applyBorder="1" applyAlignment="1">
      <alignment vertical="center"/>
    </xf>
    <xf numFmtId="164" fontId="88" fillId="0" borderId="21" xfId="1" applyNumberFormat="1" applyFont="1" applyFill="1" applyBorder="1" applyAlignment="1">
      <alignment horizontal="center" vertical="center"/>
    </xf>
    <xf numFmtId="3" fontId="88" fillId="0" borderId="1" xfId="1" applyNumberFormat="1" applyFont="1" applyFill="1" applyBorder="1" applyAlignment="1">
      <alignment vertical="center"/>
    </xf>
    <xf numFmtId="175" fontId="88" fillId="0" borderId="1" xfId="1" applyNumberFormat="1" applyFont="1" applyFill="1" applyBorder="1" applyAlignment="1">
      <alignment vertical="center"/>
    </xf>
    <xf numFmtId="175" fontId="88" fillId="0" borderId="10" xfId="1" applyNumberFormat="1" applyFont="1" applyFill="1" applyBorder="1" applyAlignment="1">
      <alignment vertical="center"/>
    </xf>
    <xf numFmtId="164" fontId="88" fillId="0" borderId="24" xfId="1" applyNumberFormat="1" applyFont="1" applyFill="1" applyBorder="1" applyAlignment="1">
      <alignment horizontal="center" vertical="center"/>
    </xf>
    <xf numFmtId="164" fontId="88" fillId="0" borderId="0" xfId="1" applyNumberFormat="1" applyFont="1" applyFill="1" applyBorder="1" applyAlignment="1">
      <alignment horizontal="right" vertical="center"/>
    </xf>
    <xf numFmtId="164" fontId="88" fillId="0" borderId="20" xfId="1" applyNumberFormat="1" applyFont="1" applyFill="1" applyBorder="1" applyAlignment="1">
      <alignment horizontal="left" vertical="center"/>
    </xf>
    <xf numFmtId="164" fontId="88" fillId="0" borderId="19" xfId="1" applyNumberFormat="1" applyFont="1" applyFill="1" applyBorder="1" applyAlignment="1">
      <alignment horizontal="left" vertical="center"/>
    </xf>
    <xf numFmtId="0" fontId="88" fillId="0" borderId="11" xfId="0" applyFont="1" applyBorder="1" applyAlignment="1">
      <alignment vertical="center" wrapText="1"/>
    </xf>
    <xf numFmtId="164" fontId="92" fillId="0" borderId="0" xfId="1" applyNumberFormat="1" applyFont="1" applyBorder="1" applyAlignment="1">
      <alignment vertical="center"/>
    </xf>
    <xf numFmtId="37" fontId="88" fillId="0" borderId="11" xfId="1" applyNumberFormat="1" applyFont="1" applyFill="1" applyBorder="1" applyAlignment="1">
      <alignment horizontal="right" vertical="center"/>
    </xf>
    <xf numFmtId="37" fontId="88" fillId="0" borderId="17" xfId="1" applyNumberFormat="1" applyFont="1" applyFill="1" applyBorder="1" applyAlignment="1">
      <alignment horizontal="right" vertical="center"/>
    </xf>
    <xf numFmtId="0" fontId="92" fillId="0" borderId="11" xfId="0" applyFont="1" applyBorder="1" applyAlignment="1">
      <alignment vertical="center" wrapText="1"/>
    </xf>
    <xf numFmtId="37" fontId="88" fillId="5" borderId="11" xfId="1" applyNumberFormat="1" applyFont="1" applyFill="1" applyBorder="1" applyAlignment="1">
      <alignment horizontal="right" vertical="center"/>
    </xf>
    <xf numFmtId="37" fontId="88" fillId="5" borderId="17" xfId="1" applyNumberFormat="1" applyFont="1" applyFill="1" applyBorder="1" applyAlignment="1">
      <alignment horizontal="right" vertical="center"/>
    </xf>
    <xf numFmtId="0" fontId="92" fillId="0" borderId="16" xfId="0" applyFont="1" applyBorder="1" applyAlignment="1">
      <alignment vertical="center" wrapText="1"/>
    </xf>
    <xf numFmtId="37" fontId="88" fillId="0" borderId="11" xfId="1" applyNumberFormat="1" applyFont="1" applyFill="1" applyBorder="1" applyAlignment="1">
      <alignment vertical="center"/>
    </xf>
    <xf numFmtId="37" fontId="88" fillId="0" borderId="17" xfId="1" applyNumberFormat="1" applyFont="1" applyFill="1" applyBorder="1" applyAlignment="1">
      <alignment vertical="center"/>
    </xf>
    <xf numFmtId="0" fontId="87" fillId="0" borderId="10" xfId="0" applyFont="1" applyBorder="1" applyAlignment="1">
      <alignment vertical="center" wrapText="1"/>
    </xf>
    <xf numFmtId="164" fontId="88" fillId="0" borderId="1" xfId="1" applyNumberFormat="1" applyFont="1" applyFill="1" applyBorder="1" applyAlignment="1">
      <alignment vertical="center"/>
    </xf>
    <xf numFmtId="164" fontId="88" fillId="0" borderId="10" xfId="1" applyNumberFormat="1" applyFont="1" applyFill="1" applyBorder="1" applyAlignment="1">
      <alignment vertical="center"/>
    </xf>
    <xf numFmtId="164" fontId="88" fillId="0" borderId="22" xfId="1" applyNumberFormat="1" applyFont="1" applyFill="1" applyBorder="1" applyAlignment="1">
      <alignment vertical="center"/>
    </xf>
    <xf numFmtId="164" fontId="88" fillId="0" borderId="17" xfId="1" applyNumberFormat="1" applyFont="1" applyFill="1" applyBorder="1" applyAlignment="1">
      <alignment vertical="center"/>
    </xf>
    <xf numFmtId="0" fontId="88" fillId="6" borderId="24" xfId="0" applyFont="1" applyFill="1" applyBorder="1" applyAlignment="1">
      <alignment vertical="center"/>
    </xf>
    <xf numFmtId="0" fontId="88" fillId="6" borderId="53" xfId="0" applyFont="1" applyFill="1" applyBorder="1" applyAlignment="1">
      <alignment vertical="center" wrapText="1"/>
    </xf>
    <xf numFmtId="0" fontId="88" fillId="6" borderId="53" xfId="0" applyFont="1" applyFill="1" applyBorder="1" applyAlignment="1">
      <alignment vertical="center"/>
    </xf>
    <xf numFmtId="0" fontId="88" fillId="6" borderId="54" xfId="0" applyFont="1" applyFill="1" applyBorder="1" applyAlignment="1">
      <alignment vertical="center"/>
    </xf>
    <xf numFmtId="0" fontId="88" fillId="6" borderId="1" xfId="0" applyFont="1" applyFill="1" applyBorder="1" applyAlignment="1">
      <alignment vertical="center"/>
    </xf>
    <xf numFmtId="0" fontId="88" fillId="0" borderId="10" xfId="0" applyFont="1" applyBorder="1" applyAlignment="1">
      <alignment vertical="center"/>
    </xf>
    <xf numFmtId="5" fontId="88" fillId="0" borderId="0" xfId="4" applyFont="1" applyFill="1" applyBorder="1" applyAlignment="1">
      <alignment vertical="center"/>
    </xf>
    <xf numFmtId="5" fontId="88" fillId="0" borderId="11" xfId="4" applyFont="1" applyFill="1" applyBorder="1" applyAlignment="1">
      <alignment vertical="center"/>
    </xf>
    <xf numFmtId="10" fontId="88" fillId="0" borderId="19" xfId="17" applyFont="1" applyFill="1" applyBorder="1" applyAlignment="1">
      <alignment vertical="center"/>
    </xf>
    <xf numFmtId="5" fontId="88" fillId="0" borderId="11" xfId="4" applyFont="1" applyFill="1" applyBorder="1" applyAlignment="1">
      <alignment horizontal="right" vertical="center"/>
    </xf>
    <xf numFmtId="10" fontId="88" fillId="0" borderId="19" xfId="17" applyFont="1" applyFill="1" applyBorder="1" applyAlignment="1">
      <alignment horizontal="right" vertical="center"/>
    </xf>
    <xf numFmtId="5" fontId="92" fillId="0" borderId="0" xfId="4" applyFont="1" applyFill="1" applyAlignment="1">
      <alignment vertical="center"/>
    </xf>
    <xf numFmtId="0" fontId="88" fillId="0" borderId="25" xfId="0" applyFont="1" applyBorder="1" applyAlignment="1">
      <alignment vertical="center" wrapText="1"/>
    </xf>
    <xf numFmtId="5" fontId="88" fillId="0" borderId="1" xfId="4" applyFont="1" applyFill="1" applyBorder="1" applyAlignment="1">
      <alignment vertical="center"/>
    </xf>
    <xf numFmtId="5" fontId="88" fillId="0" borderId="10" xfId="4" applyFont="1" applyFill="1" applyBorder="1" applyAlignment="1">
      <alignment vertical="center"/>
    </xf>
    <xf numFmtId="10" fontId="88" fillId="0" borderId="24" xfId="17" applyFont="1" applyFill="1" applyBorder="1" applyAlignment="1">
      <alignment vertical="center"/>
    </xf>
    <xf numFmtId="1" fontId="88" fillId="0" borderId="1" xfId="4" applyNumberFormat="1" applyFont="1" applyFill="1" applyBorder="1" applyAlignment="1">
      <alignment vertical="center"/>
    </xf>
    <xf numFmtId="1" fontId="88" fillId="0" borderId="10" xfId="4" applyNumberFormat="1" applyFont="1" applyFill="1" applyBorder="1" applyAlignment="1">
      <alignment vertical="center"/>
    </xf>
    <xf numFmtId="5" fontId="88" fillId="0" borderId="10" xfId="4" applyFont="1" applyFill="1" applyBorder="1" applyAlignment="1">
      <alignment horizontal="right" vertical="center"/>
    </xf>
    <xf numFmtId="5" fontId="88" fillId="0" borderId="12" xfId="4" applyFont="1" applyFill="1" applyBorder="1" applyAlignment="1">
      <alignment vertical="center"/>
    </xf>
    <xf numFmtId="5" fontId="88" fillId="0" borderId="22" xfId="4" applyFont="1" applyFill="1" applyBorder="1" applyAlignment="1">
      <alignment vertical="center"/>
    </xf>
    <xf numFmtId="5" fontId="92" fillId="0" borderId="0" xfId="4" applyFont="1" applyFill="1" applyBorder="1" applyAlignment="1">
      <alignment vertical="center"/>
    </xf>
    <xf numFmtId="0" fontId="92" fillId="0" borderId="17" xfId="0" applyFont="1" applyBorder="1" applyAlignment="1">
      <alignment vertical="center" wrapText="1"/>
    </xf>
    <xf numFmtId="5" fontId="92" fillId="0" borderId="11" xfId="4" applyFont="1" applyFill="1" applyBorder="1" applyAlignment="1">
      <alignment vertical="center"/>
    </xf>
    <xf numFmtId="0" fontId="92" fillId="0" borderId="25" xfId="0" applyFont="1" applyBorder="1" applyAlignment="1">
      <alignment vertical="center" wrapText="1"/>
    </xf>
    <xf numFmtId="5" fontId="92" fillId="0" borderId="1" xfId="4" applyFont="1" applyFill="1" applyBorder="1" applyAlignment="1">
      <alignment vertical="center"/>
    </xf>
    <xf numFmtId="0" fontId="88" fillId="0" borderId="10" xfId="0" applyFont="1" applyBorder="1" applyAlignment="1">
      <alignment horizontal="center" vertical="center" textRotation="90" wrapText="1"/>
    </xf>
    <xf numFmtId="37" fontId="88" fillId="0" borderId="1" xfId="4" applyNumberFormat="1" applyFont="1" applyFill="1" applyBorder="1" applyAlignment="1">
      <alignment vertical="center"/>
    </xf>
    <xf numFmtId="37" fontId="88" fillId="0" borderId="10" xfId="4" applyNumberFormat="1" applyFont="1" applyFill="1" applyBorder="1" applyAlignment="1">
      <alignment vertical="center"/>
    </xf>
    <xf numFmtId="0" fontId="89" fillId="6" borderId="20" xfId="0" applyFont="1" applyFill="1" applyBorder="1" applyAlignment="1">
      <alignment vertical="center"/>
    </xf>
    <xf numFmtId="0" fontId="89" fillId="6" borderId="0" xfId="0" applyFont="1" applyFill="1" applyAlignment="1">
      <alignment vertical="center" wrapText="1"/>
    </xf>
    <xf numFmtId="0" fontId="89" fillId="6" borderId="0" xfId="0" applyFont="1" applyFill="1" applyAlignment="1">
      <alignment vertical="center"/>
    </xf>
    <xf numFmtId="0" fontId="89" fillId="6" borderId="17" xfId="0" applyFont="1" applyFill="1" applyBorder="1" applyAlignment="1">
      <alignment vertical="center"/>
    </xf>
    <xf numFmtId="0" fontId="89" fillId="0" borderId="0" xfId="0" applyFont="1" applyAlignment="1">
      <alignment vertical="center" wrapText="1"/>
    </xf>
    <xf numFmtId="0" fontId="87" fillId="0" borderId="0" xfId="16" applyFont="1" applyAlignment="1">
      <alignment horizontal="center" vertical="top" wrapText="1"/>
    </xf>
    <xf numFmtId="0" fontId="87" fillId="0" borderId="199" xfId="16" applyFont="1" applyBorder="1" applyAlignment="1">
      <alignment horizontal="center" vertical="top" wrapText="1"/>
    </xf>
    <xf numFmtId="37" fontId="88" fillId="0" borderId="0" xfId="4" applyNumberFormat="1" applyFont="1" applyFill="1" applyBorder="1"/>
    <xf numFmtId="175" fontId="87" fillId="0" borderId="0" xfId="1" applyNumberFormat="1" applyFont="1" applyFill="1" applyBorder="1" applyAlignment="1"/>
    <xf numFmtId="5" fontId="88" fillId="0" borderId="6" xfId="4" applyFont="1" applyFill="1" applyBorder="1" applyAlignment="1"/>
    <xf numFmtId="10" fontId="88" fillId="0" borderId="0" xfId="17" applyFont="1"/>
    <xf numFmtId="5" fontId="88" fillId="0" borderId="6" xfId="4" applyFont="1" applyBorder="1"/>
    <xf numFmtId="5" fontId="87" fillId="0" borderId="6" xfId="4" applyFont="1" applyBorder="1"/>
    <xf numFmtId="177" fontId="87" fillId="0" borderId="199" xfId="1" applyNumberFormat="1" applyFont="1" applyBorder="1"/>
    <xf numFmtId="0" fontId="95" fillId="6" borderId="1" xfId="0" applyFont="1" applyFill="1" applyBorder="1" applyAlignment="1">
      <alignment wrapText="1"/>
    </xf>
    <xf numFmtId="0" fontId="93" fillId="6" borderId="21" xfId="0" applyFont="1" applyFill="1" applyBorder="1" applyAlignment="1">
      <alignment horizontal="center" vertical="center"/>
    </xf>
    <xf numFmtId="0" fontId="95" fillId="0" borderId="0" xfId="0" applyFont="1"/>
    <xf numFmtId="0" fontId="93" fillId="6" borderId="27" xfId="0" applyFont="1" applyFill="1" applyBorder="1" applyAlignment="1">
      <alignment vertical="center"/>
    </xf>
    <xf numFmtId="175" fontId="93" fillId="6" borderId="23" xfId="0" applyNumberFormat="1" applyFont="1" applyFill="1" applyBorder="1" applyAlignment="1">
      <alignment horizontal="right" vertical="center"/>
    </xf>
    <xf numFmtId="10" fontId="94" fillId="0" borderId="0" xfId="17" applyFont="1" applyFill="1" applyBorder="1" applyAlignment="1">
      <alignment horizontal="center" wrapText="1"/>
    </xf>
    <xf numFmtId="37" fontId="94" fillId="0" borderId="23" xfId="1" applyNumberFormat="1" applyFont="1" applyFill="1" applyBorder="1" applyAlignment="1">
      <alignment horizontal="center" wrapText="1"/>
    </xf>
    <xf numFmtId="37" fontId="94" fillId="0" borderId="0" xfId="0" applyNumberFormat="1" applyFont="1" applyAlignment="1">
      <alignment horizontal="right"/>
    </xf>
    <xf numFmtId="164" fontId="94" fillId="0" borderId="19" xfId="1" applyNumberFormat="1" applyFont="1" applyFill="1" applyBorder="1" applyAlignment="1">
      <alignment vertical="center"/>
    </xf>
    <xf numFmtId="164" fontId="94" fillId="0" borderId="19" xfId="1" applyNumberFormat="1" applyFont="1" applyFill="1" applyBorder="1" applyAlignment="1">
      <alignment horizontal="right" vertical="center"/>
    </xf>
    <xf numFmtId="10" fontId="94" fillId="0" borderId="24" xfId="17" applyFont="1" applyFill="1" applyBorder="1" applyAlignment="1">
      <alignment vertical="center"/>
    </xf>
    <xf numFmtId="5" fontId="94" fillId="0" borderId="10" xfId="4" applyFont="1" applyFill="1" applyBorder="1" applyAlignment="1">
      <alignment vertical="center"/>
    </xf>
    <xf numFmtId="10" fontId="94" fillId="0" borderId="12" xfId="17" applyFont="1" applyFill="1" applyBorder="1" applyAlignment="1">
      <alignment vertical="center"/>
    </xf>
    <xf numFmtId="175" fontId="94" fillId="0" borderId="0" xfId="1" applyNumberFormat="1" applyFont="1" applyFill="1" applyBorder="1" applyAlignment="1"/>
    <xf numFmtId="174" fontId="94" fillId="0" borderId="0" xfId="16" applyNumberFormat="1" applyFont="1"/>
    <xf numFmtId="37" fontId="94" fillId="0" borderId="0" xfId="1" applyNumberFormat="1" applyFont="1" applyBorder="1"/>
    <xf numFmtId="174" fontId="94" fillId="0" borderId="23" xfId="16" applyNumberFormat="1" applyFont="1" applyBorder="1"/>
    <xf numFmtId="0" fontId="94" fillId="0" borderId="0" xfId="15" applyFont="1" applyAlignment="1">
      <alignment vertical="center"/>
    </xf>
    <xf numFmtId="37" fontId="88" fillId="0" borderId="0" xfId="1" applyNumberFormat="1" applyFont="1" applyFill="1" applyBorder="1" applyAlignment="1">
      <alignment horizontal="right" vertical="center"/>
    </xf>
    <xf numFmtId="5" fontId="88" fillId="0" borderId="62" xfId="4" applyFont="1" applyBorder="1" applyAlignment="1">
      <alignment vertical="center"/>
    </xf>
    <xf numFmtId="166" fontId="88" fillId="0" borderId="19" xfId="16" applyNumberFormat="1" applyFont="1" applyBorder="1" applyAlignment="1">
      <alignment vertical="center" wrapText="1"/>
    </xf>
    <xf numFmtId="0" fontId="87" fillId="0" borderId="45" xfId="16" applyFont="1" applyBorder="1" applyAlignment="1">
      <alignment vertical="center" wrapText="1"/>
    </xf>
    <xf numFmtId="166" fontId="87" fillId="0" borderId="45" xfId="16" applyNumberFormat="1" applyFont="1" applyBorder="1" applyAlignment="1">
      <alignment vertical="center" wrapText="1"/>
    </xf>
    <xf numFmtId="166" fontId="88" fillId="0" borderId="194" xfId="16" applyNumberFormat="1" applyFont="1" applyBorder="1" applyAlignment="1">
      <alignment vertical="center" wrapText="1"/>
    </xf>
    <xf numFmtId="37" fontId="88" fillId="0" borderId="198" xfId="1" applyNumberFormat="1" applyFont="1" applyFill="1" applyBorder="1" applyAlignment="1">
      <alignment vertical="center" wrapText="1"/>
    </xf>
    <xf numFmtId="164" fontId="88" fillId="0" borderId="200" xfId="1" applyNumberFormat="1" applyFont="1" applyFill="1" applyBorder="1" applyAlignment="1">
      <alignment horizontal="right" vertical="center" wrapText="1"/>
    </xf>
    <xf numFmtId="164" fontId="88" fillId="0" borderId="0" xfId="1" applyNumberFormat="1" applyFont="1" applyBorder="1" applyAlignment="1">
      <alignment vertical="center" wrapText="1"/>
    </xf>
    <xf numFmtId="164" fontId="87" fillId="0" borderId="0" xfId="1" applyNumberFormat="1" applyFont="1" applyBorder="1" applyAlignment="1">
      <alignment vertical="center" wrapText="1"/>
    </xf>
    <xf numFmtId="10" fontId="88" fillId="0" borderId="0" xfId="17" applyFont="1" applyBorder="1" applyAlignment="1">
      <alignment vertical="center" wrapText="1"/>
    </xf>
    <xf numFmtId="0" fontId="95" fillId="0" borderId="59" xfId="0" applyFont="1" applyBorder="1"/>
    <xf numFmtId="5" fontId="88" fillId="0" borderId="15" xfId="4" applyFont="1" applyFill="1" applyBorder="1"/>
    <xf numFmtId="37" fontId="88" fillId="0" borderId="8" xfId="4" applyNumberFormat="1" applyFont="1" applyFill="1" applyBorder="1"/>
    <xf numFmtId="5" fontId="88" fillId="0" borderId="15" xfId="4" applyFont="1" applyBorder="1"/>
    <xf numFmtId="0" fontId="87" fillId="0" borderId="62" xfId="0" applyFont="1" applyBorder="1" applyAlignment="1">
      <alignment vertical="top" wrapText="1"/>
    </xf>
    <xf numFmtId="5" fontId="87" fillId="0" borderId="62" xfId="4" applyFont="1" applyBorder="1" applyAlignment="1">
      <alignment vertical="center"/>
    </xf>
    <xf numFmtId="166" fontId="87" fillId="0" borderId="19" xfId="16" applyNumberFormat="1" applyFont="1" applyBorder="1" applyAlignment="1">
      <alignment vertical="center" wrapText="1"/>
    </xf>
    <xf numFmtId="176" fontId="87" fillId="0" borderId="6" xfId="16" applyNumberFormat="1" applyFont="1" applyBorder="1" applyAlignment="1">
      <alignment vertical="center"/>
    </xf>
    <xf numFmtId="176" fontId="88" fillId="0" borderId="6" xfId="16" applyNumberFormat="1" applyFont="1" applyBorder="1" applyAlignment="1">
      <alignment vertical="center" wrapText="1"/>
    </xf>
    <xf numFmtId="176" fontId="87" fillId="0" borderId="6" xfId="16" applyNumberFormat="1" applyFont="1" applyBorder="1" applyAlignment="1">
      <alignment vertical="center" wrapText="1"/>
    </xf>
    <xf numFmtId="176" fontId="87" fillId="0" borderId="51" xfId="16" applyNumberFormat="1" applyFont="1" applyBorder="1" applyAlignment="1">
      <alignment vertical="center" wrapText="1"/>
    </xf>
    <xf numFmtId="37" fontId="87" fillId="0" borderId="5" xfId="0" applyNumberFormat="1" applyFont="1" applyBorder="1" applyAlignment="1">
      <alignment horizontal="right"/>
    </xf>
    <xf numFmtId="37" fontId="87" fillId="0" borderId="0" xfId="0" applyNumberFormat="1" applyFont="1" applyAlignment="1">
      <alignment horizontal="right"/>
    </xf>
    <xf numFmtId="37" fontId="87" fillId="0" borderId="7" xfId="0" applyNumberFormat="1" applyFont="1" applyBorder="1" applyAlignment="1">
      <alignment horizontal="right"/>
    </xf>
    <xf numFmtId="37" fontId="93" fillId="0" borderId="8" xfId="0" applyNumberFormat="1" applyFont="1" applyBorder="1" applyAlignment="1">
      <alignment horizontal="right"/>
    </xf>
    <xf numFmtId="37" fontId="87" fillId="0" borderId="8" xfId="0" applyNumberFormat="1" applyFont="1" applyBorder="1" applyAlignment="1">
      <alignment horizontal="right"/>
    </xf>
    <xf numFmtId="10" fontId="88" fillId="0" borderId="5" xfId="17" applyFont="1" applyBorder="1" applyAlignment="1">
      <alignment horizontal="right"/>
    </xf>
    <xf numFmtId="10" fontId="88" fillId="0" borderId="0" xfId="17" applyFont="1" applyBorder="1" applyAlignment="1">
      <alignment horizontal="right"/>
    </xf>
    <xf numFmtId="10" fontId="88" fillId="0" borderId="0" xfId="17" applyFont="1" applyBorder="1"/>
    <xf numFmtId="0" fontId="87" fillId="0" borderId="45" xfId="16" applyFont="1" applyBorder="1" applyAlignment="1">
      <alignment horizontal="center" vertical="center" wrapText="1"/>
    </xf>
    <xf numFmtId="0" fontId="88" fillId="0" borderId="23" xfId="16" applyFont="1" applyBorder="1" applyAlignment="1">
      <alignment horizontal="center" vertical="center" wrapText="1"/>
    </xf>
    <xf numFmtId="0" fontId="87" fillId="0" borderId="6" xfId="16" applyFont="1" applyBorder="1" applyAlignment="1">
      <alignment horizontal="center" vertical="center"/>
    </xf>
    <xf numFmtId="175" fontId="88" fillId="0" borderId="9" xfId="1" applyNumberFormat="1" applyFont="1" applyFill="1" applyBorder="1" applyAlignment="1">
      <alignment horizontal="right" vertical="center" wrapText="1"/>
    </xf>
    <xf numFmtId="5" fontId="88" fillId="0" borderId="190" xfId="4" applyFont="1" applyFill="1" applyBorder="1" applyAlignment="1">
      <alignment vertical="center"/>
    </xf>
    <xf numFmtId="5" fontId="88" fillId="0" borderId="6" xfId="4" applyFont="1" applyFill="1" applyBorder="1" applyAlignment="1">
      <alignment vertical="center"/>
    </xf>
    <xf numFmtId="172" fontId="87" fillId="0" borderId="51" xfId="4" quotePrefix="1" applyNumberFormat="1" applyFont="1" applyBorder="1" applyAlignment="1">
      <alignment horizontal="center" vertical="center" wrapText="1"/>
    </xf>
    <xf numFmtId="172" fontId="87" fillId="0" borderId="34" xfId="4" quotePrefix="1" applyNumberFormat="1" applyFont="1" applyBorder="1" applyAlignment="1">
      <alignment horizontal="center" vertical="center" wrapText="1"/>
    </xf>
    <xf numFmtId="5" fontId="87" fillId="0" borderId="34" xfId="4" applyFont="1" applyBorder="1" applyAlignment="1">
      <alignment vertical="center"/>
    </xf>
    <xf numFmtId="172" fontId="87" fillId="0" borderId="55" xfId="4" quotePrefix="1" applyNumberFormat="1" applyFont="1" applyBorder="1" applyAlignment="1">
      <alignment horizontal="center" vertical="center" wrapText="1"/>
    </xf>
    <xf numFmtId="5" fontId="88" fillId="0" borderId="15" xfId="4" applyFont="1" applyBorder="1" applyAlignment="1">
      <alignment vertical="center"/>
    </xf>
    <xf numFmtId="5" fontId="88" fillId="0" borderId="189" xfId="4" applyFont="1" applyBorder="1" applyAlignment="1">
      <alignment vertical="center"/>
    </xf>
    <xf numFmtId="5" fontId="88" fillId="0" borderId="190" xfId="4" applyFont="1" applyBorder="1" applyAlignment="1">
      <alignment vertical="center"/>
    </xf>
    <xf numFmtId="5" fontId="88" fillId="0" borderId="57" xfId="4" applyFont="1" applyBorder="1" applyAlignment="1">
      <alignment vertical="center"/>
    </xf>
    <xf numFmtId="5" fontId="87" fillId="0" borderId="55" xfId="4" applyFont="1" applyBorder="1" applyAlignment="1">
      <alignment vertical="center"/>
    </xf>
    <xf numFmtId="175" fontId="88" fillId="0" borderId="1" xfId="0" applyNumberFormat="1" applyFont="1" applyBorder="1" applyAlignment="1">
      <alignment vertical="center"/>
    </xf>
    <xf numFmtId="175" fontId="93" fillId="6" borderId="1" xfId="0" applyNumberFormat="1" applyFont="1" applyFill="1" applyBorder="1" applyAlignment="1">
      <alignment horizontal="right" vertical="center"/>
    </xf>
    <xf numFmtId="175" fontId="88" fillId="0" borderId="17" xfId="1" applyNumberFormat="1" applyFont="1" applyFill="1" applyBorder="1" applyAlignment="1">
      <alignment vertical="center" wrapText="1"/>
    </xf>
    <xf numFmtId="164" fontId="87" fillId="0" borderId="46" xfId="1" applyNumberFormat="1" applyFont="1" applyBorder="1" applyAlignment="1">
      <alignment vertical="center" wrapText="1"/>
    </xf>
    <xf numFmtId="164" fontId="88" fillId="0" borderId="17" xfId="1" applyNumberFormat="1" applyFont="1" applyBorder="1" applyAlignment="1">
      <alignment vertical="center" wrapText="1"/>
    </xf>
    <xf numFmtId="164" fontId="87" fillId="0" borderId="17" xfId="1" applyNumberFormat="1" applyFont="1" applyBorder="1" applyAlignment="1">
      <alignment vertical="center" wrapText="1"/>
    </xf>
    <xf numFmtId="10" fontId="88" fillId="0" borderId="17" xfId="17" applyFont="1" applyBorder="1" applyAlignment="1">
      <alignment vertical="center" wrapText="1"/>
    </xf>
    <xf numFmtId="175" fontId="88" fillId="0" borderId="200" xfId="1" applyNumberFormat="1" applyFont="1" applyFill="1" applyBorder="1" applyAlignment="1">
      <alignment vertical="center" wrapText="1"/>
    </xf>
    <xf numFmtId="37" fontId="88" fillId="0" borderId="24" xfId="1" applyNumberFormat="1" applyFont="1" applyFill="1" applyBorder="1" applyAlignment="1">
      <alignment vertical="center"/>
    </xf>
    <xf numFmtId="37" fontId="88" fillId="0" borderId="1" xfId="1" applyNumberFormat="1" applyFont="1" applyFill="1" applyBorder="1" applyAlignment="1">
      <alignment vertical="center"/>
    </xf>
    <xf numFmtId="175" fontId="87" fillId="0" borderId="0" xfId="0" applyNumberFormat="1" applyFont="1" applyAlignment="1">
      <alignment vertical="center"/>
    </xf>
    <xf numFmtId="175" fontId="87" fillId="0" borderId="210" xfId="0" applyNumberFormat="1" applyFont="1" applyBorder="1" applyAlignment="1">
      <alignment vertical="center"/>
    </xf>
    <xf numFmtId="5" fontId="88" fillId="0" borderId="0" xfId="4" applyFont="1" applyBorder="1" applyAlignment="1">
      <alignment vertical="center" wrapText="1"/>
    </xf>
    <xf numFmtId="0" fontId="88" fillId="6" borderId="12" xfId="0" applyFont="1" applyFill="1" applyBorder="1" applyAlignment="1">
      <alignment horizontal="left" vertical="top"/>
    </xf>
    <xf numFmtId="0" fontId="88" fillId="6" borderId="19" xfId="0" applyFont="1" applyFill="1" applyBorder="1" applyAlignment="1">
      <alignment horizontal="left" vertical="top" wrapText="1"/>
    </xf>
    <xf numFmtId="0" fontId="88" fillId="6" borderId="0" xfId="0" applyFont="1" applyFill="1" applyAlignment="1">
      <alignment horizontal="left" vertical="top" wrapText="1"/>
    </xf>
    <xf numFmtId="5" fontId="87" fillId="0" borderId="24" xfId="4" applyFont="1" applyFill="1" applyBorder="1" applyAlignment="1">
      <alignment horizontal="center" vertical="center" wrapText="1"/>
    </xf>
    <xf numFmtId="5" fontId="87" fillId="0" borderId="1" xfId="4" applyFont="1" applyFill="1" applyBorder="1" applyAlignment="1">
      <alignment horizontal="center" vertical="center" wrapText="1"/>
    </xf>
    <xf numFmtId="5" fontId="87" fillId="0" borderId="25" xfId="4" applyFont="1" applyFill="1" applyBorder="1" applyAlignment="1">
      <alignment horizontal="center" vertical="center" wrapText="1"/>
    </xf>
    <xf numFmtId="0" fontId="88" fillId="0" borderId="22" xfId="0" applyFont="1" applyBorder="1" applyAlignment="1">
      <alignment horizontal="center" vertical="center" textRotation="90" wrapText="1"/>
    </xf>
    <xf numFmtId="0" fontId="88" fillId="0" borderId="11" xfId="0" applyFont="1" applyBorder="1" applyAlignment="1">
      <alignment horizontal="center" vertical="center" textRotation="90" wrapText="1"/>
    </xf>
    <xf numFmtId="0" fontId="88" fillId="0" borderId="16" xfId="0" applyFont="1" applyBorder="1" applyAlignment="1">
      <alignment horizontal="center" vertical="center" textRotation="90" wrapText="1"/>
    </xf>
    <xf numFmtId="0" fontId="88" fillId="6" borderId="21" xfId="0" applyFont="1" applyFill="1" applyBorder="1" applyAlignment="1">
      <alignment horizontal="left" vertical="top" wrapText="1"/>
    </xf>
    <xf numFmtId="0" fontId="88" fillId="6" borderId="23" xfId="0" applyFont="1" applyFill="1" applyBorder="1" applyAlignment="1">
      <alignment horizontal="left" vertical="top" wrapText="1"/>
    </xf>
    <xf numFmtId="0" fontId="88" fillId="6" borderId="27" xfId="0" applyFont="1" applyFill="1" applyBorder="1" applyAlignment="1">
      <alignment horizontal="left" vertical="top" wrapText="1"/>
    </xf>
    <xf numFmtId="0" fontId="88" fillId="6" borderId="17" xfId="0" applyFont="1" applyFill="1" applyBorder="1" applyAlignment="1">
      <alignment horizontal="left" vertical="top" wrapText="1"/>
    </xf>
    <xf numFmtId="0" fontId="88" fillId="6" borderId="20" xfId="0" applyFont="1" applyFill="1" applyBorder="1" applyAlignment="1">
      <alignment horizontal="left" vertical="center"/>
    </xf>
    <xf numFmtId="0" fontId="88" fillId="6" borderId="12" xfId="0" applyFont="1" applyFill="1" applyBorder="1" applyAlignment="1">
      <alignment horizontal="left" vertical="center"/>
    </xf>
    <xf numFmtId="0" fontId="88" fillId="6" borderId="26" xfId="0" applyFont="1" applyFill="1" applyBorder="1" applyAlignment="1">
      <alignment horizontal="left" vertical="center"/>
    </xf>
    <xf numFmtId="0" fontId="88" fillId="0" borderId="19" xfId="0" applyFont="1" applyBorder="1" applyAlignment="1">
      <alignment horizontal="center" vertical="center"/>
    </xf>
    <xf numFmtId="0" fontId="88" fillId="0" borderId="21" xfId="0" applyFont="1" applyBorder="1" applyAlignment="1">
      <alignment horizontal="center" vertical="center"/>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8" fillId="6" borderId="20" xfId="27" applyFont="1" applyFill="1" applyBorder="1" applyAlignment="1">
      <alignment horizontal="left" vertical="center"/>
    </xf>
    <xf numFmtId="0" fontId="88" fillId="6" borderId="12" xfId="27" applyFont="1" applyFill="1" applyBorder="1" applyAlignment="1">
      <alignment horizontal="left" vertical="center"/>
    </xf>
    <xf numFmtId="0" fontId="88" fillId="6" borderId="26" xfId="27" applyFont="1" applyFill="1" applyBorder="1" applyAlignment="1">
      <alignment horizontal="left" vertical="center"/>
    </xf>
    <xf numFmtId="0" fontId="89" fillId="6" borderId="21" xfId="27" applyFont="1" applyFill="1" applyBorder="1" applyAlignment="1">
      <alignment horizontal="left" vertical="center"/>
    </xf>
    <xf numFmtId="0" fontId="89" fillId="6" borderId="23" xfId="27" applyFont="1" applyFill="1" applyBorder="1" applyAlignment="1">
      <alignment horizontal="left" vertical="center"/>
    </xf>
    <xf numFmtId="0" fontId="89" fillId="6" borderId="27" xfId="27" applyFont="1" applyFill="1" applyBorder="1" applyAlignment="1">
      <alignment horizontal="left" vertical="center"/>
    </xf>
    <xf numFmtId="0" fontId="87" fillId="0" borderId="24" xfId="27" applyFont="1" applyBorder="1" applyAlignment="1">
      <alignment horizontal="center" vertical="center"/>
    </xf>
    <xf numFmtId="0" fontId="87" fillId="0" borderId="1" xfId="27" applyFont="1" applyBorder="1" applyAlignment="1">
      <alignment horizontal="center" vertical="center"/>
    </xf>
    <xf numFmtId="0" fontId="87" fillId="0" borderId="25" xfId="27" applyFont="1" applyBorder="1" applyAlignment="1">
      <alignment horizontal="center" vertical="center"/>
    </xf>
    <xf numFmtId="0" fontId="87" fillId="0" borderId="22" xfId="27" applyFont="1" applyBorder="1" applyAlignment="1">
      <alignment horizontal="center" vertical="center" textRotation="90" wrapText="1"/>
    </xf>
    <xf numFmtId="0" fontId="87" fillId="0" borderId="11" xfId="27" applyFont="1" applyBorder="1" applyAlignment="1">
      <alignment horizontal="center" vertical="center" textRotation="90" wrapText="1"/>
    </xf>
    <xf numFmtId="0" fontId="87" fillId="0" borderId="16" xfId="27" applyFont="1" applyBorder="1" applyAlignment="1">
      <alignment horizontal="center" vertical="center" textRotation="90" wrapText="1"/>
    </xf>
    <xf numFmtId="0" fontId="89" fillId="0" borderId="207" xfId="16" applyFont="1" applyBorder="1" applyAlignment="1">
      <alignment horizontal="left" vertical="center" wrapText="1"/>
    </xf>
    <xf numFmtId="0" fontId="89" fillId="0" borderId="208" xfId="16" applyFont="1" applyBorder="1" applyAlignment="1">
      <alignment horizontal="left" vertical="center" wrapText="1"/>
    </xf>
    <xf numFmtId="0" fontId="89" fillId="0" borderId="209" xfId="16" applyFont="1" applyBorder="1" applyAlignment="1">
      <alignment horizontal="left" vertical="center" wrapText="1"/>
    </xf>
    <xf numFmtId="0" fontId="89" fillId="0" borderId="66" xfId="16" applyFont="1" applyBorder="1" applyAlignment="1">
      <alignment horizontal="left" vertical="center" wrapText="1"/>
    </xf>
    <xf numFmtId="0" fontId="89" fillId="0" borderId="39" xfId="16" applyFont="1" applyBorder="1" applyAlignment="1">
      <alignment horizontal="left" vertical="center" wrapText="1"/>
    </xf>
    <xf numFmtId="0" fontId="89" fillId="0" borderId="67" xfId="16" applyFont="1" applyBorder="1" applyAlignment="1">
      <alignment horizontal="left" vertical="center" wrapText="1"/>
    </xf>
    <xf numFmtId="0" fontId="87" fillId="0" borderId="40" xfId="28" applyFont="1" applyBorder="1" applyAlignment="1">
      <alignment horizontal="center" vertical="center"/>
    </xf>
    <xf numFmtId="0" fontId="87" fillId="0" borderId="41" xfId="28" applyFont="1" applyBorder="1" applyAlignment="1">
      <alignment horizontal="center" vertical="center"/>
    </xf>
    <xf numFmtId="0" fontId="87" fillId="0" borderId="42" xfId="28" applyFont="1" applyBorder="1" applyAlignment="1">
      <alignment horizontal="center" vertical="center"/>
    </xf>
    <xf numFmtId="0" fontId="89" fillId="0" borderId="64" xfId="16" applyFont="1" applyBorder="1" applyAlignment="1">
      <alignment horizontal="left" vertical="center"/>
    </xf>
    <xf numFmtId="0" fontId="89" fillId="0" borderId="47" xfId="16" applyFont="1" applyBorder="1" applyAlignment="1">
      <alignment horizontal="left" vertical="center"/>
    </xf>
    <xf numFmtId="0" fontId="89" fillId="0" borderId="65" xfId="16" applyFont="1" applyBorder="1" applyAlignment="1">
      <alignment horizontal="left" vertical="center"/>
    </xf>
    <xf numFmtId="0" fontId="89" fillId="0" borderId="19" xfId="16" applyFont="1" applyBorder="1" applyAlignment="1">
      <alignment horizontal="left" vertical="center" wrapText="1"/>
    </xf>
    <xf numFmtId="0" fontId="89" fillId="0" borderId="0" xfId="16" applyFont="1" applyAlignment="1">
      <alignment horizontal="left" vertical="center" wrapText="1"/>
    </xf>
    <xf numFmtId="0" fontId="89" fillId="0" borderId="17" xfId="16" applyFont="1" applyBorder="1" applyAlignment="1">
      <alignment horizontal="left" vertical="center" wrapText="1"/>
    </xf>
    <xf numFmtId="0" fontId="89" fillId="6" borderId="21" xfId="16" applyFont="1" applyFill="1" applyBorder="1" applyAlignment="1">
      <alignment horizontal="left" vertical="center" wrapText="1"/>
    </xf>
    <xf numFmtId="0" fontId="89" fillId="6" borderId="23" xfId="16" applyFont="1" applyFill="1" applyBorder="1" applyAlignment="1">
      <alignment horizontal="left" vertical="center" wrapText="1"/>
    </xf>
    <xf numFmtId="0" fontId="89" fillId="6" borderId="27" xfId="16" applyFont="1" applyFill="1" applyBorder="1" applyAlignment="1">
      <alignment horizontal="left" vertical="center" wrapText="1"/>
    </xf>
    <xf numFmtId="0" fontId="89" fillId="6" borderId="19" xfId="16" applyFont="1" applyFill="1" applyBorder="1" applyAlignment="1">
      <alignment horizontal="left" vertical="center" wrapText="1"/>
    </xf>
    <xf numFmtId="0" fontId="89" fillId="6" borderId="0" xfId="16" applyFont="1" applyFill="1" applyAlignment="1">
      <alignment horizontal="left" vertical="center" wrapText="1"/>
    </xf>
    <xf numFmtId="0" fontId="89" fillId="6" borderId="17" xfId="16" applyFont="1" applyFill="1" applyBorder="1" applyAlignment="1">
      <alignment horizontal="left" vertic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6" xfId="0" applyFont="1" applyBorder="1" applyAlignment="1">
      <alignment horizontal="center" vertical="center"/>
    </xf>
    <xf numFmtId="0" fontId="89" fillId="6" borderId="20" xfId="16" applyFont="1" applyFill="1" applyBorder="1" applyAlignment="1">
      <alignment horizontal="left" vertical="center"/>
    </xf>
    <xf numFmtId="0" fontId="89" fillId="6" borderId="12" xfId="16" applyFont="1" applyFill="1" applyBorder="1" applyAlignment="1">
      <alignment horizontal="left" vertical="center"/>
    </xf>
    <xf numFmtId="0" fontId="89" fillId="6" borderId="26" xfId="16" applyFont="1" applyFill="1" applyBorder="1" applyAlignment="1">
      <alignment horizontal="left" vertical="center"/>
    </xf>
    <xf numFmtId="0" fontId="89" fillId="6" borderId="19" xfId="16" applyFont="1" applyFill="1" applyBorder="1" applyAlignment="1">
      <alignment horizontal="left" vertical="center"/>
    </xf>
    <xf numFmtId="0" fontId="89" fillId="6" borderId="0" xfId="16" applyFont="1" applyFill="1" applyAlignment="1">
      <alignment horizontal="left" vertical="center"/>
    </xf>
    <xf numFmtId="0" fontId="89" fillId="6" borderId="17" xfId="16" applyFont="1" applyFill="1" applyBorder="1" applyAlignment="1">
      <alignment horizontal="left" vertical="center"/>
    </xf>
    <xf numFmtId="0" fontId="89" fillId="0" borderId="19" xfId="16" applyFont="1" applyBorder="1" applyAlignment="1">
      <alignment horizontal="left" vertical="center"/>
    </xf>
    <xf numFmtId="0" fontId="89" fillId="0" borderId="0" xfId="16" applyFont="1" applyAlignment="1">
      <alignment horizontal="left" vertical="center"/>
    </xf>
    <xf numFmtId="0" fontId="89" fillId="0" borderId="17" xfId="16" applyFont="1" applyBorder="1" applyAlignment="1">
      <alignment horizontal="left" vertical="center"/>
    </xf>
    <xf numFmtId="0" fontId="88" fillId="0" borderId="21" xfId="0" applyFont="1" applyBorder="1" applyAlignment="1">
      <alignment horizontal="left" vertical="center" wrapText="1"/>
    </xf>
    <xf numFmtId="0" fontId="88" fillId="0" borderId="23" xfId="0" applyFont="1" applyBorder="1" applyAlignment="1">
      <alignment horizontal="left" vertical="center" wrapText="1"/>
    </xf>
    <xf numFmtId="0" fontId="88" fillId="0" borderId="27" xfId="0" applyFont="1" applyBorder="1" applyAlignment="1">
      <alignment horizontal="left" vertical="center" wrapText="1"/>
    </xf>
    <xf numFmtId="0" fontId="88" fillId="6" borderId="19" xfId="0" applyFont="1" applyFill="1" applyBorder="1" applyAlignment="1">
      <alignment horizontal="left" vertical="center" wrapText="1"/>
    </xf>
    <xf numFmtId="0" fontId="88" fillId="6" borderId="0" xfId="0" applyFont="1" applyFill="1" applyAlignment="1">
      <alignment horizontal="left" vertical="center" wrapText="1"/>
    </xf>
    <xf numFmtId="0" fontId="88" fillId="6" borderId="17" xfId="0" applyFont="1" applyFill="1" applyBorder="1" applyAlignment="1">
      <alignment horizontal="left" vertical="center" wrapText="1"/>
    </xf>
    <xf numFmtId="0" fontId="87" fillId="0" borderId="24" xfId="0" applyFont="1" applyBorder="1" applyAlignment="1">
      <alignment horizontal="center" vertical="center"/>
    </xf>
    <xf numFmtId="0" fontId="87" fillId="0" borderId="1" xfId="0" applyFont="1" applyBorder="1" applyAlignment="1">
      <alignment horizontal="center" vertical="center"/>
    </xf>
    <xf numFmtId="0" fontId="87" fillId="0" borderId="25" xfId="0" applyFont="1" applyBorder="1" applyAlignment="1">
      <alignment horizontal="center" vertical="center"/>
    </xf>
    <xf numFmtId="0" fontId="87" fillId="0" borderId="22" xfId="0" applyFont="1" applyBorder="1" applyAlignment="1">
      <alignment horizontal="center" vertical="center" textRotation="89"/>
    </xf>
    <xf numFmtId="0" fontId="87" fillId="0" borderId="11" xfId="0" applyFont="1" applyBorder="1" applyAlignment="1">
      <alignment horizontal="center" vertical="center" textRotation="89"/>
    </xf>
    <xf numFmtId="0" fontId="87" fillId="0" borderId="16" xfId="0" applyFont="1" applyBorder="1" applyAlignment="1">
      <alignment horizontal="center" vertical="center" textRotation="89"/>
    </xf>
    <xf numFmtId="0" fontId="88" fillId="6" borderId="20"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26" xfId="0" applyFont="1" applyFill="1" applyBorder="1" applyAlignment="1">
      <alignment horizontal="left" vertical="center" wrapText="1"/>
    </xf>
    <xf numFmtId="0" fontId="87" fillId="0" borderId="22" xfId="0" applyFont="1" applyBorder="1" applyAlignment="1">
      <alignment horizontal="center" vertical="center" textRotation="89" wrapText="1"/>
    </xf>
    <xf numFmtId="0" fontId="87" fillId="0" borderId="11" xfId="0" applyFont="1" applyBorder="1" applyAlignment="1">
      <alignment horizontal="center" vertical="center" textRotation="89" wrapText="1"/>
    </xf>
    <xf numFmtId="0" fontId="87" fillId="0" borderId="16" xfId="0" applyFont="1" applyBorder="1" applyAlignment="1">
      <alignment horizontal="center" vertical="center" textRotation="89" wrapText="1"/>
    </xf>
    <xf numFmtId="0" fontId="87" fillId="0" borderId="40" xfId="16" applyFont="1" applyBorder="1" applyAlignment="1">
      <alignment horizontal="center" vertical="center" wrapText="1"/>
    </xf>
    <xf numFmtId="0" fontId="88" fillId="0" borderId="41" xfId="0" applyFont="1" applyBorder="1" applyAlignment="1">
      <alignment horizontal="center" vertical="center" wrapText="1"/>
    </xf>
    <xf numFmtId="0" fontId="88" fillId="0" borderId="42" xfId="0" applyFont="1" applyBorder="1" applyAlignment="1">
      <alignment horizontal="center" vertical="center" wrapText="1"/>
    </xf>
    <xf numFmtId="0" fontId="89" fillId="6" borderId="19" xfId="0" applyFont="1" applyFill="1" applyBorder="1" applyAlignment="1">
      <alignment horizontal="left"/>
    </xf>
    <xf numFmtId="0" fontId="89" fillId="6" borderId="0" xfId="0" applyFont="1" applyFill="1" applyAlignment="1">
      <alignment horizontal="left"/>
    </xf>
    <xf numFmtId="0" fontId="89" fillId="6" borderId="17" xfId="0" applyFont="1" applyFill="1" applyBorder="1" applyAlignment="1">
      <alignment horizontal="left"/>
    </xf>
    <xf numFmtId="0" fontId="89" fillId="6" borderId="19" xfId="16" applyFont="1" applyFill="1" applyBorder="1" applyAlignment="1">
      <alignment wrapText="1"/>
    </xf>
    <xf numFmtId="0" fontId="89" fillId="6" borderId="0" xfId="16" applyFont="1" applyFill="1" applyAlignment="1">
      <alignment wrapText="1"/>
    </xf>
    <xf numFmtId="0" fontId="89" fillId="6" borderId="17" xfId="16" applyFont="1" applyFill="1" applyBorder="1" applyAlignment="1">
      <alignment wrapText="1"/>
    </xf>
    <xf numFmtId="0" fontId="89" fillId="6" borderId="21" xfId="16" applyFont="1" applyFill="1" applyBorder="1" applyAlignment="1">
      <alignment wrapText="1"/>
    </xf>
    <xf numFmtId="0" fontId="89" fillId="6" borderId="23" xfId="16" applyFont="1" applyFill="1" applyBorder="1" applyAlignment="1">
      <alignment wrapText="1"/>
    </xf>
    <xf numFmtId="0" fontId="89" fillId="6" borderId="27" xfId="16" applyFont="1" applyFill="1" applyBorder="1" applyAlignment="1">
      <alignment wrapText="1"/>
    </xf>
    <xf numFmtId="0" fontId="89" fillId="0" borderId="19" xfId="16" applyFont="1" applyBorder="1" applyAlignment="1">
      <alignment wrapText="1"/>
    </xf>
    <xf numFmtId="0" fontId="89" fillId="0" borderId="0" xfId="16" applyFont="1" applyAlignment="1">
      <alignment wrapText="1"/>
    </xf>
    <xf numFmtId="0" fontId="89" fillId="0" borderId="17" xfId="16" applyFont="1" applyBorder="1" applyAlignment="1">
      <alignment wrapText="1"/>
    </xf>
    <xf numFmtId="0" fontId="89" fillId="6" borderId="19" xfId="16" applyFont="1" applyFill="1" applyBorder="1" applyAlignment="1">
      <alignment horizontal="left" vertical="top" wrapText="1"/>
    </xf>
    <xf numFmtId="0" fontId="89" fillId="6" borderId="0" xfId="16" applyFont="1" applyFill="1" applyAlignment="1">
      <alignment horizontal="left" vertical="top" wrapText="1"/>
    </xf>
    <xf numFmtId="0" fontId="89" fillId="6" borderId="17" xfId="16" applyFont="1" applyFill="1" applyBorder="1" applyAlignment="1">
      <alignment horizontal="left" vertical="top" wrapText="1"/>
    </xf>
    <xf numFmtId="0" fontId="89" fillId="0" borderId="20" xfId="0" applyFont="1" applyBorder="1" applyAlignment="1">
      <alignment horizontal="left"/>
    </xf>
    <xf numFmtId="0" fontId="89" fillId="0" borderId="12" xfId="0" applyFont="1" applyBorder="1" applyAlignment="1">
      <alignment horizontal="left"/>
    </xf>
    <xf numFmtId="0" fontId="89" fillId="0" borderId="26" xfId="0" applyFont="1" applyBorder="1" applyAlignment="1">
      <alignment horizontal="left"/>
    </xf>
    <xf numFmtId="0" fontId="87" fillId="0" borderId="24" xfId="16" applyFont="1" applyBorder="1" applyAlignment="1">
      <alignment horizontal="center" vertical="center" wrapText="1"/>
    </xf>
    <xf numFmtId="0" fontId="87" fillId="0" borderId="1" xfId="16" applyFont="1" applyBorder="1" applyAlignment="1">
      <alignment horizontal="center" vertical="center" wrapText="1"/>
    </xf>
    <xf numFmtId="0" fontId="87" fillId="0" borderId="25" xfId="16" applyFont="1" applyBorder="1" applyAlignment="1">
      <alignment horizontal="center" vertical="center" wrapText="1"/>
    </xf>
    <xf numFmtId="0" fontId="89" fillId="0" borderId="21" xfId="16" applyFont="1" applyBorder="1" applyAlignment="1">
      <alignment horizontal="left" vertical="top" wrapText="1"/>
    </xf>
    <xf numFmtId="0" fontId="89" fillId="0" borderId="23" xfId="16" applyFont="1" applyBorder="1" applyAlignment="1">
      <alignment horizontal="left" vertical="top" wrapText="1"/>
    </xf>
    <xf numFmtId="0" fontId="89" fillId="0" borderId="27" xfId="16" applyFont="1" applyBorder="1" applyAlignment="1">
      <alignment horizontal="left" vertical="top" wrapText="1"/>
    </xf>
    <xf numFmtId="0" fontId="87" fillId="0" borderId="20" xfId="16" applyFont="1" applyBorder="1" applyAlignment="1">
      <alignment horizontal="center" vertical="center" wrapText="1"/>
    </xf>
    <xf numFmtId="0" fontId="87" fillId="0" borderId="12" xfId="16" applyFont="1" applyBorder="1" applyAlignment="1">
      <alignment horizontal="center" vertical="center" wrapText="1"/>
    </xf>
    <xf numFmtId="0" fontId="87" fillId="0" borderId="26" xfId="16" applyFont="1" applyBorder="1" applyAlignment="1">
      <alignment horizontal="center" vertical="center" wrapText="1"/>
    </xf>
    <xf numFmtId="0" fontId="89" fillId="6" borderId="20" xfId="16" applyFont="1" applyFill="1" applyBorder="1" applyAlignment="1">
      <alignment horizontal="left" vertical="center" wrapText="1"/>
    </xf>
    <xf numFmtId="0" fontId="89" fillId="6" borderId="12" xfId="16" applyFont="1" applyFill="1" applyBorder="1" applyAlignment="1">
      <alignment horizontal="left" vertical="center" wrapText="1"/>
    </xf>
    <xf numFmtId="0" fontId="89" fillId="6" borderId="26" xfId="16" applyFont="1" applyFill="1" applyBorder="1" applyAlignment="1">
      <alignment horizontal="left" vertical="center" wrapText="1"/>
    </xf>
    <xf numFmtId="0" fontId="87" fillId="0" borderId="40" xfId="0" applyFont="1" applyBorder="1" applyAlignment="1">
      <alignment horizontal="center"/>
    </xf>
    <xf numFmtId="0" fontId="87" fillId="0" borderId="41" xfId="0" applyFont="1" applyBorder="1" applyAlignment="1">
      <alignment horizontal="center"/>
    </xf>
    <xf numFmtId="0" fontId="87" fillId="0" borderId="42" xfId="0" applyFont="1" applyBorder="1" applyAlignment="1">
      <alignment horizontal="center"/>
    </xf>
    <xf numFmtId="0" fontId="89" fillId="6" borderId="66" xfId="0" applyFont="1" applyFill="1" applyBorder="1" applyAlignment="1">
      <alignment horizontal="left" wrapText="1"/>
    </xf>
    <xf numFmtId="0" fontId="89" fillId="6" borderId="39" xfId="0" applyFont="1" applyFill="1" applyBorder="1" applyAlignment="1">
      <alignment horizontal="left" wrapText="1"/>
    </xf>
    <xf numFmtId="0" fontId="89" fillId="6" borderId="67" xfId="0" applyFont="1" applyFill="1" applyBorder="1" applyAlignment="1">
      <alignment horizontal="left" wrapText="1"/>
    </xf>
    <xf numFmtId="0" fontId="89" fillId="6" borderId="19" xfId="0" applyFont="1" applyFill="1" applyBorder="1" applyAlignment="1">
      <alignment horizontal="left" vertical="top" wrapText="1"/>
    </xf>
    <xf numFmtId="0" fontId="89" fillId="6" borderId="0" xfId="0" applyFont="1" applyFill="1" applyAlignment="1">
      <alignment horizontal="left" vertical="top" wrapText="1"/>
    </xf>
    <xf numFmtId="0" fontId="89" fillId="6" borderId="17" xfId="0" applyFont="1" applyFill="1" applyBorder="1" applyAlignment="1">
      <alignment horizontal="left" vertical="top" wrapText="1"/>
    </xf>
    <xf numFmtId="0" fontId="89" fillId="6" borderId="21" xfId="0" applyFont="1" applyFill="1" applyBorder="1" applyAlignment="1">
      <alignment horizontal="left" vertical="top" wrapText="1"/>
    </xf>
    <xf numFmtId="0" fontId="89" fillId="6" borderId="23" xfId="0" applyFont="1" applyFill="1" applyBorder="1" applyAlignment="1">
      <alignment horizontal="left" vertical="top" wrapText="1"/>
    </xf>
    <xf numFmtId="0" fontId="89" fillId="6" borderId="27" xfId="0" applyFont="1" applyFill="1" applyBorder="1" applyAlignment="1">
      <alignment horizontal="left" vertical="top" wrapText="1"/>
    </xf>
    <xf numFmtId="0" fontId="88" fillId="0" borderId="22" xfId="0" applyFont="1" applyBorder="1" applyAlignment="1">
      <alignment horizontal="center" vertical="center" textRotation="90"/>
    </xf>
    <xf numFmtId="0" fontId="88" fillId="0" borderId="11" xfId="0" applyFont="1" applyBorder="1" applyAlignment="1">
      <alignment horizontal="center" vertical="center" textRotation="90"/>
    </xf>
    <xf numFmtId="0" fontId="88" fillId="0" borderId="16" xfId="0" applyFont="1" applyBorder="1" applyAlignment="1">
      <alignment horizontal="center" vertical="center" textRotation="90"/>
    </xf>
    <xf numFmtId="0" fontId="89" fillId="61" borderId="5" xfId="0" applyFont="1" applyFill="1" applyBorder="1" applyAlignment="1">
      <alignment horizontal="left" vertical="center"/>
    </xf>
    <xf numFmtId="0" fontId="89" fillId="61" borderId="0" xfId="0" applyFont="1" applyFill="1" applyAlignment="1">
      <alignment horizontal="left" vertical="center"/>
    </xf>
    <xf numFmtId="0" fontId="89" fillId="6" borderId="21" xfId="0" applyFont="1" applyFill="1" applyBorder="1" applyAlignment="1">
      <alignment horizontal="left" vertical="center" wrapText="1"/>
    </xf>
    <xf numFmtId="0" fontId="89" fillId="6" borderId="23" xfId="0" applyFont="1" applyFill="1" applyBorder="1" applyAlignment="1">
      <alignment horizontal="left" vertical="center" wrapText="1"/>
    </xf>
    <xf numFmtId="0" fontId="89" fillId="6" borderId="27" xfId="0" applyFont="1" applyFill="1" applyBorder="1" applyAlignment="1">
      <alignment horizontal="left" vertical="center" wrapText="1"/>
    </xf>
    <xf numFmtId="0" fontId="89" fillId="6" borderId="19" xfId="0" applyFont="1" applyFill="1" applyBorder="1" applyAlignment="1">
      <alignment horizontal="left" vertical="center"/>
    </xf>
    <xf numFmtId="0" fontId="89" fillId="6" borderId="0" xfId="0" applyFont="1" applyFill="1" applyAlignment="1">
      <alignment horizontal="left" vertical="center"/>
    </xf>
    <xf numFmtId="0" fontId="89" fillId="6" borderId="17" xfId="0" applyFont="1" applyFill="1" applyBorder="1" applyAlignment="1">
      <alignment horizontal="left" vertical="center"/>
    </xf>
    <xf numFmtId="5" fontId="87" fillId="0" borderId="20" xfId="4" applyFont="1" applyFill="1" applyBorder="1" applyAlignment="1">
      <alignment horizontal="center" vertical="center"/>
    </xf>
    <xf numFmtId="5" fontId="87" fillId="0" borderId="12" xfId="4" applyFont="1" applyFill="1" applyBorder="1" applyAlignment="1">
      <alignment horizontal="center" vertical="center"/>
    </xf>
    <xf numFmtId="5" fontId="87" fillId="0" borderId="26" xfId="4" applyFont="1" applyFill="1" applyBorder="1" applyAlignment="1">
      <alignment horizontal="center" vertical="center"/>
    </xf>
    <xf numFmtId="5" fontId="87" fillId="0" borderId="24" xfId="4" applyFont="1" applyFill="1" applyBorder="1" applyAlignment="1">
      <alignment horizontal="center" vertical="center"/>
    </xf>
    <xf numFmtId="5" fontId="87" fillId="0" borderId="1" xfId="4" applyFont="1" applyFill="1" applyBorder="1" applyAlignment="1">
      <alignment horizontal="center" vertical="center"/>
    </xf>
    <xf numFmtId="5" fontId="87" fillId="0" borderId="25" xfId="4" applyFont="1" applyFill="1" applyBorder="1" applyAlignment="1">
      <alignment horizontal="center" vertical="center"/>
    </xf>
    <xf numFmtId="0" fontId="88" fillId="0" borderId="20" xfId="0" applyFont="1" applyBorder="1" applyAlignment="1">
      <alignment horizontal="center" vertical="center" textRotation="90" wrapText="1"/>
    </xf>
    <xf numFmtId="0" fontId="88" fillId="0" borderId="21" xfId="0" applyFont="1" applyBorder="1" applyAlignment="1">
      <alignment horizontal="center" vertical="center" textRotation="90" wrapText="1"/>
    </xf>
    <xf numFmtId="0" fontId="88" fillId="6" borderId="1" xfId="0" applyFont="1" applyFill="1" applyBorder="1" applyAlignment="1">
      <alignment horizontal="center" vertical="center"/>
    </xf>
    <xf numFmtId="0" fontId="88" fillId="6" borderId="25" xfId="0" applyFont="1" applyFill="1" applyBorder="1" applyAlignment="1">
      <alignment horizontal="center" vertical="center"/>
    </xf>
    <xf numFmtId="0" fontId="89" fillId="0" borderId="0" xfId="0" applyFont="1" applyAlignment="1">
      <alignment horizontal="center"/>
    </xf>
    <xf numFmtId="0" fontId="89" fillId="0" borderId="21" xfId="0" applyFont="1" applyBorder="1" applyAlignment="1">
      <alignment horizontal="left" vertical="top" wrapText="1"/>
    </xf>
    <xf numFmtId="0" fontId="89" fillId="0" borderId="23" xfId="0" applyFont="1" applyBorder="1" applyAlignment="1">
      <alignment horizontal="left" vertical="top" wrapText="1"/>
    </xf>
    <xf numFmtId="0" fontId="89" fillId="0" borderId="27" xfId="0" applyFont="1" applyBorder="1" applyAlignment="1">
      <alignment horizontal="left" vertical="top" wrapText="1"/>
    </xf>
    <xf numFmtId="0" fontId="88" fillId="0" borderId="12" xfId="0" applyFont="1" applyBorder="1" applyAlignment="1">
      <alignment horizontal="center" vertical="center" wrapText="1"/>
    </xf>
    <xf numFmtId="0" fontId="88" fillId="0" borderId="26" xfId="0" applyFont="1" applyBorder="1" applyAlignment="1">
      <alignment horizontal="center" vertical="center" wrapText="1"/>
    </xf>
    <xf numFmtId="0" fontId="89" fillId="6" borderId="20" xfId="0" applyFont="1" applyFill="1" applyBorder="1" applyAlignment="1">
      <alignment horizontal="left"/>
    </xf>
    <xf numFmtId="0" fontId="89" fillId="6" borderId="12" xfId="0" applyFont="1" applyFill="1" applyBorder="1" applyAlignment="1">
      <alignment horizontal="left"/>
    </xf>
    <xf numFmtId="0" fontId="89" fillId="6" borderId="26" xfId="0" applyFont="1" applyFill="1" applyBorder="1" applyAlignment="1">
      <alignment horizontal="left"/>
    </xf>
    <xf numFmtId="0" fontId="89" fillId="6" borderId="19" xfId="16" applyFont="1" applyFill="1" applyBorder="1" applyAlignment="1">
      <alignment vertical="top" wrapText="1"/>
    </xf>
    <xf numFmtId="0" fontId="89" fillId="6" borderId="0" xfId="16" applyFont="1" applyFill="1" applyAlignment="1">
      <alignment vertical="top" wrapText="1"/>
    </xf>
    <xf numFmtId="0" fontId="89" fillId="6" borderId="17" xfId="16" applyFont="1" applyFill="1" applyBorder="1" applyAlignment="1">
      <alignment vertical="top" wrapText="1"/>
    </xf>
    <xf numFmtId="0" fontId="89" fillId="6" borderId="21" xfId="0" applyFont="1" applyFill="1" applyBorder="1" applyAlignment="1">
      <alignment horizontal="left" wrapText="1"/>
    </xf>
    <xf numFmtId="0" fontId="89" fillId="6" borderId="23" xfId="0" applyFont="1" applyFill="1" applyBorder="1" applyAlignment="1">
      <alignment horizontal="left" wrapText="1"/>
    </xf>
    <xf numFmtId="0" fontId="89" fillId="6" borderId="27" xfId="0" applyFont="1" applyFill="1" applyBorder="1" applyAlignment="1">
      <alignment horizontal="left" wrapText="1"/>
    </xf>
    <xf numFmtId="0" fontId="89" fillId="0" borderId="19" xfId="0" applyFont="1" applyBorder="1" applyAlignment="1">
      <alignment horizontal="left" vertical="top" wrapText="1"/>
    </xf>
    <xf numFmtId="0" fontId="89" fillId="0" borderId="0" xfId="0" applyFont="1" applyAlignment="1">
      <alignment horizontal="left" vertical="top" wrapText="1"/>
    </xf>
    <xf numFmtId="0" fontId="89" fillId="0" borderId="17" xfId="0" applyFont="1" applyBorder="1" applyAlignment="1">
      <alignment horizontal="left" vertical="top" wrapText="1"/>
    </xf>
    <xf numFmtId="0" fontId="89" fillId="6" borderId="19" xfId="0" applyFont="1" applyFill="1" applyBorder="1" applyAlignment="1">
      <alignment horizontal="left" vertical="top"/>
    </xf>
    <xf numFmtId="0" fontId="89" fillId="6" borderId="0" xfId="0" applyFont="1" applyFill="1" applyAlignment="1">
      <alignment horizontal="left" vertical="top"/>
    </xf>
    <xf numFmtId="0" fontId="89" fillId="6" borderId="17" xfId="0" applyFont="1" applyFill="1" applyBorder="1" applyAlignment="1">
      <alignment horizontal="left" vertical="top"/>
    </xf>
    <xf numFmtId="0" fontId="26" fillId="0" borderId="23" xfId="29" applyFont="1" applyBorder="1" applyAlignment="1">
      <alignment horizontal="center" vertical="center"/>
    </xf>
    <xf numFmtId="0" fontId="26" fillId="6" borderId="24" xfId="29" applyFont="1" applyFill="1" applyBorder="1" applyAlignment="1">
      <alignment horizontal="center" vertical="center"/>
    </xf>
    <xf numFmtId="0" fontId="26" fillId="6" borderId="25" xfId="29" applyFont="1" applyFill="1" applyBorder="1" applyAlignment="1">
      <alignment horizontal="center" vertical="center"/>
    </xf>
    <xf numFmtId="0" fontId="26" fillId="0" borderId="22" xfId="29" applyFont="1" applyBorder="1" applyAlignment="1">
      <alignment horizontal="center" vertical="center" wrapText="1"/>
    </xf>
    <xf numFmtId="0" fontId="26" fillId="0" borderId="11" xfId="29" applyFont="1" applyBorder="1" applyAlignment="1">
      <alignment horizontal="center" vertical="center" wrapText="1"/>
    </xf>
    <xf numFmtId="0" fontId="26" fillId="0" borderId="16" xfId="29" applyFont="1" applyBorder="1" applyAlignment="1">
      <alignment horizontal="center" vertical="center" wrapText="1"/>
    </xf>
    <xf numFmtId="0" fontId="26" fillId="0" borderId="52" xfId="29" applyFont="1" applyBorder="1" applyAlignment="1">
      <alignment horizontal="center" vertical="center" wrapText="1"/>
    </xf>
    <xf numFmtId="0" fontId="26" fillId="0" borderId="48" xfId="29" applyFont="1" applyBorder="1" applyAlignment="1">
      <alignment horizontal="center" vertical="center" wrapText="1"/>
    </xf>
    <xf numFmtId="0" fontId="26" fillId="0" borderId="50" xfId="29" applyFont="1" applyBorder="1" applyAlignment="1">
      <alignment horizontal="center" vertical="center" wrapText="1"/>
    </xf>
    <xf numFmtId="0" fontId="26" fillId="0" borderId="45" xfId="29" applyFont="1" applyBorder="1" applyAlignment="1">
      <alignment horizontal="left" vertical="center" wrapText="1"/>
    </xf>
    <xf numFmtId="0" fontId="26" fillId="0" borderId="46" xfId="29" applyFont="1" applyBorder="1" applyAlignment="1">
      <alignment horizontal="left" vertical="center" wrapText="1"/>
    </xf>
    <xf numFmtId="0" fontId="26" fillId="0" borderId="74" xfId="29" applyFont="1" applyBorder="1" applyAlignment="1">
      <alignment horizontal="left" vertical="center" wrapText="1"/>
    </xf>
    <xf numFmtId="0" fontId="26" fillId="0" borderId="75" xfId="29" applyFont="1" applyBorder="1" applyAlignment="1">
      <alignment horizontal="left" vertical="center" wrapText="1"/>
    </xf>
    <xf numFmtId="0" fontId="25" fillId="0" borderId="43" xfId="29" applyFont="1" applyBorder="1" applyAlignment="1">
      <alignment horizontal="left" vertical="center" wrapText="1"/>
    </xf>
    <xf numFmtId="0" fontId="25" fillId="0" borderId="44" xfId="29" applyFont="1" applyBorder="1" applyAlignment="1">
      <alignment horizontal="left" vertical="center" wrapText="1"/>
    </xf>
    <xf numFmtId="0" fontId="25" fillId="0" borderId="76" xfId="29" applyFont="1" applyBorder="1" applyAlignment="1">
      <alignment horizontal="left" vertical="center" wrapText="1"/>
    </xf>
    <xf numFmtId="0" fontId="25" fillId="0" borderId="77" xfId="29" applyFont="1" applyBorder="1" applyAlignment="1">
      <alignment horizontal="left" vertical="center" wrapText="1"/>
    </xf>
    <xf numFmtId="0" fontId="26" fillId="0" borderId="12" xfId="29" applyFont="1" applyBorder="1" applyAlignment="1">
      <alignment horizontal="left" vertical="center" wrapText="1"/>
    </xf>
    <xf numFmtId="0" fontId="25" fillId="0" borderId="0" xfId="29" applyFont="1" applyAlignment="1">
      <alignment horizontal="left"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xf numFmtId="0" fontId="26" fillId="0" borderId="32" xfId="29" applyFont="1" applyBorder="1" applyAlignment="1">
      <alignment horizontal="center" vertical="center" wrapText="1"/>
    </xf>
    <xf numFmtId="0" fontId="26" fillId="0" borderId="76" xfId="29" applyFont="1" applyBorder="1" applyAlignment="1">
      <alignment horizontal="left" vertical="center" wrapText="1"/>
    </xf>
    <xf numFmtId="0" fontId="26" fillId="0" borderId="77"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214">
    <dxf>
      <fill>
        <patternFill>
          <bgColor rgb="FFFF0000"/>
        </patternFill>
      </fill>
    </dxf>
    <dxf>
      <fill>
        <patternFill>
          <bgColor rgb="FFFF0000"/>
        </patternFill>
      </fill>
    </dxf>
    <dxf>
      <fill>
        <patternFill>
          <bgColor rgb="FFFF0000"/>
        </patternFill>
      </fill>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name val="Trebuchet MS"/>
        <family val="2"/>
        <scheme val="none"/>
      </font>
    </dxf>
    <dxf>
      <font>
        <strike val="0"/>
        <outline val="0"/>
        <shadow val="0"/>
        <u val="none"/>
        <name val="Trebuchet MS"/>
        <family val="2"/>
        <scheme val="none"/>
      </font>
    </dxf>
    <dxf>
      <font>
        <b val="0"/>
        <i val="0"/>
        <strike val="0"/>
        <condense val="0"/>
        <extend val="0"/>
        <outline val="0"/>
        <shadow val="0"/>
        <u val="none"/>
        <vertAlign val="baseline"/>
        <sz val="12"/>
        <color auto="1"/>
        <name val="Trebuchet MS"/>
        <family val="2"/>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5" formatCode="#,##0_);\(#,##0\)"/>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font>
        <strike val="0"/>
        <outline val="0"/>
        <shadow val="0"/>
        <u val="none"/>
        <vertAlign val="baseline"/>
        <color auto="1"/>
        <name val="Trebuchet MS"/>
        <family val="2"/>
        <scheme val="none"/>
      </font>
    </dxf>
    <dxf>
      <border outline="0">
        <bottom style="thin">
          <color indexed="64"/>
        </bottom>
      </border>
    </dxf>
    <dxf>
      <font>
        <b/>
        <i val="0"/>
        <strike val="0"/>
        <condense val="0"/>
        <extend val="0"/>
        <outline val="0"/>
        <shadow val="0"/>
        <u val="none"/>
        <vertAlign val="baseline"/>
        <sz val="12"/>
        <color auto="1"/>
        <name val="Trebuchet MS"/>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dxf>
    <dxf>
      <font>
        <b/>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numFmt numFmtId="164" formatCode="_(* #,##0_);_(* \(#,##0\);_(*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0" formatCode="General"/>
      <alignment horizontal="general" vertical="center" textRotation="0" wrapText="0"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color auto="1"/>
        <name val="Trebuchet MS"/>
        <family val="2"/>
        <scheme val="none"/>
      </font>
      <border diagonalUp="0" diagonalDown="0" outline="0">
        <left/>
        <right style="medium">
          <color indexed="64"/>
        </right>
      </border>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8" formatCode="mmm\ yyyy"/>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numFmt numFmtId="175" formatCode="_(#,##0_);\(#,##0\)"/>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dxf>
    <dxf>
      <border outline="0">
        <left style="medium">
          <color indexed="64"/>
        </left>
        <top style="thin">
          <color indexed="64"/>
        </top>
      </border>
    </dxf>
    <dxf>
      <font>
        <strike val="0"/>
        <outline val="0"/>
        <shadow val="0"/>
        <u val="none"/>
        <color auto="1"/>
        <name val="Trebuchet MS"/>
        <family val="2"/>
        <scheme val="none"/>
      </font>
      <numFmt numFmtId="3" formatCode="#,##0"/>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Trebuchet MS"/>
        <family val="2"/>
        <scheme val="none"/>
      </font>
      <numFmt numFmtId="9" formatCode="&quot;$&quot;#,##0_);\(&quot;$&quot;#,##0\)"/>
      <border>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border diagonalUp="0" diagonalDown="0">
        <left style="thin">
          <color indexed="64"/>
        </left>
        <right style="thin">
          <color indexed="64"/>
        </right>
        <vertical/>
      </border>
    </dxf>
    <dxf>
      <font>
        <strike val="0"/>
        <outline val="0"/>
        <shadow val="0"/>
        <u val="none"/>
        <vertAlign val="baseline"/>
        <color auto="1"/>
        <name val="Trebuchet MS"/>
        <family val="2"/>
        <scheme val="none"/>
      </font>
      <numFmt numFmtId="9" formatCode="&quot;$&quot;#,##0_);\(&quot;$&quot;#,##0\)"/>
      <border diagonalUp="0" diagonalDown="0">
        <left style="medium">
          <color indexed="64"/>
        </left>
        <right style="thin">
          <color indexed="64"/>
        </right>
        <vertical/>
      </border>
    </dxf>
    <dxf>
      <font>
        <strike val="0"/>
        <outline val="0"/>
        <shadow val="0"/>
        <u val="none"/>
        <vertAlign val="baseline"/>
        <color auto="1"/>
        <name val="Trebuchet MS"/>
        <family val="2"/>
        <scheme val="none"/>
      </font>
    </dxf>
    <dxf>
      <border outline="0">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9" formatCode="&quot;$&quot;#,##0_);\(&quot;$&quot;#,##0\)"/>
      <alignment horizontal="general" vertical="center" textRotation="0" wrapText="1" indent="0" justifyLastLine="0" shrinkToFit="0" readingOrder="0"/>
      <border diagonalUp="0" diagonalDown="0">
        <left/>
        <right/>
        <top/>
        <bottom style="double">
          <color indexed="64"/>
        </bottom>
      </border>
    </dxf>
    <dxf>
      <font>
        <b val="0"/>
        <i val="0"/>
        <strike val="0"/>
        <condense val="0"/>
        <extend val="0"/>
        <outline val="0"/>
        <shadow val="0"/>
        <u val="none"/>
        <vertAlign val="baseline"/>
        <sz val="12"/>
        <color auto="1"/>
        <name val="Trebuchet MS"/>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double">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alignment horizontal="center" textRotation="0" wrapText="0" indent="0" justifyLastLine="0" shrinkToFit="0" readingOrder="0"/>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PremiumsExpenditure" displayName="PremiumsExpenditure" ref="B3:O63" totalsRowShown="0" headerRowDxfId="213" dataDxfId="211" headerRowBorderDxfId="212" tableBorderDxfId="210" headerRowCellStyle="Currency">
  <tableColumns count="14">
    <tableColumn id="1" xr3:uid="{A519ADC2-CF32-474A-A3EE-1214536015F2}" name="Service Category" dataDxfId="209"/>
    <tableColumn id="2" xr3:uid="{C43BD7EC-1FA3-4648-8466-5A8EE59F0527}" name="July 2023" dataDxfId="208"/>
    <tableColumn id="3" xr3:uid="{39E8E86B-6CFF-4EC0-B61B-F1D35CD2C794}" name="August 2023" dataDxfId="207"/>
    <tableColumn id="4" xr3:uid="{9365BE68-7D8B-43B7-B10D-9A3732F14FA5}" name="September 2023" dataDxfId="206"/>
    <tableColumn id="5" xr3:uid="{7BCEF5D4-2207-46B9-9B87-FCFCB8329DAE}" name="October 2023" dataDxfId="205"/>
    <tableColumn id="6" xr3:uid="{4BC2913C-D375-4EF3-8586-EE255613E0DB}" name="November 2023" dataDxfId="204"/>
    <tableColumn id="7" xr3:uid="{10B15E4B-6E6B-4733-958F-0452DE4E5B71}" name="December 2023" dataDxfId="203"/>
    <tableColumn id="8" xr3:uid="{3CC4AEB3-FAB7-4E36-BCE9-74D7ECCBE66B}" name="January 2024" dataDxfId="202"/>
    <tableColumn id="9" xr3:uid="{4BE2793C-FE54-4429-98E3-2C5DE4D1FEE5}" name="February 2024" dataDxfId="201"/>
    <tableColumn id="10" xr3:uid="{869D0458-2315-461B-8E6E-1594C783E05E}" name="March 2024" dataDxfId="200"/>
    <tableColumn id="11" xr3:uid="{47A444EE-24C2-4D72-A0AA-E22624075663}" name="April 2024" dataDxfId="199"/>
    <tableColumn id="12" xr3:uid="{DCC180DE-B810-4112-A566-325F57152470}" name="May 2024" dataDxfId="198"/>
    <tableColumn id="13" xr3:uid="{A4050272-2102-4EC1-B83B-F2694D04374D}" name="June 2024" dataDxfId="197"/>
    <tableColumn id="14" xr3:uid="{19E328C6-94D3-42BE-A908-7FC12A0C1966}" name="FY 2023-24 Total YTD" dataDxfId="196"/>
  </tableColumns>
  <tableStyleInfo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ChildrensBasicHealthPlanExpenditures" displayName="ChildrensBasicHealthPlanExpenditures" ref="A3:F18" totalsRowShown="0" headerRowDxfId="75" dataDxfId="74" tableBorderDxfId="73" headerRowCellStyle="Normal_MMEXP Caseload Prepared Sept5" dataCellStyle="Currency">
  <autoFilter ref="A3:F18" xr:uid="{6126A2CD-3747-4031-84C4-6D151B79A819}"/>
  <tableColumns count="6">
    <tableColumn id="1" xr3:uid="{7D784C35-8EA6-4EC9-8CAB-C57DB0530634}" name="Month" dataDxfId="72"/>
    <tableColumn id="2" xr3:uid="{3DE7E5E6-6ADA-4877-B7B7-518CD2790E86}" name="Total Expenditures" dataDxfId="71" dataCellStyle="Currency"/>
    <tableColumn id="3" xr3:uid="{FE51F816-8CA3-4DF0-A060-11DA9125F712}" name="Children Medical Expenditures " dataDxfId="70" dataCellStyle="Currency"/>
    <tableColumn id="4" xr3:uid="{38C521D0-181F-42D9-B41C-24C8039A499B}" name="Children Dental Expenditures" dataDxfId="69" dataCellStyle="Currency"/>
    <tableColumn id="5" xr3:uid="{08CA7C46-CC62-451E-B407-F71D316740BA}" name="Prenatal Medical Expenditures " dataDxfId="68" dataCellStyle="Currency"/>
    <tableColumn id="6" xr3:uid="{6C622DAE-916E-40F5-BCC6-1418FAF07B68}" name="Prenatal Dental Expenditures" dataDxfId="67" dataCellStyle="Currency"/>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ChildrensBasicHealthPlanCaseload" displayName="ChildrensBasicHealthPlanCaseload" ref="B2:J202" totalsRowShown="0" headerRowDxfId="66" dataDxfId="64" headerRowBorderDxfId="65" tableBorderDxfId="63">
  <autoFilter ref="B2:J202" xr:uid="{166C403A-0BFC-453B-A9A4-6D83A3B0CC2D}"/>
  <tableColumns count="9">
    <tableColumn id="1" xr3:uid="{261B4C05-1C93-4271-9A78-3E3A9C0B5B7F}" name="Month" dataDxfId="62" dataCellStyle="Normal_MMEXP Caseload Prepared Sept5"/>
    <tableColumn id="2" xr3:uid="{94CCCD24-4AA7-411C-B4EB-0E7C64EE9F86}" name="Children to 205% FPL" dataDxfId="61"/>
    <tableColumn id="3" xr3:uid="{511F7E57-56E7-4B5B-AEA5-1ADA0CD48F72}" name="Expansion Children to 205% FPL" dataDxfId="60"/>
    <tableColumn id="4" xr3:uid="{82B82519-41AA-44BA-BE4B-17F7703088A7}" name="Expansion Children to 259% FPL" dataDxfId="59"/>
    <tableColumn id="5" xr3:uid="{2428632E-8082-40C1-8951-230EDE3B8C74}" name="Total Children" dataDxfId="58"/>
    <tableColumn id="6" xr3:uid="{253B5AEA-E42D-45A8-BFB8-8518692B052A}" name="Prenatal to 205% FPL" dataDxfId="57"/>
    <tableColumn id="7" xr3:uid="{1A746E91-E82C-4BEB-ABC7-FC77827D024C}" name="Expansion Prenatal to 205% FPL" dataDxfId="56"/>
    <tableColumn id="8" xr3:uid="{989F01B2-CECF-4DB6-A64F-12DCB8BCFD43}" name="Expansion Prenatal to 259% FPL" dataDxfId="55"/>
    <tableColumn id="9" xr3:uid="{0B11062D-F927-401E-AC09-756BA9E2EF9B}" name="Total Prenatal" dataDxfId="54"/>
  </tableColumns>
  <tableStyleInfo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DivisionforIntellectualandDevelopmentalDisabilitiesCaseload" displayName="DivisionforIntellectualandDevelopmentalDisabilitiesCaseload" ref="B3:P12" totalsRowShown="0" headerRowDxfId="53" dataDxfId="51" headerRowBorderDxfId="52" tableBorderDxfId="50" headerRowCellStyle="Currency">
  <autoFilter ref="B3:P12" xr:uid="{2E0A4766-5C71-44A2-BBFE-E92EAC1F00B2}"/>
  <tableColumns count="15">
    <tableColumn id="1" xr3:uid="{D6059C71-B23B-48D0-9A6F-D5F430411A96}" name="Program" dataDxfId="49"/>
    <tableColumn id="2" xr3:uid="{92255E5D-2DD7-4333-B0A2-92449E24889B}" name="July 2023" dataDxfId="48"/>
    <tableColumn id="3" xr3:uid="{2615257A-76AF-49D8-8C97-21CF83B5C0EB}" name="August 2023" dataDxfId="47"/>
    <tableColumn id="4" xr3:uid="{00D17C74-702C-43D9-BA73-1E46487930CA}" name="September 2023" dataDxfId="46"/>
    <tableColumn id="5" xr3:uid="{68650990-282C-48BF-8928-16219878FC5D}" name="October 2023" dataDxfId="45"/>
    <tableColumn id="6" xr3:uid="{BAD1BFB4-6410-4F69-B865-EB958AB9EF15}" name="November 2023" dataDxfId="44"/>
    <tableColumn id="7" xr3:uid="{94975388-DF1F-46B7-ABFA-9C216F76EB89}" name="December 2023" dataDxfId="43"/>
    <tableColumn id="8" xr3:uid="{F4FACCCF-07A2-4094-AA1E-1F475B088CC2}" name="January 2024" dataDxfId="42"/>
    <tableColumn id="9" xr3:uid="{A01C9435-C64F-4C49-B388-E125E942E930}" name="February 2024" dataDxfId="41"/>
    <tableColumn id="10" xr3:uid="{7A57B76E-7D74-4340-A643-C8A9EB501FD7}" name="March 2024" dataDxfId="40"/>
    <tableColumn id="11" xr3:uid="{9A12E8A8-C31E-4979-9485-A6B555C27B65}" name="April 2024" dataDxfId="39"/>
    <tableColumn id="12" xr3:uid="{95AB4497-E58F-4895-9D7E-A882E82B4E91}" name="May 2024" dataDxfId="38"/>
    <tableColumn id="13" xr3:uid="{C413BCB7-5994-41E3-B519-54A39019F106}" name="June 2024" dataDxfId="37" dataCellStyle="Comma"/>
    <tableColumn id="14" xr3:uid="{67214F42-36AC-410C-855F-89C886B3C218}" name="FY 2023-24 Average YTD" dataDxfId="36"/>
    <tableColumn id="15" xr3:uid="{12FA2A77-A346-4900-B65F-C8B93AA99160}" name="FY 2023-24 Authorized Maximum Enrollment" dataDxfId="35"/>
  </tableColumns>
  <tableStyleInfo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9:Q34" totalsRowShown="0" headerRowDxfId="34" dataDxfId="32" headerRowBorderDxfId="33" tableBorderDxfId="31" headerRowCellStyle="Currency">
  <autoFilter ref="B19:Q34" xr:uid="{D8A3BE4D-B6C4-4A9F-9897-FF782C4D8361}"/>
  <tableColumns count="16">
    <tableColumn id="1" xr3:uid="{FED17491-E4BC-41FE-AB9F-57CB4B90D629}" name="Program" dataDxfId="30"/>
    <tableColumn id="2" xr3:uid="{5D5A248A-E388-41AD-BBE3-948CE388B38F}" name="July 2023" dataDxfId="29"/>
    <tableColumn id="3" xr3:uid="{2FCEBCB2-8CE4-4B17-B1FE-E4730407C3E8}" name="August 2023" dataDxfId="28"/>
    <tableColumn id="4" xr3:uid="{342C13EB-47CC-48CC-B90F-4E338E33F0A1}" name="September 2023" dataDxfId="27"/>
    <tableColumn id="5" xr3:uid="{9AAB4C27-A013-4610-B04E-1788BEBA1B62}" name="October 2023" dataDxfId="26"/>
    <tableColumn id="6" xr3:uid="{5B3852CE-6EB2-40D1-9B6D-47E8B0F61B73}" name="November 2023" dataDxfId="25"/>
    <tableColumn id="7" xr3:uid="{374036E4-E8E9-44E3-AA3A-4082E1D7E152}" name="December 2023" dataDxfId="24"/>
    <tableColumn id="8" xr3:uid="{58EC3079-E583-4572-820F-B39C5CCEF337}" name="January 2024" dataDxfId="23"/>
    <tableColumn id="9" xr3:uid="{F1669909-E0AB-44D5-9281-4377862DF4FE}" name="February 2024" dataDxfId="22"/>
    <tableColumn id="10" xr3:uid="{2F626C9A-30D7-4B8C-8C16-42DBCB0F748C}" name="March 2024" dataDxfId="21"/>
    <tableColumn id="11" xr3:uid="{5B9C83A5-467F-415C-8769-03406BC87E8C}" name="April 2024" dataDxfId="20"/>
    <tableColumn id="12" xr3:uid="{550FA405-C022-4714-BBB0-3CE75A5534C2}" name="May 2024" dataDxfId="19"/>
    <tableColumn id="13" xr3:uid="{5034A02A-0A85-4440-A6FD-3304E348C58B}" name="June 2024" dataDxfId="18"/>
    <tableColumn id="14" xr3:uid="{0FE259A2-80D3-43DA-B184-352AC9403962}" name="FY 2023-24  YTD" dataDxfId="17"/>
    <tableColumn id="15" xr3:uid="{A565E9F0-63DF-48F6-ACBB-C1ED4911A3BB}" name="FY 2023-24 Appropriation" dataDxfId="16"/>
    <tableColumn id="16" xr3:uid="{29F611B3-2EB8-47D0-ABEE-036609098EA5}" name="Percent of FY 2023-24 Appropriation Spent" dataDxfId="15"/>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MedicareModernizationAct" displayName="MedicareModernizationAct" ref="A3:C18" totalsRowShown="0" headerRowDxfId="14" dataDxfId="13" tableBorderDxfId="12">
  <autoFilter ref="A3:C18" xr:uid="{5BE05BE6-0AA9-498A-84F4-731479EFAF78}"/>
  <tableColumns count="3">
    <tableColumn id="1" xr3:uid="{703B0CE5-4B25-40CD-986D-9610A090E6D4}" name="Month" dataDxfId="11"/>
    <tableColumn id="2" xr3:uid="{A6860852-2AFD-402A-A2D8-D626052CAE50}" name="Total Expenditures" dataDxfId="10"/>
    <tableColumn id="3" xr3:uid="{8C54A3DA-BB00-4C64-A5D8-17E80AC3CF56}" name="Medicare Modernization Act State Contribution Payment Caseload" dataDxfId="9"/>
  </tableColumns>
  <tableStyleInfo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OldAgePension" displayName="OldAgePension" ref="A3:C18" totalsRowShown="0" headerRowDxfId="8" dataDxfId="7" tableBorderDxfId="6">
  <autoFilter ref="A3:C18" xr:uid="{F09D2C8C-00C9-4FD6-8BF3-70CC1D9C17C5}"/>
  <tableColumns count="3">
    <tableColumn id="1" xr3:uid="{3B6BF6E4-8829-4AEB-AFB6-D5FD75241CDF}" name="Month" dataDxfId="5"/>
    <tableColumn id="2" xr3:uid="{E85C30C0-0510-46E7-9990-EA6ECFC0AFFC}" name="Total Expenditures" dataDxfId="4" dataCellStyle="Currency"/>
    <tableColumn id="3" xr3:uid="{B2F31A64-8209-4F9E-A76B-A001D1E5C795}" name="Old Age Pension State Medical Program Caseload" dataDxfId="3"/>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PremiumsAppropriation" displayName="PremiumsAppropriation" ref="A3:B11" totalsRowShown="0" headerRowDxfId="195" dataDxfId="194" tableBorderDxfId="193">
  <autoFilter ref="A3:B11" xr:uid="{369CBC44-CDE7-4062-9119-A7A91B50EAFF}"/>
  <tableColumns count="2">
    <tableColumn id="1" xr3:uid="{038320AD-1675-47D6-87D6-244A937F686B}" name="Item" dataDxfId="192"/>
    <tableColumn id="2" xr3:uid="{2C1EFA34-3A38-46CF-9486-5BD67A7C5A35}" name="Amount" dataDxfId="191" dataCellStyle="Currency"/>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HospitalSupplementalPayments" displayName="HospitalSupplementalPayments" ref="B3:O14" totalsRowShown="0" headerRowDxfId="190" dataDxfId="188" headerRowBorderDxfId="189" tableBorderDxfId="187" headerRowCellStyle="Currency">
  <autoFilter ref="B3:O14" xr:uid="{ABCB7EBF-293B-48AE-B771-F33396ECF69F}"/>
  <tableColumns count="14">
    <tableColumn id="1" xr3:uid="{CFC5D468-A0F6-4795-91EA-AAEC9B15586A}" name="Service Category" dataDxfId="186"/>
    <tableColumn id="2" xr3:uid="{9A9C8855-2DC5-4E30-932F-0595276893D6}" name="July_x000a_2023" dataDxfId="185"/>
    <tableColumn id="3" xr3:uid="{89CBC4DD-C635-44AF-A490-9E7D1B369B88}" name="August_x000a_2023" dataDxfId="184"/>
    <tableColumn id="4" xr3:uid="{3805C3DB-344B-44B5-87EA-1A98907973E1}" name="September_x000a_2023" dataDxfId="183"/>
    <tableColumn id="5" xr3:uid="{1ED437BD-692D-4D10-8BB3-8D555E0C7555}" name="October_x000a_2023" dataDxfId="182"/>
    <tableColumn id="6" xr3:uid="{FBB4EB1D-3FC0-45FF-BE31-61F2965ABC6A}" name="November_x000a_2023" dataDxfId="181"/>
    <tableColumn id="7" xr3:uid="{C75A3C9A-2D64-4A3F-B8EF-172508535EE3}" name="December_x000a_2023" dataDxfId="180"/>
    <tableColumn id="8" xr3:uid="{144ECC8D-42FC-4D6F-AFA7-2C7E81A21DC9}" name="January_x000a_2024" dataDxfId="179"/>
    <tableColumn id="9" xr3:uid="{9DDBF5C3-2955-4160-A77A-560E42F19CBD}" name="February_x000a_2024" dataDxfId="178"/>
    <tableColumn id="10" xr3:uid="{408D38E8-CFF1-4D79-BE80-73C2ABAE44C2}" name="March_x000a_2024" dataDxfId="177"/>
    <tableColumn id="11" xr3:uid="{92F9099E-78E8-45AC-B8E7-EA1591D95950}" name="April_x000a_2024" dataDxfId="176"/>
    <tableColumn id="12" xr3:uid="{A271A37D-DEF5-498C-AC6C-C963543FFCD7}" name="May_x000a_2024" dataDxfId="175"/>
    <tableColumn id="13" xr3:uid="{44128EF6-312D-4676-A5CF-47AC22113959}" name="June_x000a_2024" dataDxfId="174"/>
    <tableColumn id="14" xr3:uid="{E32140F5-591A-4634-B3C3-E249009AC3F3}" name="FY 2023-24 Total YTD" dataDxfId="173"/>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MedicaidCaseload" displayName="MedicaidCaseload" ref="B2:S202" totalsRowShown="0" headerRowDxfId="172" dataDxfId="170" headerRowBorderDxfId="171" tableBorderDxfId="169" headerRowCellStyle="Normal_MMEXP Caseload Prepared Sept5">
  <autoFilter ref="B2:S202" xr:uid="{0E7F37F7-7EEB-4858-BBF7-850AA10A50FE}"/>
  <tableColumns count="18">
    <tableColumn id="1" xr3:uid="{DD42983B-DD11-47A5-B005-77E112D7E625}" name="Month" dataDxfId="168" dataCellStyle="Normal_MMEXP Caseload Prepared Sept5"/>
    <tableColumn id="2" xr3:uid="{56FB554F-674D-4114-AF60-94A1343908F7}" name="Adults 65 and Older_x000a_(OAP-A)" dataDxfId="167"/>
    <tableColumn id="3" xr3:uid="{7E541FDC-E903-4962-BFF0-366DB6FF72D7}" name="Disabled Adults 60 to 64_x000a_ (OAP-B)" dataDxfId="166"/>
    <tableColumn id="4" xr3:uid="{DB51D42B-DF09-41EB-A488-11C937192B98}" name="Disabled Individuals to 59 _x000a_(AND/AB)" dataDxfId="165"/>
    <tableColumn id="5" xr3:uid="{DC6B965D-5E71-469C-9515-188B27EB9280}" name="Disabled Buy-In" dataDxfId="164"/>
    <tableColumn id="6" xr3:uid="{2673DA31-3AA0-4819-8E37-00F852F52E0F}" name="MAGI Parents/ Caretakers to 68% FPL" dataDxfId="163"/>
    <tableColumn id="7" xr3:uid="{D8737015-0516-4B09-A4F0-02D64CCFE820}" name="MAGI Parents/ Caretakers 69% to 133% FPL" dataDxfId="162"/>
    <tableColumn id="8" xr3:uid="{F8325219-2BCD-4963-B1EB-DE341512C7E2}" name="MAGI Adults" dataDxfId="161"/>
    <tableColumn id="9" xr3:uid="{95ABDB03-55FD-4946-A3D2-986A546B6904}" name="Breast &amp; Cervical Cancer Program" dataDxfId="160"/>
    <tableColumn id="10" xr3:uid="{2713D0E1-0788-457D-9160-F8A0C1F54F7B}" name="MAGI Eligible Children" dataDxfId="159"/>
    <tableColumn id="11" xr3:uid="{F6024742-23FB-4823-889F-96AFAEAEB7D4}" name="SB 11-008 Eligible Children" dataDxfId="158"/>
    <tableColumn id="12" xr3:uid="{5A33E849-BB32-48BE-A0E7-E4984AD5F5A9}" name="Foster Care" dataDxfId="157"/>
    <tableColumn id="13" xr3:uid="{356F00C3-E506-45E0-B517-DB8241A483D5}" name="MAGI Pregnant Adults" dataDxfId="156"/>
    <tableColumn id="14" xr3:uid="{DFBF679E-0CDA-432E-BF20-E2B35673D369}" name="SB 11-250 Eligible Pregnant Adults" dataDxfId="155"/>
    <tableColumn id="15" xr3:uid="{AFD40E07-BE9A-43E7-B874-35FADEE44BEA}" name="Non-Citizens- Emergency Services" dataDxfId="154"/>
    <tableColumn id="16" xr3:uid="{CEC784F1-8554-4938-A75C-1A381FDF5350}" name="Partial Dual Eligibles" dataDxfId="153"/>
    <tableColumn id="17" xr3:uid="{D58B7067-B6E2-4D4A-950C-7AFCD47B803C}" name="SB 21-205 Family Planning Services" dataDxfId="152"/>
    <tableColumn id="18" xr3:uid="{9744F129-99A6-49A8-9F74-97C3D061E551}" name="TOTAL" dataDxfId="151"/>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CaseloadByProgram" displayName="CaseloadByProgram" ref="A3:R102" totalsRowShown="0" headerRowDxfId="150" dataDxfId="148" headerRowBorderDxfId="149" tableBorderDxfId="147" headerRowCellStyle="Normal_MMEXP Caseload Prepared Sept5" dataCellStyle="Comma">
  <autoFilter ref="A3:R102" xr:uid="{97966886-07C9-49AB-A9AD-967E4ED8A001}"/>
  <tableColumns count="18">
    <tableColumn id="1" xr3:uid="{02428258-423D-4BC3-83ED-FF7AFF3A73F2}" name="Month" dataDxfId="146" dataCellStyle="Normal_MMEXP Caseload Prepared Sept5"/>
    <tableColumn id="2" xr3:uid="{186F9D5B-8C05-4537-A3B2-E01CB635E3D8}" name="Adults 65 and Older_x000a_(OAP-A)" dataDxfId="145" dataCellStyle="Comma"/>
    <tableColumn id="3" xr3:uid="{D33F6FFD-D0AD-4890-8681-F42060E57B16}" name="Disabled Adults 60 to 64_x000a_ (OAP-B)" dataDxfId="144" dataCellStyle="Comma"/>
    <tableColumn id="4" xr3:uid="{0712E634-8876-472D-83A9-C3952E043EDB}" name="Disabled Individuals to 59 _x000a_(AND/AB)" dataDxfId="143" dataCellStyle="Comma"/>
    <tableColumn id="5" xr3:uid="{D7FCC6BD-2555-4220-9D95-7A20E329AB0C}" name="Disabled Buy-In" dataDxfId="142" dataCellStyle="Comma"/>
    <tableColumn id="6" xr3:uid="{CD4DCBE9-AF97-4833-AB2C-DB86496CF392}" name="MAGI Parents/ Caretakers to 68% FPL" dataDxfId="141" dataCellStyle="Comma"/>
    <tableColumn id="7" xr3:uid="{A6357855-AFC1-4395-9A7B-41CCCF3A0404}" name="MAGI Parents/ Caretakers 69% to 133% FPL" dataDxfId="140" dataCellStyle="Comma"/>
    <tableColumn id="8" xr3:uid="{8C811956-4C19-489B-B0A0-1EA4AFB903D8}" name="MAGI Adults" dataDxfId="139" dataCellStyle="Comma"/>
    <tableColumn id="9" xr3:uid="{46F1E10C-D40D-422B-B931-DF3562499C49}" name="Breast &amp; Cervical Cancer Program" dataDxfId="138" dataCellStyle="Comma"/>
    <tableColumn id="10" xr3:uid="{D9837476-489B-4D45-BA6B-98D56941BCDC}" name="MAGI Eligible Children" dataDxfId="137" dataCellStyle="Comma"/>
    <tableColumn id="11" xr3:uid="{2F33910E-A321-4730-AC8F-FAE25A652DA6}" name="SB 11-008 Eligible Children" dataDxfId="136" dataCellStyle="Comma"/>
    <tableColumn id="12" xr3:uid="{2576656B-16CA-45A8-9A25-B7798561CD7F}" name="Foster Care" dataDxfId="135" dataCellStyle="Comma"/>
    <tableColumn id="13" xr3:uid="{C28BA378-84F6-48B2-B886-E0CACA205DBF}" name="MAGI Pregnant Adults" dataDxfId="134" dataCellStyle="Comma"/>
    <tableColumn id="14" xr3:uid="{E394B71F-0B39-44FD-9851-51D888A767DD}" name="SB 11-250 Eligible Pregnant Adults" dataDxfId="133" dataCellStyle="Comma"/>
    <tableColumn id="15" xr3:uid="{2A020A69-2723-4980-9632-5572118681B6}" name="Non-Citizens- Emergency Services" dataDxfId="132" dataCellStyle="Comma"/>
    <tableColumn id="16" xr3:uid="{B7917347-4D89-477B-A9A5-9A9187682BAF}" name="Partial Dual Eligibles" dataDxfId="131" dataCellStyle="Comma"/>
    <tableColumn id="17" xr3:uid="{A9B4EF82-590C-4101-A1C8-58CEEEDFB6E3}" name="SB 21-205 Family Planning Services" dataDxfId="130" dataCellStyle="Comma"/>
    <tableColumn id="18" xr3:uid="{08A66E60-30B8-4670-91DD-0E0BF195B077}" name="TOTAL" dataDxfId="129" dataCellStyle="Comma"/>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ACCCaseload" displayName="ACCCaseload" ref="C3:P89" totalsRowShown="0" headerRowDxfId="128" dataDxfId="126" headerRowBorderDxfId="127" tableBorderDxfId="125">
  <autoFilter ref="C3:P89" xr:uid="{B107636D-EF25-4685-BEE9-777502074934}"/>
  <tableColumns count="14">
    <tableColumn id="1" xr3:uid="{787A9E6C-034C-4EC8-B662-1AA840D920A6}" name="County of Residence" dataDxfId="124"/>
    <tableColumn id="2" xr3:uid="{3853A73E-F364-480D-B486-1313322105DD}" name="Jul 2023" dataDxfId="123"/>
    <tableColumn id="3" xr3:uid="{D3E8B445-DE9B-4717-9AA1-0840570D8B03}" name="Aug 2023" dataDxfId="122"/>
    <tableColumn id="4" xr3:uid="{7C8DD4E4-8DBD-48DE-9A10-7350F992E31A}" name="Sep 2023" dataDxfId="121"/>
    <tableColumn id="5" xr3:uid="{9C9AA667-60A8-43C5-AFD7-B050235A30F2}" name="Oct 2023" dataDxfId="120"/>
    <tableColumn id="6" xr3:uid="{226AF8AF-B0B9-4469-9A65-5B6214066EB3}" name="Nov 2023" dataDxfId="119"/>
    <tableColumn id="7" xr3:uid="{8BB96B36-3B99-4DBC-90A2-8703EFD4E90C}" name="Dec 2023" dataDxfId="118"/>
    <tableColumn id="8" xr3:uid="{FB990BF6-D4DC-4F47-BFFE-E7BCCE777877}" name="Jan 2024" dataDxfId="117"/>
    <tableColumn id="9" xr3:uid="{1912D766-A3FB-45DD-93A2-137E4BE2B1D0}" name="Feb 2024" dataDxfId="116"/>
    <tableColumn id="10" xr3:uid="{F58AEC38-BA5D-4453-B3DA-F4ED3462B5F4}" name="Mar 2024" dataDxfId="115"/>
    <tableColumn id="11" xr3:uid="{68D7A9B6-F3AD-46B6-87EE-F7EFA6D66CBE}" name="Apr 2024" dataDxfId="114"/>
    <tableColumn id="12" xr3:uid="{E683FE00-E7E1-4CF8-8021-46C17E0CA6DD}" name="May 2024" dataDxfId="113"/>
    <tableColumn id="13" xr3:uid="{4B9E5A45-5221-4685-A1B1-7B27665D3BFC}" name="Jun 2024" dataDxfId="112"/>
    <tableColumn id="14" xr3:uid="{2C3E8415-FB7A-4B7A-8E83-3F05B3F5A72F}" name="FY 2023-24 Average Monthly Enrollment" dataDxfId="111">
      <calculatedColumnFormula>AVERAGE(D4:O4)</calculatedColumnFormula>
    </tableColumn>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BehavioralHealthExpenditure" displayName="BehavioralHealthExpenditure" ref="A3:D18" totalsRowShown="0" headerRowDxfId="110" dataDxfId="109" tableBorderDxfId="108">
  <autoFilter ref="A3:D18" xr:uid="{CE267656-6CE2-42D1-8A35-C91B8C9FBD6A}"/>
  <tableColumns count="4">
    <tableColumn id="1" xr3:uid="{6AEBCA49-0776-4D12-98B6-D11DED210496}" name="Month" dataDxfId="107"/>
    <tableColumn id="2" xr3:uid="{BAD08E8B-C41E-4E9E-9253-D89575420608}" name="Total Expenditures" dataDxfId="106" dataCellStyle="Currency"/>
    <tableColumn id="3" xr3:uid="{7AC27C32-356F-4296-AA6B-AD7F4B86B86D}" name="Behavioral Health Capitation Payments " dataDxfId="105" dataCellStyle="Currency"/>
    <tableColumn id="4" xr3:uid="{AFC78BFF-8C42-4D60-AD10-C33819375C62}" name="Behavioral Health Fee for Service Payments" dataDxfId="104" dataCellStyle="Currency"/>
  </tableColumns>
  <tableStyleInfo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3:K18" totalsRowShown="0" headerRowDxfId="103" dataDxfId="102" tableBorderDxfId="101" headerRowCellStyle="Normal_MMEXP Caseload Prepared Sept5">
  <autoFilter ref="A3:K18" xr:uid="{AA230A10-EFE9-456A-BB1C-34DE4460ADA3}"/>
  <tableColumns count="11">
    <tableColumn id="1" xr3:uid="{ED547CCA-3990-4ACE-8B82-9426849FD861}" name="Month" dataDxfId="100"/>
    <tableColumn id="2" xr3:uid="{53FBC6A6-EE60-472E-8258-6F3591EDFF01}" name="Total" dataDxfId="99"/>
    <tableColumn id="3" xr3:uid="{CDE0C371-F575-4F93-9F7F-C1CFD0DEC284}" name="Rocky Mountain Health Plans _x000a_(RAE 1)" dataDxfId="98"/>
    <tableColumn id="4" xr3:uid="{2355AB70-5F60-4B0B-881F-241FF26666A4}" name="Northeast Health Partners _x000a_(RAE 2)" dataDxfId="97"/>
    <tableColumn id="5" xr3:uid="{A2395FF9-7983-4E90-88DB-4F2B354FA61D}" name="Colorado Access _x000a_(RAE 3)" dataDxfId="96"/>
    <tableColumn id="6" xr3:uid="{5AB5A7D3-DBF4-4356-97D4-33FD851BC1ED}" name="Health Colorado _x000a_(RAE 4)" dataDxfId="95"/>
    <tableColumn id="7" xr3:uid="{0A0CFBF6-D4DB-4C61-9372-2C391D5BC42E}" name="Colorado Access _x000a_(RAE 5)2" dataDxfId="94"/>
    <tableColumn id="8" xr3:uid="{20F4CC30-5A5E-4D79-AB27-0B96A8D32283}" name="Colorado Community Health Alliance _x000a_(RAE 6)" dataDxfId="93"/>
    <tableColumn id="9" xr3:uid="{EBCEA374-89BD-4371-A8E5-1940F81E5905}" name="Colorado Community Health Alliance _x000a_(RAE 7)" dataDxfId="92"/>
    <tableColumn id="10" xr3:uid="{D030B462-2270-4ADE-9E0F-B2EE578BDC22}" name="Denver Health Managed Care2" dataDxfId="91"/>
    <tableColumn id="11" xr3:uid="{C0467A29-B75D-455F-A4D6-25A0204F6110}" name="Other1" dataDxfId="90"/>
  </tableColumns>
  <tableStyleInfo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BehavioralHealthbyRAE" displayName="BehavioralHealthbyRAE" ref="A23:K37" totalsRowShown="0" headerRowDxfId="89" dataDxfId="88" tableBorderDxfId="87" headerRowCellStyle="Normal_MMEXP Caseload Prepared Sept5">
  <autoFilter ref="A23:K37" xr:uid="{69583CD1-066B-46D8-9E74-81F8137C3E38}"/>
  <tableColumns count="11">
    <tableColumn id="1" xr3:uid="{0CB0E681-684C-496C-98F4-6C6396653710}" name="Month" dataDxfId="86" dataCellStyle="Normal_MMEXP Caseload Prepared Sept5"/>
    <tableColumn id="2" xr3:uid="{4717121F-2B1E-44A6-9C0F-7A323D5CFF59}" name="Total" dataDxfId="85" dataCellStyle="Comma"/>
    <tableColumn id="3" xr3:uid="{07E3CE9D-26A5-460B-A608-2D5EB2693FB0}" name="Rocky Mountain Health Plans _x000a_(RAE 1)" dataDxfId="84" dataCellStyle="Comma"/>
    <tableColumn id="4" xr3:uid="{F7CF6CEC-2457-4FE8-9B5A-EF62BDF6AECC}" name="Northeast Health Partners _x000a_(RAE 2)" dataDxfId="83" dataCellStyle="Comma"/>
    <tableColumn id="5" xr3:uid="{E1CD2D6F-2DDD-40B0-9481-E9AAF089F2B0}" name="Colorado Access _x000a_(RAE 3)" dataDxfId="82" dataCellStyle="Comma"/>
    <tableColumn id="6" xr3:uid="{C1F2AF17-E38C-4EC5-892E-E3C27C83B512}" name="Health Colorado _x000a_(RAE 4)" dataDxfId="81" dataCellStyle="Comma"/>
    <tableColumn id="7" xr3:uid="{4C37F9B6-5F4C-44E2-9C7A-01087C2BF25C}" name="Colorado Access _x000a_(RAE 5)" dataDxfId="80" dataCellStyle="Comma"/>
    <tableColumn id="8" xr3:uid="{69612330-FB31-4CB6-AA9B-7A2A89F86037}" name="Colorado Community Health Alliance _x000a_(RAE 6)" dataDxfId="79" dataCellStyle="Comma"/>
    <tableColumn id="9" xr3:uid="{806046B3-3664-47D3-A853-A1A1DA5D4EE0}" name="Colorado Community Health Alliance _x000a_(RAE 7)" dataDxfId="78" dataCellStyle="Comma"/>
    <tableColumn id="10" xr3:uid="{83A1AE38-F626-40DF-B048-BD8F361383A9}" name="Denver Health Managed Care4" dataDxfId="77" dataCellStyle="Comma"/>
    <tableColumn id="11" xr3:uid="{4F9EC083-8089-4232-8B29-4D164EF34ACA}" name="Other" dataDxfId="76" dataCellStyle="Comma"/>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3"/>
  <sheetViews>
    <sheetView tabSelected="1" view="pageBreakPreview" topLeftCell="A12" zoomScale="55" zoomScaleNormal="70" zoomScaleSheetLayoutView="55" zoomScalePageLayoutView="90" workbookViewId="0">
      <selection activeCell="R30" sqref="R30"/>
    </sheetView>
  </sheetViews>
  <sheetFormatPr defaultColWidth="9.109375" defaultRowHeight="14.4" x14ac:dyDescent="0.35"/>
  <cols>
    <col min="1" max="1" width="5.5546875" style="68" customWidth="1"/>
    <col min="2" max="2" width="33.5546875" style="68" customWidth="1"/>
    <col min="3" max="14" width="22.109375" style="68" customWidth="1"/>
    <col min="15" max="15" width="23.88671875" style="68" customWidth="1"/>
    <col min="16" max="16" width="17.44140625" style="68" bestFit="1" customWidth="1"/>
    <col min="17" max="17" width="14.33203125" style="68" bestFit="1" customWidth="1"/>
    <col min="18" max="18" width="23.109375" style="68" customWidth="1"/>
    <col min="19" max="19" width="18.109375" style="68" customWidth="1"/>
    <col min="20" max="16384" width="9.109375" style="68"/>
  </cols>
  <sheetData>
    <row r="1" spans="1:18" ht="15" thickBot="1" x14ac:dyDescent="0.4">
      <c r="A1" s="378" t="s">
        <v>168</v>
      </c>
    </row>
    <row r="2" spans="1:18" s="59" customFormat="1" ht="16.5" customHeight="1" thickBot="1" x14ac:dyDescent="0.3">
      <c r="A2" s="455" t="s">
        <v>227</v>
      </c>
      <c r="B2" s="456"/>
      <c r="C2" s="456"/>
      <c r="D2" s="456"/>
      <c r="E2" s="456"/>
      <c r="F2" s="456"/>
      <c r="G2" s="456"/>
      <c r="H2" s="456"/>
      <c r="I2" s="456"/>
      <c r="J2" s="456"/>
      <c r="K2" s="456"/>
      <c r="L2" s="456"/>
      <c r="M2" s="456"/>
      <c r="N2" s="456"/>
      <c r="O2" s="457"/>
    </row>
    <row r="3" spans="1:18" s="59" customFormat="1" ht="33" thickBot="1" x14ac:dyDescent="0.3">
      <c r="A3" s="60"/>
      <c r="B3" s="61" t="s">
        <v>11</v>
      </c>
      <c r="C3" s="62" t="s">
        <v>180</v>
      </c>
      <c r="D3" s="62" t="s">
        <v>181</v>
      </c>
      <c r="E3" s="62" t="s">
        <v>182</v>
      </c>
      <c r="F3" s="62" t="s">
        <v>183</v>
      </c>
      <c r="G3" s="62" t="s">
        <v>184</v>
      </c>
      <c r="H3" s="62" t="s">
        <v>185</v>
      </c>
      <c r="I3" s="62" t="s">
        <v>186</v>
      </c>
      <c r="J3" s="62" t="s">
        <v>187</v>
      </c>
      <c r="K3" s="62" t="s">
        <v>188</v>
      </c>
      <c r="L3" s="62" t="s">
        <v>189</v>
      </c>
      <c r="M3" s="62" t="s">
        <v>190</v>
      </c>
      <c r="N3" s="62" t="s">
        <v>191</v>
      </c>
      <c r="O3" s="63" t="s">
        <v>192</v>
      </c>
    </row>
    <row r="4" spans="1:18" s="59" customFormat="1" ht="15.75" customHeight="1" x14ac:dyDescent="0.35">
      <c r="A4" s="458" t="s">
        <v>12</v>
      </c>
      <c r="B4" s="64" t="s">
        <v>126</v>
      </c>
      <c r="C4" s="65">
        <v>115789927</v>
      </c>
      <c r="D4" s="65">
        <v>100981034</v>
      </c>
      <c r="E4" s="65">
        <v>98187623</v>
      </c>
      <c r="F4" s="65">
        <v>128827099</v>
      </c>
      <c r="G4" s="65">
        <v>100751450</v>
      </c>
      <c r="H4" s="65">
        <v>99275729</v>
      </c>
      <c r="I4" s="65">
        <v>112234409</v>
      </c>
      <c r="J4" s="65">
        <v>95106371</v>
      </c>
      <c r="K4" s="65">
        <v>95083553</v>
      </c>
      <c r="L4" s="65">
        <v>129919583</v>
      </c>
      <c r="M4" s="65"/>
      <c r="N4" s="65"/>
      <c r="O4" s="66">
        <v>1076156778</v>
      </c>
      <c r="P4" s="67"/>
      <c r="Q4" s="68"/>
      <c r="R4" s="69"/>
    </row>
    <row r="5" spans="1:18" s="59" customFormat="1" ht="16.2" x14ac:dyDescent="0.25">
      <c r="A5" s="459"/>
      <c r="B5" s="64" t="s">
        <v>362</v>
      </c>
      <c r="C5" s="65">
        <v>4720705</v>
      </c>
      <c r="D5" s="65">
        <v>5051520</v>
      </c>
      <c r="E5" s="65">
        <v>4355013</v>
      </c>
      <c r="F5" s="65">
        <v>4722236</v>
      </c>
      <c r="G5" s="65">
        <v>3784822</v>
      </c>
      <c r="H5" s="65">
        <v>3454014</v>
      </c>
      <c r="I5" s="65">
        <v>3663549</v>
      </c>
      <c r="J5" s="65">
        <v>4638806</v>
      </c>
      <c r="K5" s="65">
        <v>3485829</v>
      </c>
      <c r="L5" s="65">
        <v>4685611</v>
      </c>
      <c r="M5" s="65"/>
      <c r="N5" s="65"/>
      <c r="O5" s="66">
        <v>42562105</v>
      </c>
      <c r="P5" s="67"/>
      <c r="Q5" s="67"/>
      <c r="R5" s="69"/>
    </row>
    <row r="6" spans="1:18" s="59" customFormat="1" ht="14.4" hidden="1" customHeight="1" x14ac:dyDescent="0.25">
      <c r="A6" s="459"/>
      <c r="B6" s="64" t="s">
        <v>363</v>
      </c>
      <c r="C6" s="65">
        <v>93136771</v>
      </c>
      <c r="D6" s="65">
        <v>81292137</v>
      </c>
      <c r="E6" s="65">
        <v>78986408</v>
      </c>
      <c r="F6" s="65"/>
      <c r="G6" s="65"/>
      <c r="H6" s="65"/>
      <c r="I6" s="65"/>
      <c r="J6" s="65"/>
      <c r="K6" s="65"/>
      <c r="L6" s="65"/>
      <c r="M6" s="65"/>
      <c r="N6" s="65"/>
      <c r="O6" s="66"/>
      <c r="P6" s="67"/>
      <c r="Q6" s="67"/>
    </row>
    <row r="7" spans="1:18" s="59" customFormat="1" ht="16.2" x14ac:dyDescent="0.25">
      <c r="A7" s="459"/>
      <c r="B7" s="64" t="s">
        <v>364</v>
      </c>
      <c r="C7" s="65">
        <v>5965619</v>
      </c>
      <c r="D7" s="65">
        <v>5627807</v>
      </c>
      <c r="E7" s="65">
        <v>5196186</v>
      </c>
      <c r="F7" s="65">
        <v>6492490</v>
      </c>
      <c r="G7" s="65">
        <v>5168519</v>
      </c>
      <c r="H7" s="65">
        <v>5215612</v>
      </c>
      <c r="I7" s="65">
        <v>5712078</v>
      </c>
      <c r="J7" s="65">
        <v>5231543</v>
      </c>
      <c r="K7" s="65">
        <v>4689337</v>
      </c>
      <c r="L7" s="65">
        <v>5811513</v>
      </c>
      <c r="M7" s="65"/>
      <c r="N7" s="65"/>
      <c r="O7" s="66">
        <v>55110704</v>
      </c>
      <c r="P7" s="67"/>
      <c r="Q7" s="67"/>
    </row>
    <row r="8" spans="1:18" s="59" customFormat="1" ht="32.4" x14ac:dyDescent="0.25">
      <c r="A8" s="459"/>
      <c r="B8" s="64" t="s">
        <v>365</v>
      </c>
      <c r="C8" s="65">
        <v>30484161</v>
      </c>
      <c r="D8" s="65">
        <v>38048357</v>
      </c>
      <c r="E8" s="65">
        <v>30244082</v>
      </c>
      <c r="F8" s="65">
        <v>27451095</v>
      </c>
      <c r="G8" s="65">
        <v>19285306</v>
      </c>
      <c r="H8" s="65">
        <v>23439660</v>
      </c>
      <c r="I8" s="65">
        <v>22888328</v>
      </c>
      <c r="J8" s="65">
        <v>18783852</v>
      </c>
      <c r="K8" s="65">
        <v>20172656</v>
      </c>
      <c r="L8" s="65">
        <v>27753375</v>
      </c>
      <c r="M8" s="65"/>
      <c r="N8" s="65"/>
      <c r="O8" s="66">
        <v>258550872</v>
      </c>
      <c r="P8" s="67"/>
      <c r="Q8" s="67"/>
    </row>
    <row r="9" spans="1:18" s="59" customFormat="1" ht="16.2" x14ac:dyDescent="0.25">
      <c r="A9" s="459"/>
      <c r="B9" s="64" t="s">
        <v>366</v>
      </c>
      <c r="C9" s="65">
        <v>31988913</v>
      </c>
      <c r="D9" s="65">
        <v>46009649</v>
      </c>
      <c r="E9" s="65">
        <v>33481797</v>
      </c>
      <c r="F9" s="65">
        <v>38011633</v>
      </c>
      <c r="G9" s="65">
        <v>40236914</v>
      </c>
      <c r="H9" s="65">
        <v>32556747</v>
      </c>
      <c r="I9" s="65">
        <v>27692364</v>
      </c>
      <c r="J9" s="65">
        <v>40700146</v>
      </c>
      <c r="K9" s="65">
        <v>30397262</v>
      </c>
      <c r="L9" s="65">
        <v>47506698</v>
      </c>
      <c r="M9" s="65"/>
      <c r="N9" s="65"/>
      <c r="O9" s="66">
        <v>368582123</v>
      </c>
      <c r="P9" s="67"/>
      <c r="Q9" s="67"/>
    </row>
    <row r="10" spans="1:18" s="59" customFormat="1" ht="16.2" x14ac:dyDescent="0.25">
      <c r="A10" s="459"/>
      <c r="B10" s="64" t="s">
        <v>367</v>
      </c>
      <c r="C10" s="65">
        <v>0</v>
      </c>
      <c r="D10" s="65">
        <v>-207</v>
      </c>
      <c r="E10" s="65">
        <v>0</v>
      </c>
      <c r="F10" s="65">
        <v>207</v>
      </c>
      <c r="G10" s="65">
        <v>0</v>
      </c>
      <c r="H10" s="65">
        <v>0</v>
      </c>
      <c r="I10" s="65">
        <v>0</v>
      </c>
      <c r="J10" s="65">
        <v>0</v>
      </c>
      <c r="K10" s="65">
        <v>-149</v>
      </c>
      <c r="L10" s="65">
        <v>0</v>
      </c>
      <c r="M10" s="65"/>
      <c r="N10" s="65"/>
      <c r="O10" s="66">
        <v>-149</v>
      </c>
      <c r="P10" s="67"/>
      <c r="Q10" s="67"/>
    </row>
    <row r="11" spans="1:18" s="59" customFormat="1" ht="32.4" x14ac:dyDescent="0.25">
      <c r="A11" s="459"/>
      <c r="B11" s="64" t="s">
        <v>368</v>
      </c>
      <c r="C11" s="65">
        <v>47474329</v>
      </c>
      <c r="D11" s="65">
        <v>43433845</v>
      </c>
      <c r="E11" s="65">
        <v>43634753</v>
      </c>
      <c r="F11" s="65">
        <v>39468152</v>
      </c>
      <c r="G11" s="65">
        <v>41036290</v>
      </c>
      <c r="H11" s="65">
        <v>41276847</v>
      </c>
      <c r="I11" s="65">
        <v>37520403</v>
      </c>
      <c r="J11" s="65">
        <v>36006630</v>
      </c>
      <c r="K11" s="65">
        <v>36237542</v>
      </c>
      <c r="L11" s="65">
        <v>33385619</v>
      </c>
      <c r="M11" s="65"/>
      <c r="N11" s="65"/>
      <c r="O11" s="66">
        <v>399474410</v>
      </c>
      <c r="P11" s="67"/>
      <c r="Q11" s="67"/>
    </row>
    <row r="12" spans="1:18" s="59" customFormat="1" ht="16.2" x14ac:dyDescent="0.25">
      <c r="A12" s="459"/>
      <c r="B12" s="64" t="s">
        <v>369</v>
      </c>
      <c r="C12" s="65">
        <v>88752250</v>
      </c>
      <c r="D12" s="65">
        <v>82833772</v>
      </c>
      <c r="E12" s="65">
        <v>85515176</v>
      </c>
      <c r="F12" s="65">
        <v>86449634</v>
      </c>
      <c r="G12" s="65">
        <v>89334362</v>
      </c>
      <c r="H12" s="65">
        <v>80484528</v>
      </c>
      <c r="I12" s="65">
        <v>100499115</v>
      </c>
      <c r="J12" s="65">
        <v>79999751</v>
      </c>
      <c r="K12" s="65">
        <v>77463838</v>
      </c>
      <c r="L12" s="65">
        <v>101407170</v>
      </c>
      <c r="M12" s="65"/>
      <c r="N12" s="65"/>
      <c r="O12" s="66">
        <v>872739596</v>
      </c>
      <c r="P12" s="67"/>
      <c r="Q12" s="67"/>
    </row>
    <row r="13" spans="1:18" s="59" customFormat="1" ht="16.2" x14ac:dyDescent="0.25">
      <c r="A13" s="459"/>
      <c r="B13" s="64" t="s">
        <v>370</v>
      </c>
      <c r="C13" s="65">
        <v>70801299</v>
      </c>
      <c r="D13" s="65">
        <v>59809371</v>
      </c>
      <c r="E13" s="65">
        <v>60652662</v>
      </c>
      <c r="F13" s="65">
        <v>86802629</v>
      </c>
      <c r="G13" s="65">
        <v>62819899</v>
      </c>
      <c r="H13" s="65">
        <v>60023869</v>
      </c>
      <c r="I13" s="65">
        <v>65815044</v>
      </c>
      <c r="J13" s="65">
        <v>59299122</v>
      </c>
      <c r="K13" s="65">
        <v>60061265</v>
      </c>
      <c r="L13" s="65">
        <v>72763725</v>
      </c>
      <c r="M13" s="65"/>
      <c r="N13" s="65"/>
      <c r="O13" s="66">
        <v>658848885</v>
      </c>
      <c r="P13" s="67"/>
      <c r="Q13" s="67"/>
    </row>
    <row r="14" spans="1:18" s="59" customFormat="1" ht="16.2" x14ac:dyDescent="0.25">
      <c r="A14" s="459"/>
      <c r="B14" s="64" t="s">
        <v>371</v>
      </c>
      <c r="C14" s="65">
        <v>12416065</v>
      </c>
      <c r="D14" s="65">
        <v>10564758</v>
      </c>
      <c r="E14" s="65">
        <v>10123899</v>
      </c>
      <c r="F14" s="65">
        <v>16147446</v>
      </c>
      <c r="G14" s="65">
        <v>12215023</v>
      </c>
      <c r="H14" s="65">
        <v>11219456</v>
      </c>
      <c r="I14" s="65">
        <v>12801090</v>
      </c>
      <c r="J14" s="65">
        <v>10445058</v>
      </c>
      <c r="K14" s="65">
        <v>10837910</v>
      </c>
      <c r="L14" s="65">
        <v>14333389</v>
      </c>
      <c r="M14" s="65"/>
      <c r="N14" s="65"/>
      <c r="O14" s="66">
        <v>121104094</v>
      </c>
      <c r="P14" s="67"/>
      <c r="Q14" s="67"/>
    </row>
    <row r="15" spans="1:18" s="59" customFormat="1" ht="32.4" x14ac:dyDescent="0.25">
      <c r="A15" s="459"/>
      <c r="B15" s="64" t="s">
        <v>372</v>
      </c>
      <c r="C15" s="65">
        <v>23179459</v>
      </c>
      <c r="D15" s="65">
        <v>19244515</v>
      </c>
      <c r="E15" s="65">
        <v>18414712</v>
      </c>
      <c r="F15" s="65">
        <v>23394607</v>
      </c>
      <c r="G15" s="65">
        <v>18057871</v>
      </c>
      <c r="H15" s="65">
        <v>20232430</v>
      </c>
      <c r="I15" s="65">
        <v>23283010</v>
      </c>
      <c r="J15" s="65">
        <v>18558669</v>
      </c>
      <c r="K15" s="65">
        <v>20471248</v>
      </c>
      <c r="L15" s="65">
        <v>24237671</v>
      </c>
      <c r="M15" s="65"/>
      <c r="N15" s="65"/>
      <c r="O15" s="66">
        <v>209074192</v>
      </c>
      <c r="P15" s="67"/>
      <c r="Q15" s="67"/>
    </row>
    <row r="16" spans="1:18" s="59" customFormat="1" ht="16.2" x14ac:dyDescent="0.25">
      <c r="A16" s="459"/>
      <c r="B16" s="64" t="s">
        <v>373</v>
      </c>
      <c r="C16" s="65">
        <v>156521183</v>
      </c>
      <c r="D16" s="65">
        <v>129344808</v>
      </c>
      <c r="E16" s="65">
        <v>123573180</v>
      </c>
      <c r="F16" s="65">
        <v>155725510</v>
      </c>
      <c r="G16" s="65">
        <v>119711130</v>
      </c>
      <c r="H16" s="65">
        <v>123094399</v>
      </c>
      <c r="I16" s="65">
        <v>140741162</v>
      </c>
      <c r="J16" s="65">
        <v>116644083</v>
      </c>
      <c r="K16" s="65">
        <v>116318803</v>
      </c>
      <c r="L16" s="65">
        <v>146739230</v>
      </c>
      <c r="M16" s="65"/>
      <c r="N16" s="65"/>
      <c r="O16" s="66">
        <v>1328413488</v>
      </c>
      <c r="P16" s="67"/>
      <c r="Q16" s="67"/>
    </row>
    <row r="17" spans="1:19" s="59" customFormat="1" ht="16.2" x14ac:dyDescent="0.25">
      <c r="A17" s="459"/>
      <c r="B17" s="64" t="s">
        <v>374</v>
      </c>
      <c r="C17" s="65">
        <v>0</v>
      </c>
      <c r="D17" s="65">
        <v>-191857705</v>
      </c>
      <c r="E17" s="65">
        <v>-11279339</v>
      </c>
      <c r="F17" s="65">
        <v>-76578721</v>
      </c>
      <c r="G17" s="65">
        <v>-159997114</v>
      </c>
      <c r="H17" s="65">
        <v>-9917909</v>
      </c>
      <c r="I17" s="65">
        <v>-111853076</v>
      </c>
      <c r="J17" s="65">
        <v>-158666815</v>
      </c>
      <c r="K17" s="65">
        <v>-7472267</v>
      </c>
      <c r="L17" s="65">
        <v>-63282490</v>
      </c>
      <c r="M17" s="65"/>
      <c r="N17" s="65"/>
      <c r="O17" s="66">
        <v>-790905436</v>
      </c>
      <c r="P17" s="67"/>
      <c r="Q17" s="67"/>
    </row>
    <row r="18" spans="1:19" s="59" customFormat="1" ht="16.2" x14ac:dyDescent="0.25">
      <c r="A18" s="459"/>
      <c r="B18" s="64" t="s">
        <v>375</v>
      </c>
      <c r="C18" s="65">
        <v>3638986</v>
      </c>
      <c r="D18" s="65">
        <v>3453586</v>
      </c>
      <c r="E18" s="65">
        <v>3654136</v>
      </c>
      <c r="F18" s="65">
        <v>4181728</v>
      </c>
      <c r="G18" s="65">
        <v>3531088</v>
      </c>
      <c r="H18" s="65">
        <v>3309734</v>
      </c>
      <c r="I18" s="65">
        <v>3612482</v>
      </c>
      <c r="J18" s="65">
        <v>6752164</v>
      </c>
      <c r="K18" s="65">
        <v>3746072</v>
      </c>
      <c r="L18" s="65">
        <v>5069294</v>
      </c>
      <c r="M18" s="65"/>
      <c r="N18" s="65"/>
      <c r="O18" s="66">
        <v>40949270</v>
      </c>
      <c r="P18" s="67"/>
      <c r="Q18" s="67"/>
    </row>
    <row r="19" spans="1:19" s="59" customFormat="1" ht="15.75" customHeight="1" x14ac:dyDescent="0.25">
      <c r="A19" s="459"/>
      <c r="B19" s="64" t="s">
        <v>376</v>
      </c>
      <c r="C19" s="65">
        <v>16189786</v>
      </c>
      <c r="D19" s="65">
        <v>13802055</v>
      </c>
      <c r="E19" s="65">
        <v>13816554</v>
      </c>
      <c r="F19" s="65">
        <v>15269066</v>
      </c>
      <c r="G19" s="65">
        <v>15593495</v>
      </c>
      <c r="H19" s="65">
        <v>14254880</v>
      </c>
      <c r="I19" s="65">
        <v>15340773</v>
      </c>
      <c r="J19" s="65">
        <v>18900085</v>
      </c>
      <c r="K19" s="65">
        <v>15476319</v>
      </c>
      <c r="L19" s="65">
        <v>21020888</v>
      </c>
      <c r="M19" s="65"/>
      <c r="N19" s="65"/>
      <c r="O19" s="66">
        <v>159663901</v>
      </c>
      <c r="P19" s="67"/>
      <c r="Q19" s="67"/>
    </row>
    <row r="20" spans="1:19" s="59" customFormat="1" ht="32.4" x14ac:dyDescent="0.25">
      <c r="A20" s="459"/>
      <c r="B20" s="64" t="s">
        <v>377</v>
      </c>
      <c r="C20" s="65">
        <v>15675525</v>
      </c>
      <c r="D20" s="65">
        <v>8433901</v>
      </c>
      <c r="E20" s="65">
        <v>8608828</v>
      </c>
      <c r="F20" s="65">
        <v>26448629</v>
      </c>
      <c r="G20" s="65">
        <v>9995225</v>
      </c>
      <c r="H20" s="65">
        <v>8789892</v>
      </c>
      <c r="I20" s="65">
        <v>11040818</v>
      </c>
      <c r="J20" s="65">
        <v>7228233</v>
      </c>
      <c r="K20" s="65">
        <v>29893509</v>
      </c>
      <c r="L20" s="65">
        <v>4194606</v>
      </c>
      <c r="M20" s="65"/>
      <c r="N20" s="65"/>
      <c r="O20" s="66">
        <v>130309166</v>
      </c>
      <c r="P20" s="67"/>
      <c r="Q20" s="67"/>
      <c r="R20" s="70"/>
    </row>
    <row r="21" spans="1:19" s="59" customFormat="1" ht="32.4" x14ac:dyDescent="0.25">
      <c r="A21" s="459"/>
      <c r="B21" s="64" t="s">
        <v>378</v>
      </c>
      <c r="C21" s="65">
        <v>0</v>
      </c>
      <c r="D21" s="65">
        <v>0</v>
      </c>
      <c r="E21" s="65">
        <v>0</v>
      </c>
      <c r="F21" s="65">
        <v>0</v>
      </c>
      <c r="G21" s="65">
        <v>0</v>
      </c>
      <c r="H21" s="65">
        <v>0</v>
      </c>
      <c r="I21" s="65">
        <v>0</v>
      </c>
      <c r="J21" s="65">
        <v>0</v>
      </c>
      <c r="K21" s="65">
        <v>0</v>
      </c>
      <c r="L21" s="65">
        <v>0</v>
      </c>
      <c r="M21" s="65"/>
      <c r="N21" s="65"/>
      <c r="O21" s="66">
        <v>0</v>
      </c>
      <c r="P21" s="67"/>
      <c r="Q21" s="67"/>
    </row>
    <row r="22" spans="1:19" s="59" customFormat="1" ht="32.4" hidden="1" x14ac:dyDescent="0.25">
      <c r="A22" s="459"/>
      <c r="B22" s="64" t="s">
        <v>379</v>
      </c>
      <c r="C22" s="65">
        <v>0</v>
      </c>
      <c r="D22" s="65">
        <v>0</v>
      </c>
      <c r="E22" s="65">
        <v>0</v>
      </c>
      <c r="F22" s="65"/>
      <c r="G22" s="65"/>
      <c r="H22" s="65"/>
      <c r="I22" s="65"/>
      <c r="J22" s="65"/>
      <c r="K22" s="65"/>
      <c r="L22" s="65"/>
      <c r="M22" s="65"/>
      <c r="N22" s="65"/>
      <c r="O22" s="66">
        <v>0</v>
      </c>
      <c r="P22" s="67"/>
      <c r="Q22" s="67"/>
    </row>
    <row r="23" spans="1:19" s="59" customFormat="1" ht="16.2" x14ac:dyDescent="0.25">
      <c r="A23" s="459"/>
      <c r="B23" s="64" t="s">
        <v>380</v>
      </c>
      <c r="C23" s="65">
        <v>0</v>
      </c>
      <c r="D23" s="65">
        <v>0</v>
      </c>
      <c r="E23" s="65">
        <v>0</v>
      </c>
      <c r="F23" s="65">
        <v>0</v>
      </c>
      <c r="G23" s="65">
        <v>0</v>
      </c>
      <c r="H23" s="65">
        <v>0</v>
      </c>
      <c r="I23" s="65">
        <v>0</v>
      </c>
      <c r="J23" s="65">
        <v>0</v>
      </c>
      <c r="K23" s="65">
        <v>0</v>
      </c>
      <c r="L23" s="65">
        <v>0</v>
      </c>
      <c r="M23" s="65"/>
      <c r="N23" s="65"/>
      <c r="O23" s="66">
        <v>0</v>
      </c>
      <c r="P23" s="67"/>
      <c r="Q23" s="67"/>
    </row>
    <row r="24" spans="1:19" s="59" customFormat="1" ht="16.2" x14ac:dyDescent="0.25">
      <c r="A24" s="459"/>
      <c r="B24" s="64" t="s">
        <v>381</v>
      </c>
      <c r="C24" s="65">
        <v>1903270</v>
      </c>
      <c r="D24" s="65">
        <v>2174098</v>
      </c>
      <c r="E24" s="65">
        <v>1951575</v>
      </c>
      <c r="F24" s="65">
        <v>2664424</v>
      </c>
      <c r="G24" s="65">
        <v>2046981</v>
      </c>
      <c r="H24" s="65">
        <v>1830603</v>
      </c>
      <c r="I24" s="65">
        <v>1870693</v>
      </c>
      <c r="J24" s="65">
        <v>1663994</v>
      </c>
      <c r="K24" s="65">
        <v>1422468</v>
      </c>
      <c r="L24" s="65">
        <v>2148306</v>
      </c>
      <c r="M24" s="65"/>
      <c r="N24" s="65"/>
      <c r="O24" s="66">
        <v>19676412</v>
      </c>
      <c r="P24" s="67"/>
      <c r="Q24" s="67"/>
    </row>
    <row r="25" spans="1:19" s="59" customFormat="1" ht="16.8" thickBot="1" x14ac:dyDescent="0.3">
      <c r="A25" s="459"/>
      <c r="B25" s="64" t="s">
        <v>382</v>
      </c>
      <c r="C25" s="65">
        <v>2342452</v>
      </c>
      <c r="D25" s="65">
        <v>2635287</v>
      </c>
      <c r="E25" s="65">
        <v>2368242</v>
      </c>
      <c r="F25" s="65">
        <v>3222978</v>
      </c>
      <c r="G25" s="65">
        <v>2694204</v>
      </c>
      <c r="H25" s="65">
        <v>2611097</v>
      </c>
      <c r="I25" s="65">
        <v>2956028</v>
      </c>
      <c r="J25" s="65">
        <v>5624620</v>
      </c>
      <c r="K25" s="65">
        <v>2814325</v>
      </c>
      <c r="L25" s="65">
        <v>3455442</v>
      </c>
      <c r="M25" s="65"/>
      <c r="N25" s="65"/>
      <c r="O25" s="66">
        <v>30724675</v>
      </c>
      <c r="P25" s="67"/>
      <c r="Q25" s="67"/>
    </row>
    <row r="26" spans="1:19" s="59" customFormat="1" ht="16.8" thickBot="1" x14ac:dyDescent="0.3">
      <c r="A26" s="460"/>
      <c r="B26" s="71" t="s">
        <v>383</v>
      </c>
      <c r="C26" s="72">
        <v>627843929</v>
      </c>
      <c r="D26" s="72">
        <v>379590451</v>
      </c>
      <c r="E26" s="72">
        <v>532499079</v>
      </c>
      <c r="F26" s="72">
        <v>588700842</v>
      </c>
      <c r="G26" s="72">
        <v>386265465</v>
      </c>
      <c r="H26" s="72">
        <v>521151588</v>
      </c>
      <c r="I26" s="72">
        <v>475818270</v>
      </c>
      <c r="J26" s="72">
        <v>366916312</v>
      </c>
      <c r="K26" s="72">
        <v>521099520</v>
      </c>
      <c r="L26" s="72">
        <v>581149630</v>
      </c>
      <c r="M26" s="72"/>
      <c r="N26" s="72"/>
      <c r="O26" s="73">
        <v>4981035086</v>
      </c>
      <c r="P26" s="74"/>
      <c r="Q26" s="67"/>
    </row>
    <row r="27" spans="1:19" s="59" customFormat="1" ht="32.4" x14ac:dyDescent="0.25">
      <c r="A27" s="458" t="s">
        <v>13</v>
      </c>
      <c r="B27" s="64" t="s">
        <v>384</v>
      </c>
      <c r="C27" s="65">
        <v>74917170</v>
      </c>
      <c r="D27" s="65">
        <v>63785638</v>
      </c>
      <c r="E27" s="65">
        <v>71290128</v>
      </c>
      <c r="F27" s="65">
        <v>86028582</v>
      </c>
      <c r="G27" s="65">
        <v>66421551</v>
      </c>
      <c r="H27" s="65">
        <v>71365165</v>
      </c>
      <c r="I27" s="65">
        <v>83280323</v>
      </c>
      <c r="J27" s="65">
        <v>73129055</v>
      </c>
      <c r="K27" s="65">
        <v>78345512</v>
      </c>
      <c r="L27" s="65">
        <v>96146311</v>
      </c>
      <c r="M27" s="65"/>
      <c r="N27" s="65"/>
      <c r="O27" s="66">
        <v>764709435</v>
      </c>
      <c r="Q27" s="67"/>
    </row>
    <row r="28" spans="1:19" s="59" customFormat="1" ht="32.4" x14ac:dyDescent="0.25">
      <c r="A28" s="459"/>
      <c r="B28" s="64" t="s">
        <v>385</v>
      </c>
      <c r="C28" s="65">
        <v>6240742</v>
      </c>
      <c r="D28" s="65">
        <v>5666244</v>
      </c>
      <c r="E28" s="65">
        <v>5915596</v>
      </c>
      <c r="F28" s="65">
        <v>7107635</v>
      </c>
      <c r="G28" s="65">
        <v>5783546</v>
      </c>
      <c r="H28" s="65">
        <v>6099032</v>
      </c>
      <c r="I28" s="65">
        <v>6923843</v>
      </c>
      <c r="J28" s="65">
        <v>5496448</v>
      </c>
      <c r="K28" s="65">
        <v>5441554</v>
      </c>
      <c r="L28" s="65">
        <v>7575699</v>
      </c>
      <c r="M28" s="65"/>
      <c r="N28" s="65"/>
      <c r="O28" s="66">
        <v>62250339</v>
      </c>
      <c r="Q28" s="67"/>
    </row>
    <row r="29" spans="1:19" s="59" customFormat="1" ht="16.2" x14ac:dyDescent="0.25">
      <c r="A29" s="459"/>
      <c r="B29" s="64" t="s">
        <v>386</v>
      </c>
      <c r="C29" s="65">
        <v>17436989</v>
      </c>
      <c r="D29" s="65">
        <v>13820652</v>
      </c>
      <c r="E29" s="65">
        <v>14243134</v>
      </c>
      <c r="F29" s="65">
        <v>18707565</v>
      </c>
      <c r="G29" s="65">
        <v>14285178</v>
      </c>
      <c r="H29" s="65">
        <v>14823817</v>
      </c>
      <c r="I29" s="65">
        <v>16408381</v>
      </c>
      <c r="J29" s="65">
        <v>14535999</v>
      </c>
      <c r="K29" s="65">
        <v>15042879</v>
      </c>
      <c r="L29" s="65">
        <v>19145723</v>
      </c>
      <c r="M29" s="65"/>
      <c r="N29" s="65"/>
      <c r="O29" s="66">
        <v>158450317</v>
      </c>
      <c r="Q29" s="67"/>
      <c r="S29" s="67"/>
    </row>
    <row r="30" spans="1:19" s="59" customFormat="1" ht="32.4" x14ac:dyDescent="0.25">
      <c r="A30" s="459"/>
      <c r="B30" s="64" t="s">
        <v>387</v>
      </c>
      <c r="C30" s="65">
        <v>0</v>
      </c>
      <c r="D30" s="65">
        <v>0</v>
      </c>
      <c r="E30" s="65">
        <v>0</v>
      </c>
      <c r="F30" s="65">
        <v>0</v>
      </c>
      <c r="G30" s="65">
        <v>0</v>
      </c>
      <c r="H30" s="65">
        <v>0</v>
      </c>
      <c r="I30" s="65">
        <v>0</v>
      </c>
      <c r="J30" s="65">
        <v>0</v>
      </c>
      <c r="K30" s="65">
        <v>0</v>
      </c>
      <c r="L30" s="65">
        <v>0</v>
      </c>
      <c r="M30" s="65"/>
      <c r="N30" s="65"/>
      <c r="O30" s="66">
        <v>0</v>
      </c>
      <c r="Q30" s="67"/>
      <c r="R30" s="74"/>
    </row>
    <row r="31" spans="1:19" s="59" customFormat="1" ht="16.2" x14ac:dyDescent="0.25">
      <c r="A31" s="459"/>
      <c r="B31" s="64" t="s">
        <v>388</v>
      </c>
      <c r="C31" s="65">
        <v>3865469</v>
      </c>
      <c r="D31" s="65">
        <v>3491922</v>
      </c>
      <c r="E31" s="65">
        <v>3774237</v>
      </c>
      <c r="F31" s="65">
        <v>4177369</v>
      </c>
      <c r="G31" s="65">
        <v>3617817</v>
      </c>
      <c r="H31" s="65">
        <v>4288330</v>
      </c>
      <c r="I31" s="65">
        <v>4378108</v>
      </c>
      <c r="J31" s="65">
        <v>3582699</v>
      </c>
      <c r="K31" s="65">
        <v>3371202</v>
      </c>
      <c r="L31" s="65">
        <v>4687771</v>
      </c>
      <c r="M31" s="65"/>
      <c r="N31" s="65"/>
      <c r="O31" s="66">
        <v>39234924</v>
      </c>
      <c r="Q31" s="67"/>
      <c r="R31" s="74"/>
    </row>
    <row r="32" spans="1:19" s="59" customFormat="1" ht="16.2" x14ac:dyDescent="0.25">
      <c r="A32" s="459"/>
      <c r="B32" s="64" t="s">
        <v>389</v>
      </c>
      <c r="C32" s="65">
        <v>0</v>
      </c>
      <c r="D32" s="65">
        <v>0</v>
      </c>
      <c r="E32" s="65">
        <v>0</v>
      </c>
      <c r="F32" s="65">
        <v>0</v>
      </c>
      <c r="G32" s="65">
        <v>0</v>
      </c>
      <c r="H32" s="65">
        <v>0</v>
      </c>
      <c r="I32" s="65">
        <v>0</v>
      </c>
      <c r="J32" s="65">
        <v>0</v>
      </c>
      <c r="K32" s="65">
        <v>0</v>
      </c>
      <c r="L32" s="65">
        <v>0</v>
      </c>
      <c r="M32" s="65"/>
      <c r="N32" s="65"/>
      <c r="O32" s="66">
        <v>0</v>
      </c>
      <c r="Q32" s="67"/>
    </row>
    <row r="33" spans="1:18" s="59" customFormat="1" ht="32.4" x14ac:dyDescent="0.25">
      <c r="A33" s="459"/>
      <c r="B33" s="64" t="s">
        <v>390</v>
      </c>
      <c r="C33" s="65">
        <v>28059</v>
      </c>
      <c r="D33" s="65">
        <v>38425</v>
      </c>
      <c r="E33" s="65">
        <v>24167</v>
      </c>
      <c r="F33" s="65">
        <v>35370</v>
      </c>
      <c r="G33" s="65">
        <v>22754</v>
      </c>
      <c r="H33" s="65">
        <v>22090</v>
      </c>
      <c r="I33" s="65">
        <v>26288</v>
      </c>
      <c r="J33" s="65">
        <v>24372</v>
      </c>
      <c r="K33" s="65">
        <v>40555</v>
      </c>
      <c r="L33" s="65">
        <v>40615</v>
      </c>
      <c r="M33" s="65"/>
      <c r="N33" s="65"/>
      <c r="O33" s="66">
        <v>302695</v>
      </c>
      <c r="Q33" s="67"/>
    </row>
    <row r="34" spans="1:18" s="59" customFormat="1" ht="16.2" x14ac:dyDescent="0.25">
      <c r="A34" s="459"/>
      <c r="B34" s="64" t="s">
        <v>391</v>
      </c>
      <c r="C34" s="65">
        <v>1450479</v>
      </c>
      <c r="D34" s="65">
        <v>1216759</v>
      </c>
      <c r="E34" s="65">
        <v>1494371</v>
      </c>
      <c r="F34" s="65">
        <v>1931864</v>
      </c>
      <c r="G34" s="65">
        <v>1286000</v>
      </c>
      <c r="H34" s="65">
        <v>1513964</v>
      </c>
      <c r="I34" s="65">
        <v>1922640</v>
      </c>
      <c r="J34" s="65">
        <v>1323509</v>
      </c>
      <c r="K34" s="65">
        <v>1407929</v>
      </c>
      <c r="L34" s="65">
        <v>2092750</v>
      </c>
      <c r="M34" s="65"/>
      <c r="N34" s="65"/>
      <c r="O34" s="66">
        <v>15640265</v>
      </c>
      <c r="Q34" s="67"/>
    </row>
    <row r="35" spans="1:18" s="59" customFormat="1" ht="16.2" x14ac:dyDescent="0.25">
      <c r="A35" s="459"/>
      <c r="B35" s="64" t="s">
        <v>392</v>
      </c>
      <c r="C35" s="65">
        <v>346703</v>
      </c>
      <c r="D35" s="65">
        <v>298657</v>
      </c>
      <c r="E35" s="65">
        <v>348383</v>
      </c>
      <c r="F35" s="65">
        <v>354101</v>
      </c>
      <c r="G35" s="65">
        <v>385586</v>
      </c>
      <c r="H35" s="65">
        <v>424306</v>
      </c>
      <c r="I35" s="65">
        <v>493691</v>
      </c>
      <c r="J35" s="65">
        <v>271395</v>
      </c>
      <c r="K35" s="65">
        <v>284834</v>
      </c>
      <c r="L35" s="65">
        <v>487152</v>
      </c>
      <c r="M35" s="65"/>
      <c r="N35" s="65"/>
      <c r="O35" s="66">
        <v>3694808</v>
      </c>
      <c r="Q35" s="67"/>
    </row>
    <row r="36" spans="1:18" s="59" customFormat="1" ht="16.2" x14ac:dyDescent="0.25">
      <c r="A36" s="459"/>
      <c r="B36" s="64" t="s">
        <v>393</v>
      </c>
      <c r="C36" s="65">
        <v>11694087</v>
      </c>
      <c r="D36" s="65">
        <v>9604177</v>
      </c>
      <c r="E36" s="65">
        <v>9631539</v>
      </c>
      <c r="F36" s="65">
        <v>12199247</v>
      </c>
      <c r="G36" s="65">
        <v>9607506</v>
      </c>
      <c r="H36" s="65">
        <v>9555939</v>
      </c>
      <c r="I36" s="65">
        <v>11894113</v>
      </c>
      <c r="J36" s="65">
        <v>9826777</v>
      </c>
      <c r="K36" s="65">
        <v>9740669</v>
      </c>
      <c r="L36" s="65">
        <v>12167898</v>
      </c>
      <c r="M36" s="65"/>
      <c r="N36" s="65"/>
      <c r="O36" s="66">
        <v>105921952</v>
      </c>
      <c r="Q36" s="67"/>
    </row>
    <row r="37" spans="1:18" s="59" customFormat="1" ht="16.2" x14ac:dyDescent="0.25">
      <c r="A37" s="459"/>
      <c r="B37" s="64" t="s">
        <v>394</v>
      </c>
      <c r="C37" s="65">
        <v>58930159</v>
      </c>
      <c r="D37" s="65">
        <v>47916622</v>
      </c>
      <c r="E37" s="65">
        <v>47569944</v>
      </c>
      <c r="F37" s="65">
        <v>60972706</v>
      </c>
      <c r="G37" s="65">
        <v>48581558</v>
      </c>
      <c r="H37" s="65">
        <v>49606644</v>
      </c>
      <c r="I37" s="65">
        <v>58312450</v>
      </c>
      <c r="J37" s="65">
        <v>49374674</v>
      </c>
      <c r="K37" s="65">
        <v>51290880</v>
      </c>
      <c r="L37" s="65">
        <v>65385982</v>
      </c>
      <c r="M37" s="65"/>
      <c r="N37" s="65"/>
      <c r="O37" s="66">
        <v>537941619</v>
      </c>
      <c r="Q37" s="67"/>
      <c r="R37" s="70"/>
    </row>
    <row r="38" spans="1:18" s="59" customFormat="1" ht="16.8" thickBot="1" x14ac:dyDescent="0.3">
      <c r="A38" s="459"/>
      <c r="B38" s="64" t="s">
        <v>395</v>
      </c>
      <c r="C38" s="65">
        <v>4966994</v>
      </c>
      <c r="D38" s="65">
        <v>4813199</v>
      </c>
      <c r="E38" s="65">
        <v>4829155</v>
      </c>
      <c r="F38" s="65">
        <v>5420642</v>
      </c>
      <c r="G38" s="65">
        <v>6011436</v>
      </c>
      <c r="H38" s="65">
        <v>5444778</v>
      </c>
      <c r="I38" s="65">
        <v>5144904</v>
      </c>
      <c r="J38" s="65">
        <v>5471722</v>
      </c>
      <c r="K38" s="65">
        <v>4589906</v>
      </c>
      <c r="L38" s="65">
        <v>5942515</v>
      </c>
      <c r="M38" s="65"/>
      <c r="N38" s="65"/>
      <c r="O38" s="66">
        <v>52635251</v>
      </c>
      <c r="Q38" s="67"/>
    </row>
    <row r="39" spans="1:18" s="59" customFormat="1" ht="16.8" thickBot="1" x14ac:dyDescent="0.3">
      <c r="A39" s="460"/>
      <c r="B39" s="71" t="s">
        <v>396</v>
      </c>
      <c r="C39" s="72">
        <v>179876851</v>
      </c>
      <c r="D39" s="72">
        <v>150652295</v>
      </c>
      <c r="E39" s="72">
        <v>159120654</v>
      </c>
      <c r="F39" s="72">
        <v>196935081</v>
      </c>
      <c r="G39" s="72">
        <v>156002932</v>
      </c>
      <c r="H39" s="72">
        <v>163144065</v>
      </c>
      <c r="I39" s="72">
        <v>188784741</v>
      </c>
      <c r="J39" s="72">
        <v>163036650</v>
      </c>
      <c r="K39" s="72">
        <v>169555920</v>
      </c>
      <c r="L39" s="72">
        <v>213672416</v>
      </c>
      <c r="M39" s="72"/>
      <c r="N39" s="72"/>
      <c r="O39" s="73">
        <v>1740781605</v>
      </c>
      <c r="P39" s="74"/>
      <c r="Q39" s="67"/>
    </row>
    <row r="40" spans="1:18" s="59" customFormat="1" ht="16.2" x14ac:dyDescent="0.25">
      <c r="A40" s="458" t="s">
        <v>14</v>
      </c>
      <c r="B40" s="64" t="s">
        <v>397</v>
      </c>
      <c r="C40" s="65">
        <v>57854586</v>
      </c>
      <c r="D40" s="65">
        <v>50251986</v>
      </c>
      <c r="E40" s="65">
        <v>51430183</v>
      </c>
      <c r="F40" s="65">
        <v>51039389</v>
      </c>
      <c r="G40" s="65">
        <v>71778944</v>
      </c>
      <c r="H40" s="65">
        <v>60327357</v>
      </c>
      <c r="I40" s="65">
        <v>65115939</v>
      </c>
      <c r="J40" s="65">
        <v>66724865</v>
      </c>
      <c r="K40" s="65">
        <v>51133389</v>
      </c>
      <c r="L40" s="65">
        <v>71212863</v>
      </c>
      <c r="M40" s="65"/>
      <c r="N40" s="65"/>
      <c r="O40" s="66">
        <v>596869501</v>
      </c>
      <c r="Q40" s="67"/>
    </row>
    <row r="41" spans="1:18" s="59" customFormat="1" ht="16.2" x14ac:dyDescent="0.25">
      <c r="A41" s="459"/>
      <c r="B41" s="64" t="s">
        <v>398</v>
      </c>
      <c r="C41" s="65">
        <v>514269</v>
      </c>
      <c r="D41" s="65">
        <v>494202</v>
      </c>
      <c r="E41" s="65">
        <v>483795</v>
      </c>
      <c r="F41" s="65">
        <v>458629</v>
      </c>
      <c r="G41" s="65">
        <v>451696</v>
      </c>
      <c r="H41" s="65">
        <v>435456</v>
      </c>
      <c r="I41" s="65">
        <v>521408</v>
      </c>
      <c r="J41" s="65">
        <v>542568</v>
      </c>
      <c r="K41" s="65">
        <v>760350</v>
      </c>
      <c r="L41" s="65">
        <v>566984</v>
      </c>
      <c r="M41" s="65"/>
      <c r="N41" s="65"/>
      <c r="O41" s="66">
        <v>5229357</v>
      </c>
      <c r="Q41" s="67"/>
    </row>
    <row r="42" spans="1:18" s="59" customFormat="1" ht="32.4" x14ac:dyDescent="0.25">
      <c r="A42" s="459"/>
      <c r="B42" s="64" t="s">
        <v>399</v>
      </c>
      <c r="C42" s="65">
        <v>22992582</v>
      </c>
      <c r="D42" s="65">
        <v>22481019</v>
      </c>
      <c r="E42" s="65">
        <v>21787972</v>
      </c>
      <c r="F42" s="65">
        <v>21829373</v>
      </c>
      <c r="G42" s="65">
        <v>22851149</v>
      </c>
      <c r="H42" s="65">
        <v>24272977</v>
      </c>
      <c r="I42" s="65">
        <v>22273390</v>
      </c>
      <c r="J42" s="65">
        <v>23098401</v>
      </c>
      <c r="K42" s="65">
        <v>23820487</v>
      </c>
      <c r="L42" s="65">
        <v>24950954</v>
      </c>
      <c r="M42" s="65"/>
      <c r="N42" s="65"/>
      <c r="O42" s="66">
        <v>230358304</v>
      </c>
      <c r="Q42" s="67"/>
    </row>
    <row r="43" spans="1:18" s="59" customFormat="1" ht="32.4" x14ac:dyDescent="0.25">
      <c r="A43" s="459"/>
      <c r="B43" s="64" t="s">
        <v>400</v>
      </c>
      <c r="C43" s="65">
        <v>23879126</v>
      </c>
      <c r="D43" s="65">
        <v>22030051</v>
      </c>
      <c r="E43" s="65">
        <v>22397243</v>
      </c>
      <c r="F43" s="65">
        <v>22068748</v>
      </c>
      <c r="G43" s="65">
        <v>21834506</v>
      </c>
      <c r="H43" s="65">
        <v>21932428</v>
      </c>
      <c r="I43" s="65">
        <v>22616125</v>
      </c>
      <c r="J43" s="65">
        <v>21963381</v>
      </c>
      <c r="K43" s="65">
        <v>21571480</v>
      </c>
      <c r="L43" s="65">
        <v>21742851</v>
      </c>
      <c r="M43" s="65"/>
      <c r="N43" s="65"/>
      <c r="O43" s="66">
        <v>222035939</v>
      </c>
      <c r="Q43" s="67"/>
    </row>
    <row r="44" spans="1:18" s="59" customFormat="1" ht="33" thickBot="1" x14ac:dyDescent="0.3">
      <c r="A44" s="459"/>
      <c r="B44" s="64" t="s">
        <v>401</v>
      </c>
      <c r="C44" s="65">
        <v>183309</v>
      </c>
      <c r="D44" s="65">
        <v>225744</v>
      </c>
      <c r="E44" s="65">
        <v>221685</v>
      </c>
      <c r="F44" s="65">
        <v>45588</v>
      </c>
      <c r="G44" s="65">
        <v>417187</v>
      </c>
      <c r="H44" s="65">
        <v>226990</v>
      </c>
      <c r="I44" s="65">
        <v>219865</v>
      </c>
      <c r="J44" s="65">
        <v>204731</v>
      </c>
      <c r="K44" s="65">
        <v>223813</v>
      </c>
      <c r="L44" s="65">
        <v>244914</v>
      </c>
      <c r="M44" s="65"/>
      <c r="N44" s="65"/>
      <c r="O44" s="66">
        <v>2213826</v>
      </c>
      <c r="Q44" s="67"/>
    </row>
    <row r="45" spans="1:18" s="59" customFormat="1" ht="16.8" thickBot="1" x14ac:dyDescent="0.3">
      <c r="A45" s="460"/>
      <c r="B45" s="71" t="s">
        <v>402</v>
      </c>
      <c r="C45" s="72">
        <v>105423872</v>
      </c>
      <c r="D45" s="72">
        <v>95483002</v>
      </c>
      <c r="E45" s="72">
        <v>96320878</v>
      </c>
      <c r="F45" s="72">
        <v>95441727</v>
      </c>
      <c r="G45" s="72">
        <v>117333482</v>
      </c>
      <c r="H45" s="72">
        <v>107195208</v>
      </c>
      <c r="I45" s="72">
        <v>110746727</v>
      </c>
      <c r="J45" s="72">
        <v>112533946</v>
      </c>
      <c r="K45" s="72">
        <v>97509519</v>
      </c>
      <c r="L45" s="72">
        <v>118718566</v>
      </c>
      <c r="M45" s="72"/>
      <c r="N45" s="72"/>
      <c r="O45" s="73">
        <v>1056706927</v>
      </c>
      <c r="P45" s="74"/>
      <c r="Q45" s="67"/>
    </row>
    <row r="46" spans="1:18" s="59" customFormat="1" ht="16.2" hidden="1" x14ac:dyDescent="0.25">
      <c r="A46" s="458" t="s">
        <v>47</v>
      </c>
      <c r="B46" s="64" t="s">
        <v>403</v>
      </c>
      <c r="C46" s="65">
        <v>0</v>
      </c>
      <c r="D46" s="65">
        <v>0</v>
      </c>
      <c r="E46" s="65">
        <v>0</v>
      </c>
      <c r="F46" s="65"/>
      <c r="G46" s="65"/>
      <c r="H46" s="65"/>
      <c r="I46" s="65"/>
      <c r="J46" s="65"/>
      <c r="K46" s="65"/>
      <c r="L46" s="65"/>
      <c r="M46" s="65"/>
      <c r="N46" s="65"/>
      <c r="O46" s="66">
        <v>0</v>
      </c>
      <c r="Q46" s="67"/>
    </row>
    <row r="47" spans="1:18" s="59" customFormat="1" ht="16.2" x14ac:dyDescent="0.25">
      <c r="A47" s="459"/>
      <c r="B47" s="64" t="s">
        <v>404</v>
      </c>
      <c r="C47" s="65">
        <v>0</v>
      </c>
      <c r="D47" s="65">
        <v>0</v>
      </c>
      <c r="E47" s="65">
        <v>27710</v>
      </c>
      <c r="F47" s="65">
        <v>0</v>
      </c>
      <c r="G47" s="65">
        <v>64878</v>
      </c>
      <c r="H47" s="65">
        <v>34035</v>
      </c>
      <c r="I47" s="65">
        <v>63470</v>
      </c>
      <c r="J47" s="65">
        <v>0</v>
      </c>
      <c r="K47" s="65">
        <v>36674</v>
      </c>
      <c r="L47" s="65">
        <v>32924</v>
      </c>
      <c r="M47" s="65"/>
      <c r="N47" s="65"/>
      <c r="O47" s="66">
        <v>259691</v>
      </c>
      <c r="Q47" s="67"/>
    </row>
    <row r="48" spans="1:18" s="59" customFormat="1" ht="33" thickBot="1" x14ac:dyDescent="0.3">
      <c r="A48" s="459"/>
      <c r="B48" s="64" t="s">
        <v>405</v>
      </c>
      <c r="C48" s="65">
        <v>19727784</v>
      </c>
      <c r="D48" s="65">
        <v>17449271</v>
      </c>
      <c r="E48" s="65">
        <v>18707866</v>
      </c>
      <c r="F48" s="65">
        <v>14051176</v>
      </c>
      <c r="G48" s="65">
        <v>16242631</v>
      </c>
      <c r="H48" s="65">
        <v>15540120</v>
      </c>
      <c r="I48" s="65">
        <v>18037263</v>
      </c>
      <c r="J48" s="65">
        <v>14961962</v>
      </c>
      <c r="K48" s="65">
        <v>42926833</v>
      </c>
      <c r="L48" s="65">
        <v>14115421</v>
      </c>
      <c r="M48" s="65"/>
      <c r="N48" s="65"/>
      <c r="O48" s="66">
        <v>191760327</v>
      </c>
      <c r="Q48" s="67"/>
    </row>
    <row r="49" spans="1:18" s="59" customFormat="1" ht="35.1" customHeight="1" thickBot="1" x14ac:dyDescent="0.3">
      <c r="A49" s="460"/>
      <c r="B49" s="71" t="s">
        <v>406</v>
      </c>
      <c r="C49" s="72">
        <v>19727784</v>
      </c>
      <c r="D49" s="72">
        <v>17449271</v>
      </c>
      <c r="E49" s="72">
        <v>18735576</v>
      </c>
      <c r="F49" s="72">
        <v>14051176</v>
      </c>
      <c r="G49" s="72">
        <v>16307509</v>
      </c>
      <c r="H49" s="72">
        <v>15574155</v>
      </c>
      <c r="I49" s="72">
        <v>18100733</v>
      </c>
      <c r="J49" s="72">
        <v>14961962</v>
      </c>
      <c r="K49" s="72">
        <v>42963507</v>
      </c>
      <c r="L49" s="72">
        <v>14148345</v>
      </c>
      <c r="M49" s="72"/>
      <c r="N49" s="72"/>
      <c r="O49" s="73">
        <v>192020018</v>
      </c>
      <c r="P49" s="74"/>
      <c r="Q49" s="67"/>
    </row>
    <row r="50" spans="1:18" s="59" customFormat="1" ht="31.5" customHeight="1" x14ac:dyDescent="0.25">
      <c r="A50" s="458" t="s">
        <v>15</v>
      </c>
      <c r="B50" s="64" t="s">
        <v>407</v>
      </c>
      <c r="C50" s="65">
        <v>0</v>
      </c>
      <c r="D50" s="65">
        <v>0</v>
      </c>
      <c r="E50" s="65">
        <v>0</v>
      </c>
      <c r="F50" s="65">
        <v>0</v>
      </c>
      <c r="G50" s="65">
        <v>0</v>
      </c>
      <c r="H50" s="65">
        <v>4701755</v>
      </c>
      <c r="I50" s="65">
        <v>0</v>
      </c>
      <c r="J50" s="65">
        <v>0</v>
      </c>
      <c r="K50" s="65">
        <v>0</v>
      </c>
      <c r="L50" s="65">
        <v>0</v>
      </c>
      <c r="M50" s="65"/>
      <c r="N50" s="65"/>
      <c r="O50" s="66">
        <v>4701755</v>
      </c>
      <c r="Q50" s="67"/>
    </row>
    <row r="51" spans="1:18" s="59" customFormat="1" ht="32.4" x14ac:dyDescent="0.25">
      <c r="A51" s="459"/>
      <c r="B51" s="64" t="s">
        <v>408</v>
      </c>
      <c r="C51" s="65">
        <v>0</v>
      </c>
      <c r="D51" s="65">
        <v>0</v>
      </c>
      <c r="E51" s="65">
        <v>0</v>
      </c>
      <c r="F51" s="65">
        <v>0</v>
      </c>
      <c r="G51" s="65">
        <v>0</v>
      </c>
      <c r="H51" s="65">
        <v>0</v>
      </c>
      <c r="I51" s="65">
        <v>0</v>
      </c>
      <c r="J51" s="65">
        <v>0</v>
      </c>
      <c r="K51" s="65">
        <v>0</v>
      </c>
      <c r="L51" s="65">
        <v>0</v>
      </c>
      <c r="M51" s="65"/>
      <c r="N51" s="65"/>
      <c r="O51" s="66">
        <v>0</v>
      </c>
      <c r="Q51" s="67"/>
    </row>
    <row r="52" spans="1:18" s="59" customFormat="1" ht="32.4" x14ac:dyDescent="0.25">
      <c r="A52" s="459"/>
      <c r="B52" s="64" t="s">
        <v>409</v>
      </c>
      <c r="C52" s="65">
        <v>0</v>
      </c>
      <c r="D52" s="65">
        <v>0</v>
      </c>
      <c r="E52" s="65">
        <v>0</v>
      </c>
      <c r="F52" s="65">
        <v>0</v>
      </c>
      <c r="G52" s="65">
        <v>0</v>
      </c>
      <c r="H52" s="65">
        <v>0</v>
      </c>
      <c r="I52" s="65">
        <v>0</v>
      </c>
      <c r="J52" s="65">
        <v>0</v>
      </c>
      <c r="K52" s="65">
        <v>0</v>
      </c>
      <c r="L52" s="65">
        <v>0</v>
      </c>
      <c r="M52" s="65"/>
      <c r="N52" s="65"/>
      <c r="O52" s="66">
        <v>0</v>
      </c>
      <c r="Q52" s="67"/>
    </row>
    <row r="53" spans="1:18" s="59" customFormat="1" ht="48.6" x14ac:dyDescent="0.25">
      <c r="A53" s="459"/>
      <c r="B53" s="64" t="s">
        <v>410</v>
      </c>
      <c r="C53" s="65">
        <v>0</v>
      </c>
      <c r="D53" s="65">
        <v>0</v>
      </c>
      <c r="E53" s="65">
        <v>0</v>
      </c>
      <c r="F53" s="65">
        <v>0</v>
      </c>
      <c r="G53" s="65">
        <v>0</v>
      </c>
      <c r="H53" s="65">
        <v>0</v>
      </c>
      <c r="I53" s="65">
        <v>0</v>
      </c>
      <c r="J53" s="65">
        <v>0</v>
      </c>
      <c r="K53" s="65">
        <v>0</v>
      </c>
      <c r="L53" s="65">
        <v>0</v>
      </c>
      <c r="M53" s="65"/>
      <c r="N53" s="65"/>
      <c r="O53" s="66">
        <v>0</v>
      </c>
      <c r="Q53" s="67"/>
    </row>
    <row r="54" spans="1:18" s="59" customFormat="1" ht="32.4" x14ac:dyDescent="0.25">
      <c r="A54" s="459"/>
      <c r="B54" s="64" t="s">
        <v>411</v>
      </c>
      <c r="C54" s="65">
        <v>118176759</v>
      </c>
      <c r="D54" s="65">
        <v>118176759</v>
      </c>
      <c r="E54" s="65">
        <v>124578969</v>
      </c>
      <c r="F54" s="65">
        <v>125290246</v>
      </c>
      <c r="G54" s="65">
        <v>118176733</v>
      </c>
      <c r="H54" s="65">
        <v>132848413</v>
      </c>
      <c r="I54" s="65">
        <v>110840893</v>
      </c>
      <c r="J54" s="65">
        <v>110840893</v>
      </c>
      <c r="K54" s="65">
        <v>118176733</v>
      </c>
      <c r="L54" s="65">
        <v>118176733</v>
      </c>
      <c r="M54" s="65"/>
      <c r="N54" s="65"/>
      <c r="O54" s="66">
        <v>1195283131</v>
      </c>
      <c r="Q54" s="67"/>
    </row>
    <row r="55" spans="1:18" s="59" customFormat="1" ht="32.4" x14ac:dyDescent="0.25">
      <c r="A55" s="459"/>
      <c r="B55" s="64" t="s">
        <v>412</v>
      </c>
      <c r="C55" s="65">
        <v>7635300</v>
      </c>
      <c r="D55" s="65">
        <v>7635300</v>
      </c>
      <c r="E55" s="65">
        <v>7828884</v>
      </c>
      <c r="F55" s="65">
        <v>7635300</v>
      </c>
      <c r="G55" s="65">
        <v>10930926</v>
      </c>
      <c r="H55" s="65">
        <v>9025981</v>
      </c>
      <c r="I55" s="65">
        <v>7309699</v>
      </c>
      <c r="J55" s="65">
        <v>7039033</v>
      </c>
      <c r="K55" s="65">
        <v>13065138</v>
      </c>
      <c r="L55" s="65">
        <v>9588940</v>
      </c>
      <c r="M55" s="65"/>
      <c r="N55" s="65"/>
      <c r="O55" s="66">
        <v>87694501</v>
      </c>
      <c r="Q55" s="67"/>
    </row>
    <row r="56" spans="1:18" s="59" customFormat="1" ht="32.4" x14ac:dyDescent="0.25">
      <c r="A56" s="459"/>
      <c r="B56" s="64" t="s">
        <v>413</v>
      </c>
      <c r="C56" s="65">
        <v>0</v>
      </c>
      <c r="D56" s="65">
        <v>0</v>
      </c>
      <c r="E56" s="65">
        <v>0</v>
      </c>
      <c r="F56" s="65">
        <v>0</v>
      </c>
      <c r="G56" s="65">
        <v>0</v>
      </c>
      <c r="H56" s="65">
        <v>0</v>
      </c>
      <c r="I56" s="65">
        <v>0</v>
      </c>
      <c r="J56" s="65">
        <v>0</v>
      </c>
      <c r="K56" s="65">
        <v>0</v>
      </c>
      <c r="L56" s="65">
        <v>0</v>
      </c>
      <c r="M56" s="65"/>
      <c r="N56" s="65"/>
      <c r="O56" s="66">
        <v>0</v>
      </c>
      <c r="Q56" s="67"/>
    </row>
    <row r="57" spans="1:18" s="59" customFormat="1" ht="16.2" x14ac:dyDescent="0.25">
      <c r="A57" s="459"/>
      <c r="B57" s="64" t="s">
        <v>414</v>
      </c>
      <c r="C57" s="65">
        <v>0</v>
      </c>
      <c r="D57" s="65">
        <v>0</v>
      </c>
      <c r="E57" s="65">
        <v>356322</v>
      </c>
      <c r="F57" s="65">
        <v>0</v>
      </c>
      <c r="G57" s="65">
        <v>0</v>
      </c>
      <c r="H57" s="65">
        <v>0</v>
      </c>
      <c r="I57" s="65">
        <v>0</v>
      </c>
      <c r="J57" s="65">
        <v>388253</v>
      </c>
      <c r="K57" s="65">
        <v>386413</v>
      </c>
      <c r="L57" s="65">
        <v>0</v>
      </c>
      <c r="M57" s="65"/>
      <c r="N57" s="65"/>
      <c r="O57" s="66">
        <v>1130988</v>
      </c>
      <c r="Q57" s="67"/>
    </row>
    <row r="58" spans="1:18" s="59" customFormat="1" ht="32.4" x14ac:dyDescent="0.25">
      <c r="A58" s="459"/>
      <c r="B58" s="64" t="s">
        <v>415</v>
      </c>
      <c r="C58" s="65">
        <v>0</v>
      </c>
      <c r="D58" s="65">
        <v>0</v>
      </c>
      <c r="E58" s="65">
        <v>0</v>
      </c>
      <c r="F58" s="65">
        <v>0</v>
      </c>
      <c r="G58" s="65">
        <v>0</v>
      </c>
      <c r="H58" s="65">
        <v>100499731</v>
      </c>
      <c r="I58" s="65">
        <v>0</v>
      </c>
      <c r="J58" s="65">
        <v>0</v>
      </c>
      <c r="K58" s="65">
        <v>50249866</v>
      </c>
      <c r="L58" s="65">
        <v>0</v>
      </c>
      <c r="M58" s="65"/>
      <c r="N58" s="65"/>
      <c r="O58" s="66">
        <v>150749597</v>
      </c>
      <c r="Q58" s="67"/>
    </row>
    <row r="59" spans="1:18" s="59" customFormat="1" ht="34.799999999999997" x14ac:dyDescent="0.25">
      <c r="A59" s="459"/>
      <c r="B59" s="64" t="s">
        <v>153</v>
      </c>
      <c r="C59" s="65">
        <v>0</v>
      </c>
      <c r="D59" s="65">
        <v>0</v>
      </c>
      <c r="E59" s="65">
        <v>102003075</v>
      </c>
      <c r="F59" s="65">
        <v>0</v>
      </c>
      <c r="G59" s="65">
        <v>0</v>
      </c>
      <c r="H59" s="65">
        <v>37232</v>
      </c>
      <c r="I59" s="65">
        <v>0</v>
      </c>
      <c r="J59" s="65">
        <v>0</v>
      </c>
      <c r="K59" s="65">
        <v>1400000</v>
      </c>
      <c r="L59" s="65">
        <v>0</v>
      </c>
      <c r="M59" s="65"/>
      <c r="N59" s="65"/>
      <c r="O59" s="66">
        <v>103440307</v>
      </c>
      <c r="Q59" s="67"/>
    </row>
    <row r="60" spans="1:18" s="59" customFormat="1" ht="16.8" thickBot="1" x14ac:dyDescent="0.3">
      <c r="A60" s="459"/>
      <c r="B60" s="64" t="s">
        <v>416</v>
      </c>
      <c r="C60" s="75">
        <v>-20854054</v>
      </c>
      <c r="D60" s="75">
        <v>-4565687</v>
      </c>
      <c r="E60" s="75">
        <v>-11041673</v>
      </c>
      <c r="F60" s="75">
        <v>-714822</v>
      </c>
      <c r="G60" s="75">
        <v>4925094</v>
      </c>
      <c r="H60" s="75">
        <v>-750936</v>
      </c>
      <c r="I60" s="75">
        <v>-1522675</v>
      </c>
      <c r="J60" s="75">
        <v>-1463008</v>
      </c>
      <c r="K60" s="75">
        <v>6601418</v>
      </c>
      <c r="L60" s="75">
        <v>23596719</v>
      </c>
      <c r="M60" s="75"/>
      <c r="N60" s="75"/>
      <c r="O60" s="76">
        <v>-5789624</v>
      </c>
      <c r="Q60" s="67"/>
      <c r="R60" s="77"/>
    </row>
    <row r="61" spans="1:18" s="80" customFormat="1" ht="16.8" thickBot="1" x14ac:dyDescent="0.3">
      <c r="A61" s="459"/>
      <c r="B61" s="71" t="s">
        <v>417</v>
      </c>
      <c r="C61" s="78">
        <v>104958005</v>
      </c>
      <c r="D61" s="78">
        <v>121246372</v>
      </c>
      <c r="E61" s="78">
        <v>223725577</v>
      </c>
      <c r="F61" s="78">
        <v>132210724</v>
      </c>
      <c r="G61" s="78">
        <v>134032753</v>
      </c>
      <c r="H61" s="78">
        <v>246362176</v>
      </c>
      <c r="I61" s="78">
        <v>116627917</v>
      </c>
      <c r="J61" s="78">
        <v>116805171</v>
      </c>
      <c r="K61" s="78">
        <v>189879568</v>
      </c>
      <c r="L61" s="78">
        <v>151362392</v>
      </c>
      <c r="M61" s="78"/>
      <c r="N61" s="78"/>
      <c r="O61" s="79">
        <v>1537210655</v>
      </c>
      <c r="Q61" s="67"/>
      <c r="R61" s="81"/>
    </row>
    <row r="62" spans="1:18" s="59" customFormat="1" ht="16.8" thickBot="1" x14ac:dyDescent="0.3">
      <c r="A62" s="468"/>
      <c r="B62" s="82" t="s">
        <v>354</v>
      </c>
      <c r="C62" s="83">
        <v>5</v>
      </c>
      <c r="D62" s="83">
        <v>4</v>
      </c>
      <c r="E62" s="83">
        <v>4</v>
      </c>
      <c r="F62" s="83">
        <v>5</v>
      </c>
      <c r="G62" s="83">
        <v>4</v>
      </c>
      <c r="H62" s="83">
        <v>4</v>
      </c>
      <c r="I62" s="83">
        <v>5</v>
      </c>
      <c r="J62" s="83">
        <v>4</v>
      </c>
      <c r="K62" s="83">
        <v>4</v>
      </c>
      <c r="L62" s="83">
        <v>5</v>
      </c>
      <c r="M62" s="83"/>
      <c r="N62" s="83"/>
      <c r="O62" s="84">
        <f>SUM(C62:N62)</f>
        <v>44</v>
      </c>
      <c r="P62" s="74"/>
      <c r="Q62" s="85"/>
      <c r="R62" s="77"/>
    </row>
    <row r="63" spans="1:18" s="59" customFormat="1" ht="16.8" thickBot="1" x14ac:dyDescent="0.3">
      <c r="A63" s="469"/>
      <c r="B63" s="86"/>
      <c r="C63" s="87">
        <v>1037830441</v>
      </c>
      <c r="D63" s="87">
        <v>764421391</v>
      </c>
      <c r="E63" s="87">
        <v>1030401764</v>
      </c>
      <c r="F63" s="87">
        <v>1027339550</v>
      </c>
      <c r="G63" s="87">
        <v>809942141</v>
      </c>
      <c r="H63" s="87">
        <v>1053427192</v>
      </c>
      <c r="I63" s="87">
        <v>910078388</v>
      </c>
      <c r="J63" s="87">
        <v>774254041</v>
      </c>
      <c r="K63" s="87">
        <v>1021008034</v>
      </c>
      <c r="L63" s="87">
        <v>1079051349</v>
      </c>
      <c r="M63" s="87"/>
      <c r="N63" s="87"/>
      <c r="O63" s="88">
        <v>9507754291</v>
      </c>
      <c r="P63" s="74"/>
      <c r="Q63" s="85"/>
      <c r="R63" s="77"/>
    </row>
    <row r="64" spans="1:18" s="59" customFormat="1" ht="16.2" x14ac:dyDescent="0.25">
      <c r="A64" s="465" t="s">
        <v>4</v>
      </c>
      <c r="B64" s="466"/>
      <c r="C64" s="466"/>
      <c r="D64" s="466"/>
      <c r="E64" s="466"/>
      <c r="F64" s="466"/>
      <c r="G64" s="466"/>
      <c r="H64" s="466"/>
      <c r="I64" s="466"/>
      <c r="J64" s="466"/>
      <c r="K64" s="466"/>
      <c r="L64" s="466"/>
      <c r="M64" s="466"/>
      <c r="N64" s="466"/>
      <c r="O64" s="467"/>
      <c r="P64" s="89"/>
      <c r="Q64" s="85"/>
    </row>
    <row r="65" spans="1:17" s="59" customFormat="1" ht="15.75" hidden="1" customHeight="1" x14ac:dyDescent="0.25">
      <c r="A65" s="453" t="s">
        <v>125</v>
      </c>
      <c r="B65" s="454"/>
      <c r="C65" s="454"/>
      <c r="D65" s="454"/>
      <c r="E65" s="454"/>
      <c r="F65" s="454"/>
      <c r="G65" s="454"/>
      <c r="H65" s="454"/>
      <c r="I65" s="454"/>
      <c r="J65" s="454"/>
      <c r="K65" s="454"/>
      <c r="L65" s="454"/>
      <c r="M65" s="454"/>
      <c r="N65" s="454"/>
      <c r="O65" s="464"/>
      <c r="P65" s="90"/>
      <c r="Q65" s="85"/>
    </row>
    <row r="66" spans="1:17" s="59" customFormat="1" ht="16.2" x14ac:dyDescent="0.25">
      <c r="A66" s="453" t="s">
        <v>129</v>
      </c>
      <c r="B66" s="454"/>
      <c r="C66" s="454"/>
      <c r="D66" s="454"/>
      <c r="E66" s="454"/>
      <c r="F66" s="454"/>
      <c r="G66" s="454"/>
      <c r="H66" s="454"/>
      <c r="I66" s="454"/>
      <c r="J66" s="454"/>
      <c r="K66" s="454"/>
      <c r="L66" s="454"/>
      <c r="M66" s="454"/>
      <c r="N66" s="454"/>
      <c r="O66" s="464"/>
      <c r="P66" s="91" t="s">
        <v>85</v>
      </c>
      <c r="Q66" s="85"/>
    </row>
    <row r="67" spans="1:17" s="59" customFormat="1" ht="16.8" thickBot="1" x14ac:dyDescent="0.3">
      <c r="A67" s="461"/>
      <c r="B67" s="462"/>
      <c r="C67" s="462"/>
      <c r="D67" s="462"/>
      <c r="E67" s="462"/>
      <c r="F67" s="462"/>
      <c r="G67" s="462"/>
      <c r="H67" s="462"/>
      <c r="I67" s="462"/>
      <c r="J67" s="462"/>
      <c r="K67" s="462"/>
      <c r="L67" s="462"/>
      <c r="M67" s="462"/>
      <c r="N67" s="462"/>
      <c r="O67" s="463"/>
      <c r="P67" s="91"/>
      <c r="Q67" s="85"/>
    </row>
    <row r="68" spans="1:17" ht="16.5" customHeight="1" x14ac:dyDescent="0.35">
      <c r="A68" s="452"/>
      <c r="B68" s="452"/>
      <c r="C68" s="452"/>
      <c r="D68" s="452"/>
      <c r="E68" s="452"/>
      <c r="F68" s="452"/>
      <c r="G68" s="452"/>
      <c r="H68" s="452"/>
      <c r="I68" s="452"/>
      <c r="J68" s="452"/>
      <c r="K68" s="452"/>
      <c r="L68" s="452"/>
      <c r="M68" s="452"/>
      <c r="N68" s="452"/>
      <c r="O68" s="452"/>
    </row>
    <row r="69" spans="1:17" ht="16.2" x14ac:dyDescent="0.35">
      <c r="A69" s="453"/>
      <c r="B69" s="454"/>
      <c r="C69" s="454"/>
      <c r="D69" s="454"/>
      <c r="E69" s="454"/>
      <c r="F69" s="454"/>
      <c r="G69" s="454"/>
      <c r="H69" s="454"/>
      <c r="I69" s="454"/>
      <c r="J69" s="454"/>
      <c r="K69" s="454"/>
      <c r="L69" s="454"/>
      <c r="M69" s="454"/>
      <c r="N69" s="454"/>
      <c r="O69" s="454"/>
    </row>
    <row r="73" spans="1:17" x14ac:dyDescent="0.35">
      <c r="D73" s="68" t="s">
        <v>128</v>
      </c>
    </row>
  </sheetData>
  <mergeCells count="13">
    <mergeCell ref="A68:O68"/>
    <mergeCell ref="A69:O69"/>
    <mergeCell ref="A2:O2"/>
    <mergeCell ref="A27:A39"/>
    <mergeCell ref="A40:A45"/>
    <mergeCell ref="A46:A49"/>
    <mergeCell ref="A67:O67"/>
    <mergeCell ref="A66:O66"/>
    <mergeCell ref="A65:O65"/>
    <mergeCell ref="A64:O64"/>
    <mergeCell ref="A4:A26"/>
    <mergeCell ref="A62:A63"/>
    <mergeCell ref="A50:A61"/>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206"/>
  <sheetViews>
    <sheetView view="pageBreakPreview" topLeftCell="A166" zoomScale="80" zoomScaleNormal="100" zoomScaleSheetLayoutView="80" workbookViewId="0">
      <selection activeCell="N208" sqref="N208"/>
    </sheetView>
  </sheetViews>
  <sheetFormatPr defaultColWidth="9.109375" defaultRowHeight="14.4" x14ac:dyDescent="0.35"/>
  <cols>
    <col min="1" max="1" width="9.109375" style="68"/>
    <col min="2" max="2" width="44.6640625" style="68" bestFit="1" customWidth="1"/>
    <col min="3" max="3" width="14.88671875" style="68" customWidth="1"/>
    <col min="4" max="4" width="8.5546875" style="68" hidden="1" customWidth="1"/>
    <col min="5" max="5" width="20.44140625" style="68" customWidth="1"/>
    <col min="6" max="6" width="13.44140625" style="68" customWidth="1"/>
    <col min="7" max="7" width="14" style="68" customWidth="1"/>
    <col min="8" max="8" width="21.5546875" style="68" hidden="1" customWidth="1"/>
    <col min="9" max="9" width="20" style="68" customWidth="1"/>
    <col min="10" max="10" width="12.44140625" style="68" customWidth="1"/>
    <col min="11" max="18" width="10.5546875" style="68" customWidth="1"/>
    <col min="19" max="19" width="9.5546875" style="68" bestFit="1" customWidth="1"/>
    <col min="20" max="24" width="9.33203125" style="68" customWidth="1"/>
    <col min="25" max="26" width="9.5546875" style="68" bestFit="1" customWidth="1"/>
    <col min="27" max="27" width="10.109375" style="68" bestFit="1" customWidth="1"/>
    <col min="28" max="30" width="9.5546875" style="68" bestFit="1" customWidth="1"/>
    <col min="31" max="31" width="12.33203125" style="68" bestFit="1" customWidth="1"/>
    <col min="32" max="37" width="9.33203125" style="68" customWidth="1"/>
    <col min="38" max="38" width="9.109375" style="68"/>
    <col min="39" max="44" width="9.5546875" style="68" bestFit="1" customWidth="1"/>
    <col min="45" max="45" width="17" style="68" customWidth="1"/>
    <col min="46" max="47" width="9.5546875" style="68" bestFit="1" customWidth="1"/>
    <col min="48" max="49" width="9.44140625" style="68" bestFit="1" customWidth="1"/>
    <col min="50" max="16384" width="9.109375" style="68"/>
  </cols>
  <sheetData>
    <row r="1" spans="1:10" ht="16.2" x14ac:dyDescent="0.35">
      <c r="A1" s="68" t="s">
        <v>175</v>
      </c>
      <c r="B1" s="568" t="s">
        <v>24</v>
      </c>
      <c r="C1" s="569"/>
      <c r="D1" s="569"/>
      <c r="E1" s="569"/>
      <c r="F1" s="569"/>
      <c r="G1" s="569"/>
      <c r="H1" s="569"/>
      <c r="I1" s="569"/>
      <c r="J1" s="570"/>
    </row>
    <row r="2" spans="1:10" ht="57.75" customHeight="1" x14ac:dyDescent="0.35">
      <c r="B2" s="426" t="s">
        <v>228</v>
      </c>
      <c r="C2" s="251" t="s">
        <v>58</v>
      </c>
      <c r="D2" s="252" t="s">
        <v>25</v>
      </c>
      <c r="E2" s="252" t="s">
        <v>59</v>
      </c>
      <c r="F2" s="253" t="s">
        <v>5</v>
      </c>
      <c r="G2" s="251" t="s">
        <v>60</v>
      </c>
      <c r="H2" s="252" t="s">
        <v>26</v>
      </c>
      <c r="I2" s="252" t="s">
        <v>61</v>
      </c>
      <c r="J2" s="254" t="s">
        <v>6</v>
      </c>
    </row>
    <row r="3" spans="1:10" ht="16.2" hidden="1" x14ac:dyDescent="0.35">
      <c r="B3" s="255">
        <v>39995</v>
      </c>
      <c r="C3" s="256">
        <v>65349</v>
      </c>
      <c r="D3" s="257"/>
      <c r="E3" s="257">
        <v>0</v>
      </c>
      <c r="F3" s="257"/>
      <c r="G3" s="256">
        <v>1621</v>
      </c>
      <c r="H3" s="257"/>
      <c r="I3" s="257">
        <v>0</v>
      </c>
      <c r="J3" s="258">
        <v>1621</v>
      </c>
    </row>
    <row r="4" spans="1:10" ht="16.2" hidden="1" x14ac:dyDescent="0.35">
      <c r="B4" s="255">
        <v>40026</v>
      </c>
      <c r="C4" s="259">
        <v>66531</v>
      </c>
      <c r="D4" s="260"/>
      <c r="E4" s="260">
        <v>0</v>
      </c>
      <c r="F4" s="260"/>
      <c r="G4" s="259">
        <v>1568</v>
      </c>
      <c r="H4" s="260"/>
      <c r="I4" s="260">
        <v>0</v>
      </c>
      <c r="J4" s="261">
        <v>1568</v>
      </c>
    </row>
    <row r="5" spans="1:10" ht="16.2" hidden="1" x14ac:dyDescent="0.35">
      <c r="B5" s="255">
        <v>40057</v>
      </c>
      <c r="C5" s="259">
        <v>67239</v>
      </c>
      <c r="D5" s="260"/>
      <c r="E5" s="260">
        <v>0</v>
      </c>
      <c r="F5" s="262">
        <v>67239</v>
      </c>
      <c r="G5" s="259">
        <v>1571</v>
      </c>
      <c r="H5" s="260"/>
      <c r="I5" s="260">
        <v>0</v>
      </c>
      <c r="J5" s="261">
        <v>1571</v>
      </c>
    </row>
    <row r="6" spans="1:10" ht="16.2" hidden="1" x14ac:dyDescent="0.35">
      <c r="B6" s="255">
        <v>40087</v>
      </c>
      <c r="C6" s="259">
        <v>68234</v>
      </c>
      <c r="D6" s="260"/>
      <c r="E6" s="260">
        <v>0</v>
      </c>
      <c r="F6" s="262">
        <v>68234</v>
      </c>
      <c r="G6" s="259">
        <v>1561</v>
      </c>
      <c r="H6" s="260"/>
      <c r="I6" s="260">
        <v>0</v>
      </c>
      <c r="J6" s="261">
        <v>1561</v>
      </c>
    </row>
    <row r="7" spans="1:10" ht="16.2" hidden="1" x14ac:dyDescent="0.35">
      <c r="B7" s="255">
        <v>40118</v>
      </c>
      <c r="C7" s="259">
        <v>69011</v>
      </c>
      <c r="D7" s="260"/>
      <c r="E7" s="260">
        <v>0</v>
      </c>
      <c r="F7" s="262">
        <v>69011</v>
      </c>
      <c r="G7" s="259">
        <v>1563</v>
      </c>
      <c r="H7" s="260"/>
      <c r="I7" s="260">
        <v>0</v>
      </c>
      <c r="J7" s="261">
        <v>1563</v>
      </c>
    </row>
    <row r="8" spans="1:10" ht="16.2" hidden="1" x14ac:dyDescent="0.35">
      <c r="B8" s="255">
        <v>40148</v>
      </c>
      <c r="C8" s="259">
        <v>69640</v>
      </c>
      <c r="D8" s="260"/>
      <c r="E8" s="260">
        <v>0</v>
      </c>
      <c r="F8" s="262">
        <v>69640</v>
      </c>
      <c r="G8" s="259">
        <v>1528</v>
      </c>
      <c r="H8" s="260"/>
      <c r="I8" s="260">
        <v>0</v>
      </c>
      <c r="J8" s="261">
        <v>1528</v>
      </c>
    </row>
    <row r="9" spans="1:10" ht="16.2" hidden="1" x14ac:dyDescent="0.35">
      <c r="B9" s="255">
        <v>40179</v>
      </c>
      <c r="C9" s="259">
        <v>70186</v>
      </c>
      <c r="D9" s="260"/>
      <c r="E9" s="260">
        <v>0</v>
      </c>
      <c r="F9" s="262">
        <v>70186</v>
      </c>
      <c r="G9" s="259">
        <v>1532</v>
      </c>
      <c r="H9" s="260"/>
      <c r="I9" s="260">
        <v>0</v>
      </c>
      <c r="J9" s="261">
        <v>1532</v>
      </c>
    </row>
    <row r="10" spans="1:10" ht="16.2" hidden="1" x14ac:dyDescent="0.35">
      <c r="B10" s="255">
        <v>40210</v>
      </c>
      <c r="C10" s="259">
        <v>69887</v>
      </c>
      <c r="D10" s="260"/>
      <c r="E10" s="260">
        <v>0</v>
      </c>
      <c r="F10" s="262">
        <v>69887</v>
      </c>
      <c r="G10" s="259">
        <v>1523</v>
      </c>
      <c r="H10" s="260"/>
      <c r="I10" s="260">
        <v>0</v>
      </c>
      <c r="J10" s="261">
        <v>1523</v>
      </c>
    </row>
    <row r="11" spans="1:10" ht="16.2" hidden="1" x14ac:dyDescent="0.35">
      <c r="B11" s="255">
        <v>40238</v>
      </c>
      <c r="C11" s="259">
        <v>70212</v>
      </c>
      <c r="D11" s="260"/>
      <c r="E11" s="260">
        <v>0</v>
      </c>
      <c r="F11" s="262">
        <v>70212</v>
      </c>
      <c r="G11" s="259">
        <v>1550</v>
      </c>
      <c r="H11" s="260"/>
      <c r="I11" s="260">
        <v>0</v>
      </c>
      <c r="J11" s="261">
        <v>1550</v>
      </c>
    </row>
    <row r="12" spans="1:10" ht="16.2" hidden="1" x14ac:dyDescent="0.35">
      <c r="B12" s="255">
        <v>40269</v>
      </c>
      <c r="C12" s="259">
        <v>69663</v>
      </c>
      <c r="D12" s="260"/>
      <c r="E12" s="260">
        <v>0</v>
      </c>
      <c r="F12" s="262">
        <v>69663</v>
      </c>
      <c r="G12" s="259">
        <v>1517</v>
      </c>
      <c r="H12" s="260"/>
      <c r="I12" s="260">
        <v>0</v>
      </c>
      <c r="J12" s="261">
        <v>1517</v>
      </c>
    </row>
    <row r="13" spans="1:10" ht="16.2" hidden="1" x14ac:dyDescent="0.35">
      <c r="B13" s="255">
        <v>40299</v>
      </c>
      <c r="C13" s="259">
        <v>68771</v>
      </c>
      <c r="D13" s="260"/>
      <c r="E13" s="260">
        <v>600</v>
      </c>
      <c r="F13" s="262">
        <v>69371</v>
      </c>
      <c r="G13" s="259">
        <v>1529</v>
      </c>
      <c r="H13" s="260"/>
      <c r="I13" s="260">
        <v>46</v>
      </c>
      <c r="J13" s="261">
        <v>1575</v>
      </c>
    </row>
    <row r="14" spans="1:10" ht="16.2" hidden="1" x14ac:dyDescent="0.35">
      <c r="B14" s="255">
        <v>40330</v>
      </c>
      <c r="C14" s="259">
        <v>68340</v>
      </c>
      <c r="D14" s="260"/>
      <c r="E14" s="260">
        <v>1029</v>
      </c>
      <c r="F14" s="262">
        <v>69369</v>
      </c>
      <c r="G14" s="259">
        <v>1524</v>
      </c>
      <c r="H14" s="260"/>
      <c r="I14" s="260">
        <v>83</v>
      </c>
      <c r="J14" s="261">
        <v>1607</v>
      </c>
    </row>
    <row r="15" spans="1:10" ht="16.2" hidden="1" x14ac:dyDescent="0.35">
      <c r="B15" s="263" t="s">
        <v>19</v>
      </c>
      <c r="C15" s="264">
        <v>68589</v>
      </c>
      <c r="D15" s="265"/>
      <c r="E15" s="265">
        <v>136</v>
      </c>
      <c r="F15" s="266">
        <v>68725</v>
      </c>
      <c r="G15" s="264">
        <v>1549</v>
      </c>
      <c r="H15" s="265"/>
      <c r="I15" s="265">
        <v>11</v>
      </c>
      <c r="J15" s="267">
        <v>1560</v>
      </c>
    </row>
    <row r="16" spans="1:10" ht="16.2" hidden="1" x14ac:dyDescent="0.35">
      <c r="B16" s="255">
        <v>40360</v>
      </c>
      <c r="C16" s="259">
        <v>1338</v>
      </c>
      <c r="D16" s="260"/>
      <c r="E16" s="260">
        <v>1511</v>
      </c>
      <c r="F16" s="262">
        <v>2849</v>
      </c>
      <c r="G16" s="259">
        <v>1485</v>
      </c>
      <c r="H16" s="260"/>
      <c r="I16" s="260">
        <v>124</v>
      </c>
      <c r="J16" s="261">
        <v>1609</v>
      </c>
    </row>
    <row r="17" spans="2:10" ht="16.2" hidden="1" x14ac:dyDescent="0.35">
      <c r="B17" s="255">
        <v>40391</v>
      </c>
      <c r="C17" s="259">
        <v>67389</v>
      </c>
      <c r="D17" s="260"/>
      <c r="E17" s="260">
        <v>2018</v>
      </c>
      <c r="F17" s="262">
        <v>69407</v>
      </c>
      <c r="G17" s="259">
        <v>1488</v>
      </c>
      <c r="H17" s="260"/>
      <c r="I17" s="260">
        <v>162</v>
      </c>
      <c r="J17" s="261">
        <v>1650</v>
      </c>
    </row>
    <row r="18" spans="2:10" ht="16.2" hidden="1" x14ac:dyDescent="0.35">
      <c r="B18" s="255">
        <v>40422</v>
      </c>
      <c r="C18" s="259">
        <v>65824</v>
      </c>
      <c r="D18" s="260"/>
      <c r="E18" s="260">
        <v>2505</v>
      </c>
      <c r="F18" s="262">
        <v>68329</v>
      </c>
      <c r="G18" s="259">
        <v>1457</v>
      </c>
      <c r="H18" s="260"/>
      <c r="I18" s="260">
        <v>187</v>
      </c>
      <c r="J18" s="261">
        <v>1644</v>
      </c>
    </row>
    <row r="19" spans="2:10" ht="16.2" hidden="1" x14ac:dyDescent="0.35">
      <c r="B19" s="255">
        <v>40452</v>
      </c>
      <c r="C19" s="259">
        <v>63930</v>
      </c>
      <c r="D19" s="260"/>
      <c r="E19" s="260">
        <v>2935</v>
      </c>
      <c r="F19" s="262">
        <v>66865</v>
      </c>
      <c r="G19" s="259">
        <v>1417</v>
      </c>
      <c r="H19" s="260"/>
      <c r="I19" s="260">
        <v>206</v>
      </c>
      <c r="J19" s="261">
        <v>1623</v>
      </c>
    </row>
    <row r="20" spans="2:10" ht="16.2" hidden="1" x14ac:dyDescent="0.35">
      <c r="B20" s="255">
        <v>40483</v>
      </c>
      <c r="C20" s="259">
        <v>63053</v>
      </c>
      <c r="D20" s="260"/>
      <c r="E20" s="260">
        <v>3342</v>
      </c>
      <c r="F20" s="262">
        <v>66395</v>
      </c>
      <c r="G20" s="259">
        <v>1424</v>
      </c>
      <c r="H20" s="260"/>
      <c r="I20" s="260">
        <v>228</v>
      </c>
      <c r="J20" s="261">
        <v>1652</v>
      </c>
    </row>
    <row r="21" spans="2:10" ht="16.2" hidden="1" x14ac:dyDescent="0.35">
      <c r="B21" s="255">
        <v>40513</v>
      </c>
      <c r="C21" s="259">
        <v>62818</v>
      </c>
      <c r="D21" s="260"/>
      <c r="E21" s="260">
        <v>3759</v>
      </c>
      <c r="F21" s="262">
        <v>66577</v>
      </c>
      <c r="G21" s="259">
        <v>1431</v>
      </c>
      <c r="H21" s="260"/>
      <c r="I21" s="260">
        <v>270</v>
      </c>
      <c r="J21" s="261">
        <v>1701</v>
      </c>
    </row>
    <row r="22" spans="2:10" ht="16.2" hidden="1" x14ac:dyDescent="0.35">
      <c r="B22" s="255">
        <v>40544</v>
      </c>
      <c r="C22" s="259">
        <v>63103</v>
      </c>
      <c r="D22" s="260"/>
      <c r="E22" s="260">
        <v>4316</v>
      </c>
      <c r="F22" s="262">
        <v>67419</v>
      </c>
      <c r="G22" s="259">
        <v>1477</v>
      </c>
      <c r="H22" s="260"/>
      <c r="I22" s="260">
        <v>325</v>
      </c>
      <c r="J22" s="261">
        <v>1802</v>
      </c>
    </row>
    <row r="23" spans="2:10" ht="16.2" hidden="1" x14ac:dyDescent="0.35">
      <c r="B23" s="255">
        <v>40575</v>
      </c>
      <c r="C23" s="259">
        <v>62932</v>
      </c>
      <c r="D23" s="260"/>
      <c r="E23" s="260">
        <v>4888</v>
      </c>
      <c r="F23" s="262">
        <v>67820</v>
      </c>
      <c r="G23" s="259">
        <v>1478</v>
      </c>
      <c r="H23" s="260"/>
      <c r="I23" s="260">
        <v>357</v>
      </c>
      <c r="J23" s="261">
        <v>1835</v>
      </c>
    </row>
    <row r="24" spans="2:10" ht="16.2" hidden="1" x14ac:dyDescent="0.35">
      <c r="B24" s="255">
        <v>40603</v>
      </c>
      <c r="C24" s="259">
        <v>63205</v>
      </c>
      <c r="D24" s="260"/>
      <c r="E24" s="260">
        <v>5358</v>
      </c>
      <c r="F24" s="262">
        <v>68563</v>
      </c>
      <c r="G24" s="259">
        <v>1514</v>
      </c>
      <c r="H24" s="260"/>
      <c r="I24" s="260">
        <v>361</v>
      </c>
      <c r="J24" s="261">
        <v>1875</v>
      </c>
    </row>
    <row r="25" spans="2:10" ht="16.2" hidden="1" x14ac:dyDescent="0.35">
      <c r="B25" s="255">
        <v>40634</v>
      </c>
      <c r="C25" s="259">
        <v>61947</v>
      </c>
      <c r="D25" s="260"/>
      <c r="E25" s="260">
        <v>5674</v>
      </c>
      <c r="F25" s="262">
        <v>67621</v>
      </c>
      <c r="G25" s="259">
        <v>1512</v>
      </c>
      <c r="H25" s="260"/>
      <c r="I25" s="260">
        <v>355</v>
      </c>
      <c r="J25" s="261">
        <v>1867</v>
      </c>
    </row>
    <row r="26" spans="2:10" ht="16.2" hidden="1" x14ac:dyDescent="0.35">
      <c r="B26" s="255">
        <v>40664</v>
      </c>
      <c r="C26" s="259">
        <v>59210</v>
      </c>
      <c r="D26" s="260"/>
      <c r="E26" s="260">
        <v>5872</v>
      </c>
      <c r="F26" s="262">
        <v>65082</v>
      </c>
      <c r="G26" s="259">
        <v>1498</v>
      </c>
      <c r="H26" s="260"/>
      <c r="I26" s="260">
        <v>342</v>
      </c>
      <c r="J26" s="261">
        <v>1840</v>
      </c>
    </row>
    <row r="27" spans="2:10" ht="16.2" hidden="1" x14ac:dyDescent="0.35">
      <c r="B27" s="255">
        <v>40695</v>
      </c>
      <c r="C27" s="259">
        <v>57858</v>
      </c>
      <c r="D27" s="260"/>
      <c r="E27" s="260">
        <v>6098</v>
      </c>
      <c r="F27" s="262">
        <v>63956</v>
      </c>
      <c r="G27" s="259">
        <v>1455</v>
      </c>
      <c r="H27" s="260"/>
      <c r="I27" s="260">
        <v>349</v>
      </c>
      <c r="J27" s="261">
        <v>1804</v>
      </c>
    </row>
    <row r="28" spans="2:10" ht="16.2" hidden="1" x14ac:dyDescent="0.35">
      <c r="B28" s="263" t="s">
        <v>22</v>
      </c>
      <c r="C28" s="264">
        <v>57717</v>
      </c>
      <c r="D28" s="265"/>
      <c r="E28" s="265">
        <v>4023</v>
      </c>
      <c r="F28" s="266">
        <v>61740</v>
      </c>
      <c r="G28" s="264">
        <v>1470</v>
      </c>
      <c r="H28" s="265"/>
      <c r="I28" s="265">
        <v>272</v>
      </c>
      <c r="J28" s="267">
        <v>1742</v>
      </c>
    </row>
    <row r="29" spans="2:10" ht="16.2" hidden="1" x14ac:dyDescent="0.35">
      <c r="B29" s="255">
        <v>40725</v>
      </c>
      <c r="C29" s="259">
        <v>57349</v>
      </c>
      <c r="D29" s="260"/>
      <c r="E29" s="260">
        <v>6320</v>
      </c>
      <c r="F29" s="262">
        <v>63669</v>
      </c>
      <c r="G29" s="259">
        <v>1511</v>
      </c>
      <c r="H29" s="260"/>
      <c r="I29" s="260">
        <v>357</v>
      </c>
      <c r="J29" s="261">
        <v>1868</v>
      </c>
    </row>
    <row r="30" spans="2:10" ht="16.2" hidden="1" x14ac:dyDescent="0.35">
      <c r="B30" s="255">
        <v>40756</v>
      </c>
      <c r="C30" s="259">
        <v>57625</v>
      </c>
      <c r="D30" s="260"/>
      <c r="E30" s="260">
        <v>6444</v>
      </c>
      <c r="F30" s="262">
        <v>64069</v>
      </c>
      <c r="G30" s="259">
        <v>1567</v>
      </c>
      <c r="H30" s="260"/>
      <c r="I30" s="260">
        <v>355</v>
      </c>
      <c r="J30" s="261">
        <v>1922</v>
      </c>
    </row>
    <row r="31" spans="2:10" ht="16.2" hidden="1" x14ac:dyDescent="0.35">
      <c r="B31" s="255">
        <v>40787</v>
      </c>
      <c r="C31" s="259">
        <v>57506</v>
      </c>
      <c r="D31" s="260"/>
      <c r="E31" s="260">
        <v>7275</v>
      </c>
      <c r="F31" s="262">
        <v>64781</v>
      </c>
      <c r="G31" s="259">
        <v>1533</v>
      </c>
      <c r="H31" s="260"/>
      <c r="I31" s="260">
        <v>377</v>
      </c>
      <c r="J31" s="261">
        <v>1910</v>
      </c>
    </row>
    <row r="32" spans="2:10" ht="16.2" hidden="1" x14ac:dyDescent="0.35">
      <c r="B32" s="255">
        <v>40817</v>
      </c>
      <c r="C32" s="259">
        <v>58766</v>
      </c>
      <c r="D32" s="260"/>
      <c r="E32" s="260">
        <v>8075</v>
      </c>
      <c r="F32" s="262">
        <v>66841</v>
      </c>
      <c r="G32" s="259">
        <v>1550</v>
      </c>
      <c r="H32" s="260"/>
      <c r="I32" s="260">
        <v>375</v>
      </c>
      <c r="J32" s="261">
        <v>1925</v>
      </c>
    </row>
    <row r="33" spans="2:10" ht="16.2" hidden="1" x14ac:dyDescent="0.35">
      <c r="B33" s="255">
        <v>40848</v>
      </c>
      <c r="C33" s="259">
        <v>59551</v>
      </c>
      <c r="D33" s="260"/>
      <c r="E33" s="260">
        <v>10493</v>
      </c>
      <c r="F33" s="262">
        <v>70044</v>
      </c>
      <c r="G33" s="259">
        <v>1493</v>
      </c>
      <c r="H33" s="260"/>
      <c r="I33" s="260">
        <v>451</v>
      </c>
      <c r="J33" s="261">
        <v>1944</v>
      </c>
    </row>
    <row r="34" spans="2:10" ht="16.2" hidden="1" x14ac:dyDescent="0.35">
      <c r="B34" s="255">
        <v>40878</v>
      </c>
      <c r="C34" s="259">
        <v>59699</v>
      </c>
      <c r="D34" s="260"/>
      <c r="E34" s="260">
        <v>12338</v>
      </c>
      <c r="F34" s="262">
        <v>72037</v>
      </c>
      <c r="G34" s="259">
        <v>1506</v>
      </c>
      <c r="H34" s="260"/>
      <c r="I34" s="260">
        <v>487</v>
      </c>
      <c r="J34" s="261">
        <v>1993</v>
      </c>
    </row>
    <row r="35" spans="2:10" ht="16.2" hidden="1" x14ac:dyDescent="0.35">
      <c r="B35" s="255">
        <v>40909</v>
      </c>
      <c r="C35" s="259">
        <v>64289</v>
      </c>
      <c r="D35" s="260"/>
      <c r="E35" s="260">
        <v>12985</v>
      </c>
      <c r="F35" s="262">
        <v>77274</v>
      </c>
      <c r="G35" s="259">
        <v>1590</v>
      </c>
      <c r="H35" s="260"/>
      <c r="I35" s="260">
        <v>498</v>
      </c>
      <c r="J35" s="261">
        <v>2088</v>
      </c>
    </row>
    <row r="36" spans="2:10" ht="16.2" hidden="1" x14ac:dyDescent="0.35">
      <c r="B36" s="255">
        <v>40940</v>
      </c>
      <c r="C36" s="259">
        <v>66199</v>
      </c>
      <c r="D36" s="260"/>
      <c r="E36" s="260">
        <v>13250</v>
      </c>
      <c r="F36" s="262">
        <v>79449</v>
      </c>
      <c r="G36" s="259">
        <v>1722</v>
      </c>
      <c r="H36" s="260"/>
      <c r="I36" s="260">
        <v>494</v>
      </c>
      <c r="J36" s="261">
        <v>2216</v>
      </c>
    </row>
    <row r="37" spans="2:10" ht="16.2" hidden="1" x14ac:dyDescent="0.35">
      <c r="B37" s="255">
        <v>40969</v>
      </c>
      <c r="C37" s="259">
        <v>68051</v>
      </c>
      <c r="D37" s="260"/>
      <c r="E37" s="260">
        <v>13774</v>
      </c>
      <c r="F37" s="262">
        <v>81825</v>
      </c>
      <c r="G37" s="259">
        <v>1738</v>
      </c>
      <c r="H37" s="260"/>
      <c r="I37" s="260">
        <v>525</v>
      </c>
      <c r="J37" s="261">
        <v>2263</v>
      </c>
    </row>
    <row r="38" spans="2:10" ht="16.2" hidden="1" x14ac:dyDescent="0.35">
      <c r="B38" s="255">
        <v>41000</v>
      </c>
      <c r="C38" s="259">
        <v>70560</v>
      </c>
      <c r="D38" s="260"/>
      <c r="E38" s="260">
        <v>13492</v>
      </c>
      <c r="F38" s="262">
        <v>84052</v>
      </c>
      <c r="G38" s="259">
        <v>1736</v>
      </c>
      <c r="H38" s="260"/>
      <c r="I38" s="260">
        <v>494</v>
      </c>
      <c r="J38" s="261">
        <v>2230</v>
      </c>
    </row>
    <row r="39" spans="2:10" ht="16.2" hidden="1" x14ac:dyDescent="0.35">
      <c r="B39" s="255">
        <v>41030</v>
      </c>
      <c r="C39" s="259">
        <v>70121</v>
      </c>
      <c r="D39" s="260"/>
      <c r="E39" s="260">
        <v>14169</v>
      </c>
      <c r="F39" s="262">
        <v>84290</v>
      </c>
      <c r="G39" s="259">
        <v>1737</v>
      </c>
      <c r="H39" s="260"/>
      <c r="I39" s="260">
        <v>494</v>
      </c>
      <c r="J39" s="261">
        <v>2231</v>
      </c>
    </row>
    <row r="40" spans="2:10" ht="16.2" hidden="1" x14ac:dyDescent="0.35">
      <c r="B40" s="255">
        <v>41061</v>
      </c>
      <c r="C40" s="259">
        <v>68881</v>
      </c>
      <c r="D40" s="260"/>
      <c r="E40" s="260">
        <v>13975</v>
      </c>
      <c r="F40" s="262">
        <v>82856</v>
      </c>
      <c r="G40" s="259">
        <v>1713</v>
      </c>
      <c r="H40" s="260"/>
      <c r="I40" s="260">
        <v>466</v>
      </c>
      <c r="J40" s="261">
        <v>2179</v>
      </c>
    </row>
    <row r="41" spans="2:10" ht="16.2" hidden="1" x14ac:dyDescent="0.35">
      <c r="B41" s="268" t="s">
        <v>28</v>
      </c>
      <c r="C41" s="269">
        <v>63216</v>
      </c>
      <c r="D41" s="270"/>
      <c r="E41" s="270">
        <v>11049</v>
      </c>
      <c r="F41" s="270">
        <v>74266</v>
      </c>
      <c r="G41" s="264">
        <v>1616</v>
      </c>
      <c r="H41" s="265"/>
      <c r="I41" s="265">
        <v>448</v>
      </c>
      <c r="J41" s="267">
        <v>2064</v>
      </c>
    </row>
    <row r="42" spans="2:10" ht="16.2" hidden="1" x14ac:dyDescent="0.35">
      <c r="B42" s="255">
        <v>41091</v>
      </c>
      <c r="C42" s="256">
        <v>69977</v>
      </c>
      <c r="D42" s="257"/>
      <c r="E42" s="257">
        <v>13731</v>
      </c>
      <c r="F42" s="271">
        <v>83708</v>
      </c>
      <c r="G42" s="256">
        <v>1694</v>
      </c>
      <c r="H42" s="257"/>
      <c r="I42" s="257">
        <v>452</v>
      </c>
      <c r="J42" s="258">
        <v>2146</v>
      </c>
    </row>
    <row r="43" spans="2:10" ht="16.2" hidden="1" x14ac:dyDescent="0.35">
      <c r="B43" s="255">
        <v>41122</v>
      </c>
      <c r="C43" s="259">
        <v>68938</v>
      </c>
      <c r="D43" s="260"/>
      <c r="E43" s="260">
        <v>14509</v>
      </c>
      <c r="F43" s="262">
        <v>83447</v>
      </c>
      <c r="G43" s="259">
        <v>1663</v>
      </c>
      <c r="H43" s="260"/>
      <c r="I43" s="260">
        <v>459</v>
      </c>
      <c r="J43" s="261">
        <v>2122</v>
      </c>
    </row>
    <row r="44" spans="2:10" ht="16.2" hidden="1" x14ac:dyDescent="0.35">
      <c r="B44" s="255">
        <v>41153</v>
      </c>
      <c r="C44" s="259">
        <v>67196</v>
      </c>
      <c r="D44" s="260"/>
      <c r="E44" s="260">
        <v>15267</v>
      </c>
      <c r="F44" s="262">
        <v>82463</v>
      </c>
      <c r="G44" s="259">
        <v>1575</v>
      </c>
      <c r="H44" s="260"/>
      <c r="I44" s="260">
        <v>482</v>
      </c>
      <c r="J44" s="261">
        <v>2057</v>
      </c>
    </row>
    <row r="45" spans="2:10" ht="16.2" hidden="1" x14ac:dyDescent="0.35">
      <c r="B45" s="255">
        <v>41183</v>
      </c>
      <c r="C45" s="259">
        <v>68080</v>
      </c>
      <c r="D45" s="260"/>
      <c r="E45" s="260">
        <v>14955</v>
      </c>
      <c r="F45" s="262">
        <v>83035</v>
      </c>
      <c r="G45" s="259">
        <v>1552</v>
      </c>
      <c r="H45" s="260"/>
      <c r="I45" s="260">
        <v>470</v>
      </c>
      <c r="J45" s="261">
        <v>2022</v>
      </c>
    </row>
    <row r="46" spans="2:10" ht="16.2" hidden="1" x14ac:dyDescent="0.35">
      <c r="B46" s="255">
        <v>41214</v>
      </c>
      <c r="C46" s="259">
        <v>69082</v>
      </c>
      <c r="D46" s="260"/>
      <c r="E46" s="260">
        <v>15289</v>
      </c>
      <c r="F46" s="262">
        <v>84371</v>
      </c>
      <c r="G46" s="259">
        <v>1593</v>
      </c>
      <c r="H46" s="260"/>
      <c r="I46" s="260">
        <v>498</v>
      </c>
      <c r="J46" s="261">
        <v>2091</v>
      </c>
    </row>
    <row r="47" spans="2:10" ht="16.2" hidden="1" x14ac:dyDescent="0.35">
      <c r="B47" s="255">
        <v>41244</v>
      </c>
      <c r="C47" s="259">
        <v>68453</v>
      </c>
      <c r="D47" s="260"/>
      <c r="E47" s="260">
        <v>16575</v>
      </c>
      <c r="F47" s="262">
        <v>85028</v>
      </c>
      <c r="G47" s="259">
        <v>1589</v>
      </c>
      <c r="H47" s="260"/>
      <c r="I47" s="260">
        <v>550</v>
      </c>
      <c r="J47" s="261">
        <v>2139</v>
      </c>
    </row>
    <row r="48" spans="2:10" ht="16.2" hidden="1" x14ac:dyDescent="0.35">
      <c r="B48" s="255">
        <v>41275</v>
      </c>
      <c r="C48" s="259">
        <v>65022</v>
      </c>
      <c r="D48" s="260"/>
      <c r="E48" s="260">
        <v>16159</v>
      </c>
      <c r="F48" s="262">
        <v>81181</v>
      </c>
      <c r="G48" s="259">
        <v>662</v>
      </c>
      <c r="H48" s="260"/>
      <c r="I48" s="260">
        <v>504</v>
      </c>
      <c r="J48" s="261">
        <v>1166</v>
      </c>
    </row>
    <row r="49" spans="2:10" ht="16.2" hidden="1" x14ac:dyDescent="0.35">
      <c r="B49" s="255">
        <v>41306</v>
      </c>
      <c r="C49" s="259">
        <v>59761</v>
      </c>
      <c r="D49" s="260"/>
      <c r="E49" s="260">
        <v>16028</v>
      </c>
      <c r="F49" s="262">
        <v>75789</v>
      </c>
      <c r="G49" s="259">
        <v>585</v>
      </c>
      <c r="H49" s="260"/>
      <c r="I49" s="260">
        <v>451</v>
      </c>
      <c r="J49" s="261">
        <v>1036</v>
      </c>
    </row>
    <row r="50" spans="2:10" ht="16.2" hidden="1" x14ac:dyDescent="0.35">
      <c r="B50" s="255">
        <v>41334</v>
      </c>
      <c r="C50" s="259">
        <v>55167</v>
      </c>
      <c r="D50" s="260"/>
      <c r="E50" s="260">
        <v>16337</v>
      </c>
      <c r="F50" s="262">
        <v>71504</v>
      </c>
      <c r="G50" s="259">
        <v>636</v>
      </c>
      <c r="H50" s="260"/>
      <c r="I50" s="260">
        <v>442</v>
      </c>
      <c r="J50" s="261">
        <v>1078</v>
      </c>
    </row>
    <row r="51" spans="2:10" ht="16.2" hidden="1" x14ac:dyDescent="0.35">
      <c r="B51" s="255">
        <v>41365</v>
      </c>
      <c r="C51" s="259">
        <v>55115</v>
      </c>
      <c r="D51" s="260"/>
      <c r="E51" s="260">
        <v>16091</v>
      </c>
      <c r="F51" s="262">
        <v>71206</v>
      </c>
      <c r="G51" s="259">
        <v>709</v>
      </c>
      <c r="H51" s="260"/>
      <c r="I51" s="260">
        <v>435</v>
      </c>
      <c r="J51" s="261">
        <v>1144</v>
      </c>
    </row>
    <row r="52" spans="2:10" ht="16.2" hidden="1" x14ac:dyDescent="0.35">
      <c r="B52" s="255">
        <v>41395</v>
      </c>
      <c r="C52" s="259">
        <v>51438</v>
      </c>
      <c r="D52" s="260"/>
      <c r="E52" s="260">
        <v>15914</v>
      </c>
      <c r="F52" s="262">
        <v>67352</v>
      </c>
      <c r="G52" s="259">
        <v>737</v>
      </c>
      <c r="H52" s="260"/>
      <c r="I52" s="260">
        <v>417</v>
      </c>
      <c r="J52" s="261">
        <v>1154</v>
      </c>
    </row>
    <row r="53" spans="2:10" ht="16.2" hidden="1" x14ac:dyDescent="0.35">
      <c r="B53" s="255">
        <v>41426</v>
      </c>
      <c r="C53" s="259">
        <v>48895</v>
      </c>
      <c r="D53" s="260"/>
      <c r="E53" s="260">
        <v>16047</v>
      </c>
      <c r="F53" s="262">
        <v>64942</v>
      </c>
      <c r="G53" s="259">
        <v>778</v>
      </c>
      <c r="H53" s="260"/>
      <c r="I53" s="260">
        <v>399</v>
      </c>
      <c r="J53" s="261">
        <v>1177</v>
      </c>
    </row>
    <row r="54" spans="2:10" ht="16.2" hidden="1" x14ac:dyDescent="0.35">
      <c r="B54" s="268" t="s">
        <v>31</v>
      </c>
      <c r="C54" s="264">
        <v>62260</v>
      </c>
      <c r="D54" s="265"/>
      <c r="E54" s="265">
        <v>15575</v>
      </c>
      <c r="F54" s="265">
        <v>77836</v>
      </c>
      <c r="G54" s="264">
        <v>1148</v>
      </c>
      <c r="H54" s="265"/>
      <c r="I54" s="265">
        <v>463</v>
      </c>
      <c r="J54" s="267">
        <v>1611</v>
      </c>
    </row>
    <row r="55" spans="2:10" ht="16.2" hidden="1" x14ac:dyDescent="0.35">
      <c r="B55" s="255">
        <v>41456</v>
      </c>
      <c r="C55" s="259">
        <v>52548</v>
      </c>
      <c r="D55" s="260"/>
      <c r="E55" s="260">
        <v>15933</v>
      </c>
      <c r="F55" s="262">
        <v>68481</v>
      </c>
      <c r="G55" s="259">
        <v>850</v>
      </c>
      <c r="H55" s="260"/>
      <c r="I55" s="260">
        <v>354</v>
      </c>
      <c r="J55" s="261">
        <v>1204</v>
      </c>
    </row>
    <row r="56" spans="2:10" ht="16.2" hidden="1" x14ac:dyDescent="0.35">
      <c r="B56" s="255">
        <v>41487</v>
      </c>
      <c r="C56" s="259">
        <v>50183</v>
      </c>
      <c r="D56" s="260"/>
      <c r="E56" s="260">
        <v>17642</v>
      </c>
      <c r="F56" s="262">
        <v>67825</v>
      </c>
      <c r="G56" s="259">
        <v>869</v>
      </c>
      <c r="H56" s="260"/>
      <c r="I56" s="260">
        <v>393</v>
      </c>
      <c r="J56" s="261">
        <v>1262</v>
      </c>
    </row>
    <row r="57" spans="2:10" ht="16.2" hidden="1" x14ac:dyDescent="0.35">
      <c r="B57" s="255">
        <v>41518</v>
      </c>
      <c r="C57" s="259">
        <v>50143</v>
      </c>
      <c r="D57" s="260"/>
      <c r="E57" s="260">
        <v>16564</v>
      </c>
      <c r="F57" s="262">
        <v>66707</v>
      </c>
      <c r="G57" s="259">
        <v>928</v>
      </c>
      <c r="H57" s="260"/>
      <c r="I57" s="260">
        <v>385</v>
      </c>
      <c r="J57" s="261">
        <v>1313</v>
      </c>
    </row>
    <row r="58" spans="2:10" ht="16.2" hidden="1" x14ac:dyDescent="0.35">
      <c r="B58" s="255">
        <v>41548</v>
      </c>
      <c r="C58" s="259">
        <v>43294</v>
      </c>
      <c r="D58" s="260"/>
      <c r="E58" s="260">
        <v>20972</v>
      </c>
      <c r="F58" s="262">
        <v>64266</v>
      </c>
      <c r="G58" s="259">
        <v>246</v>
      </c>
      <c r="H58" s="260"/>
      <c r="I58" s="260">
        <v>533</v>
      </c>
      <c r="J58" s="261">
        <v>779</v>
      </c>
    </row>
    <row r="59" spans="2:10" ht="16.2" hidden="1" x14ac:dyDescent="0.35">
      <c r="B59" s="255">
        <v>41579</v>
      </c>
      <c r="C59" s="259">
        <v>39832</v>
      </c>
      <c r="D59" s="260"/>
      <c r="E59" s="260">
        <v>19542</v>
      </c>
      <c r="F59" s="262">
        <v>59374</v>
      </c>
      <c r="G59" s="259">
        <v>313</v>
      </c>
      <c r="H59" s="260"/>
      <c r="I59" s="260">
        <v>534</v>
      </c>
      <c r="J59" s="261">
        <v>847</v>
      </c>
    </row>
    <row r="60" spans="2:10" ht="37.5" hidden="1" customHeight="1" x14ac:dyDescent="0.35">
      <c r="B60" s="255">
        <v>41609</v>
      </c>
      <c r="C60" s="259">
        <v>40150</v>
      </c>
      <c r="D60" s="260"/>
      <c r="E60" s="260">
        <v>20376</v>
      </c>
      <c r="F60" s="262">
        <v>60526</v>
      </c>
      <c r="G60" s="259">
        <v>354</v>
      </c>
      <c r="H60" s="260"/>
      <c r="I60" s="260">
        <v>540</v>
      </c>
      <c r="J60" s="261">
        <v>894</v>
      </c>
    </row>
    <row r="61" spans="2:10" ht="16.2" hidden="1" x14ac:dyDescent="0.35">
      <c r="B61" s="255">
        <v>41640</v>
      </c>
      <c r="C61" s="259">
        <v>39924</v>
      </c>
      <c r="D61" s="260"/>
      <c r="E61" s="260">
        <v>20324</v>
      </c>
      <c r="F61" s="262">
        <v>60248</v>
      </c>
      <c r="G61" s="259">
        <v>310</v>
      </c>
      <c r="H61" s="272"/>
      <c r="I61" s="272">
        <v>561</v>
      </c>
      <c r="J61" s="261">
        <v>871</v>
      </c>
    </row>
    <row r="62" spans="2:10" ht="16.2" hidden="1" x14ac:dyDescent="0.35">
      <c r="B62" s="255">
        <v>41671</v>
      </c>
      <c r="C62" s="259">
        <v>37490</v>
      </c>
      <c r="D62" s="260"/>
      <c r="E62" s="260">
        <v>19050</v>
      </c>
      <c r="F62" s="262">
        <v>56540</v>
      </c>
      <c r="G62" s="259">
        <v>300</v>
      </c>
      <c r="H62" s="272"/>
      <c r="I62" s="272">
        <v>566</v>
      </c>
      <c r="J62" s="261">
        <v>866</v>
      </c>
    </row>
    <row r="63" spans="2:10" ht="16.2" hidden="1" x14ac:dyDescent="0.35">
      <c r="B63" s="255">
        <v>41699</v>
      </c>
      <c r="C63" s="259">
        <v>39972</v>
      </c>
      <c r="D63" s="260"/>
      <c r="E63" s="260">
        <v>20690</v>
      </c>
      <c r="F63" s="262">
        <v>60662</v>
      </c>
      <c r="G63" s="259">
        <v>333</v>
      </c>
      <c r="H63" s="272"/>
      <c r="I63" s="272">
        <v>593</v>
      </c>
      <c r="J63" s="261">
        <v>926</v>
      </c>
    </row>
    <row r="64" spans="2:10" ht="16.2" hidden="1" x14ac:dyDescent="0.35">
      <c r="B64" s="255">
        <v>41730</v>
      </c>
      <c r="C64" s="259">
        <v>40436</v>
      </c>
      <c r="D64" s="260"/>
      <c r="E64" s="260">
        <v>20255</v>
      </c>
      <c r="F64" s="262">
        <v>60691</v>
      </c>
      <c r="G64" s="259">
        <v>332</v>
      </c>
      <c r="H64" s="272"/>
      <c r="I64" s="272">
        <v>536</v>
      </c>
      <c r="J64" s="261">
        <v>868</v>
      </c>
    </row>
    <row r="65" spans="2:10" ht="16.2" hidden="1" x14ac:dyDescent="0.35">
      <c r="B65" s="255">
        <v>41760</v>
      </c>
      <c r="C65" s="259">
        <v>37893</v>
      </c>
      <c r="D65" s="260"/>
      <c r="E65" s="260">
        <v>18554</v>
      </c>
      <c r="F65" s="262">
        <v>56447</v>
      </c>
      <c r="G65" s="259">
        <v>298</v>
      </c>
      <c r="H65" s="272"/>
      <c r="I65" s="272">
        <v>496</v>
      </c>
      <c r="J65" s="261">
        <v>794</v>
      </c>
    </row>
    <row r="66" spans="2:10" ht="16.2" hidden="1" x14ac:dyDescent="0.35">
      <c r="B66" s="255">
        <v>41791</v>
      </c>
      <c r="C66" s="259">
        <v>38258</v>
      </c>
      <c r="D66" s="260"/>
      <c r="E66" s="260">
        <v>18612</v>
      </c>
      <c r="F66" s="262">
        <v>56870</v>
      </c>
      <c r="G66" s="259">
        <v>276</v>
      </c>
      <c r="H66" s="272"/>
      <c r="I66" s="272">
        <v>527</v>
      </c>
      <c r="J66" s="261">
        <v>803</v>
      </c>
    </row>
    <row r="67" spans="2:10" ht="16.2" hidden="1" x14ac:dyDescent="0.35">
      <c r="B67" s="268" t="s">
        <v>46</v>
      </c>
      <c r="C67" s="264">
        <v>42510</v>
      </c>
      <c r="D67" s="265"/>
      <c r="E67" s="265">
        <v>19043</v>
      </c>
      <c r="F67" s="265">
        <v>61553</v>
      </c>
      <c r="G67" s="264">
        <v>451</v>
      </c>
      <c r="H67" s="265"/>
      <c r="I67" s="265">
        <v>502</v>
      </c>
      <c r="J67" s="267">
        <v>952</v>
      </c>
    </row>
    <row r="68" spans="2:10" ht="16.2" hidden="1" x14ac:dyDescent="0.35">
      <c r="B68" s="255">
        <v>41821</v>
      </c>
      <c r="C68" s="259">
        <v>37832</v>
      </c>
      <c r="D68" s="260"/>
      <c r="E68" s="260">
        <v>17496</v>
      </c>
      <c r="F68" s="262">
        <v>55328</v>
      </c>
      <c r="G68" s="259">
        <v>229</v>
      </c>
      <c r="H68" s="260"/>
      <c r="I68" s="260">
        <v>460</v>
      </c>
      <c r="J68" s="261">
        <v>689</v>
      </c>
    </row>
    <row r="69" spans="2:10" ht="16.2" hidden="1" x14ac:dyDescent="0.35">
      <c r="B69" s="255">
        <v>41852</v>
      </c>
      <c r="C69" s="259">
        <v>39858</v>
      </c>
      <c r="D69" s="260"/>
      <c r="E69" s="260">
        <v>19106</v>
      </c>
      <c r="F69" s="262">
        <v>58964</v>
      </c>
      <c r="G69" s="259">
        <v>296</v>
      </c>
      <c r="H69" s="260"/>
      <c r="I69" s="260">
        <v>496</v>
      </c>
      <c r="J69" s="261">
        <v>792</v>
      </c>
    </row>
    <row r="70" spans="2:10" ht="16.2" hidden="1" x14ac:dyDescent="0.35">
      <c r="B70" s="255">
        <v>41883</v>
      </c>
      <c r="C70" s="259">
        <v>38675</v>
      </c>
      <c r="D70" s="260"/>
      <c r="E70" s="260">
        <v>18350</v>
      </c>
      <c r="F70" s="262">
        <v>57025</v>
      </c>
      <c r="G70" s="259">
        <v>273</v>
      </c>
      <c r="H70" s="260"/>
      <c r="I70" s="260">
        <v>488</v>
      </c>
      <c r="J70" s="261">
        <v>761</v>
      </c>
    </row>
    <row r="71" spans="2:10" ht="16.2" hidden="1" x14ac:dyDescent="0.35">
      <c r="B71" s="255">
        <v>41913</v>
      </c>
      <c r="C71" s="259">
        <v>35543</v>
      </c>
      <c r="D71" s="260"/>
      <c r="E71" s="260">
        <v>16449</v>
      </c>
      <c r="F71" s="262">
        <v>51992</v>
      </c>
      <c r="G71" s="259">
        <v>224</v>
      </c>
      <c r="H71" s="260"/>
      <c r="I71" s="260">
        <v>457</v>
      </c>
      <c r="J71" s="261">
        <v>681</v>
      </c>
    </row>
    <row r="72" spans="2:10" ht="16.2" hidden="1" x14ac:dyDescent="0.35">
      <c r="B72" s="255">
        <v>41944</v>
      </c>
      <c r="C72" s="259">
        <v>35405</v>
      </c>
      <c r="D72" s="260"/>
      <c r="E72" s="260">
        <v>16027</v>
      </c>
      <c r="F72" s="262">
        <v>51432</v>
      </c>
      <c r="G72" s="259">
        <v>233</v>
      </c>
      <c r="H72" s="260"/>
      <c r="I72" s="260">
        <v>455</v>
      </c>
      <c r="J72" s="261">
        <v>688</v>
      </c>
    </row>
    <row r="73" spans="2:10" ht="16.2" hidden="1" x14ac:dyDescent="0.35">
      <c r="B73" s="255">
        <v>41974</v>
      </c>
      <c r="C73" s="259">
        <v>36771</v>
      </c>
      <c r="D73" s="260"/>
      <c r="E73" s="260">
        <v>15851</v>
      </c>
      <c r="F73" s="262">
        <v>52622</v>
      </c>
      <c r="G73" s="259">
        <v>232</v>
      </c>
      <c r="H73" s="260"/>
      <c r="I73" s="260">
        <v>446</v>
      </c>
      <c r="J73" s="261">
        <v>678</v>
      </c>
    </row>
    <row r="74" spans="2:10" ht="16.2" hidden="1" x14ac:dyDescent="0.35">
      <c r="B74" s="255">
        <v>42005</v>
      </c>
      <c r="C74" s="259">
        <v>36177</v>
      </c>
      <c r="D74" s="260"/>
      <c r="E74" s="260">
        <v>15780</v>
      </c>
      <c r="F74" s="262">
        <v>51957</v>
      </c>
      <c r="G74" s="259">
        <v>205</v>
      </c>
      <c r="H74" s="260"/>
      <c r="I74" s="260">
        <v>478</v>
      </c>
      <c r="J74" s="261">
        <v>683</v>
      </c>
    </row>
    <row r="75" spans="2:10" ht="16.2" hidden="1" x14ac:dyDescent="0.35">
      <c r="B75" s="255">
        <v>42036</v>
      </c>
      <c r="C75" s="259">
        <v>36686</v>
      </c>
      <c r="D75" s="260"/>
      <c r="E75" s="260">
        <v>15980</v>
      </c>
      <c r="F75" s="262">
        <v>52666</v>
      </c>
      <c r="G75" s="259">
        <v>200</v>
      </c>
      <c r="H75" s="260"/>
      <c r="I75" s="260">
        <v>465</v>
      </c>
      <c r="J75" s="261">
        <v>665</v>
      </c>
    </row>
    <row r="76" spans="2:10" ht="16.2" hidden="1" x14ac:dyDescent="0.35">
      <c r="B76" s="255">
        <v>42064</v>
      </c>
      <c r="C76" s="273">
        <v>36909</v>
      </c>
      <c r="D76" s="272"/>
      <c r="E76" s="272">
        <v>16068</v>
      </c>
      <c r="F76" s="262">
        <v>52977</v>
      </c>
      <c r="G76" s="273">
        <v>195</v>
      </c>
      <c r="H76" s="272"/>
      <c r="I76" s="272">
        <v>485</v>
      </c>
      <c r="J76" s="261">
        <v>680</v>
      </c>
    </row>
    <row r="77" spans="2:10" ht="16.2" hidden="1" x14ac:dyDescent="0.35">
      <c r="B77" s="255">
        <v>42095</v>
      </c>
      <c r="C77" s="273">
        <v>37175</v>
      </c>
      <c r="D77" s="272"/>
      <c r="E77" s="272">
        <v>16327</v>
      </c>
      <c r="F77" s="262">
        <v>53502</v>
      </c>
      <c r="G77" s="273">
        <v>214</v>
      </c>
      <c r="H77" s="272"/>
      <c r="I77" s="272">
        <v>444</v>
      </c>
      <c r="J77" s="261">
        <v>658</v>
      </c>
    </row>
    <row r="78" spans="2:10" ht="16.2" hidden="1" x14ac:dyDescent="0.35">
      <c r="B78" s="255">
        <v>42125</v>
      </c>
      <c r="C78" s="273">
        <v>37114</v>
      </c>
      <c r="D78" s="272"/>
      <c r="E78" s="272">
        <v>16573</v>
      </c>
      <c r="F78" s="262">
        <v>53687</v>
      </c>
      <c r="G78" s="273">
        <v>212</v>
      </c>
      <c r="H78" s="260"/>
      <c r="I78" s="260">
        <v>433</v>
      </c>
      <c r="J78" s="261">
        <v>645</v>
      </c>
    </row>
    <row r="79" spans="2:10" ht="16.2" hidden="1" x14ac:dyDescent="0.35">
      <c r="B79" s="255">
        <v>42156</v>
      </c>
      <c r="C79" s="259">
        <v>36236</v>
      </c>
      <c r="D79" s="260"/>
      <c r="E79" s="260">
        <v>16005</v>
      </c>
      <c r="F79" s="262">
        <v>52241</v>
      </c>
      <c r="G79" s="259">
        <v>210</v>
      </c>
      <c r="H79" s="260"/>
      <c r="I79" s="260">
        <v>416</v>
      </c>
      <c r="J79" s="261">
        <v>626</v>
      </c>
    </row>
    <row r="80" spans="2:10" ht="16.2" hidden="1" x14ac:dyDescent="0.35">
      <c r="B80" s="268" t="s">
        <v>57</v>
      </c>
      <c r="C80" s="264">
        <v>37032</v>
      </c>
      <c r="D80" s="265"/>
      <c r="E80" s="265">
        <v>16668</v>
      </c>
      <c r="F80" s="265">
        <v>53699</v>
      </c>
      <c r="G80" s="264">
        <v>227</v>
      </c>
      <c r="H80" s="264" t="e">
        <v>#DIV/0!</v>
      </c>
      <c r="I80" s="265">
        <v>460</v>
      </c>
      <c r="J80" s="267">
        <v>687</v>
      </c>
    </row>
    <row r="81" spans="2:10" ht="16.2" hidden="1" x14ac:dyDescent="0.35">
      <c r="B81" s="255">
        <v>42186</v>
      </c>
      <c r="C81" s="259">
        <v>35269</v>
      </c>
      <c r="D81" s="260"/>
      <c r="E81" s="260">
        <v>15382</v>
      </c>
      <c r="F81" s="262">
        <v>50651</v>
      </c>
      <c r="G81" s="259">
        <v>206</v>
      </c>
      <c r="H81" s="260"/>
      <c r="I81" s="260">
        <v>415</v>
      </c>
      <c r="J81" s="261">
        <v>621</v>
      </c>
    </row>
    <row r="82" spans="2:10" ht="16.2" hidden="1" x14ac:dyDescent="0.35">
      <c r="B82" s="255">
        <v>42217</v>
      </c>
      <c r="C82" s="259">
        <v>33608</v>
      </c>
      <c r="D82" s="260"/>
      <c r="E82" s="260">
        <v>14765</v>
      </c>
      <c r="F82" s="262">
        <v>48373</v>
      </c>
      <c r="G82" s="259">
        <v>189</v>
      </c>
      <c r="H82" s="260"/>
      <c r="I82" s="260">
        <v>398</v>
      </c>
      <c r="J82" s="261">
        <v>587</v>
      </c>
    </row>
    <row r="83" spans="2:10" ht="16.2" hidden="1" x14ac:dyDescent="0.35">
      <c r="B83" s="255">
        <v>42248</v>
      </c>
      <c r="C83" s="259">
        <v>33333</v>
      </c>
      <c r="D83" s="260"/>
      <c r="E83" s="260">
        <v>14936</v>
      </c>
      <c r="F83" s="262">
        <v>48269</v>
      </c>
      <c r="G83" s="259">
        <v>183</v>
      </c>
      <c r="H83" s="260"/>
      <c r="I83" s="260">
        <v>394</v>
      </c>
      <c r="J83" s="261">
        <v>577</v>
      </c>
    </row>
    <row r="84" spans="2:10" ht="16.2" hidden="1" x14ac:dyDescent="0.35">
      <c r="B84" s="255">
        <v>42278</v>
      </c>
      <c r="C84" s="259">
        <v>32011</v>
      </c>
      <c r="D84" s="260"/>
      <c r="E84" s="260">
        <v>14444</v>
      </c>
      <c r="F84" s="262">
        <v>46455</v>
      </c>
      <c r="G84" s="259">
        <v>167</v>
      </c>
      <c r="H84" s="260"/>
      <c r="I84" s="260">
        <v>405</v>
      </c>
      <c r="J84" s="261">
        <v>572</v>
      </c>
    </row>
    <row r="85" spans="2:10" ht="16.2" hidden="1" x14ac:dyDescent="0.35">
      <c r="B85" s="255">
        <v>42309</v>
      </c>
      <c r="C85" s="259">
        <v>31821</v>
      </c>
      <c r="D85" s="260"/>
      <c r="E85" s="260">
        <v>14212</v>
      </c>
      <c r="F85" s="262">
        <v>46033</v>
      </c>
      <c r="G85" s="259">
        <v>192</v>
      </c>
      <c r="H85" s="260"/>
      <c r="I85" s="260">
        <v>449</v>
      </c>
      <c r="J85" s="261">
        <v>641</v>
      </c>
    </row>
    <row r="86" spans="2:10" ht="16.2" hidden="1" x14ac:dyDescent="0.35">
      <c r="B86" s="255">
        <v>42339</v>
      </c>
      <c r="C86" s="259">
        <v>32921</v>
      </c>
      <c r="D86" s="260"/>
      <c r="E86" s="260">
        <v>14908</v>
      </c>
      <c r="F86" s="262">
        <v>47829</v>
      </c>
      <c r="G86" s="259">
        <v>187</v>
      </c>
      <c r="H86" s="260"/>
      <c r="I86" s="260">
        <v>472</v>
      </c>
      <c r="J86" s="261">
        <v>659</v>
      </c>
    </row>
    <row r="87" spans="2:10" ht="16.2" hidden="1" x14ac:dyDescent="0.35">
      <c r="B87" s="255">
        <v>42370</v>
      </c>
      <c r="C87" s="259">
        <v>34658</v>
      </c>
      <c r="D87" s="260"/>
      <c r="E87" s="260">
        <v>16036</v>
      </c>
      <c r="F87" s="262">
        <v>50694</v>
      </c>
      <c r="G87" s="259">
        <v>205</v>
      </c>
      <c r="H87" s="260"/>
      <c r="I87" s="260">
        <v>506</v>
      </c>
      <c r="J87" s="261">
        <v>711</v>
      </c>
    </row>
    <row r="88" spans="2:10" ht="16.2" hidden="1" x14ac:dyDescent="0.35">
      <c r="B88" s="255">
        <v>42401</v>
      </c>
      <c r="C88" s="259">
        <v>35557</v>
      </c>
      <c r="D88" s="260"/>
      <c r="E88" s="260">
        <v>16728</v>
      </c>
      <c r="F88" s="262">
        <v>52285</v>
      </c>
      <c r="G88" s="259">
        <v>202</v>
      </c>
      <c r="H88" s="260"/>
      <c r="I88" s="260">
        <v>515</v>
      </c>
      <c r="J88" s="261">
        <v>717</v>
      </c>
    </row>
    <row r="89" spans="2:10" ht="16.2" hidden="1" x14ac:dyDescent="0.35">
      <c r="B89" s="255">
        <v>42430</v>
      </c>
      <c r="C89" s="259">
        <v>36075</v>
      </c>
      <c r="D89" s="260"/>
      <c r="E89" s="260">
        <v>17257</v>
      </c>
      <c r="F89" s="262">
        <v>53332</v>
      </c>
      <c r="G89" s="259">
        <v>196</v>
      </c>
      <c r="H89" s="260"/>
      <c r="I89" s="260">
        <v>529</v>
      </c>
      <c r="J89" s="261">
        <v>725</v>
      </c>
    </row>
    <row r="90" spans="2:10" ht="16.2" hidden="1" x14ac:dyDescent="0.35">
      <c r="B90" s="255">
        <v>42461</v>
      </c>
      <c r="C90" s="259">
        <v>37075</v>
      </c>
      <c r="D90" s="260"/>
      <c r="E90" s="260">
        <v>17763</v>
      </c>
      <c r="F90" s="262">
        <v>54838</v>
      </c>
      <c r="G90" s="259">
        <v>212</v>
      </c>
      <c r="H90" s="260"/>
      <c r="I90" s="260">
        <v>519</v>
      </c>
      <c r="J90" s="261">
        <v>731</v>
      </c>
    </row>
    <row r="91" spans="2:10" ht="16.2" hidden="1" x14ac:dyDescent="0.35">
      <c r="B91" s="255">
        <v>42491</v>
      </c>
      <c r="C91" s="259">
        <v>38019</v>
      </c>
      <c r="D91" s="260"/>
      <c r="E91" s="260">
        <v>18204</v>
      </c>
      <c r="F91" s="262">
        <v>56223</v>
      </c>
      <c r="G91" s="259">
        <v>225</v>
      </c>
      <c r="H91" s="260"/>
      <c r="I91" s="260">
        <v>515</v>
      </c>
      <c r="J91" s="261">
        <v>740</v>
      </c>
    </row>
    <row r="92" spans="2:10" ht="16.2" hidden="1" x14ac:dyDescent="0.35">
      <c r="B92" s="255">
        <v>42522</v>
      </c>
      <c r="C92" s="259">
        <v>38938</v>
      </c>
      <c r="D92" s="260"/>
      <c r="E92" s="260">
        <v>18568</v>
      </c>
      <c r="F92" s="262">
        <v>57506</v>
      </c>
      <c r="G92" s="259">
        <v>220</v>
      </c>
      <c r="H92" s="260"/>
      <c r="I92" s="260">
        <v>514</v>
      </c>
      <c r="J92" s="261">
        <v>734</v>
      </c>
    </row>
    <row r="93" spans="2:10" ht="16.2" hidden="1" x14ac:dyDescent="0.35">
      <c r="B93" s="268" t="s">
        <v>82</v>
      </c>
      <c r="C93" s="264">
        <v>34940</v>
      </c>
      <c r="D93" s="265"/>
      <c r="E93" s="265">
        <v>16100</v>
      </c>
      <c r="F93" s="265">
        <v>51041</v>
      </c>
      <c r="G93" s="264">
        <v>199</v>
      </c>
      <c r="H93" s="264" t="e">
        <v>#DIV/0!</v>
      </c>
      <c r="I93" s="265">
        <v>469</v>
      </c>
      <c r="J93" s="267">
        <v>668</v>
      </c>
    </row>
    <row r="94" spans="2:10" ht="16.2" hidden="1" x14ac:dyDescent="0.35">
      <c r="B94" s="255">
        <v>42552</v>
      </c>
      <c r="C94" s="274">
        <v>39962</v>
      </c>
      <c r="D94" s="275">
        <v>0</v>
      </c>
      <c r="E94" s="275">
        <v>18968</v>
      </c>
      <c r="F94" s="276">
        <v>58930</v>
      </c>
      <c r="G94" s="274">
        <v>227</v>
      </c>
      <c r="H94" s="275">
        <v>0</v>
      </c>
      <c r="I94" s="275">
        <v>509</v>
      </c>
      <c r="J94" s="277">
        <v>736</v>
      </c>
    </row>
    <row r="95" spans="2:10" ht="16.2" hidden="1" x14ac:dyDescent="0.35">
      <c r="B95" s="255">
        <v>42583</v>
      </c>
      <c r="C95" s="274">
        <v>41345</v>
      </c>
      <c r="D95" s="275">
        <v>0</v>
      </c>
      <c r="E95" s="275">
        <v>19419</v>
      </c>
      <c r="F95" s="276">
        <v>60764</v>
      </c>
      <c r="G95" s="274">
        <v>200</v>
      </c>
      <c r="H95" s="275">
        <v>0</v>
      </c>
      <c r="I95" s="275">
        <v>497</v>
      </c>
      <c r="J95" s="277">
        <v>697</v>
      </c>
    </row>
    <row r="96" spans="2:10" ht="16.2" hidden="1" x14ac:dyDescent="0.35">
      <c r="B96" s="255">
        <v>42614</v>
      </c>
      <c r="C96" s="274">
        <v>41419</v>
      </c>
      <c r="D96" s="275">
        <v>0</v>
      </c>
      <c r="E96" s="275">
        <v>19945</v>
      </c>
      <c r="F96" s="276">
        <v>61364</v>
      </c>
      <c r="G96" s="274">
        <v>199</v>
      </c>
      <c r="H96" s="275">
        <v>0</v>
      </c>
      <c r="I96" s="275">
        <v>477</v>
      </c>
      <c r="J96" s="277">
        <v>676</v>
      </c>
    </row>
    <row r="97" spans="2:10" ht="16.2" hidden="1" x14ac:dyDescent="0.35">
      <c r="B97" s="255">
        <v>42644</v>
      </c>
      <c r="C97" s="274">
        <v>40987</v>
      </c>
      <c r="D97" s="275">
        <v>0</v>
      </c>
      <c r="E97" s="275">
        <v>19751</v>
      </c>
      <c r="F97" s="276">
        <v>60738</v>
      </c>
      <c r="G97" s="274">
        <v>205</v>
      </c>
      <c r="H97" s="275">
        <v>0</v>
      </c>
      <c r="I97" s="275">
        <v>443</v>
      </c>
      <c r="J97" s="277">
        <v>648</v>
      </c>
    </row>
    <row r="98" spans="2:10" ht="16.2" hidden="1" x14ac:dyDescent="0.35">
      <c r="B98" s="255">
        <v>42675</v>
      </c>
      <c r="C98" s="274">
        <v>40451</v>
      </c>
      <c r="D98" s="275">
        <v>0</v>
      </c>
      <c r="E98" s="275">
        <v>19205</v>
      </c>
      <c r="F98" s="276">
        <v>59656</v>
      </c>
      <c r="G98" s="274">
        <v>202</v>
      </c>
      <c r="H98" s="275">
        <v>0</v>
      </c>
      <c r="I98" s="275">
        <v>464</v>
      </c>
      <c r="J98" s="277">
        <v>666</v>
      </c>
    </row>
    <row r="99" spans="2:10" ht="16.2" hidden="1" x14ac:dyDescent="0.35">
      <c r="B99" s="255">
        <v>42705</v>
      </c>
      <c r="C99" s="274">
        <v>41974</v>
      </c>
      <c r="D99" s="275">
        <v>0</v>
      </c>
      <c r="E99" s="275">
        <v>19860</v>
      </c>
      <c r="F99" s="276">
        <v>61834</v>
      </c>
      <c r="G99" s="274">
        <v>199</v>
      </c>
      <c r="H99" s="275">
        <v>0</v>
      </c>
      <c r="I99" s="275">
        <v>494</v>
      </c>
      <c r="J99" s="277">
        <v>693</v>
      </c>
    </row>
    <row r="100" spans="2:10" ht="16.2" hidden="1" x14ac:dyDescent="0.35">
      <c r="B100" s="255">
        <v>42736</v>
      </c>
      <c r="C100" s="274">
        <v>42653</v>
      </c>
      <c r="D100" s="275">
        <v>0</v>
      </c>
      <c r="E100" s="275">
        <v>20732</v>
      </c>
      <c r="F100" s="276">
        <v>63385</v>
      </c>
      <c r="G100" s="274">
        <v>204</v>
      </c>
      <c r="H100" s="275">
        <v>0</v>
      </c>
      <c r="I100" s="275">
        <v>510</v>
      </c>
      <c r="J100" s="277">
        <v>714</v>
      </c>
    </row>
    <row r="101" spans="2:10" ht="16.2" hidden="1" x14ac:dyDescent="0.35">
      <c r="B101" s="255">
        <v>42767</v>
      </c>
      <c r="C101" s="274">
        <v>43074</v>
      </c>
      <c r="D101" s="275">
        <v>0</v>
      </c>
      <c r="E101" s="275">
        <v>21191</v>
      </c>
      <c r="F101" s="276">
        <v>64265</v>
      </c>
      <c r="G101" s="274">
        <v>208</v>
      </c>
      <c r="H101" s="275">
        <v>0</v>
      </c>
      <c r="I101" s="275">
        <v>498</v>
      </c>
      <c r="J101" s="277">
        <v>706</v>
      </c>
    </row>
    <row r="102" spans="2:10" ht="16.2" hidden="1" x14ac:dyDescent="0.35">
      <c r="B102" s="255">
        <v>42795</v>
      </c>
      <c r="C102" s="274">
        <v>47726</v>
      </c>
      <c r="D102" s="275">
        <v>0</v>
      </c>
      <c r="E102" s="275">
        <v>23839</v>
      </c>
      <c r="F102" s="276">
        <v>71565</v>
      </c>
      <c r="G102" s="274">
        <v>248</v>
      </c>
      <c r="H102" s="275">
        <v>0</v>
      </c>
      <c r="I102" s="275">
        <v>523</v>
      </c>
      <c r="J102" s="277">
        <v>771</v>
      </c>
    </row>
    <row r="103" spans="2:10" ht="16.2" hidden="1" x14ac:dyDescent="0.35">
      <c r="B103" s="255">
        <v>42826</v>
      </c>
      <c r="C103" s="274">
        <v>49020</v>
      </c>
      <c r="D103" s="275">
        <v>0</v>
      </c>
      <c r="E103" s="275">
        <v>24052</v>
      </c>
      <c r="F103" s="276">
        <v>73072</v>
      </c>
      <c r="G103" s="274">
        <v>261</v>
      </c>
      <c r="H103" s="275">
        <v>0</v>
      </c>
      <c r="I103" s="275">
        <v>515</v>
      </c>
      <c r="J103" s="277">
        <v>776</v>
      </c>
    </row>
    <row r="104" spans="2:10" ht="16.2" hidden="1" x14ac:dyDescent="0.35">
      <c r="B104" s="255">
        <v>42856</v>
      </c>
      <c r="C104" s="274">
        <v>49447</v>
      </c>
      <c r="D104" s="275">
        <v>0</v>
      </c>
      <c r="E104" s="275">
        <v>24214</v>
      </c>
      <c r="F104" s="276">
        <v>73661</v>
      </c>
      <c r="G104" s="274">
        <v>276</v>
      </c>
      <c r="H104" s="275">
        <v>0</v>
      </c>
      <c r="I104" s="275">
        <v>502</v>
      </c>
      <c r="J104" s="277">
        <v>778</v>
      </c>
    </row>
    <row r="105" spans="2:10" ht="16.2" hidden="1" x14ac:dyDescent="0.35">
      <c r="B105" s="255">
        <v>42887</v>
      </c>
      <c r="C105" s="274">
        <v>49587</v>
      </c>
      <c r="D105" s="275">
        <v>0</v>
      </c>
      <c r="E105" s="275">
        <v>24293</v>
      </c>
      <c r="F105" s="276">
        <v>73880</v>
      </c>
      <c r="G105" s="274">
        <v>275</v>
      </c>
      <c r="H105" s="275">
        <v>0</v>
      </c>
      <c r="I105" s="275">
        <v>486</v>
      </c>
      <c r="J105" s="277">
        <v>761</v>
      </c>
    </row>
    <row r="106" spans="2:10" ht="16.2" hidden="1" x14ac:dyDescent="0.35">
      <c r="B106" s="268" t="s">
        <v>116</v>
      </c>
      <c r="C106" s="278">
        <v>43970</v>
      </c>
      <c r="D106" s="279">
        <v>0</v>
      </c>
      <c r="E106" s="279">
        <v>21289</v>
      </c>
      <c r="F106" s="279">
        <v>65260</v>
      </c>
      <c r="G106" s="278">
        <v>225</v>
      </c>
      <c r="H106" s="278" t="e">
        <v>#DIV/0!</v>
      </c>
      <c r="I106" s="279">
        <v>493</v>
      </c>
      <c r="J106" s="280">
        <v>719</v>
      </c>
    </row>
    <row r="107" spans="2:10" ht="16.2" x14ac:dyDescent="0.35">
      <c r="B107" s="255">
        <v>42917</v>
      </c>
      <c r="C107" s="274">
        <v>50236</v>
      </c>
      <c r="D107" s="275">
        <v>0</v>
      </c>
      <c r="E107" s="275">
        <v>24236</v>
      </c>
      <c r="F107" s="276">
        <v>74472</v>
      </c>
      <c r="G107" s="274">
        <v>279</v>
      </c>
      <c r="H107" s="275">
        <v>0</v>
      </c>
      <c r="I107" s="275">
        <v>503</v>
      </c>
      <c r="J107" s="277">
        <v>782</v>
      </c>
    </row>
    <row r="108" spans="2:10" ht="16.2" x14ac:dyDescent="0.35">
      <c r="B108" s="255">
        <v>42948</v>
      </c>
      <c r="C108" s="274">
        <v>50635</v>
      </c>
      <c r="D108" s="275">
        <v>0</v>
      </c>
      <c r="E108" s="275">
        <v>24652</v>
      </c>
      <c r="F108" s="276">
        <v>75287</v>
      </c>
      <c r="G108" s="274">
        <v>279</v>
      </c>
      <c r="H108" s="275">
        <v>0</v>
      </c>
      <c r="I108" s="275">
        <v>509</v>
      </c>
      <c r="J108" s="277">
        <v>788</v>
      </c>
    </row>
    <row r="109" spans="2:10" ht="16.2" x14ac:dyDescent="0.35">
      <c r="B109" s="255">
        <v>42979</v>
      </c>
      <c r="C109" s="274">
        <v>49863</v>
      </c>
      <c r="D109" s="275">
        <v>0</v>
      </c>
      <c r="E109" s="275">
        <v>24686</v>
      </c>
      <c r="F109" s="276">
        <v>74549</v>
      </c>
      <c r="G109" s="274">
        <v>273</v>
      </c>
      <c r="H109" s="275">
        <v>0</v>
      </c>
      <c r="I109" s="275">
        <v>512</v>
      </c>
      <c r="J109" s="277">
        <v>785</v>
      </c>
    </row>
    <row r="110" spans="2:10" ht="16.2" x14ac:dyDescent="0.35">
      <c r="B110" s="255">
        <v>43009</v>
      </c>
      <c r="C110" s="274">
        <v>49855</v>
      </c>
      <c r="D110" s="275">
        <v>0</v>
      </c>
      <c r="E110" s="275">
        <v>25018</v>
      </c>
      <c r="F110" s="276">
        <v>74873</v>
      </c>
      <c r="G110" s="274">
        <v>275</v>
      </c>
      <c r="H110" s="275">
        <v>0</v>
      </c>
      <c r="I110" s="275">
        <v>523</v>
      </c>
      <c r="J110" s="277">
        <v>798</v>
      </c>
    </row>
    <row r="111" spans="2:10" ht="16.2" x14ac:dyDescent="0.35">
      <c r="B111" s="255">
        <v>43040</v>
      </c>
      <c r="C111" s="274">
        <v>50032</v>
      </c>
      <c r="D111" s="275">
        <v>0</v>
      </c>
      <c r="E111" s="275">
        <v>25301</v>
      </c>
      <c r="F111" s="276">
        <v>75333</v>
      </c>
      <c r="G111" s="274">
        <v>277</v>
      </c>
      <c r="H111" s="275">
        <v>0</v>
      </c>
      <c r="I111" s="275">
        <v>565</v>
      </c>
      <c r="J111" s="277">
        <v>842</v>
      </c>
    </row>
    <row r="112" spans="2:10" ht="16.2" x14ac:dyDescent="0.35">
      <c r="B112" s="255">
        <v>43070</v>
      </c>
      <c r="C112" s="274">
        <v>50276</v>
      </c>
      <c r="D112" s="275">
        <v>0</v>
      </c>
      <c r="E112" s="275">
        <v>24999</v>
      </c>
      <c r="F112" s="276">
        <v>75275</v>
      </c>
      <c r="G112" s="274">
        <v>294</v>
      </c>
      <c r="H112" s="275">
        <v>0</v>
      </c>
      <c r="I112" s="275">
        <v>568</v>
      </c>
      <c r="J112" s="277">
        <v>862</v>
      </c>
    </row>
    <row r="113" spans="2:10" ht="16.2" x14ac:dyDescent="0.35">
      <c r="B113" s="255">
        <v>43101</v>
      </c>
      <c r="C113" s="274">
        <v>50891</v>
      </c>
      <c r="D113" s="275">
        <v>0</v>
      </c>
      <c r="E113" s="275">
        <v>25260</v>
      </c>
      <c r="F113" s="276">
        <v>76151</v>
      </c>
      <c r="G113" s="274">
        <v>294</v>
      </c>
      <c r="H113" s="275">
        <v>0</v>
      </c>
      <c r="I113" s="275">
        <v>575</v>
      </c>
      <c r="J113" s="277">
        <v>869</v>
      </c>
    </row>
    <row r="114" spans="2:10" ht="16.2" x14ac:dyDescent="0.35">
      <c r="B114" s="255">
        <v>43132</v>
      </c>
      <c r="C114" s="274">
        <v>54854</v>
      </c>
      <c r="D114" s="275">
        <v>0</v>
      </c>
      <c r="E114" s="275">
        <v>27049</v>
      </c>
      <c r="F114" s="276">
        <v>81903</v>
      </c>
      <c r="G114" s="274">
        <v>302</v>
      </c>
      <c r="H114" s="275">
        <v>0</v>
      </c>
      <c r="I114" s="275">
        <v>564</v>
      </c>
      <c r="J114" s="277">
        <v>866</v>
      </c>
    </row>
    <row r="115" spans="2:10" ht="16.2" x14ac:dyDescent="0.35">
      <c r="B115" s="255">
        <v>43160</v>
      </c>
      <c r="C115" s="274">
        <v>56287</v>
      </c>
      <c r="D115" s="275">
        <v>0</v>
      </c>
      <c r="E115" s="275">
        <v>27694</v>
      </c>
      <c r="F115" s="276">
        <v>83981</v>
      </c>
      <c r="G115" s="274">
        <v>311</v>
      </c>
      <c r="H115" s="275">
        <v>0</v>
      </c>
      <c r="I115" s="275">
        <v>554</v>
      </c>
      <c r="J115" s="277">
        <v>865</v>
      </c>
    </row>
    <row r="116" spans="2:10" ht="16.2" x14ac:dyDescent="0.35">
      <c r="B116" s="255">
        <v>43191</v>
      </c>
      <c r="C116" s="274">
        <v>60590</v>
      </c>
      <c r="D116" s="275">
        <v>0</v>
      </c>
      <c r="E116" s="275">
        <v>29115</v>
      </c>
      <c r="F116" s="276">
        <v>89705</v>
      </c>
      <c r="G116" s="274">
        <v>325</v>
      </c>
      <c r="H116" s="275">
        <v>0</v>
      </c>
      <c r="I116" s="275">
        <v>534</v>
      </c>
      <c r="J116" s="277">
        <v>859</v>
      </c>
    </row>
    <row r="117" spans="2:10" ht="16.2" x14ac:dyDescent="0.35">
      <c r="B117" s="255">
        <v>43221</v>
      </c>
      <c r="C117" s="274">
        <v>61037</v>
      </c>
      <c r="D117" s="275">
        <v>0</v>
      </c>
      <c r="E117" s="275">
        <v>29160</v>
      </c>
      <c r="F117" s="276">
        <v>90197</v>
      </c>
      <c r="G117" s="274">
        <v>310</v>
      </c>
      <c r="H117" s="275">
        <v>0</v>
      </c>
      <c r="I117" s="275">
        <v>533</v>
      </c>
      <c r="J117" s="277">
        <v>843</v>
      </c>
    </row>
    <row r="118" spans="2:10" ht="16.2" x14ac:dyDescent="0.35">
      <c r="B118" s="255">
        <v>43252</v>
      </c>
      <c r="C118" s="274">
        <v>54475</v>
      </c>
      <c r="D118" s="275">
        <v>0</v>
      </c>
      <c r="E118" s="275">
        <v>27300</v>
      </c>
      <c r="F118" s="276">
        <v>81775</v>
      </c>
      <c r="G118" s="274">
        <v>306</v>
      </c>
      <c r="H118" s="275">
        <v>0</v>
      </c>
      <c r="I118" s="275">
        <v>507</v>
      </c>
      <c r="J118" s="277">
        <v>813</v>
      </c>
    </row>
    <row r="119" spans="2:10" ht="16.2" x14ac:dyDescent="0.35">
      <c r="B119" s="268" t="s">
        <v>117</v>
      </c>
      <c r="C119" s="278">
        <v>53253</v>
      </c>
      <c r="D119" s="279">
        <v>0</v>
      </c>
      <c r="E119" s="279">
        <v>26206</v>
      </c>
      <c r="F119" s="279">
        <v>79458</v>
      </c>
      <c r="G119" s="278">
        <v>294</v>
      </c>
      <c r="H119" s="278" t="e">
        <v>#DIV/0!</v>
      </c>
      <c r="I119" s="279">
        <v>537</v>
      </c>
      <c r="J119" s="280">
        <v>831</v>
      </c>
    </row>
    <row r="120" spans="2:10" ht="16.2" x14ac:dyDescent="0.35">
      <c r="B120" s="255">
        <v>43282</v>
      </c>
      <c r="C120" s="274">
        <v>56021</v>
      </c>
      <c r="D120" s="275">
        <v>0</v>
      </c>
      <c r="E120" s="275">
        <v>26301</v>
      </c>
      <c r="F120" s="276">
        <v>82322</v>
      </c>
      <c r="G120" s="274">
        <v>349</v>
      </c>
      <c r="H120" s="275">
        <v>0</v>
      </c>
      <c r="I120" s="275">
        <v>509</v>
      </c>
      <c r="J120" s="277">
        <v>858</v>
      </c>
    </row>
    <row r="121" spans="2:10" ht="16.2" x14ac:dyDescent="0.35">
      <c r="B121" s="255">
        <v>43313</v>
      </c>
      <c r="C121" s="274">
        <v>55401</v>
      </c>
      <c r="D121" s="275">
        <v>0</v>
      </c>
      <c r="E121" s="275">
        <v>25854</v>
      </c>
      <c r="F121" s="276">
        <v>81255</v>
      </c>
      <c r="G121" s="274">
        <v>369</v>
      </c>
      <c r="H121" s="275">
        <v>0</v>
      </c>
      <c r="I121" s="275">
        <v>552</v>
      </c>
      <c r="J121" s="277">
        <v>921</v>
      </c>
    </row>
    <row r="122" spans="2:10" ht="16.2" x14ac:dyDescent="0.35">
      <c r="B122" s="255">
        <v>43344</v>
      </c>
      <c r="C122" s="274">
        <v>54388</v>
      </c>
      <c r="D122" s="275">
        <v>0</v>
      </c>
      <c r="E122" s="275">
        <v>25249</v>
      </c>
      <c r="F122" s="276">
        <v>79637</v>
      </c>
      <c r="G122" s="274">
        <v>351</v>
      </c>
      <c r="H122" s="275">
        <v>0</v>
      </c>
      <c r="I122" s="275">
        <v>560</v>
      </c>
      <c r="J122" s="277">
        <v>911</v>
      </c>
    </row>
    <row r="123" spans="2:10" ht="16.2" x14ac:dyDescent="0.35">
      <c r="B123" s="255">
        <v>43374</v>
      </c>
      <c r="C123" s="274">
        <v>53528</v>
      </c>
      <c r="D123" s="275">
        <v>0</v>
      </c>
      <c r="E123" s="275">
        <v>26116</v>
      </c>
      <c r="F123" s="276">
        <v>79644</v>
      </c>
      <c r="G123" s="274">
        <v>263</v>
      </c>
      <c r="H123" s="275">
        <v>0</v>
      </c>
      <c r="I123" s="275">
        <v>534</v>
      </c>
      <c r="J123" s="277">
        <v>797</v>
      </c>
    </row>
    <row r="124" spans="2:10" ht="16.2" x14ac:dyDescent="0.35">
      <c r="B124" s="255">
        <v>43405</v>
      </c>
      <c r="C124" s="274">
        <v>54613</v>
      </c>
      <c r="D124" s="275">
        <v>0</v>
      </c>
      <c r="E124" s="275">
        <v>27269</v>
      </c>
      <c r="F124" s="276">
        <v>81882</v>
      </c>
      <c r="G124" s="274">
        <v>277</v>
      </c>
      <c r="H124" s="275">
        <v>0</v>
      </c>
      <c r="I124" s="275">
        <v>574</v>
      </c>
      <c r="J124" s="277">
        <v>851</v>
      </c>
    </row>
    <row r="125" spans="2:10" ht="16.2" x14ac:dyDescent="0.35">
      <c r="B125" s="255">
        <v>43435</v>
      </c>
      <c r="C125" s="274">
        <v>52204</v>
      </c>
      <c r="D125" s="275">
        <v>0</v>
      </c>
      <c r="E125" s="275">
        <v>27094</v>
      </c>
      <c r="F125" s="276">
        <v>79298</v>
      </c>
      <c r="G125" s="274">
        <v>295</v>
      </c>
      <c r="H125" s="275">
        <v>0</v>
      </c>
      <c r="I125" s="275">
        <v>580</v>
      </c>
      <c r="J125" s="277">
        <v>875</v>
      </c>
    </row>
    <row r="126" spans="2:10" ht="16.2" x14ac:dyDescent="0.35">
      <c r="B126" s="255">
        <v>43466</v>
      </c>
      <c r="C126" s="274">
        <v>51644</v>
      </c>
      <c r="D126" s="275">
        <v>0</v>
      </c>
      <c r="E126" s="275">
        <v>27763</v>
      </c>
      <c r="F126" s="276">
        <v>79407</v>
      </c>
      <c r="G126" s="274">
        <v>341</v>
      </c>
      <c r="H126" s="275">
        <v>0</v>
      </c>
      <c r="I126" s="275">
        <v>606</v>
      </c>
      <c r="J126" s="277">
        <v>947</v>
      </c>
    </row>
    <row r="127" spans="2:10" ht="16.2" x14ac:dyDescent="0.35">
      <c r="B127" s="255">
        <v>43497</v>
      </c>
      <c r="C127" s="274">
        <v>51991</v>
      </c>
      <c r="D127" s="275">
        <v>0</v>
      </c>
      <c r="E127" s="275">
        <v>28465</v>
      </c>
      <c r="F127" s="276">
        <v>80456</v>
      </c>
      <c r="G127" s="274">
        <v>344</v>
      </c>
      <c r="H127" s="275">
        <v>0</v>
      </c>
      <c r="I127" s="275">
        <v>620</v>
      </c>
      <c r="J127" s="277">
        <v>964</v>
      </c>
    </row>
    <row r="128" spans="2:10" ht="16.2" x14ac:dyDescent="0.35">
      <c r="B128" s="255">
        <v>43525</v>
      </c>
      <c r="C128" s="274">
        <v>52857</v>
      </c>
      <c r="D128" s="275">
        <v>0</v>
      </c>
      <c r="E128" s="275">
        <v>28118</v>
      </c>
      <c r="F128" s="276">
        <v>80975</v>
      </c>
      <c r="G128" s="274">
        <v>398</v>
      </c>
      <c r="H128" s="275">
        <v>0</v>
      </c>
      <c r="I128" s="275">
        <v>623</v>
      </c>
      <c r="J128" s="277">
        <v>1021</v>
      </c>
    </row>
    <row r="129" spans="2:10" ht="16.2" x14ac:dyDescent="0.35">
      <c r="B129" s="255">
        <v>43556</v>
      </c>
      <c r="C129" s="274">
        <v>55395</v>
      </c>
      <c r="D129" s="275">
        <v>0</v>
      </c>
      <c r="E129" s="275">
        <v>27227</v>
      </c>
      <c r="F129" s="276">
        <v>82622</v>
      </c>
      <c r="G129" s="274">
        <v>455</v>
      </c>
      <c r="H129" s="275">
        <v>0</v>
      </c>
      <c r="I129" s="275">
        <v>582</v>
      </c>
      <c r="J129" s="277">
        <v>1037</v>
      </c>
    </row>
    <row r="130" spans="2:10" ht="16.2" x14ac:dyDescent="0.35">
      <c r="B130" s="255">
        <v>43586</v>
      </c>
      <c r="C130" s="274">
        <v>54542</v>
      </c>
      <c r="D130" s="275">
        <v>0</v>
      </c>
      <c r="E130" s="275">
        <v>27214</v>
      </c>
      <c r="F130" s="276">
        <v>81756</v>
      </c>
      <c r="G130" s="274">
        <v>475</v>
      </c>
      <c r="H130" s="275">
        <v>0</v>
      </c>
      <c r="I130" s="275">
        <v>578</v>
      </c>
      <c r="J130" s="277">
        <v>1053</v>
      </c>
    </row>
    <row r="131" spans="2:10" ht="16.2" x14ac:dyDescent="0.35">
      <c r="B131" s="255">
        <v>43617</v>
      </c>
      <c r="C131" s="274">
        <v>52436</v>
      </c>
      <c r="D131" s="275">
        <v>0</v>
      </c>
      <c r="E131" s="275">
        <v>26823</v>
      </c>
      <c r="F131" s="276">
        <v>79259</v>
      </c>
      <c r="G131" s="274">
        <v>462</v>
      </c>
      <c r="H131" s="275">
        <v>0</v>
      </c>
      <c r="I131" s="275">
        <v>531</v>
      </c>
      <c r="J131" s="277">
        <v>993</v>
      </c>
    </row>
    <row r="132" spans="2:10" ht="16.2" x14ac:dyDescent="0.35">
      <c r="B132" s="268" t="s">
        <v>118</v>
      </c>
      <c r="C132" s="278">
        <v>53752</v>
      </c>
      <c r="D132" s="279">
        <v>0</v>
      </c>
      <c r="E132" s="279">
        <v>26958</v>
      </c>
      <c r="F132" s="281">
        <v>80709</v>
      </c>
      <c r="G132" s="278">
        <v>365</v>
      </c>
      <c r="H132" s="279" t="e">
        <v>#DIV/0!</v>
      </c>
      <c r="I132" s="279">
        <v>571</v>
      </c>
      <c r="J132" s="280">
        <v>936</v>
      </c>
    </row>
    <row r="133" spans="2:10" ht="16.2" x14ac:dyDescent="0.35">
      <c r="B133" s="255">
        <v>43647</v>
      </c>
      <c r="C133" s="274">
        <v>51765</v>
      </c>
      <c r="D133" s="275">
        <v>0</v>
      </c>
      <c r="E133" s="275">
        <v>27516</v>
      </c>
      <c r="F133" s="276">
        <v>79281</v>
      </c>
      <c r="G133" s="274">
        <v>429</v>
      </c>
      <c r="H133" s="275">
        <v>0</v>
      </c>
      <c r="I133" s="275">
        <v>537</v>
      </c>
      <c r="J133" s="277">
        <v>966</v>
      </c>
    </row>
    <row r="134" spans="2:10" ht="16.2" x14ac:dyDescent="0.35">
      <c r="B134" s="255">
        <v>43678</v>
      </c>
      <c r="C134" s="274">
        <v>51007</v>
      </c>
      <c r="D134" s="275">
        <v>0</v>
      </c>
      <c r="E134" s="275">
        <v>27411</v>
      </c>
      <c r="F134" s="276">
        <v>78418</v>
      </c>
      <c r="G134" s="274">
        <v>394</v>
      </c>
      <c r="H134" s="275">
        <v>0</v>
      </c>
      <c r="I134" s="275">
        <v>561</v>
      </c>
      <c r="J134" s="277">
        <v>955</v>
      </c>
    </row>
    <row r="135" spans="2:10" ht="16.2" x14ac:dyDescent="0.35">
      <c r="B135" s="255">
        <v>43709</v>
      </c>
      <c r="C135" s="274">
        <v>50774</v>
      </c>
      <c r="D135" s="275">
        <v>0</v>
      </c>
      <c r="E135" s="275">
        <v>26478</v>
      </c>
      <c r="F135" s="276">
        <v>77252</v>
      </c>
      <c r="G135" s="274">
        <v>354</v>
      </c>
      <c r="H135" s="275">
        <v>0</v>
      </c>
      <c r="I135" s="275">
        <v>537</v>
      </c>
      <c r="J135" s="277">
        <v>891</v>
      </c>
    </row>
    <row r="136" spans="2:10" ht="16.2" x14ac:dyDescent="0.35">
      <c r="B136" s="255">
        <v>43739</v>
      </c>
      <c r="C136" s="274">
        <v>50192</v>
      </c>
      <c r="D136" s="275">
        <v>0</v>
      </c>
      <c r="E136" s="275">
        <v>26373</v>
      </c>
      <c r="F136" s="276">
        <v>76565</v>
      </c>
      <c r="G136" s="274">
        <v>339</v>
      </c>
      <c r="H136" s="275">
        <v>0</v>
      </c>
      <c r="I136" s="275">
        <v>536</v>
      </c>
      <c r="J136" s="277">
        <v>875</v>
      </c>
    </row>
    <row r="137" spans="2:10" ht="16.2" x14ac:dyDescent="0.35">
      <c r="B137" s="255">
        <v>43770</v>
      </c>
      <c r="C137" s="274">
        <v>49242</v>
      </c>
      <c r="D137" s="275">
        <v>0</v>
      </c>
      <c r="E137" s="275">
        <v>26170</v>
      </c>
      <c r="F137" s="276">
        <v>75412</v>
      </c>
      <c r="G137" s="274">
        <v>319</v>
      </c>
      <c r="H137" s="275">
        <v>0</v>
      </c>
      <c r="I137" s="275">
        <v>543</v>
      </c>
      <c r="J137" s="277">
        <v>862</v>
      </c>
    </row>
    <row r="138" spans="2:10" ht="16.2" x14ac:dyDescent="0.35">
      <c r="B138" s="255">
        <v>43800</v>
      </c>
      <c r="C138" s="274">
        <v>48657</v>
      </c>
      <c r="D138" s="275">
        <v>0</v>
      </c>
      <c r="E138" s="275">
        <v>25793</v>
      </c>
      <c r="F138" s="276">
        <v>74450</v>
      </c>
      <c r="G138" s="274">
        <v>294</v>
      </c>
      <c r="H138" s="275">
        <v>0</v>
      </c>
      <c r="I138" s="275">
        <v>533</v>
      </c>
      <c r="J138" s="277">
        <v>827</v>
      </c>
    </row>
    <row r="139" spans="2:10" ht="16.2" x14ac:dyDescent="0.35">
      <c r="B139" s="255">
        <v>43831</v>
      </c>
      <c r="C139" s="274">
        <v>49553</v>
      </c>
      <c r="D139" s="275">
        <v>0</v>
      </c>
      <c r="E139" s="275">
        <v>26447</v>
      </c>
      <c r="F139" s="276">
        <v>76000</v>
      </c>
      <c r="G139" s="274">
        <v>301</v>
      </c>
      <c r="H139" s="275">
        <v>0</v>
      </c>
      <c r="I139" s="275">
        <v>554</v>
      </c>
      <c r="J139" s="277">
        <v>855</v>
      </c>
    </row>
    <row r="140" spans="2:10" ht="16.2" x14ac:dyDescent="0.35">
      <c r="B140" s="255">
        <v>43862</v>
      </c>
      <c r="C140" s="274">
        <v>48577</v>
      </c>
      <c r="D140" s="275">
        <v>0</v>
      </c>
      <c r="E140" s="275">
        <v>26731</v>
      </c>
      <c r="F140" s="276">
        <v>75308</v>
      </c>
      <c r="G140" s="274">
        <v>282</v>
      </c>
      <c r="H140" s="275">
        <v>0</v>
      </c>
      <c r="I140" s="275">
        <v>562</v>
      </c>
      <c r="J140" s="277">
        <v>844</v>
      </c>
    </row>
    <row r="141" spans="2:10" ht="16.2" x14ac:dyDescent="0.35">
      <c r="B141" s="255">
        <v>43891</v>
      </c>
      <c r="C141" s="274">
        <v>48077</v>
      </c>
      <c r="D141" s="275">
        <v>0</v>
      </c>
      <c r="E141" s="275">
        <v>27431</v>
      </c>
      <c r="F141" s="276">
        <v>75508</v>
      </c>
      <c r="G141" s="274">
        <v>331</v>
      </c>
      <c r="H141" s="275">
        <v>0</v>
      </c>
      <c r="I141" s="275">
        <v>566</v>
      </c>
      <c r="J141" s="277">
        <v>897</v>
      </c>
    </row>
    <row r="142" spans="2:10" ht="16.2" x14ac:dyDescent="0.35">
      <c r="B142" s="255">
        <v>43922</v>
      </c>
      <c r="C142" s="274">
        <v>51230</v>
      </c>
      <c r="D142" s="275">
        <v>0</v>
      </c>
      <c r="E142" s="275">
        <v>27800</v>
      </c>
      <c r="F142" s="276">
        <v>79030</v>
      </c>
      <c r="G142" s="274">
        <v>453</v>
      </c>
      <c r="H142" s="275">
        <v>0</v>
      </c>
      <c r="I142" s="275">
        <v>545</v>
      </c>
      <c r="J142" s="277">
        <v>998</v>
      </c>
    </row>
    <row r="143" spans="2:10" ht="16.2" x14ac:dyDescent="0.35">
      <c r="B143" s="255">
        <v>43952</v>
      </c>
      <c r="C143" s="274">
        <v>49125</v>
      </c>
      <c r="D143" s="275">
        <v>0</v>
      </c>
      <c r="E143" s="275">
        <v>27110</v>
      </c>
      <c r="F143" s="276">
        <v>76235</v>
      </c>
      <c r="G143" s="274">
        <v>456</v>
      </c>
      <c r="H143" s="275">
        <v>0</v>
      </c>
      <c r="I143" s="275">
        <v>542</v>
      </c>
      <c r="J143" s="277">
        <v>998</v>
      </c>
    </row>
    <row r="144" spans="2:10" ht="16.2" x14ac:dyDescent="0.35">
      <c r="B144" s="255">
        <v>43983</v>
      </c>
      <c r="C144" s="274">
        <v>48337</v>
      </c>
      <c r="D144" s="275">
        <v>0</v>
      </c>
      <c r="E144" s="275">
        <v>26958</v>
      </c>
      <c r="F144" s="276">
        <v>75295</v>
      </c>
      <c r="G144" s="274">
        <v>387</v>
      </c>
      <c r="H144" s="275">
        <v>0</v>
      </c>
      <c r="I144" s="275">
        <v>495</v>
      </c>
      <c r="J144" s="277">
        <v>882</v>
      </c>
    </row>
    <row r="145" spans="2:10" ht="16.2" x14ac:dyDescent="0.35">
      <c r="B145" s="268" t="s">
        <v>344</v>
      </c>
      <c r="C145" s="278">
        <v>49711</v>
      </c>
      <c r="D145" s="279">
        <v>0</v>
      </c>
      <c r="E145" s="279">
        <v>26852</v>
      </c>
      <c r="F145" s="279">
        <v>76563</v>
      </c>
      <c r="G145" s="278">
        <v>362</v>
      </c>
      <c r="H145" s="278">
        <v>0</v>
      </c>
      <c r="I145" s="279">
        <v>543</v>
      </c>
      <c r="J145" s="280">
        <v>904</v>
      </c>
    </row>
    <row r="146" spans="2:10" ht="16.2" x14ac:dyDescent="0.35">
      <c r="B146" s="255">
        <v>44013</v>
      </c>
      <c r="C146" s="274">
        <v>46898</v>
      </c>
      <c r="D146" s="275">
        <v>0</v>
      </c>
      <c r="E146" s="275">
        <v>27442</v>
      </c>
      <c r="F146" s="276">
        <v>74340</v>
      </c>
      <c r="G146" s="274">
        <v>347</v>
      </c>
      <c r="H146" s="275">
        <v>0</v>
      </c>
      <c r="I146" s="275">
        <v>482</v>
      </c>
      <c r="J146" s="277">
        <v>829</v>
      </c>
    </row>
    <row r="147" spans="2:10" ht="16.2" x14ac:dyDescent="0.35">
      <c r="B147" s="255">
        <v>44044</v>
      </c>
      <c r="C147" s="274">
        <v>45162</v>
      </c>
      <c r="D147" s="275">
        <v>0</v>
      </c>
      <c r="E147" s="275">
        <v>27377</v>
      </c>
      <c r="F147" s="276">
        <v>72539</v>
      </c>
      <c r="G147" s="274">
        <v>331</v>
      </c>
      <c r="H147" s="275">
        <v>0</v>
      </c>
      <c r="I147" s="275">
        <v>474</v>
      </c>
      <c r="J147" s="277">
        <v>805</v>
      </c>
    </row>
    <row r="148" spans="2:10" ht="16.2" x14ac:dyDescent="0.35">
      <c r="B148" s="255">
        <v>44075</v>
      </c>
      <c r="C148" s="274">
        <v>43435</v>
      </c>
      <c r="D148" s="275">
        <v>0</v>
      </c>
      <c r="E148" s="275">
        <v>26952</v>
      </c>
      <c r="F148" s="276">
        <v>70387</v>
      </c>
      <c r="G148" s="274">
        <v>320</v>
      </c>
      <c r="H148" s="275">
        <v>0</v>
      </c>
      <c r="I148" s="275">
        <v>467</v>
      </c>
      <c r="J148" s="277">
        <v>787</v>
      </c>
    </row>
    <row r="149" spans="2:10" ht="16.2" x14ac:dyDescent="0.35">
      <c r="B149" s="255">
        <v>44105</v>
      </c>
      <c r="C149" s="274">
        <v>42155</v>
      </c>
      <c r="D149" s="275">
        <v>0</v>
      </c>
      <c r="E149" s="275">
        <v>26737</v>
      </c>
      <c r="F149" s="276">
        <v>68892</v>
      </c>
      <c r="G149" s="274">
        <v>431</v>
      </c>
      <c r="H149" s="275">
        <v>0</v>
      </c>
      <c r="I149" s="275">
        <v>662</v>
      </c>
      <c r="J149" s="277">
        <v>1093</v>
      </c>
    </row>
    <row r="150" spans="2:10" ht="16.2" x14ac:dyDescent="0.35">
      <c r="B150" s="255">
        <v>44136</v>
      </c>
      <c r="C150" s="274">
        <v>40312</v>
      </c>
      <c r="D150" s="275">
        <v>0</v>
      </c>
      <c r="E150" s="275">
        <v>26878</v>
      </c>
      <c r="F150" s="276">
        <v>67190</v>
      </c>
      <c r="G150" s="274">
        <v>370</v>
      </c>
      <c r="H150" s="275">
        <v>0</v>
      </c>
      <c r="I150" s="275">
        <v>629</v>
      </c>
      <c r="J150" s="277">
        <v>999</v>
      </c>
    </row>
    <row r="151" spans="2:10" ht="16.2" x14ac:dyDescent="0.35">
      <c r="B151" s="255">
        <v>44166</v>
      </c>
      <c r="C151" s="274">
        <v>38469</v>
      </c>
      <c r="D151" s="275">
        <v>0</v>
      </c>
      <c r="E151" s="275">
        <v>26670</v>
      </c>
      <c r="F151" s="276">
        <v>65139</v>
      </c>
      <c r="G151" s="274">
        <v>249</v>
      </c>
      <c r="H151" s="275">
        <v>0</v>
      </c>
      <c r="I151" s="275">
        <v>472</v>
      </c>
      <c r="J151" s="277">
        <v>721</v>
      </c>
    </row>
    <row r="152" spans="2:10" ht="16.2" x14ac:dyDescent="0.35">
      <c r="B152" s="255">
        <v>44197</v>
      </c>
      <c r="C152" s="274">
        <v>36614</v>
      </c>
      <c r="D152" s="275">
        <v>0</v>
      </c>
      <c r="E152" s="275">
        <v>27185</v>
      </c>
      <c r="F152" s="276">
        <v>63799</v>
      </c>
      <c r="G152" s="274">
        <v>247</v>
      </c>
      <c r="H152" s="275">
        <v>0</v>
      </c>
      <c r="I152" s="275">
        <v>459</v>
      </c>
      <c r="J152" s="277">
        <v>706</v>
      </c>
    </row>
    <row r="153" spans="2:10" ht="16.2" x14ac:dyDescent="0.35">
      <c r="B153" s="255">
        <v>44228</v>
      </c>
      <c r="C153" s="274">
        <v>35502</v>
      </c>
      <c r="D153" s="275">
        <v>0</v>
      </c>
      <c r="E153" s="275">
        <v>27278</v>
      </c>
      <c r="F153" s="276">
        <v>62780</v>
      </c>
      <c r="G153" s="274">
        <v>232</v>
      </c>
      <c r="H153" s="275">
        <v>0</v>
      </c>
      <c r="I153" s="275">
        <v>456</v>
      </c>
      <c r="J153" s="277">
        <v>688</v>
      </c>
    </row>
    <row r="154" spans="2:10" ht="16.2" x14ac:dyDescent="0.35">
      <c r="B154" s="255">
        <v>44256</v>
      </c>
      <c r="C154" s="274">
        <v>34455</v>
      </c>
      <c r="D154" s="275">
        <v>0</v>
      </c>
      <c r="E154" s="275">
        <v>27093</v>
      </c>
      <c r="F154" s="276">
        <v>61548</v>
      </c>
      <c r="G154" s="274">
        <v>236</v>
      </c>
      <c r="H154" s="275">
        <v>0</v>
      </c>
      <c r="I154" s="275">
        <v>446</v>
      </c>
      <c r="J154" s="277">
        <v>682</v>
      </c>
    </row>
    <row r="155" spans="2:10" ht="16.2" x14ac:dyDescent="0.35">
      <c r="B155" s="255">
        <v>44287</v>
      </c>
      <c r="C155" s="274">
        <v>33027</v>
      </c>
      <c r="D155" s="275">
        <v>0</v>
      </c>
      <c r="E155" s="275">
        <v>27374</v>
      </c>
      <c r="F155" s="276">
        <v>60401</v>
      </c>
      <c r="G155" s="274">
        <v>242</v>
      </c>
      <c r="H155" s="275">
        <v>0</v>
      </c>
      <c r="I155" s="275">
        <v>408</v>
      </c>
      <c r="J155" s="277">
        <v>650</v>
      </c>
    </row>
    <row r="156" spans="2:10" ht="16.2" x14ac:dyDescent="0.35">
      <c r="B156" s="255">
        <v>44317</v>
      </c>
      <c r="C156" s="274">
        <v>31351</v>
      </c>
      <c r="D156" s="275">
        <v>0</v>
      </c>
      <c r="E156" s="275">
        <v>28175</v>
      </c>
      <c r="F156" s="276">
        <v>59526</v>
      </c>
      <c r="G156" s="274">
        <v>222</v>
      </c>
      <c r="H156" s="275">
        <v>0</v>
      </c>
      <c r="I156" s="275">
        <v>401</v>
      </c>
      <c r="J156" s="277">
        <v>623</v>
      </c>
    </row>
    <row r="157" spans="2:10" ht="16.2" x14ac:dyDescent="0.35">
      <c r="B157" s="255">
        <v>44348</v>
      </c>
      <c r="C157" s="274">
        <v>30924</v>
      </c>
      <c r="D157" s="275">
        <v>0</v>
      </c>
      <c r="E157" s="275">
        <v>27575</v>
      </c>
      <c r="F157" s="276">
        <v>58499</v>
      </c>
      <c r="G157" s="274">
        <v>213</v>
      </c>
      <c r="H157" s="275">
        <v>0</v>
      </c>
      <c r="I157" s="275">
        <v>387</v>
      </c>
      <c r="J157" s="277">
        <v>600</v>
      </c>
    </row>
    <row r="158" spans="2:10" ht="16.2" x14ac:dyDescent="0.35">
      <c r="B158" s="268" t="s">
        <v>248</v>
      </c>
      <c r="C158" s="264">
        <v>38192</v>
      </c>
      <c r="D158" s="265">
        <v>0</v>
      </c>
      <c r="E158" s="265">
        <v>27228</v>
      </c>
      <c r="F158" s="265">
        <v>65420</v>
      </c>
      <c r="G158" s="264">
        <v>287</v>
      </c>
      <c r="H158" s="264">
        <v>0</v>
      </c>
      <c r="I158" s="265">
        <v>479</v>
      </c>
      <c r="J158" s="267">
        <v>765</v>
      </c>
    </row>
    <row r="159" spans="2:10" ht="16.2" x14ac:dyDescent="0.35">
      <c r="B159" s="255">
        <v>44378</v>
      </c>
      <c r="C159" s="282">
        <v>30730</v>
      </c>
      <c r="D159" s="283">
        <v>0</v>
      </c>
      <c r="E159" s="283">
        <v>26742</v>
      </c>
      <c r="F159" s="262">
        <v>57472</v>
      </c>
      <c r="G159" s="282">
        <v>193</v>
      </c>
      <c r="H159" s="283">
        <v>0</v>
      </c>
      <c r="I159" s="283">
        <v>372</v>
      </c>
      <c r="J159" s="261">
        <v>565</v>
      </c>
    </row>
    <row r="160" spans="2:10" ht="16.2" x14ac:dyDescent="0.35">
      <c r="B160" s="255">
        <v>44409</v>
      </c>
      <c r="C160" s="282">
        <v>30149</v>
      </c>
      <c r="D160" s="283">
        <v>0</v>
      </c>
      <c r="E160" s="283">
        <v>26336</v>
      </c>
      <c r="F160" s="262">
        <v>56485</v>
      </c>
      <c r="G160" s="282">
        <v>184</v>
      </c>
      <c r="H160" s="283">
        <v>0</v>
      </c>
      <c r="I160" s="283">
        <v>373</v>
      </c>
      <c r="J160" s="261">
        <v>557</v>
      </c>
    </row>
    <row r="161" spans="2:10" ht="16.2" x14ac:dyDescent="0.35">
      <c r="B161" s="255">
        <v>44440</v>
      </c>
      <c r="C161" s="282">
        <v>29787</v>
      </c>
      <c r="D161" s="283">
        <v>0</v>
      </c>
      <c r="E161" s="283">
        <v>25722</v>
      </c>
      <c r="F161" s="262">
        <v>55509</v>
      </c>
      <c r="G161" s="282">
        <v>167</v>
      </c>
      <c r="H161" s="283">
        <v>0</v>
      </c>
      <c r="I161" s="283">
        <v>352</v>
      </c>
      <c r="J161" s="261">
        <v>519</v>
      </c>
    </row>
    <row r="162" spans="2:10" ht="16.2" x14ac:dyDescent="0.35">
      <c r="B162" s="255">
        <v>44470</v>
      </c>
      <c r="C162" s="282">
        <v>29330</v>
      </c>
      <c r="D162" s="283">
        <v>0</v>
      </c>
      <c r="E162" s="283">
        <v>25191</v>
      </c>
      <c r="F162" s="262">
        <v>54521</v>
      </c>
      <c r="G162" s="282">
        <v>168</v>
      </c>
      <c r="H162" s="283">
        <v>0</v>
      </c>
      <c r="I162" s="283">
        <v>353</v>
      </c>
      <c r="J162" s="261">
        <v>521</v>
      </c>
    </row>
    <row r="163" spans="2:10" ht="16.2" x14ac:dyDescent="0.35">
      <c r="B163" s="255">
        <v>44501</v>
      </c>
      <c r="C163" s="282">
        <v>28486</v>
      </c>
      <c r="D163" s="283">
        <v>0</v>
      </c>
      <c r="E163" s="283">
        <v>25231</v>
      </c>
      <c r="F163" s="262">
        <v>53717</v>
      </c>
      <c r="G163" s="282">
        <v>171</v>
      </c>
      <c r="H163" s="283">
        <v>0</v>
      </c>
      <c r="I163" s="283">
        <v>356</v>
      </c>
      <c r="J163" s="261">
        <v>527</v>
      </c>
    </row>
    <row r="164" spans="2:10" ht="16.2" x14ac:dyDescent="0.35">
      <c r="B164" s="255">
        <v>44531</v>
      </c>
      <c r="C164" s="282">
        <v>28121</v>
      </c>
      <c r="D164" s="283">
        <v>0</v>
      </c>
      <c r="E164" s="283">
        <v>24945</v>
      </c>
      <c r="F164" s="262">
        <v>53066</v>
      </c>
      <c r="G164" s="282">
        <v>158</v>
      </c>
      <c r="H164" s="283">
        <v>0</v>
      </c>
      <c r="I164" s="283">
        <v>364</v>
      </c>
      <c r="J164" s="261">
        <v>522</v>
      </c>
    </row>
    <row r="165" spans="2:10" ht="16.2" x14ac:dyDescent="0.35">
      <c r="B165" s="255">
        <v>44562</v>
      </c>
      <c r="C165" s="282">
        <v>27618</v>
      </c>
      <c r="D165" s="283">
        <v>0</v>
      </c>
      <c r="E165" s="283">
        <v>24865</v>
      </c>
      <c r="F165" s="262">
        <v>52483</v>
      </c>
      <c r="G165" s="282">
        <v>176</v>
      </c>
      <c r="H165" s="283">
        <v>0</v>
      </c>
      <c r="I165" s="283">
        <v>369</v>
      </c>
      <c r="J165" s="261">
        <v>545</v>
      </c>
    </row>
    <row r="166" spans="2:10" ht="16.2" x14ac:dyDescent="0.35">
      <c r="B166" s="255">
        <v>44593</v>
      </c>
      <c r="C166" s="282">
        <v>27341</v>
      </c>
      <c r="D166" s="283">
        <v>0</v>
      </c>
      <c r="E166" s="283">
        <v>24447</v>
      </c>
      <c r="F166" s="262">
        <v>51788</v>
      </c>
      <c r="G166" s="282">
        <v>179</v>
      </c>
      <c r="H166" s="283">
        <v>0</v>
      </c>
      <c r="I166" s="283">
        <v>383</v>
      </c>
      <c r="J166" s="261">
        <v>562</v>
      </c>
    </row>
    <row r="167" spans="2:10" ht="16.2" x14ac:dyDescent="0.35">
      <c r="B167" s="255">
        <v>44621</v>
      </c>
      <c r="C167" s="282">
        <v>26761</v>
      </c>
      <c r="D167" s="283">
        <v>0</v>
      </c>
      <c r="E167" s="283">
        <v>24326</v>
      </c>
      <c r="F167" s="262">
        <v>51087</v>
      </c>
      <c r="G167" s="282">
        <v>173</v>
      </c>
      <c r="H167" s="283">
        <v>0</v>
      </c>
      <c r="I167" s="283">
        <v>393</v>
      </c>
      <c r="J167" s="261">
        <v>566</v>
      </c>
    </row>
    <row r="168" spans="2:10" ht="16.2" x14ac:dyDescent="0.35">
      <c r="B168" s="255">
        <v>44652</v>
      </c>
      <c r="C168" s="282">
        <v>26920</v>
      </c>
      <c r="D168" s="283">
        <v>0</v>
      </c>
      <c r="E168" s="283">
        <v>22983</v>
      </c>
      <c r="F168" s="262">
        <v>49903</v>
      </c>
      <c r="G168" s="282">
        <v>234</v>
      </c>
      <c r="H168" s="283">
        <v>0</v>
      </c>
      <c r="I168" s="283">
        <v>338</v>
      </c>
      <c r="J168" s="261">
        <v>572</v>
      </c>
    </row>
    <row r="169" spans="2:10" ht="16.2" x14ac:dyDescent="0.35">
      <c r="B169" s="255">
        <v>44682</v>
      </c>
      <c r="C169" s="282">
        <v>25857</v>
      </c>
      <c r="D169" s="283">
        <v>0</v>
      </c>
      <c r="E169" s="283">
        <v>23214</v>
      </c>
      <c r="F169" s="262">
        <v>49071</v>
      </c>
      <c r="G169" s="282">
        <v>230</v>
      </c>
      <c r="H169" s="283">
        <v>0</v>
      </c>
      <c r="I169" s="283">
        <v>334</v>
      </c>
      <c r="J169" s="261">
        <v>564</v>
      </c>
    </row>
    <row r="170" spans="2:10" ht="16.2" x14ac:dyDescent="0.35">
      <c r="B170" s="255">
        <v>44713</v>
      </c>
      <c r="C170" s="282">
        <v>24715</v>
      </c>
      <c r="D170" s="283">
        <v>0</v>
      </c>
      <c r="E170" s="283">
        <v>23721</v>
      </c>
      <c r="F170" s="262">
        <v>48436</v>
      </c>
      <c r="G170" s="282">
        <v>196</v>
      </c>
      <c r="H170" s="283">
        <v>0</v>
      </c>
      <c r="I170" s="283">
        <v>347</v>
      </c>
      <c r="J170" s="261">
        <v>543</v>
      </c>
    </row>
    <row r="171" spans="2:10" ht="16.2" x14ac:dyDescent="0.35">
      <c r="B171" s="268" t="s">
        <v>249</v>
      </c>
      <c r="C171" s="264">
        <v>27985</v>
      </c>
      <c r="D171" s="265">
        <v>0</v>
      </c>
      <c r="E171" s="265">
        <v>24810</v>
      </c>
      <c r="F171" s="265">
        <v>52795</v>
      </c>
      <c r="G171" s="264">
        <v>186</v>
      </c>
      <c r="H171" s="264" t="e">
        <v>#DIV/0!</v>
      </c>
      <c r="I171" s="265">
        <v>361</v>
      </c>
      <c r="J171" s="267">
        <v>547</v>
      </c>
    </row>
    <row r="172" spans="2:10" ht="15.75" customHeight="1" x14ac:dyDescent="0.35">
      <c r="B172" s="255">
        <v>44743</v>
      </c>
      <c r="C172" s="282">
        <v>24064</v>
      </c>
      <c r="D172" s="283">
        <v>0</v>
      </c>
      <c r="E172" s="283">
        <v>24306</v>
      </c>
      <c r="F172" s="262">
        <v>48370</v>
      </c>
      <c r="G172" s="282">
        <v>235</v>
      </c>
      <c r="H172" s="283">
        <v>0</v>
      </c>
      <c r="I172" s="283">
        <v>353</v>
      </c>
      <c r="J172" s="261">
        <v>588</v>
      </c>
    </row>
    <row r="173" spans="2:10" ht="16.2" x14ac:dyDescent="0.35">
      <c r="B173" s="255">
        <v>44774</v>
      </c>
      <c r="C173" s="282">
        <v>23635</v>
      </c>
      <c r="D173" s="283">
        <v>0</v>
      </c>
      <c r="E173" s="283">
        <v>24475</v>
      </c>
      <c r="F173" s="262">
        <v>48110</v>
      </c>
      <c r="G173" s="282">
        <v>328</v>
      </c>
      <c r="H173" s="283">
        <v>0</v>
      </c>
      <c r="I173" s="283">
        <v>564</v>
      </c>
      <c r="J173" s="261">
        <v>892</v>
      </c>
    </row>
    <row r="174" spans="2:10" ht="16.2" x14ac:dyDescent="0.35">
      <c r="B174" s="255">
        <v>44805</v>
      </c>
      <c r="C174" s="282">
        <v>22772</v>
      </c>
      <c r="D174" s="283">
        <v>0</v>
      </c>
      <c r="E174" s="283">
        <v>24791</v>
      </c>
      <c r="F174" s="262">
        <v>47563</v>
      </c>
      <c r="G174" s="282">
        <v>340</v>
      </c>
      <c r="H174" s="283">
        <v>0</v>
      </c>
      <c r="I174" s="283">
        <v>586</v>
      </c>
      <c r="J174" s="261">
        <v>926</v>
      </c>
    </row>
    <row r="175" spans="2:10" ht="16.2" x14ac:dyDescent="0.35">
      <c r="B175" s="255">
        <v>44835</v>
      </c>
      <c r="C175" s="282">
        <v>22539</v>
      </c>
      <c r="D175" s="283">
        <v>0</v>
      </c>
      <c r="E175" s="283">
        <v>24750</v>
      </c>
      <c r="F175" s="262">
        <v>47289</v>
      </c>
      <c r="G175" s="282">
        <v>334</v>
      </c>
      <c r="H175" s="283">
        <v>0</v>
      </c>
      <c r="I175" s="283">
        <v>590</v>
      </c>
      <c r="J175" s="261">
        <v>924</v>
      </c>
    </row>
    <row r="176" spans="2:10" ht="16.2" x14ac:dyDescent="0.35">
      <c r="B176" s="255">
        <v>44866</v>
      </c>
      <c r="C176" s="282">
        <v>21713</v>
      </c>
      <c r="D176" s="283">
        <v>0</v>
      </c>
      <c r="E176" s="283">
        <v>25489</v>
      </c>
      <c r="F176" s="262">
        <v>47202</v>
      </c>
      <c r="G176" s="282">
        <v>353</v>
      </c>
      <c r="H176" s="283">
        <v>0</v>
      </c>
      <c r="I176" s="283">
        <v>587</v>
      </c>
      <c r="J176" s="261">
        <v>940</v>
      </c>
    </row>
    <row r="177" spans="2:10" ht="16.2" x14ac:dyDescent="0.35">
      <c r="B177" s="255">
        <v>44896</v>
      </c>
      <c r="C177" s="282">
        <v>21517</v>
      </c>
      <c r="D177" s="283">
        <v>0</v>
      </c>
      <c r="E177" s="283">
        <v>25184</v>
      </c>
      <c r="F177" s="262">
        <v>46701</v>
      </c>
      <c r="G177" s="282">
        <v>385</v>
      </c>
      <c r="H177" s="283">
        <v>0</v>
      </c>
      <c r="I177" s="283">
        <v>602</v>
      </c>
      <c r="J177" s="261">
        <v>987</v>
      </c>
    </row>
    <row r="178" spans="2:10" ht="16.2" x14ac:dyDescent="0.35">
      <c r="B178" s="255">
        <v>44927</v>
      </c>
      <c r="C178" s="282">
        <v>21515</v>
      </c>
      <c r="D178" s="283">
        <v>0</v>
      </c>
      <c r="E178" s="283">
        <v>24839</v>
      </c>
      <c r="F178" s="262">
        <v>46354</v>
      </c>
      <c r="G178" s="282">
        <v>412</v>
      </c>
      <c r="H178" s="283">
        <v>0</v>
      </c>
      <c r="I178" s="283">
        <v>601</v>
      </c>
      <c r="J178" s="261">
        <v>1013</v>
      </c>
    </row>
    <row r="179" spans="2:10" ht="16.2" x14ac:dyDescent="0.35">
      <c r="B179" s="255">
        <v>44958</v>
      </c>
      <c r="C179" s="282">
        <v>21520</v>
      </c>
      <c r="D179" s="283">
        <v>0</v>
      </c>
      <c r="E179" s="283">
        <v>24639</v>
      </c>
      <c r="F179" s="262">
        <v>46159</v>
      </c>
      <c r="G179" s="282">
        <v>436</v>
      </c>
      <c r="H179" s="283">
        <v>0</v>
      </c>
      <c r="I179" s="283">
        <v>582</v>
      </c>
      <c r="J179" s="261">
        <v>1018</v>
      </c>
    </row>
    <row r="180" spans="2:10" ht="16.2" x14ac:dyDescent="0.35">
      <c r="B180" s="255">
        <v>44986</v>
      </c>
      <c r="C180" s="282">
        <v>21256</v>
      </c>
      <c r="D180" s="283">
        <v>0</v>
      </c>
      <c r="E180" s="283">
        <v>24921</v>
      </c>
      <c r="F180" s="262">
        <v>46177</v>
      </c>
      <c r="G180" s="282">
        <v>448</v>
      </c>
      <c r="H180" s="283">
        <v>0</v>
      </c>
      <c r="I180" s="283">
        <v>604</v>
      </c>
      <c r="J180" s="261">
        <v>1052</v>
      </c>
    </row>
    <row r="181" spans="2:10" ht="16.2" x14ac:dyDescent="0.35">
      <c r="B181" s="255">
        <v>45017</v>
      </c>
      <c r="C181" s="282">
        <v>22594</v>
      </c>
      <c r="D181" s="283">
        <v>0</v>
      </c>
      <c r="E181" s="283">
        <v>22160</v>
      </c>
      <c r="F181" s="262">
        <v>44754</v>
      </c>
      <c r="G181" s="282">
        <v>559</v>
      </c>
      <c r="H181" s="283">
        <v>0</v>
      </c>
      <c r="I181" s="283">
        <v>508</v>
      </c>
      <c r="J181" s="261">
        <v>1067</v>
      </c>
    </row>
    <row r="182" spans="2:10" ht="16.2" x14ac:dyDescent="0.35">
      <c r="B182" s="255">
        <v>45047</v>
      </c>
      <c r="C182" s="282">
        <v>22716</v>
      </c>
      <c r="D182" s="283">
        <v>0</v>
      </c>
      <c r="E182" s="283">
        <v>21432</v>
      </c>
      <c r="F182" s="262">
        <v>44148</v>
      </c>
      <c r="G182" s="282">
        <v>541</v>
      </c>
      <c r="H182" s="283">
        <v>0</v>
      </c>
      <c r="I182" s="283">
        <v>517</v>
      </c>
      <c r="J182" s="261">
        <v>1058</v>
      </c>
    </row>
    <row r="183" spans="2:10" ht="17.25" customHeight="1" x14ac:dyDescent="0.35">
      <c r="B183" s="255">
        <v>45078</v>
      </c>
      <c r="C183" s="282">
        <v>23708</v>
      </c>
      <c r="D183" s="283">
        <v>0</v>
      </c>
      <c r="E183" s="283">
        <v>20630</v>
      </c>
      <c r="F183" s="262">
        <v>44338</v>
      </c>
      <c r="G183" s="282">
        <v>550</v>
      </c>
      <c r="H183" s="283">
        <v>0</v>
      </c>
      <c r="I183" s="283">
        <v>547</v>
      </c>
      <c r="J183" s="261">
        <v>1097</v>
      </c>
    </row>
    <row r="184" spans="2:10" ht="17.25" customHeight="1" x14ac:dyDescent="0.35">
      <c r="B184" s="268" t="s">
        <v>250</v>
      </c>
      <c r="C184" s="418">
        <v>22462</v>
      </c>
      <c r="D184" s="419"/>
      <c r="E184" s="420">
        <v>23968</v>
      </c>
      <c r="F184" s="266">
        <v>46430</v>
      </c>
      <c r="G184" s="418">
        <v>410</v>
      </c>
      <c r="H184" s="419"/>
      <c r="I184" s="420">
        <v>553</v>
      </c>
      <c r="J184" s="267">
        <v>964</v>
      </c>
    </row>
    <row r="185" spans="2:10" ht="17.25" customHeight="1" x14ac:dyDescent="0.35">
      <c r="B185" s="255">
        <v>45108</v>
      </c>
      <c r="C185" s="282">
        <v>25085</v>
      </c>
      <c r="D185" s="383" t="e">
        <v>#DIV/0!</v>
      </c>
      <c r="E185" s="283">
        <v>20825</v>
      </c>
      <c r="F185" s="262">
        <v>45910</v>
      </c>
      <c r="G185" s="282">
        <v>557</v>
      </c>
      <c r="H185" s="383" t="e">
        <v>#DIV/0!</v>
      </c>
      <c r="I185" s="283">
        <v>562</v>
      </c>
      <c r="J185" s="261">
        <v>1119</v>
      </c>
    </row>
    <row r="186" spans="2:10" ht="17.25" customHeight="1" x14ac:dyDescent="0.35">
      <c r="B186" s="255">
        <v>45139</v>
      </c>
      <c r="C186" s="282">
        <v>27186</v>
      </c>
      <c r="D186" s="383">
        <v>0</v>
      </c>
      <c r="E186" s="283">
        <v>21901</v>
      </c>
      <c r="F186" s="262">
        <v>49087</v>
      </c>
      <c r="G186" s="282">
        <v>542</v>
      </c>
      <c r="H186" s="383">
        <v>0</v>
      </c>
      <c r="I186" s="283">
        <v>603</v>
      </c>
      <c r="J186" s="261">
        <v>1145</v>
      </c>
    </row>
    <row r="187" spans="2:10" ht="17.25" customHeight="1" x14ac:dyDescent="0.35">
      <c r="B187" s="255">
        <v>45170</v>
      </c>
      <c r="C187" s="282">
        <v>29524</v>
      </c>
      <c r="D187" s="383">
        <v>0</v>
      </c>
      <c r="E187" s="283">
        <v>22962</v>
      </c>
      <c r="F187" s="262">
        <v>52486</v>
      </c>
      <c r="G187" s="282">
        <v>541</v>
      </c>
      <c r="H187" s="383">
        <v>0</v>
      </c>
      <c r="I187" s="283">
        <v>640</v>
      </c>
      <c r="J187" s="261">
        <v>1181</v>
      </c>
    </row>
    <row r="188" spans="2:10" ht="17.25" customHeight="1" x14ac:dyDescent="0.35">
      <c r="B188" s="255">
        <v>45200</v>
      </c>
      <c r="C188" s="282">
        <v>31855</v>
      </c>
      <c r="D188" s="383"/>
      <c r="E188" s="283">
        <v>24323</v>
      </c>
      <c r="F188" s="262">
        <v>56178</v>
      </c>
      <c r="G188" s="282">
        <v>568</v>
      </c>
      <c r="H188" s="383"/>
      <c r="I188" s="283">
        <v>659</v>
      </c>
      <c r="J188" s="261">
        <v>1227</v>
      </c>
    </row>
    <row r="189" spans="2:10" ht="17.25" customHeight="1" x14ac:dyDescent="0.35">
      <c r="B189" s="255">
        <v>45231</v>
      </c>
      <c r="C189" s="282">
        <v>35311</v>
      </c>
      <c r="D189" s="383"/>
      <c r="E189" s="283">
        <v>25934</v>
      </c>
      <c r="F189" s="262">
        <v>61245</v>
      </c>
      <c r="G189" s="282">
        <v>564</v>
      </c>
      <c r="H189" s="383"/>
      <c r="I189" s="283">
        <v>741</v>
      </c>
      <c r="J189" s="261">
        <v>1305</v>
      </c>
    </row>
    <row r="190" spans="2:10" ht="17.25" customHeight="1" x14ac:dyDescent="0.35">
      <c r="B190" s="255">
        <v>45261</v>
      </c>
      <c r="C190" s="282">
        <v>37589</v>
      </c>
      <c r="D190" s="383"/>
      <c r="E190" s="283">
        <v>27882</v>
      </c>
      <c r="F190" s="262">
        <v>65471</v>
      </c>
      <c r="G190" s="282">
        <v>589</v>
      </c>
      <c r="H190" s="383"/>
      <c r="I190" s="283">
        <v>794</v>
      </c>
      <c r="J190" s="261">
        <v>1383</v>
      </c>
    </row>
    <row r="191" spans="2:10" ht="17.25" customHeight="1" x14ac:dyDescent="0.35">
      <c r="B191" s="255">
        <v>45292</v>
      </c>
      <c r="C191" s="282">
        <v>39412</v>
      </c>
      <c r="D191" s="383"/>
      <c r="E191" s="283">
        <v>30470</v>
      </c>
      <c r="F191" s="262">
        <v>69882</v>
      </c>
      <c r="G191" s="282">
        <v>618</v>
      </c>
      <c r="H191" s="383"/>
      <c r="I191" s="283">
        <v>847</v>
      </c>
      <c r="J191" s="261">
        <v>1465</v>
      </c>
    </row>
    <row r="192" spans="2:10" ht="17.25" customHeight="1" x14ac:dyDescent="0.35">
      <c r="B192" s="255">
        <v>45323</v>
      </c>
      <c r="C192" s="282">
        <v>41518</v>
      </c>
      <c r="D192" s="383"/>
      <c r="E192" s="283">
        <v>32200</v>
      </c>
      <c r="F192" s="262">
        <v>73718</v>
      </c>
      <c r="G192" s="282">
        <v>658</v>
      </c>
      <c r="H192" s="383"/>
      <c r="I192" s="283">
        <v>892</v>
      </c>
      <c r="J192" s="261">
        <v>1550</v>
      </c>
    </row>
    <row r="193" spans="2:11" ht="17.25" customHeight="1" x14ac:dyDescent="0.35">
      <c r="B193" s="255">
        <v>45352</v>
      </c>
      <c r="C193" s="282">
        <v>43618</v>
      </c>
      <c r="D193" s="383"/>
      <c r="E193" s="283">
        <v>34311</v>
      </c>
      <c r="F193" s="262">
        <v>77929</v>
      </c>
      <c r="G193" s="282">
        <v>668</v>
      </c>
      <c r="H193" s="383"/>
      <c r="I193" s="283">
        <v>947</v>
      </c>
      <c r="J193" s="261">
        <v>1615</v>
      </c>
    </row>
    <row r="194" spans="2:11" ht="17.25" customHeight="1" x14ac:dyDescent="0.35">
      <c r="B194" s="255">
        <v>45383</v>
      </c>
      <c r="C194" s="282">
        <v>47749</v>
      </c>
      <c r="D194" s="383"/>
      <c r="E194" s="283">
        <v>33219</v>
      </c>
      <c r="F194" s="262">
        <v>80968</v>
      </c>
      <c r="G194" s="282">
        <v>753</v>
      </c>
      <c r="H194" s="383"/>
      <c r="I194" s="283">
        <v>924</v>
      </c>
      <c r="J194" s="261">
        <v>1677</v>
      </c>
    </row>
    <row r="195" spans="2:11" ht="17.25" customHeight="1" x14ac:dyDescent="0.35">
      <c r="B195" s="255">
        <v>45413</v>
      </c>
      <c r="C195" s="282"/>
      <c r="D195" s="383"/>
      <c r="E195" s="283"/>
      <c r="F195" s="262"/>
      <c r="G195" s="282"/>
      <c r="H195" s="383"/>
      <c r="I195" s="283"/>
      <c r="J195" s="261"/>
    </row>
    <row r="196" spans="2:11" ht="17.25" customHeight="1" x14ac:dyDescent="0.35">
      <c r="B196" s="255">
        <v>45444</v>
      </c>
      <c r="C196" s="282"/>
      <c r="D196" s="383"/>
      <c r="E196" s="283"/>
      <c r="F196" s="262"/>
      <c r="G196" s="282"/>
      <c r="H196" s="383"/>
      <c r="I196" s="283"/>
      <c r="J196" s="261"/>
    </row>
    <row r="197" spans="2:11" ht="16.2" x14ac:dyDescent="0.35">
      <c r="B197" s="284" t="s">
        <v>251</v>
      </c>
      <c r="C197" s="416">
        <v>35884.699999999997</v>
      </c>
      <c r="D197" s="270" t="e">
        <v>#DIV/0!</v>
      </c>
      <c r="E197" s="417">
        <v>27402.7</v>
      </c>
      <c r="F197" s="285">
        <v>63287.4</v>
      </c>
      <c r="G197" s="416">
        <v>605.79999999999995</v>
      </c>
      <c r="H197" s="270" t="e">
        <v>#DIV/0!</v>
      </c>
      <c r="I197" s="417">
        <v>760.9</v>
      </c>
      <c r="J197" s="286">
        <v>1366.7</v>
      </c>
    </row>
    <row r="198" spans="2:11" ht="16.2" x14ac:dyDescent="0.35">
      <c r="B198" s="284" t="s">
        <v>252</v>
      </c>
      <c r="C198" s="416">
        <v>39204</v>
      </c>
      <c r="D198" s="270">
        <v>0</v>
      </c>
      <c r="E198" s="417">
        <v>28662</v>
      </c>
      <c r="F198" s="285">
        <v>67866</v>
      </c>
      <c r="G198" s="416">
        <v>612.99099999999999</v>
      </c>
      <c r="H198" s="270">
        <v>0</v>
      </c>
      <c r="I198" s="417">
        <v>783.98810000000003</v>
      </c>
      <c r="J198" s="286">
        <v>1396.9791</v>
      </c>
    </row>
    <row r="199" spans="2:11" ht="16.2" x14ac:dyDescent="0.35">
      <c r="B199" s="287" t="s">
        <v>253</v>
      </c>
      <c r="C199" s="282">
        <v>1823</v>
      </c>
      <c r="D199" s="259">
        <v>0</v>
      </c>
      <c r="E199" s="283">
        <v>2588</v>
      </c>
      <c r="F199" s="262">
        <v>4411</v>
      </c>
      <c r="G199" s="282">
        <v>29</v>
      </c>
      <c r="H199" s="260">
        <v>0</v>
      </c>
      <c r="I199" s="283">
        <v>53</v>
      </c>
      <c r="J199" s="261">
        <v>82</v>
      </c>
    </row>
    <row r="200" spans="2:11" ht="16.2" x14ac:dyDescent="0.35">
      <c r="B200" s="287" t="s">
        <v>254</v>
      </c>
      <c r="C200" s="421">
        <v>4.8498230865412752E-2</v>
      </c>
      <c r="D200" s="423" t="e">
        <v>#DIV/0!</v>
      </c>
      <c r="E200" s="422">
        <v>9.2819740334265835E-2</v>
      </c>
      <c r="F200" s="288">
        <v>6.7373340868476114E-2</v>
      </c>
      <c r="G200" s="421">
        <v>4.9235993208828523E-2</v>
      </c>
      <c r="H200" s="423" t="e">
        <v>#DIV/0!</v>
      </c>
      <c r="I200" s="422">
        <v>6.6750629722921909E-2</v>
      </c>
      <c r="J200" s="289">
        <v>5.9291395516992043E-2</v>
      </c>
    </row>
    <row r="201" spans="2:11" ht="16.2" x14ac:dyDescent="0.35">
      <c r="B201" s="287" t="s">
        <v>255</v>
      </c>
      <c r="C201" s="282">
        <v>17897</v>
      </c>
      <c r="D201" s="259">
        <v>0</v>
      </c>
      <c r="E201" s="283">
        <v>5631</v>
      </c>
      <c r="F201" s="262">
        <v>23528</v>
      </c>
      <c r="G201" s="282">
        <v>206</v>
      </c>
      <c r="H201" s="259">
        <v>0</v>
      </c>
      <c r="I201" s="283">
        <v>246</v>
      </c>
      <c r="J201" s="261">
        <v>452</v>
      </c>
    </row>
    <row r="202" spans="2:11" ht="16.2" x14ac:dyDescent="0.35">
      <c r="B202" s="287" t="s">
        <v>256</v>
      </c>
      <c r="C202" s="421">
        <v>0.831838252382059</v>
      </c>
      <c r="D202" s="290" t="e">
        <v>#DIV/0!</v>
      </c>
      <c r="E202" s="422">
        <v>0.2266999476629494</v>
      </c>
      <c r="F202" s="288">
        <v>0.5075721620572119</v>
      </c>
      <c r="G202" s="421">
        <v>0.5</v>
      </c>
      <c r="H202" s="290" t="e">
        <v>#DIV/0!</v>
      </c>
      <c r="I202" s="422">
        <v>0.40931780366056575</v>
      </c>
      <c r="J202" s="289">
        <v>0.4461994076999013</v>
      </c>
    </row>
    <row r="203" spans="2:11" x14ac:dyDescent="0.35">
      <c r="B203" s="514" t="s">
        <v>4</v>
      </c>
      <c r="C203" s="515"/>
      <c r="D203" s="515"/>
      <c r="E203" s="515"/>
      <c r="F203" s="515"/>
      <c r="G203" s="515"/>
      <c r="H203" s="515"/>
      <c r="I203" s="515"/>
      <c r="J203" s="516"/>
    </row>
    <row r="204" spans="2:11" ht="12.75" customHeight="1" x14ac:dyDescent="0.35">
      <c r="B204" s="571" t="s">
        <v>119</v>
      </c>
      <c r="C204" s="572"/>
      <c r="D204" s="572"/>
      <c r="E204" s="572"/>
      <c r="F204" s="572"/>
      <c r="G204" s="572"/>
      <c r="H204" s="572"/>
      <c r="I204" s="572"/>
      <c r="J204" s="573"/>
    </row>
    <row r="205" spans="2:11" ht="27.75" hidden="1" customHeight="1" thickBot="1" x14ac:dyDescent="0.4">
      <c r="B205" s="574" t="s">
        <v>135</v>
      </c>
      <c r="C205" s="575"/>
      <c r="D205" s="575"/>
      <c r="E205" s="575"/>
      <c r="F205" s="575"/>
      <c r="G205" s="575"/>
      <c r="H205" s="575"/>
      <c r="I205" s="575"/>
      <c r="J205" s="576"/>
    </row>
    <row r="206" spans="2:11" ht="29.4" thickBot="1" x14ac:dyDescent="0.4">
      <c r="B206" s="577" t="s">
        <v>132</v>
      </c>
      <c r="C206" s="578"/>
      <c r="D206" s="578"/>
      <c r="E206" s="578"/>
      <c r="F206" s="578"/>
      <c r="G206" s="578"/>
      <c r="H206" s="578"/>
      <c r="I206" s="578"/>
      <c r="J206" s="579"/>
      <c r="K206" s="190" t="s">
        <v>83</v>
      </c>
    </row>
  </sheetData>
  <dataConsolidate/>
  <mergeCells count="5">
    <mergeCell ref="B1:J1"/>
    <mergeCell ref="B203:J203"/>
    <mergeCell ref="B204:J204"/>
    <mergeCell ref="B205:J205"/>
    <mergeCell ref="B206:J206"/>
  </mergeCells>
  <phoneticPr fontId="24" type="noConversion"/>
  <printOptions horizontalCentered="1" gridLines="1"/>
  <pageMargins left="0.28999999999999998" right="0.28999999999999998" top="0.7" bottom="0.43" header="0.3" footer="0.27"/>
  <pageSetup scale="33" firstPageNumber="7"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9"/>
  <sheetViews>
    <sheetView view="pageBreakPreview" zoomScale="70" zoomScaleNormal="70" zoomScaleSheetLayoutView="70" workbookViewId="0">
      <selection activeCell="W25" sqref="W25"/>
    </sheetView>
  </sheetViews>
  <sheetFormatPr defaultColWidth="9.109375" defaultRowHeight="16.2" x14ac:dyDescent="0.25"/>
  <cols>
    <col min="1" max="1" width="8.88671875" style="70" customWidth="1"/>
    <col min="2" max="2" width="57" style="59" customWidth="1"/>
    <col min="3" max="4" width="17" style="70" customWidth="1"/>
    <col min="5" max="5" width="19.109375" style="70" customWidth="1"/>
    <col min="6" max="6" width="17" style="70" customWidth="1"/>
    <col min="7" max="8" width="18.33203125" style="70" customWidth="1"/>
    <col min="9" max="9" width="17" style="70" customWidth="1"/>
    <col min="10" max="10" width="17.44140625" style="70" customWidth="1"/>
    <col min="11" max="14" width="17" style="70" customWidth="1"/>
    <col min="15" max="15" width="19.5546875" style="70" customWidth="1"/>
    <col min="16" max="16" width="25" style="70" customWidth="1"/>
    <col min="17" max="17" width="24.109375" style="70" customWidth="1"/>
    <col min="18" max="18" width="9.109375" style="70"/>
    <col min="19" max="19" width="14.44140625" style="70" bestFit="1" customWidth="1"/>
    <col min="20" max="21" width="14.44140625" style="70" customWidth="1"/>
    <col min="22" max="22" width="14.44140625" style="70" bestFit="1" customWidth="1"/>
    <col min="23" max="23" width="14.44140625" style="70" customWidth="1"/>
    <col min="24" max="24" width="12.6640625" style="70" bestFit="1" customWidth="1"/>
    <col min="25" max="25" width="9.109375" style="70"/>
    <col min="26" max="26" width="12.88671875" style="70" bestFit="1" customWidth="1"/>
    <col min="27" max="27" width="13.33203125" style="70" bestFit="1" customWidth="1"/>
    <col min="28" max="16384" width="9.109375" style="70"/>
  </cols>
  <sheetData>
    <row r="1" spans="1:17" ht="16.8" thickBot="1" x14ac:dyDescent="0.3">
      <c r="A1" s="70" t="s">
        <v>176</v>
      </c>
    </row>
    <row r="2" spans="1:17" s="68" customFormat="1" ht="16.8" thickBot="1" x14ac:dyDescent="0.4">
      <c r="A2" s="591" t="s">
        <v>220</v>
      </c>
      <c r="B2" s="592"/>
      <c r="C2" s="592"/>
      <c r="D2" s="592"/>
      <c r="E2" s="592"/>
      <c r="F2" s="592"/>
      <c r="G2" s="592"/>
      <c r="H2" s="592"/>
      <c r="I2" s="592"/>
      <c r="J2" s="592"/>
      <c r="K2" s="592"/>
      <c r="L2" s="592"/>
      <c r="M2" s="592"/>
      <c r="N2" s="592"/>
      <c r="O2" s="592"/>
      <c r="P2" s="593"/>
      <c r="Q2" s="601" t="s">
        <v>125</v>
      </c>
    </row>
    <row r="3" spans="1:17" s="68" customFormat="1" ht="71.099999999999994" customHeight="1" thickBot="1" x14ac:dyDescent="0.4">
      <c r="A3" s="60"/>
      <c r="B3" s="61" t="s">
        <v>56</v>
      </c>
      <c r="C3" s="62" t="s">
        <v>180</v>
      </c>
      <c r="D3" s="62" t="s">
        <v>181</v>
      </c>
      <c r="E3" s="62" t="s">
        <v>182</v>
      </c>
      <c r="F3" s="62" t="s">
        <v>183</v>
      </c>
      <c r="G3" s="62" t="s">
        <v>184</v>
      </c>
      <c r="H3" s="62" t="s">
        <v>185</v>
      </c>
      <c r="I3" s="62" t="s">
        <v>186</v>
      </c>
      <c r="J3" s="62" t="s">
        <v>187</v>
      </c>
      <c r="K3" s="62" t="s">
        <v>188</v>
      </c>
      <c r="L3" s="62" t="s">
        <v>189</v>
      </c>
      <c r="M3" s="62" t="s">
        <v>190</v>
      </c>
      <c r="N3" s="62" t="s">
        <v>191</v>
      </c>
      <c r="O3" s="291" t="s">
        <v>221</v>
      </c>
      <c r="P3" s="63" t="s">
        <v>222</v>
      </c>
      <c r="Q3" s="601"/>
    </row>
    <row r="4" spans="1:17" s="68" customFormat="1" ht="15.75" customHeight="1" x14ac:dyDescent="0.35">
      <c r="A4" s="580" t="s">
        <v>48</v>
      </c>
      <c r="B4" s="292" t="s">
        <v>345</v>
      </c>
      <c r="C4" s="293">
        <v>7702</v>
      </c>
      <c r="D4" s="294">
        <v>7931</v>
      </c>
      <c r="E4" s="294">
        <v>7902</v>
      </c>
      <c r="F4" s="294">
        <v>7943</v>
      </c>
      <c r="G4" s="294">
        <v>7955</v>
      </c>
      <c r="H4" s="294">
        <v>7956</v>
      </c>
      <c r="I4" s="294">
        <v>8032</v>
      </c>
      <c r="J4" s="294">
        <v>7857</v>
      </c>
      <c r="K4" s="294">
        <v>7918</v>
      </c>
      <c r="L4" s="294">
        <v>7992</v>
      </c>
      <c r="M4" s="295"/>
      <c r="N4" s="295"/>
      <c r="O4" s="296">
        <v>7918.8</v>
      </c>
      <c r="P4" s="297">
        <v>8791</v>
      </c>
      <c r="Q4" s="601"/>
    </row>
    <row r="5" spans="1:17" s="68" customFormat="1" x14ac:dyDescent="0.35">
      <c r="A5" s="581"/>
      <c r="B5" s="64" t="s">
        <v>346</v>
      </c>
      <c r="C5" s="298">
        <v>86</v>
      </c>
      <c r="D5" s="299">
        <v>74</v>
      </c>
      <c r="E5" s="299">
        <v>76</v>
      </c>
      <c r="F5" s="299">
        <v>75</v>
      </c>
      <c r="G5" s="299">
        <v>76</v>
      </c>
      <c r="H5" s="299">
        <v>76</v>
      </c>
      <c r="I5" s="299">
        <v>75</v>
      </c>
      <c r="J5" s="299">
        <v>76</v>
      </c>
      <c r="K5" s="299">
        <v>74</v>
      </c>
      <c r="L5" s="299">
        <v>73</v>
      </c>
      <c r="M5" s="300"/>
      <c r="N5" s="300"/>
      <c r="O5" s="301">
        <v>76.099999999999994</v>
      </c>
      <c r="P5" s="302">
        <v>0</v>
      </c>
      <c r="Q5" s="601"/>
    </row>
    <row r="6" spans="1:17" s="68" customFormat="1" x14ac:dyDescent="0.35">
      <c r="A6" s="581"/>
      <c r="B6" s="64" t="s">
        <v>347</v>
      </c>
      <c r="C6" s="303">
        <v>4529</v>
      </c>
      <c r="D6" s="304">
        <v>4657</v>
      </c>
      <c r="E6" s="304">
        <v>4624</v>
      </c>
      <c r="F6" s="304">
        <v>4606</v>
      </c>
      <c r="G6" s="304">
        <v>4608</v>
      </c>
      <c r="H6" s="304">
        <v>4589</v>
      </c>
      <c r="I6" s="304">
        <v>4589</v>
      </c>
      <c r="J6" s="304">
        <v>4511</v>
      </c>
      <c r="K6" s="304">
        <v>4508</v>
      </c>
      <c r="L6" s="304">
        <v>4537</v>
      </c>
      <c r="M6" s="305"/>
      <c r="N6" s="305"/>
      <c r="O6" s="301">
        <v>4575.8</v>
      </c>
      <c r="P6" s="302">
        <v>0</v>
      </c>
      <c r="Q6" s="601"/>
    </row>
    <row r="7" spans="1:17" s="68" customFormat="1" ht="15.6" customHeight="1" x14ac:dyDescent="0.35">
      <c r="A7" s="581"/>
      <c r="B7" s="64" t="s">
        <v>348</v>
      </c>
      <c r="C7" s="303">
        <v>2445</v>
      </c>
      <c r="D7" s="304">
        <v>2800</v>
      </c>
      <c r="E7" s="304">
        <v>2804</v>
      </c>
      <c r="F7" s="304">
        <v>2820</v>
      </c>
      <c r="G7" s="304">
        <v>2851</v>
      </c>
      <c r="H7" s="304">
        <v>2844</v>
      </c>
      <c r="I7" s="304">
        <v>2791</v>
      </c>
      <c r="J7" s="304">
        <v>2808</v>
      </c>
      <c r="K7" s="304">
        <v>2852</v>
      </c>
      <c r="L7" s="304">
        <v>2952</v>
      </c>
      <c r="M7" s="305"/>
      <c r="N7" s="305"/>
      <c r="O7" s="301">
        <v>2796.7</v>
      </c>
      <c r="P7" s="302">
        <v>0</v>
      </c>
      <c r="Q7" s="601"/>
    </row>
    <row r="8" spans="1:17" s="68" customFormat="1" ht="15.6" customHeight="1" x14ac:dyDescent="0.35">
      <c r="A8" s="581"/>
      <c r="B8" s="64" t="s">
        <v>349</v>
      </c>
      <c r="C8" s="298">
        <v>223</v>
      </c>
      <c r="D8" s="299">
        <v>251</v>
      </c>
      <c r="E8" s="299">
        <v>257</v>
      </c>
      <c r="F8" s="299">
        <v>272</v>
      </c>
      <c r="G8" s="299">
        <v>270</v>
      </c>
      <c r="H8" s="299">
        <v>274</v>
      </c>
      <c r="I8" s="299">
        <v>267</v>
      </c>
      <c r="J8" s="299">
        <v>265</v>
      </c>
      <c r="K8" s="299">
        <v>259</v>
      </c>
      <c r="L8" s="299">
        <v>280</v>
      </c>
      <c r="M8" s="394"/>
      <c r="N8" s="394"/>
      <c r="O8" s="307">
        <v>261.8</v>
      </c>
      <c r="P8" s="302">
        <v>0</v>
      </c>
      <c r="Q8" s="601"/>
    </row>
    <row r="9" spans="1:17" s="68" customFormat="1" ht="16.8" thickBot="1" x14ac:dyDescent="0.4">
      <c r="A9" s="581"/>
      <c r="B9" s="64" t="s">
        <v>350</v>
      </c>
      <c r="C9" s="308">
        <v>14985</v>
      </c>
      <c r="D9" s="309">
        <v>15713</v>
      </c>
      <c r="E9" s="309">
        <v>15663</v>
      </c>
      <c r="F9" s="309">
        <v>15716</v>
      </c>
      <c r="G9" s="309">
        <v>15760</v>
      </c>
      <c r="H9" s="309">
        <v>15739</v>
      </c>
      <c r="I9" s="309">
        <v>15754</v>
      </c>
      <c r="J9" s="309">
        <v>15517</v>
      </c>
      <c r="K9" s="309">
        <v>15611</v>
      </c>
      <c r="L9" s="309">
        <v>15834</v>
      </c>
      <c r="M9" s="305"/>
      <c r="N9" s="305"/>
      <c r="O9" s="301">
        <v>15629.2</v>
      </c>
      <c r="P9" s="310">
        <v>0</v>
      </c>
      <c r="Q9" s="601"/>
    </row>
    <row r="10" spans="1:17" s="68" customFormat="1" ht="16.5" customHeight="1" thickBot="1" x14ac:dyDescent="0.4">
      <c r="A10" s="582"/>
      <c r="B10" s="71" t="s">
        <v>351</v>
      </c>
      <c r="C10" s="311">
        <v>14985</v>
      </c>
      <c r="D10" s="311">
        <v>15713</v>
      </c>
      <c r="E10" s="311">
        <v>15663</v>
      </c>
      <c r="F10" s="311">
        <v>15716</v>
      </c>
      <c r="G10" s="311">
        <v>15760</v>
      </c>
      <c r="H10" s="311">
        <v>15739</v>
      </c>
      <c r="I10" s="311">
        <v>15754</v>
      </c>
      <c r="J10" s="311">
        <v>15517</v>
      </c>
      <c r="K10" s="311">
        <v>15611</v>
      </c>
      <c r="L10" s="311">
        <v>15834</v>
      </c>
      <c r="M10" s="312"/>
      <c r="N10" s="312"/>
      <c r="O10" s="313">
        <v>15629.2</v>
      </c>
      <c r="P10" s="314">
        <v>0</v>
      </c>
      <c r="Q10" s="601"/>
    </row>
    <row r="11" spans="1:17" s="68" customFormat="1" ht="46.5" customHeight="1" x14ac:dyDescent="0.35">
      <c r="A11" s="597" t="s">
        <v>166</v>
      </c>
      <c r="B11" s="292" t="s">
        <v>352</v>
      </c>
      <c r="C11" s="315" t="s">
        <v>258</v>
      </c>
      <c r="D11" s="315" t="s">
        <v>258</v>
      </c>
      <c r="E11" s="315" t="s">
        <v>258</v>
      </c>
      <c r="F11" s="315" t="s">
        <v>258</v>
      </c>
      <c r="G11" s="315" t="s">
        <v>258</v>
      </c>
      <c r="H11" s="315" t="s">
        <v>258</v>
      </c>
      <c r="I11" s="315" t="s">
        <v>258</v>
      </c>
      <c r="J11" s="315" t="s">
        <v>258</v>
      </c>
      <c r="K11" s="315" t="s">
        <v>258</v>
      </c>
      <c r="L11" s="315" t="s">
        <v>258</v>
      </c>
      <c r="M11" s="315"/>
      <c r="N11" s="315"/>
      <c r="O11" s="384">
        <v>0</v>
      </c>
      <c r="P11" s="316">
        <v>0</v>
      </c>
      <c r="Q11" s="601"/>
    </row>
    <row r="12" spans="1:17" s="68" customFormat="1" ht="46.5" customHeight="1" thickBot="1" x14ac:dyDescent="0.4">
      <c r="A12" s="598"/>
      <c r="B12" s="64" t="s">
        <v>353</v>
      </c>
      <c r="C12" s="315" t="s">
        <v>258</v>
      </c>
      <c r="D12" s="315" t="s">
        <v>258</v>
      </c>
      <c r="E12" s="315" t="s">
        <v>258</v>
      </c>
      <c r="F12" s="315" t="s">
        <v>258</v>
      </c>
      <c r="G12" s="315" t="s">
        <v>258</v>
      </c>
      <c r="H12" s="315" t="s">
        <v>258</v>
      </c>
      <c r="I12" s="315" t="s">
        <v>258</v>
      </c>
      <c r="J12" s="315" t="s">
        <v>258</v>
      </c>
      <c r="K12" s="315" t="s">
        <v>258</v>
      </c>
      <c r="L12" s="315" t="s">
        <v>258</v>
      </c>
      <c r="M12" s="315"/>
      <c r="N12" s="315"/>
      <c r="O12" s="385">
        <v>0</v>
      </c>
      <c r="P12" s="317">
        <v>0</v>
      </c>
      <c r="Q12" s="601"/>
    </row>
    <row r="13" spans="1:17" s="68" customFormat="1" ht="16.5" hidden="1" customHeight="1" x14ac:dyDescent="0.35">
      <c r="A13" s="459" t="s">
        <v>45</v>
      </c>
      <c r="B13" s="318" t="s">
        <v>356</v>
      </c>
      <c r="C13" s="319">
        <v>0</v>
      </c>
      <c r="D13" s="319">
        <v>0</v>
      </c>
      <c r="E13" s="319">
        <v>0</v>
      </c>
      <c r="F13" s="319">
        <v>0</v>
      </c>
      <c r="G13" s="319">
        <v>0</v>
      </c>
      <c r="H13" s="319">
        <v>0</v>
      </c>
      <c r="I13" s="319">
        <v>0</v>
      </c>
      <c r="J13" s="319">
        <v>0</v>
      </c>
      <c r="K13" s="319">
        <v>0</v>
      </c>
      <c r="L13" s="319">
        <v>0</v>
      </c>
      <c r="M13" s="306">
        <v>0</v>
      </c>
      <c r="N13" s="306">
        <v>0</v>
      </c>
      <c r="O13" s="307">
        <v>0</v>
      </c>
      <c r="P13" s="320">
        <v>692</v>
      </c>
      <c r="Q13" s="321">
        <v>0</v>
      </c>
    </row>
    <row r="14" spans="1:17" s="68" customFormat="1" ht="16.5" hidden="1" customHeight="1" x14ac:dyDescent="0.35">
      <c r="A14" s="459"/>
      <c r="B14" s="322" t="s">
        <v>357</v>
      </c>
      <c r="C14" s="319">
        <v>0</v>
      </c>
      <c r="D14" s="319">
        <v>0</v>
      </c>
      <c r="E14" s="319">
        <v>0</v>
      </c>
      <c r="F14" s="319">
        <v>0</v>
      </c>
      <c r="G14" s="319">
        <v>0</v>
      </c>
      <c r="H14" s="319">
        <v>0</v>
      </c>
      <c r="I14" s="319">
        <v>0</v>
      </c>
      <c r="J14" s="319">
        <v>0</v>
      </c>
      <c r="K14" s="319">
        <v>0</v>
      </c>
      <c r="L14" s="319">
        <v>0</v>
      </c>
      <c r="M14" s="306">
        <v>0</v>
      </c>
      <c r="N14" s="306">
        <v>0</v>
      </c>
      <c r="O14" s="307">
        <v>0</v>
      </c>
      <c r="P14" s="323">
        <v>0</v>
      </c>
      <c r="Q14" s="324">
        <v>0</v>
      </c>
    </row>
    <row r="15" spans="1:17" s="68" customFormat="1" ht="16.5" hidden="1" customHeight="1" thickBot="1" x14ac:dyDescent="0.4">
      <c r="A15" s="459"/>
      <c r="B15" s="325" t="s">
        <v>431</v>
      </c>
      <c r="C15" s="306">
        <v>0</v>
      </c>
      <c r="D15" s="306">
        <v>0</v>
      </c>
      <c r="E15" s="306">
        <v>0</v>
      </c>
      <c r="F15" s="306">
        <v>0</v>
      </c>
      <c r="G15" s="306">
        <v>0</v>
      </c>
      <c r="H15" s="306">
        <v>0</v>
      </c>
      <c r="I15" s="306">
        <v>0</v>
      </c>
      <c r="J15" s="306">
        <v>0</v>
      </c>
      <c r="K15" s="306">
        <v>0</v>
      </c>
      <c r="L15" s="306">
        <v>0</v>
      </c>
      <c r="M15" s="306">
        <v>0</v>
      </c>
      <c r="N15" s="306">
        <v>0</v>
      </c>
      <c r="O15" s="307">
        <v>0</v>
      </c>
      <c r="P15" s="326">
        <v>692</v>
      </c>
      <c r="Q15" s="327">
        <v>0</v>
      </c>
    </row>
    <row r="16" spans="1:17" s="68" customFormat="1" ht="3.75" hidden="1" customHeight="1" thickBot="1" x14ac:dyDescent="0.4">
      <c r="A16" s="460"/>
      <c r="B16" s="328" t="s">
        <v>359</v>
      </c>
      <c r="C16" s="329">
        <v>0</v>
      </c>
      <c r="D16" s="329">
        <v>0</v>
      </c>
      <c r="E16" s="329">
        <v>0</v>
      </c>
      <c r="F16" s="329">
        <v>0</v>
      </c>
      <c r="G16" s="329">
        <v>0</v>
      </c>
      <c r="H16" s="329">
        <v>0</v>
      </c>
      <c r="I16" s="329">
        <v>0</v>
      </c>
      <c r="J16" s="329">
        <v>0</v>
      </c>
      <c r="K16" s="329">
        <v>0</v>
      </c>
      <c r="L16" s="329">
        <v>0</v>
      </c>
      <c r="M16" s="329">
        <v>0</v>
      </c>
      <c r="N16" s="329">
        <v>0</v>
      </c>
      <c r="O16" s="330">
        <v>0</v>
      </c>
      <c r="P16" s="331">
        <v>0</v>
      </c>
      <c r="Q16" s="332">
        <v>0</v>
      </c>
    </row>
    <row r="17" spans="1:17" s="68" customFormat="1" ht="16.8" thickBot="1" x14ac:dyDescent="0.4">
      <c r="A17" s="333"/>
      <c r="B17" s="334"/>
      <c r="C17" s="335"/>
      <c r="D17" s="336"/>
      <c r="E17" s="336"/>
      <c r="F17" s="337"/>
      <c r="G17" s="335"/>
      <c r="H17" s="336"/>
      <c r="I17" s="337"/>
      <c r="J17" s="335"/>
      <c r="K17" s="335"/>
      <c r="L17" s="335"/>
      <c r="M17" s="335"/>
      <c r="N17" s="335"/>
      <c r="O17" s="335"/>
      <c r="P17" s="599"/>
      <c r="Q17" s="600"/>
    </row>
    <row r="18" spans="1:17" s="68" customFormat="1" ht="16.8" thickBot="1" x14ac:dyDescent="0.4">
      <c r="A18" s="594" t="s">
        <v>138</v>
      </c>
      <c r="B18" s="592"/>
      <c r="C18" s="592"/>
      <c r="D18" s="592"/>
      <c r="E18" s="592"/>
      <c r="F18" s="592"/>
      <c r="G18" s="592"/>
      <c r="H18" s="592"/>
      <c r="I18" s="592"/>
      <c r="J18" s="592"/>
      <c r="K18" s="592"/>
      <c r="L18" s="592"/>
      <c r="M18" s="592"/>
      <c r="N18" s="592"/>
      <c r="O18" s="592"/>
      <c r="P18" s="595"/>
      <c r="Q18" s="596"/>
    </row>
    <row r="19" spans="1:17" s="68" customFormat="1" ht="72" customHeight="1" thickBot="1" x14ac:dyDescent="0.4">
      <c r="A19" s="338"/>
      <c r="B19" s="61" t="s">
        <v>56</v>
      </c>
      <c r="C19" s="62" t="s">
        <v>180</v>
      </c>
      <c r="D19" s="62" t="s">
        <v>181</v>
      </c>
      <c r="E19" s="62" t="s">
        <v>182</v>
      </c>
      <c r="F19" s="62" t="s">
        <v>183</v>
      </c>
      <c r="G19" s="62" t="s">
        <v>184</v>
      </c>
      <c r="H19" s="62" t="s">
        <v>185</v>
      </c>
      <c r="I19" s="62" t="s">
        <v>186</v>
      </c>
      <c r="J19" s="62" t="s">
        <v>187</v>
      </c>
      <c r="K19" s="62" t="s">
        <v>188</v>
      </c>
      <c r="L19" s="62" t="s">
        <v>189</v>
      </c>
      <c r="M19" s="62" t="s">
        <v>190</v>
      </c>
      <c r="N19" s="62" t="s">
        <v>191</v>
      </c>
      <c r="O19" s="291" t="s">
        <v>223</v>
      </c>
      <c r="P19" s="291" t="s">
        <v>193</v>
      </c>
      <c r="Q19" s="63" t="s">
        <v>224</v>
      </c>
    </row>
    <row r="20" spans="1:17" s="68" customFormat="1" ht="15.75" customHeight="1" x14ac:dyDescent="0.35">
      <c r="A20" s="580" t="s">
        <v>48</v>
      </c>
      <c r="B20" s="64" t="s">
        <v>345</v>
      </c>
      <c r="C20" s="339">
        <v>57864766.13000001</v>
      </c>
      <c r="D20" s="339">
        <v>62124378.29999999</v>
      </c>
      <c r="E20" s="339">
        <v>59190022.629999988</v>
      </c>
      <c r="F20" s="339">
        <v>66747657.51000002</v>
      </c>
      <c r="G20" s="339">
        <v>63522758.929999992</v>
      </c>
      <c r="H20" s="339">
        <v>58718741.180000022</v>
      </c>
      <c r="I20" s="339">
        <v>66149840.750000015</v>
      </c>
      <c r="J20" s="339">
        <v>58821689.13000001</v>
      </c>
      <c r="K20" s="339">
        <v>59395616.570000015</v>
      </c>
      <c r="L20" s="339">
        <v>73523945.419999972</v>
      </c>
      <c r="M20" s="339"/>
      <c r="N20" s="339"/>
      <c r="O20" s="340">
        <v>626059416.54999995</v>
      </c>
      <c r="P20" s="340">
        <v>736088915</v>
      </c>
      <c r="Q20" s="341">
        <v>0.85052145711228366</v>
      </c>
    </row>
    <row r="21" spans="1:17" s="68" customFormat="1" ht="31.5" customHeight="1" x14ac:dyDescent="0.35">
      <c r="A21" s="581"/>
      <c r="B21" s="64" t="s">
        <v>346</v>
      </c>
      <c r="C21" s="339">
        <v>1703404.3800000001</v>
      </c>
      <c r="D21" s="339">
        <v>2227940.4200000004</v>
      </c>
      <c r="E21" s="339">
        <v>2197993.64</v>
      </c>
      <c r="F21" s="339">
        <v>2295987.0999999982</v>
      </c>
      <c r="G21" s="339">
        <v>2256378.3499999996</v>
      </c>
      <c r="H21" s="339">
        <v>2195555.3199999998</v>
      </c>
      <c r="I21" s="339">
        <v>2264902.02</v>
      </c>
      <c r="J21" s="339">
        <v>2233765.6299999994</v>
      </c>
      <c r="K21" s="339">
        <v>2017970.9699999995</v>
      </c>
      <c r="L21" s="339">
        <v>2273342.8800000004</v>
      </c>
      <c r="M21" s="339"/>
      <c r="N21" s="339"/>
      <c r="O21" s="340">
        <v>21667240.709999997</v>
      </c>
      <c r="P21" s="342" t="s">
        <v>238</v>
      </c>
      <c r="Q21" s="343" t="s">
        <v>238</v>
      </c>
    </row>
    <row r="22" spans="1:17" s="68" customFormat="1" x14ac:dyDescent="0.35">
      <c r="A22" s="581"/>
      <c r="B22" s="64" t="s">
        <v>347</v>
      </c>
      <c r="C22" s="339">
        <v>7396368.1400000025</v>
      </c>
      <c r="D22" s="339">
        <v>6849531.9400000032</v>
      </c>
      <c r="E22" s="339">
        <v>7294811.6699999971</v>
      </c>
      <c r="F22" s="339">
        <v>8408852.7000000011</v>
      </c>
      <c r="G22" s="339">
        <v>7283562.0699999994</v>
      </c>
      <c r="H22" s="339">
        <v>7321331.400000005</v>
      </c>
      <c r="I22" s="339">
        <v>7998854.0200000023</v>
      </c>
      <c r="J22" s="339">
        <v>5834810.9400000032</v>
      </c>
      <c r="K22" s="339">
        <v>7231097.8100000005</v>
      </c>
      <c r="L22" s="339">
        <v>9492782.6799999941</v>
      </c>
      <c r="M22" s="339"/>
      <c r="N22" s="339"/>
      <c r="O22" s="340">
        <v>75112003.37000002</v>
      </c>
      <c r="P22" s="344">
        <v>88754081</v>
      </c>
      <c r="Q22" s="341">
        <v>0.8462935171397924</v>
      </c>
    </row>
    <row r="23" spans="1:17" s="68" customFormat="1" ht="15.6" customHeight="1" x14ac:dyDescent="0.35">
      <c r="A23" s="581"/>
      <c r="B23" s="64" t="s">
        <v>348</v>
      </c>
      <c r="C23" s="339">
        <v>6512468.7600000007</v>
      </c>
      <c r="D23" s="339">
        <v>5632759.7599999998</v>
      </c>
      <c r="E23" s="339">
        <v>5409660.6399999987</v>
      </c>
      <c r="F23" s="339">
        <v>6564182.4600000009</v>
      </c>
      <c r="G23" s="339">
        <v>5727798.6699999999</v>
      </c>
      <c r="H23" s="339">
        <v>5927076.459999999</v>
      </c>
      <c r="I23" s="339">
        <v>6309907.9999999991</v>
      </c>
      <c r="J23" s="339">
        <v>4541425.3999999994</v>
      </c>
      <c r="K23" s="339">
        <v>6293989.589999998</v>
      </c>
      <c r="L23" s="339">
        <v>8482576.6700000037</v>
      </c>
      <c r="M23" s="339"/>
      <c r="N23" s="339"/>
      <c r="O23" s="340">
        <v>61401846.409999996</v>
      </c>
      <c r="P23" s="356">
        <v>76250227</v>
      </c>
      <c r="Q23" s="341">
        <v>0.80526771953085463</v>
      </c>
    </row>
    <row r="24" spans="1:17" s="68" customFormat="1" ht="16.5" customHeight="1" x14ac:dyDescent="0.35">
      <c r="A24" s="581"/>
      <c r="B24" s="64" t="s">
        <v>349</v>
      </c>
      <c r="C24" s="339">
        <v>1075643.3</v>
      </c>
      <c r="D24" s="339">
        <v>978436.45000000019</v>
      </c>
      <c r="E24" s="339">
        <v>1139366.8700000001</v>
      </c>
      <c r="F24" s="339">
        <v>1222738.93</v>
      </c>
      <c r="G24" s="339">
        <v>1274019.7299999997</v>
      </c>
      <c r="H24" s="339">
        <v>1339982.0600000003</v>
      </c>
      <c r="I24" s="339">
        <v>1277212.3299999998</v>
      </c>
      <c r="J24" s="339">
        <v>1122428.6700000002</v>
      </c>
      <c r="K24" s="339">
        <v>1230257.9500000004</v>
      </c>
      <c r="L24" s="339">
        <v>1339254.6299999999</v>
      </c>
      <c r="M24" s="339"/>
      <c r="N24" s="339"/>
      <c r="O24" s="340">
        <v>11999340.920000002</v>
      </c>
      <c r="P24" s="354">
        <v>14084018</v>
      </c>
      <c r="Q24" s="341">
        <v>0.85198278786636039</v>
      </c>
    </row>
    <row r="25" spans="1:17" s="68" customFormat="1" ht="16.8" thickBot="1" x14ac:dyDescent="0.4">
      <c r="A25" s="581"/>
      <c r="B25" s="64" t="s">
        <v>350</v>
      </c>
      <c r="C25" s="339">
        <v>8372605.1399999987</v>
      </c>
      <c r="D25" s="339">
        <v>2273187.0100000002</v>
      </c>
      <c r="E25" s="339">
        <v>10780484.290000001</v>
      </c>
      <c r="F25" s="339">
        <v>7187477.9499999983</v>
      </c>
      <c r="G25" s="339">
        <v>2054359.2999999996</v>
      </c>
      <c r="H25" s="339">
        <v>10984403.149999997</v>
      </c>
      <c r="I25" s="339">
        <v>9520821.4400000032</v>
      </c>
      <c r="J25" s="339">
        <v>4951991.1399999997</v>
      </c>
      <c r="K25" s="339">
        <v>7400199.8199999994</v>
      </c>
      <c r="L25" s="339">
        <v>8344205.9699999988</v>
      </c>
      <c r="M25" s="339"/>
      <c r="N25" s="339"/>
      <c r="O25" s="340">
        <v>71869735.210000008</v>
      </c>
      <c r="P25" s="344">
        <v>121085493</v>
      </c>
      <c r="Q25" s="341">
        <v>0.59354538210452679</v>
      </c>
    </row>
    <row r="26" spans="1:17" s="68" customFormat="1" ht="32.25" customHeight="1" thickBot="1" x14ac:dyDescent="0.4">
      <c r="A26" s="581"/>
      <c r="B26" s="345" t="s">
        <v>351</v>
      </c>
      <c r="C26" s="346">
        <v>82925255.850000009</v>
      </c>
      <c r="D26" s="346">
        <v>80086233.88000001</v>
      </c>
      <c r="E26" s="346">
        <v>86012339.739999995</v>
      </c>
      <c r="F26" s="346">
        <v>92426896.650000021</v>
      </c>
      <c r="G26" s="346">
        <v>82118877.049999997</v>
      </c>
      <c r="H26" s="346">
        <v>86487089.570000008</v>
      </c>
      <c r="I26" s="346">
        <v>93521538.560000002</v>
      </c>
      <c r="J26" s="346">
        <v>77506110.910000026</v>
      </c>
      <c r="K26" s="346">
        <v>83569132.710000008</v>
      </c>
      <c r="L26" s="346">
        <v>103456108.24999996</v>
      </c>
      <c r="M26" s="346"/>
      <c r="N26" s="346"/>
      <c r="O26" s="347">
        <v>868109583.17000008</v>
      </c>
      <c r="P26" s="347">
        <v>1036262734</v>
      </c>
      <c r="Q26" s="348">
        <v>0.83773116091811528</v>
      </c>
    </row>
    <row r="27" spans="1:17" s="68" customFormat="1" ht="15.6" customHeight="1" thickBot="1" x14ac:dyDescent="0.4">
      <c r="A27" s="581"/>
      <c r="B27" s="71" t="s">
        <v>354</v>
      </c>
      <c r="C27" s="349">
        <v>5</v>
      </c>
      <c r="D27" s="349">
        <v>4</v>
      </c>
      <c r="E27" s="349">
        <v>4</v>
      </c>
      <c r="F27" s="349">
        <v>5</v>
      </c>
      <c r="G27" s="349">
        <v>4</v>
      </c>
      <c r="H27" s="349">
        <v>4</v>
      </c>
      <c r="I27" s="349">
        <v>5</v>
      </c>
      <c r="J27" s="349">
        <v>4</v>
      </c>
      <c r="K27" s="349">
        <v>4</v>
      </c>
      <c r="L27" s="349">
        <v>5</v>
      </c>
      <c r="M27" s="349"/>
      <c r="N27" s="349"/>
      <c r="O27" s="350">
        <v>44</v>
      </c>
      <c r="P27" s="351">
        <v>0</v>
      </c>
      <c r="Q27" s="386">
        <v>0</v>
      </c>
    </row>
    <row r="28" spans="1:17" s="68" customFormat="1" ht="16.8" thickBot="1" x14ac:dyDescent="0.4">
      <c r="A28" s="582"/>
      <c r="B28" s="82" t="s">
        <v>355</v>
      </c>
      <c r="C28" s="346">
        <v>16585051.170000002</v>
      </c>
      <c r="D28" s="346">
        <v>20021558.470000003</v>
      </c>
      <c r="E28" s="346">
        <v>21503084.934999999</v>
      </c>
      <c r="F28" s="346">
        <v>18485379.330000006</v>
      </c>
      <c r="G28" s="346">
        <v>20529719.262499999</v>
      </c>
      <c r="H28" s="346">
        <v>21621772.392500002</v>
      </c>
      <c r="I28" s="346">
        <v>18704307.712000001</v>
      </c>
      <c r="J28" s="346">
        <v>19376527.727500007</v>
      </c>
      <c r="K28" s="346">
        <v>20892283.177500002</v>
      </c>
      <c r="L28" s="346">
        <v>20691221.649999991</v>
      </c>
      <c r="M28" s="346"/>
      <c r="N28" s="346"/>
      <c r="O28" s="387">
        <v>19729763</v>
      </c>
      <c r="P28" s="387">
        <v>0</v>
      </c>
      <c r="Q28" s="386">
        <v>0</v>
      </c>
    </row>
    <row r="29" spans="1:17" s="68" customFormat="1" x14ac:dyDescent="0.35">
      <c r="A29" s="458" t="s">
        <v>45</v>
      </c>
      <c r="B29" s="292" t="s">
        <v>356</v>
      </c>
      <c r="C29" s="352">
        <v>644359.73</v>
      </c>
      <c r="D29" s="352">
        <v>0</v>
      </c>
      <c r="E29" s="352">
        <v>623171.67000000004</v>
      </c>
      <c r="F29" s="352">
        <v>394547.82</v>
      </c>
      <c r="G29" s="352">
        <v>0</v>
      </c>
      <c r="H29" s="352">
        <v>657241.67000000004</v>
      </c>
      <c r="I29" s="352">
        <v>560479.50999999989</v>
      </c>
      <c r="J29" s="352">
        <v>0</v>
      </c>
      <c r="K29" s="352">
        <v>394412.53999999992</v>
      </c>
      <c r="L29" s="352">
        <v>577772.96000000008</v>
      </c>
      <c r="M29" s="352"/>
      <c r="N29" s="352"/>
      <c r="O29" s="353">
        <v>3851985.9</v>
      </c>
      <c r="P29" s="353">
        <v>5193524</v>
      </c>
      <c r="Q29" s="341">
        <v>0.74169020880619785</v>
      </c>
    </row>
    <row r="30" spans="1:17" s="68" customFormat="1" ht="18.75" customHeight="1" x14ac:dyDescent="0.35">
      <c r="A30" s="459"/>
      <c r="B30" s="64" t="s">
        <v>357</v>
      </c>
      <c r="C30" s="354">
        <v>1680347.69</v>
      </c>
      <c r="D30" s="354">
        <v>0</v>
      </c>
      <c r="E30" s="354">
        <v>1330378.4699999997</v>
      </c>
      <c r="F30" s="354">
        <v>790094.74</v>
      </c>
      <c r="G30" s="354">
        <v>211.5</v>
      </c>
      <c r="H30" s="354">
        <v>1385039.5299999998</v>
      </c>
      <c r="I30" s="354">
        <v>1166505.6299999997</v>
      </c>
      <c r="J30" s="354">
        <v>0</v>
      </c>
      <c r="K30" s="354">
        <v>905072.4</v>
      </c>
      <c r="L30" s="354">
        <v>1376928.05</v>
      </c>
      <c r="M30" s="339"/>
      <c r="N30" s="339"/>
      <c r="O30" s="340">
        <v>8634578.0099999998</v>
      </c>
      <c r="P30" s="340">
        <v>11048853</v>
      </c>
      <c r="Q30" s="341">
        <v>0.78149089412267503</v>
      </c>
    </row>
    <row r="31" spans="1:17" s="68" customFormat="1" ht="18.75" customHeight="1" thickBot="1" x14ac:dyDescent="0.4">
      <c r="A31" s="459"/>
      <c r="B31" s="355" t="s">
        <v>358</v>
      </c>
      <c r="C31" s="354">
        <v>412302.3</v>
      </c>
      <c r="D31" s="354">
        <v>0</v>
      </c>
      <c r="E31" s="354">
        <v>702726.25999999989</v>
      </c>
      <c r="F31" s="354">
        <v>376212.69</v>
      </c>
      <c r="G31" s="354">
        <v>0</v>
      </c>
      <c r="H31" s="354">
        <v>435758.55000000005</v>
      </c>
      <c r="I31" s="354">
        <v>734500.41</v>
      </c>
      <c r="J31" s="354">
        <v>0</v>
      </c>
      <c r="K31" s="354">
        <v>382963.78000000009</v>
      </c>
      <c r="L31" s="354">
        <v>371517.88000000006</v>
      </c>
      <c r="M31" s="339"/>
      <c r="N31" s="339"/>
      <c r="O31" s="340">
        <v>3415981.87</v>
      </c>
      <c r="P31" s="356">
        <v>5061041</v>
      </c>
      <c r="Q31" s="341">
        <v>0.67495637162394062</v>
      </c>
    </row>
    <row r="32" spans="1:17" s="68" customFormat="1" ht="18.75" customHeight="1" thickBot="1" x14ac:dyDescent="0.4">
      <c r="A32" s="459"/>
      <c r="B32" s="357" t="s">
        <v>359</v>
      </c>
      <c r="C32" s="358">
        <v>2737009.7199999997</v>
      </c>
      <c r="D32" s="358">
        <v>0</v>
      </c>
      <c r="E32" s="358">
        <v>2656276.3999999994</v>
      </c>
      <c r="F32" s="358">
        <v>1560855.25</v>
      </c>
      <c r="G32" s="358">
        <v>211.5</v>
      </c>
      <c r="H32" s="358">
        <v>2478039.75</v>
      </c>
      <c r="I32" s="358">
        <v>2461485.5499999998</v>
      </c>
      <c r="J32" s="358">
        <v>0</v>
      </c>
      <c r="K32" s="358">
        <v>1682448.72</v>
      </c>
      <c r="L32" s="358">
        <v>2326218.89</v>
      </c>
      <c r="M32" s="346"/>
      <c r="N32" s="346"/>
      <c r="O32" s="347">
        <v>15902545.779999999</v>
      </c>
      <c r="P32" s="347">
        <v>21303418</v>
      </c>
      <c r="Q32" s="348">
        <v>0.74647860639076791</v>
      </c>
    </row>
    <row r="33" spans="1:18" s="68" customFormat="1" ht="16.2" customHeight="1" thickBot="1" x14ac:dyDescent="0.4">
      <c r="A33" s="460"/>
      <c r="B33" s="71" t="s">
        <v>355</v>
      </c>
      <c r="C33" s="346">
        <v>547401.9439999999</v>
      </c>
      <c r="D33" s="346">
        <v>0</v>
      </c>
      <c r="E33" s="346">
        <v>664069.09999999986</v>
      </c>
      <c r="F33" s="346">
        <v>312171.05</v>
      </c>
      <c r="G33" s="346">
        <v>52.875</v>
      </c>
      <c r="H33" s="346">
        <v>619509.9375</v>
      </c>
      <c r="I33" s="346">
        <v>492297.11</v>
      </c>
      <c r="J33" s="346">
        <v>0</v>
      </c>
      <c r="K33" s="346">
        <v>420612.18</v>
      </c>
      <c r="L33" s="346">
        <v>465243.77800000005</v>
      </c>
      <c r="M33" s="346"/>
      <c r="N33" s="346"/>
      <c r="O33" s="387">
        <v>3521357.9744999995</v>
      </c>
      <c r="P33" s="387">
        <v>0</v>
      </c>
      <c r="Q33" s="386">
        <v>0</v>
      </c>
    </row>
    <row r="34" spans="1:18" s="68" customFormat="1" ht="38.25" customHeight="1" thickBot="1" x14ac:dyDescent="0.4">
      <c r="A34" s="359"/>
      <c r="B34" s="71" t="s">
        <v>229</v>
      </c>
      <c r="C34" s="447">
        <v>0</v>
      </c>
      <c r="D34" s="448">
        <v>0</v>
      </c>
      <c r="E34" s="448">
        <v>0</v>
      </c>
      <c r="F34" s="448">
        <v>0</v>
      </c>
      <c r="G34" s="448">
        <v>0</v>
      </c>
      <c r="H34" s="448">
        <v>0</v>
      </c>
      <c r="I34" s="448">
        <v>0</v>
      </c>
      <c r="J34" s="448">
        <v>0</v>
      </c>
      <c r="K34" s="448">
        <v>0</v>
      </c>
      <c r="L34" s="448">
        <v>0</v>
      </c>
      <c r="M34" s="360"/>
      <c r="N34" s="360"/>
      <c r="O34" s="361">
        <v>0</v>
      </c>
      <c r="P34" s="351" t="s">
        <v>238</v>
      </c>
      <c r="Q34" s="388">
        <v>0</v>
      </c>
    </row>
    <row r="35" spans="1:18" s="68" customFormat="1" ht="14.4" x14ac:dyDescent="0.35">
      <c r="A35" s="362" t="s">
        <v>120</v>
      </c>
      <c r="B35" s="363"/>
      <c r="C35" s="364"/>
      <c r="D35" s="364"/>
      <c r="E35" s="364"/>
      <c r="F35" s="364"/>
      <c r="G35" s="364"/>
      <c r="H35" s="364"/>
      <c r="I35" s="364"/>
      <c r="J35" s="364"/>
      <c r="K35" s="364"/>
      <c r="L35" s="364"/>
      <c r="M35" s="364"/>
      <c r="N35" s="364"/>
      <c r="O35" s="364"/>
      <c r="P35" s="364"/>
      <c r="Q35" s="365"/>
    </row>
    <row r="36" spans="1:18" s="68" customFormat="1" ht="16.5" customHeight="1" x14ac:dyDescent="0.35">
      <c r="A36" s="588" t="s">
        <v>121</v>
      </c>
      <c r="B36" s="589"/>
      <c r="C36" s="589"/>
      <c r="D36" s="589"/>
      <c r="E36" s="589"/>
      <c r="F36" s="589"/>
      <c r="G36" s="589"/>
      <c r="H36" s="589"/>
      <c r="I36" s="589"/>
      <c r="J36" s="589"/>
      <c r="K36" s="589"/>
      <c r="L36" s="589"/>
      <c r="M36" s="589"/>
      <c r="N36" s="589"/>
      <c r="O36" s="589"/>
      <c r="P36" s="589"/>
      <c r="Q36" s="590"/>
    </row>
    <row r="37" spans="1:18" s="68" customFormat="1" ht="16.5" customHeight="1" x14ac:dyDescent="0.35">
      <c r="A37" s="588" t="s">
        <v>122</v>
      </c>
      <c r="B37" s="589"/>
      <c r="C37" s="589"/>
      <c r="D37" s="589"/>
      <c r="E37" s="589"/>
      <c r="F37" s="589"/>
      <c r="G37" s="589"/>
      <c r="H37" s="589"/>
      <c r="I37" s="589"/>
      <c r="J37" s="589"/>
      <c r="K37" s="589"/>
      <c r="L37" s="589"/>
      <c r="M37" s="589"/>
      <c r="N37" s="589"/>
      <c r="O37" s="589"/>
      <c r="P37" s="589"/>
      <c r="Q37" s="590"/>
    </row>
    <row r="38" spans="1:18" ht="42.75" customHeight="1" thickBot="1" x14ac:dyDescent="0.3">
      <c r="A38" s="585" t="s">
        <v>136</v>
      </c>
      <c r="B38" s="586"/>
      <c r="C38" s="586"/>
      <c r="D38" s="586"/>
      <c r="E38" s="586"/>
      <c r="F38" s="586"/>
      <c r="G38" s="586"/>
      <c r="H38" s="586"/>
      <c r="I38" s="586"/>
      <c r="J38" s="586"/>
      <c r="K38" s="586"/>
      <c r="L38" s="586"/>
      <c r="M38" s="586"/>
      <c r="N38" s="586"/>
      <c r="O38" s="586"/>
      <c r="P38" s="586"/>
      <c r="Q38" s="587"/>
      <c r="R38" s="366"/>
    </row>
    <row r="39" spans="1:18" x14ac:dyDescent="0.25">
      <c r="A39" s="583"/>
      <c r="B39" s="584"/>
      <c r="C39" s="584"/>
      <c r="D39" s="584"/>
      <c r="E39" s="584"/>
      <c r="F39" s="584"/>
      <c r="G39" s="584"/>
      <c r="H39" s="584"/>
      <c r="I39" s="584"/>
      <c r="J39" s="584"/>
      <c r="K39" s="584"/>
      <c r="L39" s="584"/>
      <c r="M39" s="584"/>
      <c r="N39" s="584"/>
      <c r="O39" s="584"/>
      <c r="P39" s="584"/>
      <c r="Q39" s="584"/>
    </row>
    <row r="40" spans="1:18" x14ac:dyDescent="0.25">
      <c r="A40" s="583"/>
      <c r="B40" s="584"/>
      <c r="C40" s="584"/>
      <c r="D40" s="584"/>
      <c r="E40" s="584"/>
      <c r="F40" s="584"/>
      <c r="G40" s="584"/>
      <c r="H40" s="584"/>
      <c r="I40" s="584"/>
      <c r="J40" s="584"/>
      <c r="K40" s="584"/>
      <c r="L40" s="584"/>
      <c r="M40" s="584"/>
      <c r="N40" s="584"/>
      <c r="O40" s="584"/>
      <c r="P40" s="584"/>
      <c r="Q40" s="584"/>
    </row>
    <row r="41" spans="1:18" x14ac:dyDescent="0.25">
      <c r="A41" s="583"/>
      <c r="B41" s="584"/>
      <c r="C41" s="584"/>
      <c r="D41" s="584"/>
      <c r="E41" s="584"/>
      <c r="F41" s="584"/>
      <c r="G41" s="584"/>
      <c r="H41" s="584"/>
      <c r="I41" s="584"/>
      <c r="J41" s="584"/>
      <c r="K41" s="584"/>
      <c r="L41" s="584"/>
      <c r="M41" s="584"/>
      <c r="N41" s="584"/>
      <c r="O41" s="584"/>
      <c r="P41" s="584"/>
      <c r="Q41" s="584"/>
    </row>
    <row r="59" ht="37.5" customHeight="1" x14ac:dyDescent="0.25"/>
  </sheetData>
  <mergeCells count="15">
    <mergeCell ref="A4:A10"/>
    <mergeCell ref="A2:P2"/>
    <mergeCell ref="A13:A16"/>
    <mergeCell ref="A18:Q18"/>
    <mergeCell ref="A11:A12"/>
    <mergeCell ref="P17:Q17"/>
    <mergeCell ref="Q2:Q12"/>
    <mergeCell ref="A20:A28"/>
    <mergeCell ref="A29:A33"/>
    <mergeCell ref="A41:Q41"/>
    <mergeCell ref="A39:Q39"/>
    <mergeCell ref="A38:Q38"/>
    <mergeCell ref="A36:Q36"/>
    <mergeCell ref="A37:Q37"/>
    <mergeCell ref="A40:Q40"/>
  </mergeCells>
  <printOptions horizontalCentered="1" gridLines="1"/>
  <pageMargins left="0.28999999999999998" right="0.28999999999999998" top="0.7" bottom="0.43" header="0.3" footer="0.27"/>
  <pageSetup scale="3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1"/>
  <sheetViews>
    <sheetView view="pageBreakPreview" zoomScale="115" zoomScaleNormal="100" zoomScaleSheetLayoutView="115" workbookViewId="0">
      <selection activeCell="G24" sqref="G24"/>
    </sheetView>
  </sheetViews>
  <sheetFormatPr defaultColWidth="9.109375" defaultRowHeight="14.4" x14ac:dyDescent="0.35"/>
  <cols>
    <col min="1" max="1" width="31.5546875" style="68" customWidth="1"/>
    <col min="2" max="3" width="42" style="68" customWidth="1"/>
    <col min="4" max="4" width="15.109375" style="68" bestFit="1" customWidth="1"/>
    <col min="5" max="5" width="12.6640625" style="68" customWidth="1"/>
    <col min="6" max="6" width="9.109375" style="68"/>
    <col min="7" max="7" width="41.44140625" style="68" customWidth="1"/>
    <col min="8" max="10" width="9.109375" style="68"/>
    <col min="11" max="11" width="13.6640625" style="68" bestFit="1" customWidth="1"/>
    <col min="12" max="12" width="9.109375" style="68"/>
    <col min="13" max="13" width="9.33203125" style="68" bestFit="1" customWidth="1"/>
    <col min="14" max="16384" width="9.109375" style="68"/>
  </cols>
  <sheetData>
    <row r="1" spans="1:3" ht="15" thickBot="1" x14ac:dyDescent="0.4">
      <c r="A1" s="68" t="s">
        <v>177</v>
      </c>
    </row>
    <row r="2" spans="1:3" ht="16.2" x14ac:dyDescent="0.35">
      <c r="A2" s="562" t="s">
        <v>225</v>
      </c>
      <c r="B2" s="605"/>
      <c r="C2" s="606"/>
    </row>
    <row r="3" spans="1:3" ht="32.4" x14ac:dyDescent="0.35">
      <c r="A3" s="426" t="s">
        <v>228</v>
      </c>
      <c r="B3" s="367" t="s">
        <v>16</v>
      </c>
      <c r="C3" s="368" t="s">
        <v>10</v>
      </c>
    </row>
    <row r="4" spans="1:3" ht="16.2" x14ac:dyDescent="0.35">
      <c r="A4" s="236" t="s">
        <v>329</v>
      </c>
      <c r="B4" s="227">
        <v>20573171.059999999</v>
      </c>
      <c r="C4" s="369">
        <v>112959</v>
      </c>
    </row>
    <row r="5" spans="1:3" ht="16.2" x14ac:dyDescent="0.35">
      <c r="A5" s="236" t="s">
        <v>330</v>
      </c>
      <c r="B5" s="227">
        <v>20568340.949999999</v>
      </c>
      <c r="C5" s="369">
        <v>109551</v>
      </c>
    </row>
    <row r="6" spans="1:3" ht="16.2" x14ac:dyDescent="0.35">
      <c r="A6" s="236" t="s">
        <v>331</v>
      </c>
      <c r="B6" s="227">
        <v>21422851.170000002</v>
      </c>
      <c r="C6" s="369">
        <v>107877</v>
      </c>
    </row>
    <row r="7" spans="1:3" ht="16.2" x14ac:dyDescent="0.35">
      <c r="A7" s="236" t="s">
        <v>332</v>
      </c>
      <c r="B7" s="227">
        <v>20816043.489999998</v>
      </c>
      <c r="C7" s="369">
        <v>107898</v>
      </c>
    </row>
    <row r="8" spans="1:3" ht="16.2" x14ac:dyDescent="0.35">
      <c r="A8" s="236" t="s">
        <v>341</v>
      </c>
      <c r="B8" s="227">
        <v>20492383.23</v>
      </c>
      <c r="C8" s="369">
        <v>105611</v>
      </c>
    </row>
    <row r="9" spans="1:3" ht="16.2" x14ac:dyDescent="0.35">
      <c r="A9" s="236" t="s">
        <v>342</v>
      </c>
      <c r="B9" s="227">
        <v>20900371.359999999</v>
      </c>
      <c r="C9" s="369">
        <v>96167</v>
      </c>
    </row>
    <row r="10" spans="1:3" ht="16.2" x14ac:dyDescent="0.35">
      <c r="A10" s="236" t="s">
        <v>335</v>
      </c>
      <c r="B10" s="227">
        <v>20458910.030000001</v>
      </c>
      <c r="C10" s="369">
        <v>97175</v>
      </c>
    </row>
    <row r="11" spans="1:3" ht="16.2" x14ac:dyDescent="0.35">
      <c r="A11" s="236" t="s">
        <v>336</v>
      </c>
      <c r="B11" s="227">
        <v>18646945.449999999</v>
      </c>
      <c r="C11" s="369">
        <v>94847</v>
      </c>
    </row>
    <row r="12" spans="1:3" ht="16.2" x14ac:dyDescent="0.35">
      <c r="A12" s="236" t="s">
        <v>337</v>
      </c>
      <c r="B12" s="227">
        <v>20900251.09</v>
      </c>
      <c r="C12" s="369"/>
    </row>
    <row r="13" spans="1:3" ht="16.2" x14ac:dyDescent="0.35">
      <c r="A13" s="236" t="s">
        <v>338</v>
      </c>
      <c r="B13" s="227">
        <v>20420544</v>
      </c>
      <c r="C13" s="369"/>
    </row>
    <row r="14" spans="1:3" ht="16.2" x14ac:dyDescent="0.35">
      <c r="A14" s="236" t="s">
        <v>339</v>
      </c>
      <c r="B14" s="227"/>
      <c r="C14" s="369"/>
    </row>
    <row r="15" spans="1:3" ht="16.2" x14ac:dyDescent="0.35">
      <c r="A15" s="237" t="s">
        <v>340</v>
      </c>
      <c r="B15" s="406"/>
      <c r="C15" s="407"/>
    </row>
    <row r="16" spans="1:3" ht="16.2" x14ac:dyDescent="0.35">
      <c r="A16" s="248" t="s">
        <v>361</v>
      </c>
      <c r="B16" s="240">
        <v>205199811.83000001</v>
      </c>
      <c r="C16" s="370">
        <v>104011</v>
      </c>
    </row>
    <row r="17" spans="1:5" ht="32.4" x14ac:dyDescent="0.35">
      <c r="A17" s="229" t="s">
        <v>327</v>
      </c>
      <c r="B17" s="371">
        <v>245388980</v>
      </c>
      <c r="C17" s="389" t="s">
        <v>167</v>
      </c>
    </row>
    <row r="18" spans="1:5" ht="16.8" thickBot="1" x14ac:dyDescent="0.4">
      <c r="A18" s="230" t="s">
        <v>328</v>
      </c>
      <c r="B18" s="228">
        <v>40189168.169999987</v>
      </c>
      <c r="C18" s="390" t="s">
        <v>167</v>
      </c>
    </row>
    <row r="19" spans="1:5" x14ac:dyDescent="0.35">
      <c r="A19" s="607" t="s">
        <v>4</v>
      </c>
      <c r="B19" s="608"/>
      <c r="C19" s="609"/>
    </row>
    <row r="20" spans="1:5" ht="43.2" x14ac:dyDescent="0.35">
      <c r="A20" s="610" t="s">
        <v>146</v>
      </c>
      <c r="B20" s="611"/>
      <c r="C20" s="612"/>
      <c r="D20" s="190" t="s">
        <v>84</v>
      </c>
    </row>
    <row r="21" spans="1:5" ht="28.8" x14ac:dyDescent="0.35">
      <c r="A21" s="550" t="s">
        <v>147</v>
      </c>
      <c r="B21" s="551"/>
      <c r="C21" s="552"/>
      <c r="D21" s="190" t="s">
        <v>83</v>
      </c>
    </row>
    <row r="22" spans="1:5" x14ac:dyDescent="0.35">
      <c r="A22" s="550" t="s">
        <v>145</v>
      </c>
      <c r="B22" s="551"/>
      <c r="C22" s="552"/>
      <c r="D22" s="68" t="s">
        <v>85</v>
      </c>
    </row>
    <row r="23" spans="1:5" s="92" customFormat="1" ht="29.4" thickBot="1" x14ac:dyDescent="0.4">
      <c r="A23" s="602" t="s">
        <v>236</v>
      </c>
      <c r="B23" s="603"/>
      <c r="C23" s="604"/>
      <c r="D23" s="190" t="s">
        <v>83</v>
      </c>
      <c r="E23" s="372"/>
    </row>
    <row r="61" ht="37.5" customHeight="1" x14ac:dyDescent="0.35"/>
  </sheetData>
  <mergeCells count="6">
    <mergeCell ref="A23:C23"/>
    <mergeCell ref="A22:C22"/>
    <mergeCell ref="A2:C2"/>
    <mergeCell ref="A19:C19"/>
    <mergeCell ref="A20:C20"/>
    <mergeCell ref="A21:C21"/>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49"/>
  <sheetViews>
    <sheetView view="pageBreakPreview" zoomScaleNormal="100" zoomScaleSheetLayoutView="100" workbookViewId="0">
      <selection activeCell="G22" sqref="G22"/>
    </sheetView>
  </sheetViews>
  <sheetFormatPr defaultColWidth="9.109375" defaultRowHeight="16.2" x14ac:dyDescent="0.35"/>
  <cols>
    <col min="1" max="1" width="32.88671875" style="68" customWidth="1"/>
    <col min="2" max="2" width="40.33203125" style="68" customWidth="1"/>
    <col min="3" max="3" width="34.5546875" style="68" customWidth="1"/>
    <col min="4" max="4" width="12.109375" style="92" bestFit="1" customWidth="1"/>
    <col min="5" max="5" width="13.6640625" style="92" bestFit="1" customWidth="1"/>
    <col min="6" max="10" width="9.109375" style="92"/>
    <col min="11" max="11" width="13.6640625" style="92" bestFit="1" customWidth="1"/>
    <col min="12" max="12" width="9.109375" style="92"/>
    <col min="13" max="13" width="9.33203125" style="92" bestFit="1" customWidth="1"/>
    <col min="14" max="16384" width="9.109375" style="92"/>
  </cols>
  <sheetData>
    <row r="1" spans="1:3" ht="16.8" thickBot="1" x14ac:dyDescent="0.4">
      <c r="A1" s="68" t="s">
        <v>178</v>
      </c>
    </row>
    <row r="2" spans="1:3" s="68" customFormat="1" x14ac:dyDescent="0.35">
      <c r="A2" s="562" t="s">
        <v>226</v>
      </c>
      <c r="B2" s="605"/>
      <c r="C2" s="606"/>
    </row>
    <row r="3" spans="1:3" s="68" customFormat="1" ht="32.4" x14ac:dyDescent="0.35">
      <c r="A3" s="426" t="s">
        <v>228</v>
      </c>
      <c r="B3" s="367" t="s">
        <v>16</v>
      </c>
      <c r="C3" s="368" t="s">
        <v>9</v>
      </c>
    </row>
    <row r="4" spans="1:3" s="68" customFormat="1" x14ac:dyDescent="0.35">
      <c r="A4" s="236" t="s">
        <v>329</v>
      </c>
      <c r="B4" s="373">
        <v>11379.96</v>
      </c>
      <c r="C4" s="282" t="s">
        <v>360</v>
      </c>
    </row>
    <row r="5" spans="1:3" s="68" customFormat="1" x14ac:dyDescent="0.35">
      <c r="A5" s="236" t="s">
        <v>330</v>
      </c>
      <c r="B5" s="373">
        <v>43393.79</v>
      </c>
      <c r="C5" s="282" t="s">
        <v>360</v>
      </c>
    </row>
    <row r="6" spans="1:3" s="68" customFormat="1" x14ac:dyDescent="0.35">
      <c r="A6" s="236" t="s">
        <v>331</v>
      </c>
      <c r="B6" s="373">
        <v>16892.07</v>
      </c>
      <c r="C6" s="282" t="s">
        <v>360</v>
      </c>
    </row>
    <row r="7" spans="1:3" s="68" customFormat="1" x14ac:dyDescent="0.35">
      <c r="A7" s="236" t="s">
        <v>332</v>
      </c>
      <c r="B7" s="373">
        <v>75108.7</v>
      </c>
      <c r="C7" s="282" t="s">
        <v>360</v>
      </c>
    </row>
    <row r="8" spans="1:3" s="68" customFormat="1" x14ac:dyDescent="0.35">
      <c r="A8" s="236" t="s">
        <v>341</v>
      </c>
      <c r="B8" s="373">
        <v>27053.8</v>
      </c>
      <c r="C8" s="282" t="s">
        <v>360</v>
      </c>
    </row>
    <row r="9" spans="1:3" s="68" customFormat="1" x14ac:dyDescent="0.35">
      <c r="A9" s="236" t="s">
        <v>342</v>
      </c>
      <c r="B9" s="373">
        <v>49762.2</v>
      </c>
      <c r="C9" s="282" t="s">
        <v>360</v>
      </c>
    </row>
    <row r="10" spans="1:3" s="68" customFormat="1" x14ac:dyDescent="0.35">
      <c r="A10" s="236" t="s">
        <v>335</v>
      </c>
      <c r="B10" s="373">
        <v>66303.62</v>
      </c>
      <c r="C10" s="282" t="s">
        <v>360</v>
      </c>
    </row>
    <row r="11" spans="1:3" s="68" customFormat="1" x14ac:dyDescent="0.35">
      <c r="A11" s="236" t="s">
        <v>336</v>
      </c>
      <c r="B11" s="373">
        <v>56940.33</v>
      </c>
      <c r="C11" s="282" t="s">
        <v>360</v>
      </c>
    </row>
    <row r="12" spans="1:3" s="68" customFormat="1" x14ac:dyDescent="0.35">
      <c r="A12" s="236" t="s">
        <v>337</v>
      </c>
      <c r="B12" s="373">
        <v>64746.6</v>
      </c>
      <c r="C12" s="282" t="s">
        <v>360</v>
      </c>
    </row>
    <row r="13" spans="1:3" s="68" customFormat="1" x14ac:dyDescent="0.35">
      <c r="A13" s="236" t="s">
        <v>338</v>
      </c>
      <c r="B13" s="373">
        <v>52127.3</v>
      </c>
      <c r="C13" s="282" t="s">
        <v>360</v>
      </c>
    </row>
    <row r="14" spans="1:3" s="68" customFormat="1" x14ac:dyDescent="0.35">
      <c r="A14" s="236" t="s">
        <v>339</v>
      </c>
      <c r="B14" s="373"/>
      <c r="C14" s="282"/>
    </row>
    <row r="15" spans="1:3" s="68" customFormat="1" x14ac:dyDescent="0.35">
      <c r="A15" s="237" t="s">
        <v>340</v>
      </c>
      <c r="B15" s="408"/>
      <c r="C15" s="282"/>
    </row>
    <row r="16" spans="1:3" s="68" customFormat="1" x14ac:dyDescent="0.35">
      <c r="A16" s="248" t="s">
        <v>361</v>
      </c>
      <c r="B16" s="374">
        <v>463708.37</v>
      </c>
      <c r="C16" s="375">
        <v>0</v>
      </c>
    </row>
    <row r="17" spans="1:4" s="68" customFormat="1" ht="32.4" x14ac:dyDescent="0.35">
      <c r="A17" s="229" t="s">
        <v>327</v>
      </c>
      <c r="B17" s="373">
        <v>10000000</v>
      </c>
      <c r="C17" s="391">
        <v>0</v>
      </c>
    </row>
    <row r="18" spans="1:4" s="68" customFormat="1" ht="16.8" thickBot="1" x14ac:dyDescent="0.4">
      <c r="A18" s="230" t="s">
        <v>328</v>
      </c>
      <c r="B18" s="374">
        <v>9536291.6300000008</v>
      </c>
      <c r="C18" s="392">
        <v>0</v>
      </c>
    </row>
    <row r="19" spans="1:4" s="68" customFormat="1" ht="14.4" x14ac:dyDescent="0.35">
      <c r="A19" s="538" t="s">
        <v>4</v>
      </c>
      <c r="B19" s="539"/>
      <c r="C19" s="540"/>
    </row>
    <row r="20" spans="1:4" s="68" customFormat="1" ht="28.8" x14ac:dyDescent="0.35">
      <c r="A20" s="541" t="s">
        <v>109</v>
      </c>
      <c r="B20" s="542"/>
      <c r="C20" s="543"/>
      <c r="D20" s="190" t="s">
        <v>83</v>
      </c>
    </row>
    <row r="21" spans="1:4" s="68" customFormat="1" ht="15" customHeight="1" x14ac:dyDescent="0.35">
      <c r="A21" s="619" t="s">
        <v>123</v>
      </c>
      <c r="B21" s="620"/>
      <c r="C21" s="621"/>
    </row>
    <row r="22" spans="1:4" s="68" customFormat="1" ht="28.8" x14ac:dyDescent="0.35">
      <c r="A22" s="574" t="s">
        <v>124</v>
      </c>
      <c r="B22" s="575"/>
      <c r="C22" s="576"/>
      <c r="D22" s="190" t="s">
        <v>83</v>
      </c>
    </row>
    <row r="23" spans="1:4" s="68" customFormat="1" ht="28.8" x14ac:dyDescent="0.35">
      <c r="A23" s="616" t="s">
        <v>236</v>
      </c>
      <c r="B23" s="617"/>
      <c r="C23" s="618"/>
      <c r="D23" s="190" t="s">
        <v>83</v>
      </c>
    </row>
    <row r="24" spans="1:4" ht="29.4" thickBot="1" x14ac:dyDescent="0.4">
      <c r="A24" s="613" t="s">
        <v>131</v>
      </c>
      <c r="B24" s="614"/>
      <c r="C24" s="615"/>
      <c r="D24" s="190" t="s">
        <v>83</v>
      </c>
    </row>
    <row r="25" spans="1:4" x14ac:dyDescent="0.35">
      <c r="D25" s="190"/>
    </row>
    <row r="47" spans="11:13" x14ac:dyDescent="0.35">
      <c r="K47" s="92">
        <v>324709460.23000002</v>
      </c>
    </row>
    <row r="48" spans="11:13" ht="37.5" customHeight="1" x14ac:dyDescent="0.35">
      <c r="M48" s="92">
        <v>157</v>
      </c>
    </row>
    <row r="49" spans="5:11" x14ac:dyDescent="0.35">
      <c r="E49" s="92">
        <v>340780549.13</v>
      </c>
      <c r="K49" s="92">
        <v>324709460.23000002</v>
      </c>
    </row>
  </sheetData>
  <mergeCells count="7">
    <mergeCell ref="A2:C2"/>
    <mergeCell ref="A19:C19"/>
    <mergeCell ref="A20:C20"/>
    <mergeCell ref="A24:C24"/>
    <mergeCell ref="A23:C23"/>
    <mergeCell ref="A22:C22"/>
    <mergeCell ref="A21:C21"/>
  </mergeCells>
  <phoneticPr fontId="24" type="noConversion"/>
  <printOptions horizontalCentered="1" gridLines="1"/>
  <pageMargins left="0.28999999999999998" right="0.28999999999999998" top="0.7" bottom="0.43" header="0.3" footer="0.27"/>
  <pageSetup firstPageNumber="8"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6640625" defaultRowHeight="15.6" x14ac:dyDescent="0.25"/>
  <cols>
    <col min="1" max="1" width="16.5546875" style="4" customWidth="1"/>
    <col min="2" max="2" width="19.109375" style="4" customWidth="1"/>
    <col min="3" max="3" width="13" style="4" customWidth="1"/>
    <col min="4" max="4" width="36.6640625" style="4"/>
    <col min="5" max="5" width="14.44140625" style="37" bestFit="1" customWidth="1"/>
    <col min="6" max="8" width="15.6640625" style="37" bestFit="1" customWidth="1"/>
    <col min="9" max="9" width="14.33203125" style="37" bestFit="1" customWidth="1"/>
    <col min="10" max="10" width="15.6640625" style="37" bestFit="1" customWidth="1"/>
    <col min="11" max="11" width="14.33203125" style="37" bestFit="1" customWidth="1"/>
    <col min="12" max="16" width="15.6640625" style="37" bestFit="1" customWidth="1"/>
    <col min="17" max="17" width="18.6640625" style="37" customWidth="1"/>
    <col min="18" max="16384" width="36.6640625" style="4"/>
  </cols>
  <sheetData>
    <row r="2" spans="2:18" ht="16.2" thickBot="1" x14ac:dyDescent="0.3">
      <c r="B2" s="622" t="s">
        <v>62</v>
      </c>
      <c r="C2" s="622"/>
      <c r="D2" s="622"/>
      <c r="E2" s="622"/>
      <c r="F2" s="622"/>
      <c r="G2" s="622"/>
      <c r="H2" s="622"/>
      <c r="I2" s="622"/>
      <c r="J2" s="622"/>
      <c r="K2" s="622"/>
      <c r="L2" s="622"/>
      <c r="M2" s="622"/>
      <c r="N2" s="622"/>
      <c r="O2" s="622"/>
      <c r="P2" s="622"/>
      <c r="Q2" s="622"/>
    </row>
    <row r="3" spans="2:18" ht="16.2" thickBot="1" x14ac:dyDescent="0.3">
      <c r="B3" s="5" t="s">
        <v>63</v>
      </c>
      <c r="C3" s="623" t="s">
        <v>11</v>
      </c>
      <c r="D3" s="624"/>
      <c r="E3" s="6">
        <v>41456</v>
      </c>
      <c r="F3" s="7">
        <v>41487</v>
      </c>
      <c r="G3" s="7">
        <v>41518</v>
      </c>
      <c r="H3" s="7">
        <v>41548</v>
      </c>
      <c r="I3" s="7">
        <v>41579</v>
      </c>
      <c r="J3" s="7">
        <v>41609</v>
      </c>
      <c r="K3" s="7">
        <v>41640</v>
      </c>
      <c r="L3" s="7">
        <v>41671</v>
      </c>
      <c r="M3" s="7">
        <v>41699</v>
      </c>
      <c r="N3" s="7">
        <v>41730</v>
      </c>
      <c r="O3" s="7">
        <v>41760</v>
      </c>
      <c r="P3" s="47">
        <v>41791</v>
      </c>
      <c r="Q3" s="38" t="s">
        <v>64</v>
      </c>
      <c r="R3" s="9"/>
    </row>
    <row r="4" spans="2:18" x14ac:dyDescent="0.25">
      <c r="B4" s="625" t="s">
        <v>65</v>
      </c>
      <c r="C4" s="628" t="s">
        <v>66</v>
      </c>
      <c r="D4" s="10" t="s">
        <v>12</v>
      </c>
      <c r="E4" s="11"/>
      <c r="F4" s="11"/>
      <c r="G4" s="11"/>
      <c r="H4" s="11"/>
      <c r="I4" s="11"/>
      <c r="J4" s="11"/>
      <c r="K4" s="11">
        <v>4608875.58</v>
      </c>
      <c r="L4" s="11">
        <v>8275700.4000000004</v>
      </c>
      <c r="M4" s="11">
        <v>9576439.0700000022</v>
      </c>
      <c r="N4" s="11">
        <v>12204044.729999999</v>
      </c>
      <c r="O4" s="11">
        <v>9470911.6600000001</v>
      </c>
      <c r="P4" s="48">
        <v>13799106.719999999</v>
      </c>
      <c r="Q4" s="39">
        <f>SUM(E4:P4)</f>
        <v>57935078.159999996</v>
      </c>
      <c r="R4" s="9" t="b">
        <v>1</v>
      </c>
    </row>
    <row r="5" spans="2:18" x14ac:dyDescent="0.25">
      <c r="B5" s="626"/>
      <c r="C5" s="629"/>
      <c r="D5" s="13" t="s">
        <v>67</v>
      </c>
      <c r="E5" s="14"/>
      <c r="F5" s="14"/>
      <c r="G5" s="14"/>
      <c r="H5" s="14"/>
      <c r="I5" s="14"/>
      <c r="J5" s="14"/>
      <c r="K5" s="14">
        <v>1270.6199999999999</v>
      </c>
      <c r="L5" s="14">
        <v>4689.99</v>
      </c>
      <c r="M5" s="14">
        <v>11120.67</v>
      </c>
      <c r="N5" s="14">
        <v>12772.1</v>
      </c>
      <c r="O5" s="14">
        <v>7778.6</v>
      </c>
      <c r="P5" s="49">
        <v>9347.32</v>
      </c>
      <c r="Q5" s="40">
        <f t="shared" ref="Q5:Q12" si="0">SUM(E5:P5)</f>
        <v>46979.299999999996</v>
      </c>
      <c r="R5" s="9" t="b">
        <v>1</v>
      </c>
    </row>
    <row r="6" spans="2:18" x14ac:dyDescent="0.25">
      <c r="B6" s="626"/>
      <c r="C6" s="629"/>
      <c r="D6" s="13" t="s">
        <v>14</v>
      </c>
      <c r="E6" s="14"/>
      <c r="F6" s="14"/>
      <c r="G6" s="14"/>
      <c r="H6" s="14"/>
      <c r="I6" s="14"/>
      <c r="J6" s="14"/>
      <c r="K6" s="14">
        <v>0</v>
      </c>
      <c r="L6" s="14">
        <v>0</v>
      </c>
      <c r="M6" s="14">
        <v>0</v>
      </c>
      <c r="N6" s="14">
        <v>0</v>
      </c>
      <c r="O6" s="14">
        <v>0</v>
      </c>
      <c r="P6" s="49">
        <v>0</v>
      </c>
      <c r="Q6" s="40">
        <f t="shared" si="0"/>
        <v>0</v>
      </c>
      <c r="R6" s="9" t="b">
        <v>1</v>
      </c>
    </row>
    <row r="7" spans="2:18" ht="16.2" thickBot="1" x14ac:dyDescent="0.3">
      <c r="B7" s="626"/>
      <c r="C7" s="629"/>
      <c r="D7" s="16" t="s">
        <v>68</v>
      </c>
      <c r="E7" s="17"/>
      <c r="F7" s="17"/>
      <c r="G7" s="17"/>
      <c r="H7" s="17"/>
      <c r="I7" s="17"/>
      <c r="J7" s="17"/>
      <c r="K7" s="17">
        <v>323992.44</v>
      </c>
      <c r="L7" s="17">
        <v>310333.81</v>
      </c>
      <c r="M7" s="17">
        <v>334712.8</v>
      </c>
      <c r="N7" s="17">
        <v>361267.98</v>
      </c>
      <c r="O7" s="17">
        <v>361084.46</v>
      </c>
      <c r="P7" s="50">
        <v>409296.9</v>
      </c>
      <c r="Q7" s="41">
        <f t="shared" si="0"/>
        <v>2100688.39</v>
      </c>
      <c r="R7" s="9" t="b">
        <v>1</v>
      </c>
    </row>
    <row r="8" spans="2:18" ht="16.8" hidden="1" thickTop="1" thickBot="1" x14ac:dyDescent="0.3">
      <c r="B8" s="626"/>
      <c r="C8" s="629"/>
      <c r="D8" s="19" t="s">
        <v>15</v>
      </c>
      <c r="E8" s="20"/>
      <c r="F8" s="20"/>
      <c r="G8" s="20"/>
      <c r="H8" s="20"/>
      <c r="I8" s="20"/>
      <c r="J8" s="20"/>
      <c r="K8" s="20">
        <v>0</v>
      </c>
      <c r="L8" s="20">
        <v>0</v>
      </c>
      <c r="M8" s="20">
        <v>0</v>
      </c>
      <c r="N8" s="20">
        <v>0</v>
      </c>
      <c r="O8" s="20">
        <v>0</v>
      </c>
      <c r="P8" s="51">
        <v>0</v>
      </c>
      <c r="Q8" s="42">
        <f t="shared" si="0"/>
        <v>0</v>
      </c>
      <c r="R8" s="9" t="b">
        <v>1</v>
      </c>
    </row>
    <row r="9" spans="2:18" ht="16.8" thickTop="1" thickBot="1" x14ac:dyDescent="0.3">
      <c r="B9" s="626"/>
      <c r="C9" s="630"/>
      <c r="D9" s="21" t="s">
        <v>69</v>
      </c>
      <c r="E9" s="22"/>
      <c r="F9" s="22"/>
      <c r="G9" s="22"/>
      <c r="H9" s="22"/>
      <c r="I9" s="22"/>
      <c r="J9" s="22"/>
      <c r="K9" s="22">
        <f t="shared" ref="K9:P9" si="1">SUM(K4:K8)</f>
        <v>4934138.6400000006</v>
      </c>
      <c r="L9" s="22">
        <f t="shared" si="1"/>
        <v>8590724.2000000011</v>
      </c>
      <c r="M9" s="22">
        <f t="shared" si="1"/>
        <v>9922272.5400000028</v>
      </c>
      <c r="N9" s="22">
        <f t="shared" si="1"/>
        <v>12578084.809999999</v>
      </c>
      <c r="O9" s="22">
        <f t="shared" si="1"/>
        <v>9839774.7200000007</v>
      </c>
      <c r="P9" s="52">
        <f t="shared" si="1"/>
        <v>14217750.939999999</v>
      </c>
      <c r="Q9" s="43">
        <f t="shared" si="0"/>
        <v>60082745.849999994</v>
      </c>
      <c r="R9" s="9" t="b">
        <v>1</v>
      </c>
    </row>
    <row r="10" spans="2:18" x14ac:dyDescent="0.25">
      <c r="B10" s="626"/>
      <c r="C10" s="631" t="s">
        <v>70</v>
      </c>
      <c r="D10" s="632"/>
      <c r="E10" s="23"/>
      <c r="F10" s="23"/>
      <c r="G10" s="23"/>
      <c r="H10" s="23"/>
      <c r="I10" s="23"/>
      <c r="J10" s="23"/>
      <c r="K10" s="14">
        <v>0</v>
      </c>
      <c r="L10" s="23">
        <v>0</v>
      </c>
      <c r="M10" s="23">
        <v>0</v>
      </c>
      <c r="N10" s="23">
        <v>0</v>
      </c>
      <c r="O10" s="23">
        <v>0</v>
      </c>
      <c r="P10" s="53">
        <v>0</v>
      </c>
      <c r="Q10" s="44">
        <f t="shared" si="0"/>
        <v>0</v>
      </c>
      <c r="R10" s="9" t="b">
        <v>1</v>
      </c>
    </row>
    <row r="11" spans="2:18" ht="16.2" thickBot="1" x14ac:dyDescent="0.3">
      <c r="B11" s="626"/>
      <c r="C11" s="633" t="s">
        <v>71</v>
      </c>
      <c r="D11" s="634"/>
      <c r="E11" s="17"/>
      <c r="F11" s="17"/>
      <c r="G11" s="17"/>
      <c r="H11" s="17"/>
      <c r="I11" s="17"/>
      <c r="J11" s="17"/>
      <c r="K11" s="17">
        <v>0</v>
      </c>
      <c r="L11" s="17">
        <v>0</v>
      </c>
      <c r="M11" s="17">
        <v>394.5</v>
      </c>
      <c r="N11" s="17">
        <v>0</v>
      </c>
      <c r="O11" s="17">
        <v>0</v>
      </c>
      <c r="P11" s="50">
        <v>52.28</v>
      </c>
      <c r="Q11" s="41">
        <f t="shared" si="0"/>
        <v>446.78</v>
      </c>
      <c r="R11" s="9" t="b">
        <v>1</v>
      </c>
    </row>
    <row r="12" spans="2:18" ht="16.2" thickTop="1" x14ac:dyDescent="0.25">
      <c r="B12" s="626"/>
      <c r="C12" s="631" t="s">
        <v>32</v>
      </c>
      <c r="D12" s="632"/>
      <c r="E12" s="25"/>
      <c r="F12" s="25"/>
      <c r="G12" s="25"/>
      <c r="H12" s="25"/>
      <c r="I12" s="25"/>
      <c r="J12" s="25"/>
      <c r="K12" s="25">
        <f t="shared" ref="K12:P12" si="2">K9+K10+K11</f>
        <v>4934138.6400000006</v>
      </c>
      <c r="L12" s="25">
        <f t="shared" si="2"/>
        <v>8590724.2000000011</v>
      </c>
      <c r="M12" s="25">
        <f t="shared" si="2"/>
        <v>9922667.0400000028</v>
      </c>
      <c r="N12" s="25">
        <f t="shared" si="2"/>
        <v>12578084.809999999</v>
      </c>
      <c r="O12" s="25">
        <f t="shared" si="2"/>
        <v>9839774.7200000007</v>
      </c>
      <c r="P12" s="54">
        <f t="shared" si="2"/>
        <v>14217803.219999999</v>
      </c>
      <c r="Q12" s="44">
        <f t="shared" si="0"/>
        <v>60083192.629999995</v>
      </c>
      <c r="R12" s="9" t="b">
        <v>1</v>
      </c>
    </row>
    <row r="13" spans="2:18" x14ac:dyDescent="0.25">
      <c r="B13" s="626"/>
      <c r="C13" s="635" t="s">
        <v>27</v>
      </c>
      <c r="D13" s="636"/>
      <c r="E13" s="26"/>
      <c r="F13" s="26"/>
      <c r="G13" s="26"/>
      <c r="H13" s="26"/>
      <c r="I13" s="26"/>
      <c r="J13" s="26"/>
      <c r="K13" s="26">
        <v>38413</v>
      </c>
      <c r="L13" s="26">
        <v>40465</v>
      </c>
      <c r="M13" s="26">
        <v>44348</v>
      </c>
      <c r="N13" s="26">
        <v>47215</v>
      </c>
      <c r="O13" s="26">
        <v>48526</v>
      </c>
      <c r="P13" s="55">
        <v>51279</v>
      </c>
      <c r="Q13" s="45">
        <f>AVERAGE(E13:P13)</f>
        <v>45041</v>
      </c>
      <c r="R13" s="9" t="b">
        <v>1</v>
      </c>
    </row>
    <row r="14" spans="2:18" ht="16.2" thickBot="1" x14ac:dyDescent="0.3">
      <c r="B14" s="627"/>
      <c r="C14" s="637" t="s">
        <v>72</v>
      </c>
      <c r="D14" s="638"/>
      <c r="E14" s="28"/>
      <c r="F14" s="29"/>
      <c r="G14" s="29"/>
      <c r="H14" s="29"/>
      <c r="I14" s="29"/>
      <c r="J14" s="29"/>
      <c r="K14" s="29">
        <v>128.44970817171273</v>
      </c>
      <c r="L14" s="29">
        <v>212.30011614975908</v>
      </c>
      <c r="M14" s="29">
        <v>223.74553621358353</v>
      </c>
      <c r="N14" s="29">
        <v>266.40018659324363</v>
      </c>
      <c r="O14" s="29">
        <v>202.77324980422867</v>
      </c>
      <c r="P14" s="56">
        <v>277.26365997776867</v>
      </c>
      <c r="Q14" s="58">
        <f>Q12/Q13</f>
        <v>1333.96666659266</v>
      </c>
      <c r="R14" s="9" t="b">
        <v>1</v>
      </c>
    </row>
    <row r="15" spans="2:18" ht="15.75" customHeight="1" x14ac:dyDescent="0.25">
      <c r="B15" s="625" t="s">
        <v>39</v>
      </c>
      <c r="C15" s="628" t="s">
        <v>66</v>
      </c>
      <c r="D15" s="10" t="s">
        <v>12</v>
      </c>
      <c r="E15" s="11"/>
      <c r="F15" s="11"/>
      <c r="G15" s="11"/>
      <c r="H15" s="11"/>
      <c r="I15" s="11"/>
      <c r="J15" s="11"/>
      <c r="K15" s="11">
        <v>11457167.18</v>
      </c>
      <c r="L15" s="11">
        <v>31284953.710000005</v>
      </c>
      <c r="M15" s="11">
        <v>42431585.569999993</v>
      </c>
      <c r="N15" s="11">
        <v>61804746.140000001</v>
      </c>
      <c r="O15" s="11">
        <v>50688450.969999999</v>
      </c>
      <c r="P15" s="48">
        <v>72888903.719999984</v>
      </c>
      <c r="Q15" s="39">
        <f>SUM(E15:P15)</f>
        <v>270555807.28999996</v>
      </c>
      <c r="R15" s="9" t="b">
        <v>1</v>
      </c>
    </row>
    <row r="16" spans="2:18" x14ac:dyDescent="0.25">
      <c r="B16" s="626"/>
      <c r="C16" s="629"/>
      <c r="D16" s="13" t="s">
        <v>67</v>
      </c>
      <c r="E16" s="14"/>
      <c r="F16" s="14"/>
      <c r="G16" s="14"/>
      <c r="H16" s="14"/>
      <c r="I16" s="14"/>
      <c r="J16" s="14"/>
      <c r="K16" s="14">
        <v>2922.01</v>
      </c>
      <c r="L16" s="14">
        <v>117029.5</v>
      </c>
      <c r="M16" s="14">
        <v>106569.28</v>
      </c>
      <c r="N16" s="14">
        <v>244856.18000000002</v>
      </c>
      <c r="O16" s="14">
        <v>185379.5</v>
      </c>
      <c r="P16" s="49">
        <v>190215.86000000002</v>
      </c>
      <c r="Q16" s="40">
        <f t="shared" ref="Q16:Q23" si="3">SUM(E16:P16)</f>
        <v>846972.33</v>
      </c>
      <c r="R16" s="9" t="b">
        <v>1</v>
      </c>
    </row>
    <row r="17" spans="2:18" x14ac:dyDescent="0.25">
      <c r="B17" s="626"/>
      <c r="C17" s="629"/>
      <c r="D17" s="13" t="s">
        <v>14</v>
      </c>
      <c r="E17" s="14"/>
      <c r="F17" s="14"/>
      <c r="G17" s="14"/>
      <c r="H17" s="14"/>
      <c r="I17" s="14"/>
      <c r="J17" s="14"/>
      <c r="K17" s="14">
        <v>19586.48</v>
      </c>
      <c r="L17" s="14">
        <v>37637.730000000003</v>
      </c>
      <c r="M17" s="14">
        <v>67601.39</v>
      </c>
      <c r="N17" s="14">
        <v>107855.37</v>
      </c>
      <c r="O17" s="14">
        <v>66138.33</v>
      </c>
      <c r="P17" s="49">
        <v>109977.88</v>
      </c>
      <c r="Q17" s="40">
        <f t="shared" si="3"/>
        <v>408797.18</v>
      </c>
      <c r="R17" s="9" t="b">
        <v>1</v>
      </c>
    </row>
    <row r="18" spans="2:18" ht="16.2" thickBot="1" x14ac:dyDescent="0.3">
      <c r="B18" s="626"/>
      <c r="C18" s="629"/>
      <c r="D18" s="16" t="s">
        <v>68</v>
      </c>
      <c r="E18" s="17"/>
      <c r="F18" s="17"/>
      <c r="G18" s="17"/>
      <c r="H18" s="17"/>
      <c r="I18" s="17"/>
      <c r="J18" s="17"/>
      <c r="K18" s="17">
        <v>662801.59</v>
      </c>
      <c r="L18" s="17">
        <v>642036.63</v>
      </c>
      <c r="M18" s="17">
        <v>616427.04</v>
      </c>
      <c r="N18" s="17">
        <v>763576.75</v>
      </c>
      <c r="O18" s="17">
        <v>925348.75</v>
      </c>
      <c r="P18" s="50">
        <v>1137891.22</v>
      </c>
      <c r="Q18" s="41">
        <f t="shared" si="3"/>
        <v>4748081.9799999995</v>
      </c>
      <c r="R18" s="9" t="b">
        <v>1</v>
      </c>
    </row>
    <row r="19" spans="2:18" ht="16.8" hidden="1" thickTop="1" thickBot="1" x14ac:dyDescent="0.3">
      <c r="B19" s="626"/>
      <c r="C19" s="629"/>
      <c r="D19" s="19" t="s">
        <v>15</v>
      </c>
      <c r="E19" s="20"/>
      <c r="F19" s="20"/>
      <c r="G19" s="20"/>
      <c r="H19" s="20"/>
      <c r="I19" s="20"/>
      <c r="J19" s="20"/>
      <c r="K19" s="20">
        <v>0</v>
      </c>
      <c r="L19" s="20">
        <v>0</v>
      </c>
      <c r="M19" s="20">
        <v>0</v>
      </c>
      <c r="N19" s="20">
        <v>0</v>
      </c>
      <c r="O19" s="20">
        <v>0</v>
      </c>
      <c r="P19" s="51">
        <v>0</v>
      </c>
      <c r="Q19" s="42">
        <f t="shared" si="3"/>
        <v>0</v>
      </c>
      <c r="R19" s="9" t="b">
        <v>1</v>
      </c>
    </row>
    <row r="20" spans="2:18" ht="16.8" thickTop="1" thickBot="1" x14ac:dyDescent="0.3">
      <c r="B20" s="626"/>
      <c r="C20" s="630"/>
      <c r="D20" s="31" t="s">
        <v>69</v>
      </c>
      <c r="E20" s="32"/>
      <c r="F20" s="32"/>
      <c r="G20" s="32"/>
      <c r="H20" s="32"/>
      <c r="I20" s="32"/>
      <c r="J20" s="32"/>
      <c r="K20" s="22">
        <f t="shared" ref="K20:P20" si="4">SUM(K15:K19)</f>
        <v>12142477.26</v>
      </c>
      <c r="L20" s="22">
        <f t="shared" si="4"/>
        <v>32081657.570000004</v>
      </c>
      <c r="M20" s="22">
        <f t="shared" si="4"/>
        <v>43222183.279999994</v>
      </c>
      <c r="N20" s="22">
        <f t="shared" si="4"/>
        <v>62921034.439999998</v>
      </c>
      <c r="O20" s="22">
        <f t="shared" si="4"/>
        <v>51865317.549999997</v>
      </c>
      <c r="P20" s="52">
        <f t="shared" si="4"/>
        <v>74326988.679999977</v>
      </c>
      <c r="Q20" s="46">
        <f t="shared" si="3"/>
        <v>276559658.77999997</v>
      </c>
      <c r="R20" s="9" t="b">
        <v>1</v>
      </c>
    </row>
    <row r="21" spans="2:18" x14ac:dyDescent="0.25">
      <c r="B21" s="626"/>
      <c r="C21" s="631" t="s">
        <v>70</v>
      </c>
      <c r="D21" s="632"/>
      <c r="E21" s="23"/>
      <c r="F21" s="23"/>
      <c r="G21" s="23"/>
      <c r="H21" s="23"/>
      <c r="I21" s="23"/>
      <c r="J21" s="23"/>
      <c r="K21" s="14">
        <v>0</v>
      </c>
      <c r="L21" s="23">
        <v>0</v>
      </c>
      <c r="M21" s="23">
        <v>0</v>
      </c>
      <c r="N21" s="23">
        <v>0</v>
      </c>
      <c r="O21" s="23">
        <v>0</v>
      </c>
      <c r="P21" s="53">
        <v>0</v>
      </c>
      <c r="Q21" s="44">
        <f t="shared" si="3"/>
        <v>0</v>
      </c>
      <c r="R21" s="9" t="b">
        <v>1</v>
      </c>
    </row>
    <row r="22" spans="2:18" ht="16.2" thickBot="1" x14ac:dyDescent="0.3">
      <c r="B22" s="626"/>
      <c r="C22" s="633" t="s">
        <v>71</v>
      </c>
      <c r="D22" s="634"/>
      <c r="E22" s="17"/>
      <c r="F22" s="17"/>
      <c r="G22" s="17"/>
      <c r="H22" s="17"/>
      <c r="I22" s="17"/>
      <c r="J22" s="17"/>
      <c r="K22" s="17">
        <v>4944.5200000000004</v>
      </c>
      <c r="L22" s="17">
        <v>15261.19</v>
      </c>
      <c r="M22" s="17">
        <v>29370.18</v>
      </c>
      <c r="N22" s="17">
        <v>39866.51</v>
      </c>
      <c r="O22" s="17">
        <v>72776.710000000006</v>
      </c>
      <c r="P22" s="50">
        <v>97462.63</v>
      </c>
      <c r="Q22" s="41">
        <f t="shared" si="3"/>
        <v>259681.74</v>
      </c>
      <c r="R22" s="9" t="b">
        <v>1</v>
      </c>
    </row>
    <row r="23" spans="2:18" ht="16.2" thickTop="1" x14ac:dyDescent="0.25">
      <c r="B23" s="626"/>
      <c r="C23" s="631" t="s">
        <v>32</v>
      </c>
      <c r="D23" s="632"/>
      <c r="E23" s="25"/>
      <c r="F23" s="25"/>
      <c r="G23" s="25"/>
      <c r="H23" s="25"/>
      <c r="I23" s="25"/>
      <c r="J23" s="25"/>
      <c r="K23" s="25">
        <f t="shared" ref="K23:P23" si="5">K20+K21+K22</f>
        <v>12147421.779999999</v>
      </c>
      <c r="L23" s="25">
        <f t="shared" si="5"/>
        <v>32096918.760000005</v>
      </c>
      <c r="M23" s="25">
        <f t="shared" si="5"/>
        <v>43251553.459999993</v>
      </c>
      <c r="N23" s="25">
        <f t="shared" si="5"/>
        <v>62960900.949999996</v>
      </c>
      <c r="O23" s="25">
        <f t="shared" si="5"/>
        <v>51938094.259999998</v>
      </c>
      <c r="P23" s="54">
        <f t="shared" si="5"/>
        <v>74424451.309999973</v>
      </c>
      <c r="Q23" s="44">
        <f t="shared" si="3"/>
        <v>276819340.51999998</v>
      </c>
      <c r="R23" s="9" t="b">
        <v>1</v>
      </c>
    </row>
    <row r="24" spans="2:18" x14ac:dyDescent="0.25">
      <c r="B24" s="626"/>
      <c r="C24" s="635" t="s">
        <v>27</v>
      </c>
      <c r="D24" s="636"/>
      <c r="E24" s="26"/>
      <c r="F24" s="26"/>
      <c r="G24" s="26"/>
      <c r="H24" s="26"/>
      <c r="I24" s="26"/>
      <c r="J24" s="26"/>
      <c r="K24" s="26">
        <v>75174</v>
      </c>
      <c r="L24" s="26">
        <v>82124</v>
      </c>
      <c r="M24" s="26">
        <v>91371</v>
      </c>
      <c r="N24" s="26">
        <v>114290</v>
      </c>
      <c r="O24" s="26">
        <v>126063</v>
      </c>
      <c r="P24" s="55">
        <v>144174</v>
      </c>
      <c r="Q24" s="45">
        <f>AVERAGE(E24:P24)</f>
        <v>105532.66666666667</v>
      </c>
      <c r="R24" s="9" t="b">
        <v>1</v>
      </c>
    </row>
    <row r="25" spans="2:18" ht="16.2" thickBot="1" x14ac:dyDescent="0.3">
      <c r="B25" s="627"/>
      <c r="C25" s="637" t="s">
        <v>72</v>
      </c>
      <c r="D25" s="638"/>
      <c r="E25" s="28"/>
      <c r="F25" s="29"/>
      <c r="G25" s="29"/>
      <c r="H25" s="29"/>
      <c r="I25" s="29"/>
      <c r="J25" s="29"/>
      <c r="K25" s="29">
        <v>161.59073323223453</v>
      </c>
      <c r="L25" s="29">
        <v>390.83482002825002</v>
      </c>
      <c r="M25" s="29">
        <v>473.36193606286452</v>
      </c>
      <c r="N25" s="29">
        <v>550.8872250415609</v>
      </c>
      <c r="O25" s="29">
        <v>412.00109675321067</v>
      </c>
      <c r="P25" s="56">
        <v>516.21271040548208</v>
      </c>
      <c r="Q25" s="58">
        <f>Q23/Q24</f>
        <v>2623.0678069981486</v>
      </c>
      <c r="R25" s="9" t="b">
        <v>1</v>
      </c>
    </row>
    <row r="26" spans="2:18" ht="15.75" customHeight="1" x14ac:dyDescent="0.25">
      <c r="B26" s="626" t="s">
        <v>73</v>
      </c>
      <c r="C26" s="628" t="s">
        <v>66</v>
      </c>
      <c r="D26" s="10" t="s">
        <v>12</v>
      </c>
      <c r="E26" s="11"/>
      <c r="F26" s="11"/>
      <c r="G26" s="11"/>
      <c r="H26" s="11"/>
      <c r="I26" s="11"/>
      <c r="J26" s="11"/>
      <c r="K26" s="11">
        <v>16066042.76</v>
      </c>
      <c r="L26" s="11">
        <v>39560654.110000007</v>
      </c>
      <c r="M26" s="11">
        <v>52008024.639999993</v>
      </c>
      <c r="N26" s="11">
        <v>74008790.870000005</v>
      </c>
      <c r="O26" s="11">
        <v>60159362.629999995</v>
      </c>
      <c r="P26" s="48">
        <v>86688010.439999983</v>
      </c>
      <c r="Q26" s="39">
        <f>SUM(E26:P26)</f>
        <v>328490885.44999999</v>
      </c>
      <c r="R26" s="9" t="b">
        <v>1</v>
      </c>
    </row>
    <row r="27" spans="2:18" x14ac:dyDescent="0.25">
      <c r="B27" s="626"/>
      <c r="C27" s="629"/>
      <c r="D27" s="13" t="s">
        <v>67</v>
      </c>
      <c r="E27" s="14"/>
      <c r="F27" s="14"/>
      <c r="G27" s="14"/>
      <c r="H27" s="14"/>
      <c r="I27" s="14"/>
      <c r="J27" s="14"/>
      <c r="K27" s="14">
        <v>4192.63</v>
      </c>
      <c r="L27" s="14">
        <v>121719.49</v>
      </c>
      <c r="M27" s="14">
        <v>117689.95</v>
      </c>
      <c r="N27" s="14">
        <v>257628.28000000003</v>
      </c>
      <c r="O27" s="14">
        <v>193158.1</v>
      </c>
      <c r="P27" s="49">
        <v>199563.18000000002</v>
      </c>
      <c r="Q27" s="40">
        <f t="shared" ref="Q27:Q34" si="6">SUM(E27:P27)</f>
        <v>893951.63000000012</v>
      </c>
      <c r="R27" s="9" t="b">
        <v>1</v>
      </c>
    </row>
    <row r="28" spans="2:18" x14ac:dyDescent="0.25">
      <c r="B28" s="626"/>
      <c r="C28" s="629"/>
      <c r="D28" s="13" t="s">
        <v>14</v>
      </c>
      <c r="E28" s="14"/>
      <c r="F28" s="14"/>
      <c r="G28" s="14"/>
      <c r="H28" s="14"/>
      <c r="I28" s="14"/>
      <c r="J28" s="14"/>
      <c r="K28" s="14">
        <v>19586.48</v>
      </c>
      <c r="L28" s="14">
        <v>37637.730000000003</v>
      </c>
      <c r="M28" s="14">
        <v>67601.39</v>
      </c>
      <c r="N28" s="14">
        <v>107855.37</v>
      </c>
      <c r="O28" s="14">
        <v>66138.33</v>
      </c>
      <c r="P28" s="49">
        <v>109977.88</v>
      </c>
      <c r="Q28" s="40">
        <f t="shared" si="6"/>
        <v>408797.18</v>
      </c>
      <c r="R28" s="9" t="b">
        <v>1</v>
      </c>
    </row>
    <row r="29" spans="2:18" ht="16.2" thickBot="1" x14ac:dyDescent="0.3">
      <c r="B29" s="626"/>
      <c r="C29" s="629"/>
      <c r="D29" s="16" t="s">
        <v>68</v>
      </c>
      <c r="E29" s="17"/>
      <c r="F29" s="17"/>
      <c r="G29" s="17"/>
      <c r="H29" s="17"/>
      <c r="I29" s="17"/>
      <c r="J29" s="17"/>
      <c r="K29" s="17">
        <v>986794.03</v>
      </c>
      <c r="L29" s="17">
        <v>952370.44</v>
      </c>
      <c r="M29" s="17">
        <v>951139.84000000008</v>
      </c>
      <c r="N29" s="17">
        <v>1124844.73</v>
      </c>
      <c r="O29" s="17">
        <v>1286433.21</v>
      </c>
      <c r="P29" s="50">
        <v>1547188.12</v>
      </c>
      <c r="Q29" s="41">
        <f t="shared" si="6"/>
        <v>6848770.3700000001</v>
      </c>
      <c r="R29" s="9" t="b">
        <v>1</v>
      </c>
    </row>
    <row r="30" spans="2:18" ht="16.8" hidden="1" thickTop="1" thickBot="1" x14ac:dyDescent="0.3">
      <c r="B30" s="626"/>
      <c r="C30" s="629"/>
      <c r="D30" s="19" t="s">
        <v>15</v>
      </c>
      <c r="E30" s="20"/>
      <c r="F30" s="20"/>
      <c r="G30" s="20"/>
      <c r="H30" s="20"/>
      <c r="I30" s="20"/>
      <c r="J30" s="20"/>
      <c r="K30" s="20">
        <v>0</v>
      </c>
      <c r="L30" s="20">
        <v>0</v>
      </c>
      <c r="M30" s="20">
        <v>0</v>
      </c>
      <c r="N30" s="20">
        <v>0</v>
      </c>
      <c r="O30" s="20">
        <v>0</v>
      </c>
      <c r="P30" s="51">
        <v>0</v>
      </c>
      <c r="Q30" s="42">
        <f t="shared" si="6"/>
        <v>0</v>
      </c>
      <c r="R30" s="9" t="b">
        <v>1</v>
      </c>
    </row>
    <row r="31" spans="2:18" ht="16.8" thickTop="1" thickBot="1" x14ac:dyDescent="0.3">
      <c r="B31" s="626"/>
      <c r="C31" s="630"/>
      <c r="D31" s="31" t="s">
        <v>69</v>
      </c>
      <c r="E31" s="32"/>
      <c r="F31" s="32"/>
      <c r="G31" s="32"/>
      <c r="H31" s="32"/>
      <c r="I31" s="32"/>
      <c r="J31" s="32"/>
      <c r="K31" s="22">
        <f t="shared" ref="K31:P31" si="7">SUM(K26:K30)</f>
        <v>17076615.900000002</v>
      </c>
      <c r="L31" s="22">
        <f t="shared" si="7"/>
        <v>40672381.770000003</v>
      </c>
      <c r="M31" s="22">
        <f t="shared" si="7"/>
        <v>53144455.82</v>
      </c>
      <c r="N31" s="22">
        <f t="shared" si="7"/>
        <v>75499119.250000015</v>
      </c>
      <c r="O31" s="22">
        <f t="shared" si="7"/>
        <v>61705092.269999996</v>
      </c>
      <c r="P31" s="52">
        <f t="shared" si="7"/>
        <v>88544739.61999999</v>
      </c>
      <c r="Q31" s="46">
        <f t="shared" si="6"/>
        <v>336642404.63</v>
      </c>
      <c r="R31" s="9" t="b">
        <v>1</v>
      </c>
    </row>
    <row r="32" spans="2:18" x14ac:dyDescent="0.25">
      <c r="B32" s="626"/>
      <c r="C32" s="631" t="s">
        <v>70</v>
      </c>
      <c r="D32" s="632"/>
      <c r="E32" s="23"/>
      <c r="F32" s="23"/>
      <c r="G32" s="23"/>
      <c r="H32" s="23"/>
      <c r="I32" s="23"/>
      <c r="J32" s="23"/>
      <c r="K32" s="14">
        <v>0</v>
      </c>
      <c r="L32" s="23">
        <v>0</v>
      </c>
      <c r="M32" s="23">
        <v>0</v>
      </c>
      <c r="N32" s="23">
        <v>0</v>
      </c>
      <c r="O32" s="23">
        <v>0</v>
      </c>
      <c r="P32" s="53">
        <v>0</v>
      </c>
      <c r="Q32" s="44">
        <f t="shared" si="6"/>
        <v>0</v>
      </c>
      <c r="R32" s="9" t="b">
        <v>1</v>
      </c>
    </row>
    <row r="33" spans="2:18" ht="16.2" thickBot="1" x14ac:dyDescent="0.3">
      <c r="B33" s="626"/>
      <c r="C33" s="633" t="s">
        <v>71</v>
      </c>
      <c r="D33" s="634"/>
      <c r="E33" s="17"/>
      <c r="F33" s="17"/>
      <c r="G33" s="17"/>
      <c r="H33" s="17"/>
      <c r="I33" s="17"/>
      <c r="J33" s="17"/>
      <c r="K33" s="17">
        <v>4944.5200000000004</v>
      </c>
      <c r="L33" s="17">
        <v>15261.19</v>
      </c>
      <c r="M33" s="17">
        <v>29764.68</v>
      </c>
      <c r="N33" s="17">
        <v>39866.51</v>
      </c>
      <c r="O33" s="17">
        <v>72776.710000000006</v>
      </c>
      <c r="P33" s="50">
        <v>97514.91</v>
      </c>
      <c r="Q33" s="41">
        <f t="shared" si="6"/>
        <v>260128.52</v>
      </c>
      <c r="R33" s="9" t="b">
        <v>1</v>
      </c>
    </row>
    <row r="34" spans="2:18" ht="16.2" thickTop="1" x14ac:dyDescent="0.25">
      <c r="B34" s="626"/>
      <c r="C34" s="631" t="s">
        <v>32</v>
      </c>
      <c r="D34" s="632"/>
      <c r="E34" s="25"/>
      <c r="F34" s="25"/>
      <c r="G34" s="25"/>
      <c r="H34" s="25"/>
      <c r="I34" s="25"/>
      <c r="J34" s="25"/>
      <c r="K34" s="25">
        <f t="shared" ref="K34:P34" si="8">K31+K32+K33</f>
        <v>17081560.420000002</v>
      </c>
      <c r="L34" s="25">
        <f t="shared" si="8"/>
        <v>40687642.960000001</v>
      </c>
      <c r="M34" s="25">
        <f t="shared" si="8"/>
        <v>53174220.5</v>
      </c>
      <c r="N34" s="25">
        <f t="shared" si="8"/>
        <v>75538985.76000002</v>
      </c>
      <c r="O34" s="25">
        <f t="shared" si="8"/>
        <v>61777868.979999997</v>
      </c>
      <c r="P34" s="54">
        <f t="shared" si="8"/>
        <v>88642254.529999986</v>
      </c>
      <c r="Q34" s="44">
        <f t="shared" si="6"/>
        <v>336902533.14999998</v>
      </c>
      <c r="R34" s="9" t="b">
        <v>1</v>
      </c>
    </row>
    <row r="35" spans="2:18" x14ac:dyDescent="0.25">
      <c r="B35" s="626"/>
      <c r="C35" s="635" t="s">
        <v>27</v>
      </c>
      <c r="D35" s="636"/>
      <c r="E35" s="26"/>
      <c r="F35" s="26"/>
      <c r="G35" s="26"/>
      <c r="H35" s="26"/>
      <c r="I35" s="26"/>
      <c r="J35" s="26"/>
      <c r="K35" s="26">
        <v>113587</v>
      </c>
      <c r="L35" s="26">
        <v>122589</v>
      </c>
      <c r="M35" s="26">
        <v>135719</v>
      </c>
      <c r="N35" s="26">
        <v>161505</v>
      </c>
      <c r="O35" s="26">
        <v>174589</v>
      </c>
      <c r="P35" s="55">
        <v>195453</v>
      </c>
      <c r="Q35" s="45">
        <f>AVERAGE(E35:P35)</f>
        <v>150573.66666666666</v>
      </c>
      <c r="R35" s="9" t="b">
        <v>1</v>
      </c>
    </row>
    <row r="36" spans="2:18" ht="16.2" thickBot="1" x14ac:dyDescent="0.3">
      <c r="B36" s="627"/>
      <c r="C36" s="637" t="s">
        <v>72</v>
      </c>
      <c r="D36" s="638"/>
      <c r="E36" s="28"/>
      <c r="F36" s="29"/>
      <c r="G36" s="29"/>
      <c r="H36" s="29"/>
      <c r="I36" s="29"/>
      <c r="J36" s="29"/>
      <c r="K36" s="29">
        <v>150.38305809643711</v>
      </c>
      <c r="L36" s="29">
        <v>331.90288655589001</v>
      </c>
      <c r="M36" s="29">
        <v>391.79643601853832</v>
      </c>
      <c r="N36" s="29">
        <v>467.71917748676526</v>
      </c>
      <c r="O36" s="29">
        <v>353.84743013591918</v>
      </c>
      <c r="P36" s="56">
        <v>453.52209753751532</v>
      </c>
      <c r="Q36" s="58">
        <f>Q34/Q35</f>
        <v>2237.4598467859587</v>
      </c>
      <c r="R36" s="9" t="b">
        <v>1</v>
      </c>
    </row>
    <row r="37" spans="2:18" x14ac:dyDescent="0.25">
      <c r="B37" s="639" t="s">
        <v>4</v>
      </c>
      <c r="C37" s="639"/>
      <c r="D37" s="639"/>
      <c r="E37" s="639"/>
      <c r="F37" s="639"/>
      <c r="G37" s="639"/>
      <c r="H37" s="639"/>
      <c r="I37" s="639"/>
      <c r="J37" s="639"/>
      <c r="K37" s="639"/>
      <c r="L37" s="639"/>
      <c r="M37" s="639"/>
      <c r="N37" s="639"/>
      <c r="O37" s="639"/>
      <c r="P37" s="639"/>
      <c r="Q37" s="639"/>
    </row>
    <row r="38" spans="2:18" x14ac:dyDescent="0.25">
      <c r="B38" s="640" t="s">
        <v>74</v>
      </c>
      <c r="C38" s="640"/>
      <c r="D38" s="640"/>
      <c r="E38" s="640"/>
      <c r="F38" s="640"/>
      <c r="G38" s="640"/>
      <c r="H38" s="640"/>
      <c r="I38" s="640"/>
      <c r="J38" s="640"/>
      <c r="K38" s="640"/>
      <c r="L38" s="640"/>
      <c r="M38" s="640"/>
      <c r="N38" s="640"/>
      <c r="O38" s="640"/>
      <c r="P38" s="640"/>
      <c r="Q38" s="640"/>
    </row>
    <row r="39" spans="2:18" x14ac:dyDescent="0.25">
      <c r="B39" s="640" t="s">
        <v>79</v>
      </c>
      <c r="C39" s="640"/>
      <c r="D39" s="640"/>
      <c r="E39" s="640"/>
      <c r="F39" s="640"/>
      <c r="G39" s="640"/>
      <c r="H39" s="640"/>
      <c r="I39" s="640"/>
      <c r="J39" s="640"/>
      <c r="K39" s="640"/>
      <c r="L39" s="640"/>
      <c r="M39" s="640"/>
      <c r="N39" s="640"/>
      <c r="O39" s="640"/>
      <c r="P39" s="640"/>
      <c r="Q39" s="640"/>
    </row>
    <row r="41" spans="2:18" ht="16.2" thickBot="1" x14ac:dyDescent="0.3">
      <c r="B41" s="622" t="s">
        <v>76</v>
      </c>
      <c r="C41" s="622"/>
      <c r="D41" s="622"/>
      <c r="E41" s="622"/>
      <c r="F41" s="622"/>
      <c r="G41" s="622"/>
      <c r="H41" s="622"/>
      <c r="I41" s="622"/>
      <c r="J41" s="622"/>
      <c r="K41" s="622"/>
      <c r="L41" s="622"/>
      <c r="M41" s="622"/>
      <c r="N41" s="622"/>
      <c r="O41" s="622"/>
      <c r="P41" s="622"/>
      <c r="Q41" s="622"/>
    </row>
    <row r="42" spans="2:18" ht="16.2" thickBot="1" x14ac:dyDescent="0.3">
      <c r="B42" s="5" t="s">
        <v>63</v>
      </c>
      <c r="C42" s="623" t="s">
        <v>11</v>
      </c>
      <c r="D42" s="624"/>
      <c r="E42" s="6">
        <v>41821</v>
      </c>
      <c r="F42" s="7">
        <v>41852</v>
      </c>
      <c r="G42" s="7">
        <v>41883</v>
      </c>
      <c r="H42" s="7">
        <v>41913</v>
      </c>
      <c r="I42" s="7">
        <v>41944</v>
      </c>
      <c r="J42" s="7">
        <v>41974</v>
      </c>
      <c r="K42" s="7">
        <v>42005</v>
      </c>
      <c r="L42" s="7">
        <v>42036</v>
      </c>
      <c r="M42" s="7">
        <v>42064</v>
      </c>
      <c r="N42" s="7">
        <v>42095</v>
      </c>
      <c r="O42" s="7">
        <v>42125</v>
      </c>
      <c r="P42" s="47">
        <v>42156</v>
      </c>
      <c r="Q42" s="38" t="s">
        <v>77</v>
      </c>
    </row>
    <row r="43" spans="2:18" x14ac:dyDescent="0.25">
      <c r="B43" s="625" t="s">
        <v>65</v>
      </c>
      <c r="C43" s="628" t="s">
        <v>66</v>
      </c>
      <c r="D43" s="10" t="s">
        <v>12</v>
      </c>
      <c r="E43" s="11">
        <v>10521204.800000001</v>
      </c>
      <c r="F43" s="11">
        <v>11585142.010000002</v>
      </c>
      <c r="G43" s="11">
        <v>15624406.999999998</v>
      </c>
      <c r="H43" s="11">
        <v>12583815.389999999</v>
      </c>
      <c r="I43" s="11">
        <v>14215137.32</v>
      </c>
      <c r="J43" s="11">
        <v>16876867.440000001</v>
      </c>
      <c r="K43" s="11">
        <v>14920688.179999998</v>
      </c>
      <c r="L43" s="11">
        <v>16324691.770000001</v>
      </c>
      <c r="M43" s="11">
        <v>19481027.319999997</v>
      </c>
      <c r="N43" s="11">
        <v>14121506.749999998</v>
      </c>
      <c r="O43" s="11">
        <v>10832232</v>
      </c>
      <c r="P43" s="48">
        <v>8338166.6699999981</v>
      </c>
      <c r="Q43" s="39">
        <f>SUM(E43:P43)</f>
        <v>165424886.64999998</v>
      </c>
      <c r="R43" s="9" t="b">
        <v>1</v>
      </c>
    </row>
    <row r="44" spans="2:18" x14ac:dyDescent="0.25">
      <c r="B44" s="626"/>
      <c r="C44" s="629"/>
      <c r="D44" s="13" t="s">
        <v>67</v>
      </c>
      <c r="E44" s="14">
        <v>23031.040000000001</v>
      </c>
      <c r="F44" s="14">
        <v>17529.3</v>
      </c>
      <c r="G44" s="14">
        <v>10896.75</v>
      </c>
      <c r="H44" s="14">
        <v>8885.0499999999993</v>
      </c>
      <c r="I44" s="14">
        <v>11632.64</v>
      </c>
      <c r="J44" s="14">
        <v>39414.019999999997</v>
      </c>
      <c r="K44" s="14">
        <v>18382.77</v>
      </c>
      <c r="L44" s="14">
        <v>18988.990000000002</v>
      </c>
      <c r="M44" s="14">
        <v>26793.01</v>
      </c>
      <c r="N44" s="14">
        <v>13480.17</v>
      </c>
      <c r="O44" s="14">
        <v>5047.38</v>
      </c>
      <c r="P44" s="49">
        <v>3560.06</v>
      </c>
      <c r="Q44" s="40">
        <f t="shared" ref="Q44:Q51" si="9">SUM(E44:P44)</f>
        <v>197641.18000000002</v>
      </c>
      <c r="R44" s="9" t="b">
        <v>1</v>
      </c>
    </row>
    <row r="45" spans="2:18" x14ac:dyDescent="0.25">
      <c r="B45" s="626"/>
      <c r="C45" s="629"/>
      <c r="D45" s="13" t="s">
        <v>14</v>
      </c>
      <c r="E45" s="14">
        <v>0</v>
      </c>
      <c r="F45" s="14">
        <v>0</v>
      </c>
      <c r="G45" s="14">
        <v>0</v>
      </c>
      <c r="H45" s="14">
        <v>0</v>
      </c>
      <c r="I45" s="14">
        <v>3208.66</v>
      </c>
      <c r="J45" s="14">
        <v>3419.68</v>
      </c>
      <c r="K45" s="14">
        <v>3208.66</v>
      </c>
      <c r="L45" s="14">
        <v>1377.34</v>
      </c>
      <c r="M45" s="14">
        <v>17303.490000000002</v>
      </c>
      <c r="N45" s="14">
        <v>5343.75</v>
      </c>
      <c r="O45" s="14">
        <v>6648.57</v>
      </c>
      <c r="P45" s="49">
        <v>0</v>
      </c>
      <c r="Q45" s="40">
        <f t="shared" si="9"/>
        <v>40510.15</v>
      </c>
      <c r="R45" s="9" t="b">
        <v>1</v>
      </c>
    </row>
    <row r="46" spans="2:18" ht="16.2" thickBot="1" x14ac:dyDescent="0.3">
      <c r="B46" s="626"/>
      <c r="C46" s="629"/>
      <c r="D46" s="16" t="s">
        <v>68</v>
      </c>
      <c r="E46" s="17">
        <v>446344.44</v>
      </c>
      <c r="F46" s="17">
        <v>450337.01</v>
      </c>
      <c r="G46" s="17">
        <v>524404.22</v>
      </c>
      <c r="H46" s="17">
        <v>488971.95</v>
      </c>
      <c r="I46" s="17">
        <v>500374.87</v>
      </c>
      <c r="J46" s="17">
        <v>493332.96</v>
      </c>
      <c r="K46" s="17">
        <v>482464.63</v>
      </c>
      <c r="L46" s="17">
        <v>502387.01</v>
      </c>
      <c r="M46" s="17">
        <v>519291.09</v>
      </c>
      <c r="N46" s="17">
        <v>489246.82</v>
      </c>
      <c r="O46" s="17">
        <v>380141.69</v>
      </c>
      <c r="P46" s="50">
        <v>311797.59000000003</v>
      </c>
      <c r="Q46" s="41">
        <f t="shared" si="9"/>
        <v>5589094.2800000003</v>
      </c>
      <c r="R46" s="9" t="b">
        <v>1</v>
      </c>
    </row>
    <row r="47" spans="2:18" ht="17.25" hidden="1" customHeight="1" thickTop="1" thickBot="1" x14ac:dyDescent="0.3">
      <c r="B47" s="626"/>
      <c r="C47" s="629"/>
      <c r="D47" s="19" t="s">
        <v>15</v>
      </c>
      <c r="E47" s="20">
        <v>0</v>
      </c>
      <c r="F47" s="20">
        <v>0</v>
      </c>
      <c r="G47" s="20">
        <v>0</v>
      </c>
      <c r="H47" s="20">
        <v>0</v>
      </c>
      <c r="I47" s="20">
        <v>0</v>
      </c>
      <c r="J47" s="20">
        <v>0</v>
      </c>
      <c r="K47" s="20">
        <v>0</v>
      </c>
      <c r="L47" s="20">
        <v>0</v>
      </c>
      <c r="M47" s="20">
        <v>0</v>
      </c>
      <c r="N47" s="20">
        <v>0</v>
      </c>
      <c r="O47" s="20">
        <v>0</v>
      </c>
      <c r="P47" s="51">
        <v>0</v>
      </c>
      <c r="Q47" s="42">
        <f t="shared" si="9"/>
        <v>0</v>
      </c>
      <c r="R47" s="9" t="b">
        <v>1</v>
      </c>
    </row>
    <row r="48" spans="2:18" ht="16.8" thickTop="1" thickBot="1" x14ac:dyDescent="0.3">
      <c r="B48" s="626"/>
      <c r="C48" s="630"/>
      <c r="D48" s="31" t="s">
        <v>69</v>
      </c>
      <c r="E48" s="22">
        <f t="shared" ref="E48:P48" si="10">SUM(E43:E47)</f>
        <v>10990580.279999999</v>
      </c>
      <c r="F48" s="32">
        <f t="shared" si="10"/>
        <v>12053008.320000002</v>
      </c>
      <c r="G48" s="32">
        <f t="shared" si="10"/>
        <v>16159707.969999999</v>
      </c>
      <c r="H48" s="32">
        <f t="shared" si="10"/>
        <v>13081672.389999999</v>
      </c>
      <c r="I48" s="32">
        <f t="shared" si="10"/>
        <v>14730353.49</v>
      </c>
      <c r="J48" s="32">
        <f t="shared" si="10"/>
        <v>17413034.100000001</v>
      </c>
      <c r="K48" s="32">
        <f t="shared" si="10"/>
        <v>15424744.239999998</v>
      </c>
      <c r="L48" s="32">
        <f t="shared" si="10"/>
        <v>16847445.110000003</v>
      </c>
      <c r="M48" s="32">
        <f t="shared" si="10"/>
        <v>20044414.909999996</v>
      </c>
      <c r="N48" s="32">
        <f t="shared" si="10"/>
        <v>14629577.489999998</v>
      </c>
      <c r="O48" s="32">
        <f t="shared" si="10"/>
        <v>11224069.640000001</v>
      </c>
      <c r="P48" s="57">
        <f t="shared" si="10"/>
        <v>8653524.3199999984</v>
      </c>
      <c r="Q48" s="46">
        <f>SUM(E48:P48)</f>
        <v>171252132.25999999</v>
      </c>
      <c r="R48" s="9" t="b">
        <v>1</v>
      </c>
    </row>
    <row r="49" spans="2:18" x14ac:dyDescent="0.25">
      <c r="B49" s="626"/>
      <c r="C49" s="631" t="s">
        <v>70</v>
      </c>
      <c r="D49" s="632"/>
      <c r="E49" s="14">
        <v>232727.94</v>
      </c>
      <c r="F49" s="23">
        <v>132988.91</v>
      </c>
      <c r="G49" s="23">
        <v>47831.03</v>
      </c>
      <c r="H49" s="23">
        <v>0</v>
      </c>
      <c r="I49" s="23">
        <v>0</v>
      </c>
      <c r="J49" s="23">
        <v>0</v>
      </c>
      <c r="K49" s="23">
        <v>0</v>
      </c>
      <c r="L49" s="23">
        <v>0</v>
      </c>
      <c r="M49" s="23">
        <v>-4241.03</v>
      </c>
      <c r="N49" s="23">
        <v>0</v>
      </c>
      <c r="O49" s="23">
        <v>0</v>
      </c>
      <c r="P49" s="53">
        <v>-120.42</v>
      </c>
      <c r="Q49" s="44">
        <f t="shared" si="9"/>
        <v>409186.43</v>
      </c>
      <c r="R49" s="9" t="b">
        <v>1</v>
      </c>
    </row>
    <row r="50" spans="2:18" ht="16.2" thickBot="1" x14ac:dyDescent="0.3">
      <c r="B50" s="626"/>
      <c r="C50" s="633" t="s">
        <v>71</v>
      </c>
      <c r="D50" s="634"/>
      <c r="E50" s="17">
        <v>360</v>
      </c>
      <c r="F50" s="17">
        <v>0</v>
      </c>
      <c r="G50" s="17">
        <v>4636.32</v>
      </c>
      <c r="H50" s="17">
        <v>400</v>
      </c>
      <c r="I50" s="17">
        <v>2434.16</v>
      </c>
      <c r="J50" s="17">
        <v>4737.3599999999997</v>
      </c>
      <c r="K50" s="17">
        <v>3463.2</v>
      </c>
      <c r="L50" s="17">
        <v>2866.95</v>
      </c>
      <c r="M50" s="17">
        <v>3411.72</v>
      </c>
      <c r="N50" s="17">
        <v>3676.01</v>
      </c>
      <c r="O50" s="17">
        <v>18270.759999999998</v>
      </c>
      <c r="P50" s="50">
        <v>3199.88</v>
      </c>
      <c r="Q50" s="41">
        <f t="shared" si="9"/>
        <v>47456.359999999993</v>
      </c>
      <c r="R50" s="9" t="b">
        <v>1</v>
      </c>
    </row>
    <row r="51" spans="2:18" ht="16.2" thickTop="1" x14ac:dyDescent="0.25">
      <c r="B51" s="626"/>
      <c r="C51" s="631" t="s">
        <v>32</v>
      </c>
      <c r="D51" s="632"/>
      <c r="E51" s="25">
        <f>E48+E49+E50</f>
        <v>11223668.219999999</v>
      </c>
      <c r="F51" s="25">
        <f t="shared" ref="F51:P51" si="11">F48+F49+F50</f>
        <v>12185997.230000002</v>
      </c>
      <c r="G51" s="25">
        <f t="shared" si="11"/>
        <v>16212175.319999998</v>
      </c>
      <c r="H51" s="25">
        <f t="shared" si="11"/>
        <v>13082072.389999999</v>
      </c>
      <c r="I51" s="25">
        <f t="shared" si="11"/>
        <v>14732787.65</v>
      </c>
      <c r="J51" s="25">
        <f t="shared" si="11"/>
        <v>17417771.460000001</v>
      </c>
      <c r="K51" s="25">
        <f t="shared" si="11"/>
        <v>15428207.439999998</v>
      </c>
      <c r="L51" s="25">
        <f t="shared" si="11"/>
        <v>16850312.060000002</v>
      </c>
      <c r="M51" s="25">
        <f t="shared" si="11"/>
        <v>20043585.599999994</v>
      </c>
      <c r="N51" s="25">
        <f t="shared" si="11"/>
        <v>14633253.499999998</v>
      </c>
      <c r="O51" s="25">
        <f t="shared" si="11"/>
        <v>11242340.4</v>
      </c>
      <c r="P51" s="54">
        <f t="shared" si="11"/>
        <v>8656603.7799999993</v>
      </c>
      <c r="Q51" s="44">
        <f t="shared" si="9"/>
        <v>171708775.05000001</v>
      </c>
      <c r="R51" s="9" t="b">
        <v>1</v>
      </c>
    </row>
    <row r="52" spans="2:18" x14ac:dyDescent="0.25">
      <c r="B52" s="626"/>
      <c r="C52" s="635" t="s">
        <v>27</v>
      </c>
      <c r="D52" s="636"/>
      <c r="E52" s="26">
        <v>57057</v>
      </c>
      <c r="F52" s="26">
        <v>57086</v>
      </c>
      <c r="G52" s="26">
        <v>60380</v>
      </c>
      <c r="H52" s="26">
        <v>60321</v>
      </c>
      <c r="I52" s="26">
        <v>65052</v>
      </c>
      <c r="J52" s="26">
        <v>68416</v>
      </c>
      <c r="K52" s="26">
        <v>65196</v>
      </c>
      <c r="L52" s="26">
        <v>73234</v>
      </c>
      <c r="M52" s="26">
        <v>72226</v>
      </c>
      <c r="N52" s="26">
        <v>63800</v>
      </c>
      <c r="O52" s="26">
        <v>50488</v>
      </c>
      <c r="P52" s="55">
        <v>63482</v>
      </c>
      <c r="Q52" s="45">
        <f>AVERAGE(E52:P52)</f>
        <v>63061.5</v>
      </c>
      <c r="R52" s="9" t="b">
        <v>1</v>
      </c>
    </row>
    <row r="53" spans="2:18" ht="16.2" thickBot="1" x14ac:dyDescent="0.3">
      <c r="B53" s="627"/>
      <c r="C53" s="637" t="s">
        <v>72</v>
      </c>
      <c r="D53" s="638"/>
      <c r="E53" s="29">
        <v>196.70975024975021</v>
      </c>
      <c r="F53" s="29">
        <v>213.46735153978213</v>
      </c>
      <c r="G53" s="29">
        <v>268.50240675720437</v>
      </c>
      <c r="H53" s="29">
        <v>216.87426252880422</v>
      </c>
      <c r="I53" s="29">
        <v>226.47708986656829</v>
      </c>
      <c r="J53" s="29">
        <v>254.58622924462117</v>
      </c>
      <c r="K53" s="29">
        <v>236.64346647033557</v>
      </c>
      <c r="L53" s="29">
        <v>230.08864816888334</v>
      </c>
      <c r="M53" s="29">
        <v>277.5120538310303</v>
      </c>
      <c r="N53" s="29">
        <v>229.36134012539182</v>
      </c>
      <c r="O53" s="29">
        <v>222.67351449849471</v>
      </c>
      <c r="P53" s="56">
        <v>136.36312309000976</v>
      </c>
      <c r="Q53" s="58">
        <f>Q51/Q52</f>
        <v>2722.8780642705933</v>
      </c>
      <c r="R53" s="9" t="b">
        <v>1</v>
      </c>
    </row>
    <row r="54" spans="2:18" x14ac:dyDescent="0.25">
      <c r="B54" s="625" t="s">
        <v>39</v>
      </c>
      <c r="C54" s="628" t="s">
        <v>66</v>
      </c>
      <c r="D54" s="10" t="s">
        <v>12</v>
      </c>
      <c r="E54" s="11">
        <v>56430010.25</v>
      </c>
      <c r="F54" s="11">
        <v>62761944.829999991</v>
      </c>
      <c r="G54" s="11">
        <v>81075480.409999996</v>
      </c>
      <c r="H54" s="11">
        <v>62411649.480000012</v>
      </c>
      <c r="I54" s="11">
        <v>71194220.799999997</v>
      </c>
      <c r="J54" s="11">
        <v>83632427.960000008</v>
      </c>
      <c r="K54" s="11">
        <v>73653258.140000001</v>
      </c>
      <c r="L54" s="11">
        <v>82350182.660000026</v>
      </c>
      <c r="M54" s="11">
        <v>99473678.299999997</v>
      </c>
      <c r="N54" s="11">
        <v>84240550.25999999</v>
      </c>
      <c r="O54" s="11">
        <v>93655776.040000007</v>
      </c>
      <c r="P54" s="48">
        <v>120756203.25999999</v>
      </c>
      <c r="Q54" s="39">
        <f>SUM(E54:P54)</f>
        <v>971635382.38999987</v>
      </c>
      <c r="R54" s="9" t="b">
        <v>1</v>
      </c>
    </row>
    <row r="55" spans="2:18" x14ac:dyDescent="0.25">
      <c r="B55" s="626"/>
      <c r="C55" s="629"/>
      <c r="D55" s="13" t="s">
        <v>67</v>
      </c>
      <c r="E55" s="14">
        <v>189936.38</v>
      </c>
      <c r="F55" s="14">
        <v>150435.92000000001</v>
      </c>
      <c r="G55" s="14">
        <v>246471.26</v>
      </c>
      <c r="H55" s="14">
        <v>229524.43999999997</v>
      </c>
      <c r="I55" s="14">
        <v>188685.4</v>
      </c>
      <c r="J55" s="14">
        <v>215599.18</v>
      </c>
      <c r="K55" s="14">
        <v>234261.79</v>
      </c>
      <c r="L55" s="14">
        <v>197098.47</v>
      </c>
      <c r="M55" s="14">
        <v>264124.79999999999</v>
      </c>
      <c r="N55" s="14">
        <v>284300.26</v>
      </c>
      <c r="O55" s="14">
        <v>250403.5</v>
      </c>
      <c r="P55" s="49">
        <v>294829.24</v>
      </c>
      <c r="Q55" s="40">
        <f t="shared" ref="Q55:Q62" si="12">SUM(E55:P55)</f>
        <v>2745670.6400000006</v>
      </c>
      <c r="R55" s="9" t="b">
        <v>1</v>
      </c>
    </row>
    <row r="56" spans="2:18" x14ac:dyDescent="0.25">
      <c r="B56" s="626"/>
      <c r="C56" s="629"/>
      <c r="D56" s="13" t="s">
        <v>14</v>
      </c>
      <c r="E56" s="14">
        <v>101087.55</v>
      </c>
      <c r="F56" s="14">
        <v>79024.789999999994</v>
      </c>
      <c r="G56" s="14">
        <v>117758.34</v>
      </c>
      <c r="H56" s="14">
        <v>162896.26999999999</v>
      </c>
      <c r="I56" s="14">
        <v>141408.59</v>
      </c>
      <c r="J56" s="14">
        <v>119792.31</v>
      </c>
      <c r="K56" s="14">
        <v>185185.92000000001</v>
      </c>
      <c r="L56" s="14">
        <v>147677.29</v>
      </c>
      <c r="M56" s="14">
        <v>120704.03</v>
      </c>
      <c r="N56" s="14">
        <v>99615.2</v>
      </c>
      <c r="O56" s="14">
        <v>76993.06</v>
      </c>
      <c r="P56" s="49">
        <v>214626.49</v>
      </c>
      <c r="Q56" s="40">
        <f t="shared" si="12"/>
        <v>1566769.8399999999</v>
      </c>
      <c r="R56" s="9" t="b">
        <v>1</v>
      </c>
    </row>
    <row r="57" spans="2:18" ht="16.2" thickBot="1" x14ac:dyDescent="0.3">
      <c r="B57" s="626"/>
      <c r="C57" s="629"/>
      <c r="D57" s="16" t="s">
        <v>68</v>
      </c>
      <c r="E57" s="17">
        <v>1321931.1399999999</v>
      </c>
      <c r="F57" s="17">
        <v>1389322.21</v>
      </c>
      <c r="G57" s="17">
        <v>1538203.32</v>
      </c>
      <c r="H57" s="17">
        <v>1491058.01</v>
      </c>
      <c r="I57" s="17">
        <v>1501150.15</v>
      </c>
      <c r="J57" s="17">
        <v>1488698.58</v>
      </c>
      <c r="K57" s="17">
        <v>1527792.79</v>
      </c>
      <c r="L57" s="17">
        <v>1569509.75</v>
      </c>
      <c r="M57" s="17">
        <v>1663201.68</v>
      </c>
      <c r="N57" s="17">
        <v>1816328.24</v>
      </c>
      <c r="O57" s="17">
        <v>2055374.69</v>
      </c>
      <c r="P57" s="50">
        <v>2172677.2799999998</v>
      </c>
      <c r="Q57" s="41">
        <f t="shared" si="12"/>
        <v>19535247.84</v>
      </c>
      <c r="R57" s="9" t="b">
        <v>1</v>
      </c>
    </row>
    <row r="58" spans="2:18" ht="16.8" hidden="1" thickTop="1" thickBot="1" x14ac:dyDescent="0.3">
      <c r="B58" s="626"/>
      <c r="C58" s="629"/>
      <c r="D58" s="19" t="s">
        <v>15</v>
      </c>
      <c r="E58" s="20">
        <v>0</v>
      </c>
      <c r="F58" s="20">
        <v>0</v>
      </c>
      <c r="G58" s="20">
        <v>0</v>
      </c>
      <c r="H58" s="20">
        <v>0</v>
      </c>
      <c r="I58" s="20">
        <v>0</v>
      </c>
      <c r="J58" s="20">
        <v>0</v>
      </c>
      <c r="K58" s="20">
        <v>0</v>
      </c>
      <c r="L58" s="20">
        <v>0</v>
      </c>
      <c r="M58" s="20">
        <v>0</v>
      </c>
      <c r="N58" s="20">
        <v>0</v>
      </c>
      <c r="O58" s="20">
        <v>0</v>
      </c>
      <c r="P58" s="51">
        <v>0</v>
      </c>
      <c r="Q58" s="42">
        <f t="shared" si="12"/>
        <v>0</v>
      </c>
      <c r="R58" s="9" t="b">
        <v>1</v>
      </c>
    </row>
    <row r="59" spans="2:18" ht="16.8" thickTop="1" thickBot="1" x14ac:dyDescent="0.3">
      <c r="B59" s="626"/>
      <c r="C59" s="630"/>
      <c r="D59" s="31" t="s">
        <v>69</v>
      </c>
      <c r="E59" s="22">
        <f>SUM(E54:E58)</f>
        <v>58042965.32</v>
      </c>
      <c r="F59" s="32">
        <f t="shared" ref="F59:P59" si="13">SUM(F54:F58)</f>
        <v>64380727.749999993</v>
      </c>
      <c r="G59" s="32">
        <f t="shared" si="13"/>
        <v>82977913.329999998</v>
      </c>
      <c r="H59" s="32">
        <f t="shared" si="13"/>
        <v>64295128.20000001</v>
      </c>
      <c r="I59" s="32">
        <f t="shared" si="13"/>
        <v>73025464.940000013</v>
      </c>
      <c r="J59" s="32">
        <f t="shared" si="13"/>
        <v>85456518.030000016</v>
      </c>
      <c r="K59" s="32">
        <f t="shared" si="13"/>
        <v>75600498.640000015</v>
      </c>
      <c r="L59" s="32">
        <f t="shared" si="13"/>
        <v>84264468.170000032</v>
      </c>
      <c r="M59" s="32">
        <f t="shared" si="13"/>
        <v>101521708.81</v>
      </c>
      <c r="N59" s="32">
        <f t="shared" si="13"/>
        <v>86440793.959999993</v>
      </c>
      <c r="O59" s="32">
        <f t="shared" si="13"/>
        <v>96038547.290000007</v>
      </c>
      <c r="P59" s="57">
        <f t="shared" si="13"/>
        <v>123438336.26999998</v>
      </c>
      <c r="Q59" s="46">
        <f t="shared" si="12"/>
        <v>995483070.71000004</v>
      </c>
      <c r="R59" s="9" t="b">
        <v>1</v>
      </c>
    </row>
    <row r="60" spans="2:18" x14ac:dyDescent="0.25">
      <c r="B60" s="626"/>
      <c r="C60" s="631" t="s">
        <v>70</v>
      </c>
      <c r="D60" s="632"/>
      <c r="E60" s="14">
        <v>1347917.34</v>
      </c>
      <c r="F60" s="23">
        <v>300323.59999999998</v>
      </c>
      <c r="G60" s="23">
        <v>88468.1</v>
      </c>
      <c r="H60" s="23">
        <v>0</v>
      </c>
      <c r="I60" s="23">
        <v>0</v>
      </c>
      <c r="J60" s="23">
        <v>0</v>
      </c>
      <c r="K60" s="23">
        <v>0</v>
      </c>
      <c r="L60" s="23">
        <v>0</v>
      </c>
      <c r="M60" s="23">
        <v>-114734.05</v>
      </c>
      <c r="N60" s="23">
        <v>0</v>
      </c>
      <c r="O60" s="23">
        <v>0</v>
      </c>
      <c r="P60" s="53">
        <v>-8389.17</v>
      </c>
      <c r="Q60" s="44">
        <f t="shared" si="12"/>
        <v>1613585.82</v>
      </c>
      <c r="R60" s="9" t="b">
        <v>1</v>
      </c>
    </row>
    <row r="61" spans="2:18" ht="16.2" thickBot="1" x14ac:dyDescent="0.3">
      <c r="B61" s="626"/>
      <c r="C61" s="633" t="s">
        <v>71</v>
      </c>
      <c r="D61" s="634"/>
      <c r="E61" s="17">
        <v>67618.789999999994</v>
      </c>
      <c r="F61" s="17">
        <v>75719.360000000001</v>
      </c>
      <c r="G61" s="17">
        <v>94344.12</v>
      </c>
      <c r="H61" s="17">
        <v>50475.35</v>
      </c>
      <c r="I61" s="17">
        <v>100653.75999999999</v>
      </c>
      <c r="J61" s="17">
        <v>127096.27</v>
      </c>
      <c r="K61" s="17">
        <v>70911.37</v>
      </c>
      <c r="L61" s="17">
        <v>110351.64</v>
      </c>
      <c r="M61" s="17">
        <v>117585.95</v>
      </c>
      <c r="N61" s="17">
        <v>122940.18</v>
      </c>
      <c r="O61" s="17">
        <v>154102.35</v>
      </c>
      <c r="P61" s="50">
        <v>118754.35</v>
      </c>
      <c r="Q61" s="41">
        <f t="shared" si="12"/>
        <v>1210553.4900000002</v>
      </c>
      <c r="R61" s="9" t="b">
        <v>1</v>
      </c>
    </row>
    <row r="62" spans="2:18" ht="16.2" thickTop="1" x14ac:dyDescent="0.25">
      <c r="B62" s="626"/>
      <c r="C62" s="631" t="s">
        <v>32</v>
      </c>
      <c r="D62" s="632"/>
      <c r="E62" s="25">
        <f>E59+E60+E61</f>
        <v>59458501.450000003</v>
      </c>
      <c r="F62" s="25">
        <f t="shared" ref="F62:P62" si="14">F59+F60+F61</f>
        <v>64756770.709999993</v>
      </c>
      <c r="G62" s="25">
        <f t="shared" si="14"/>
        <v>83160725.549999997</v>
      </c>
      <c r="H62" s="25">
        <f t="shared" si="14"/>
        <v>64345603.550000012</v>
      </c>
      <c r="I62" s="25">
        <f t="shared" si="14"/>
        <v>73126118.700000018</v>
      </c>
      <c r="J62" s="25">
        <f t="shared" si="14"/>
        <v>85583614.300000012</v>
      </c>
      <c r="K62" s="25">
        <f t="shared" si="14"/>
        <v>75671410.01000002</v>
      </c>
      <c r="L62" s="25">
        <f t="shared" si="14"/>
        <v>84374819.810000032</v>
      </c>
      <c r="M62" s="25">
        <f t="shared" si="14"/>
        <v>101524560.71000001</v>
      </c>
      <c r="N62" s="25">
        <f t="shared" si="14"/>
        <v>86563734.140000001</v>
      </c>
      <c r="O62" s="25">
        <f t="shared" si="14"/>
        <v>96192649.640000001</v>
      </c>
      <c r="P62" s="54">
        <f t="shared" si="14"/>
        <v>123548701.44999997</v>
      </c>
      <c r="Q62" s="44">
        <f t="shared" si="12"/>
        <v>998307210.0200001</v>
      </c>
      <c r="R62" s="9" t="b">
        <v>1</v>
      </c>
    </row>
    <row r="63" spans="2:18" x14ac:dyDescent="0.25">
      <c r="B63" s="626"/>
      <c r="C63" s="635" t="s">
        <v>27</v>
      </c>
      <c r="D63" s="636"/>
      <c r="E63" s="26">
        <v>166313</v>
      </c>
      <c r="F63" s="26">
        <v>164589</v>
      </c>
      <c r="G63" s="26">
        <v>175924</v>
      </c>
      <c r="H63" s="26">
        <v>180706</v>
      </c>
      <c r="I63" s="26">
        <v>186477</v>
      </c>
      <c r="J63" s="26">
        <v>195625</v>
      </c>
      <c r="K63" s="26">
        <v>199866</v>
      </c>
      <c r="L63" s="26">
        <v>217664</v>
      </c>
      <c r="M63" s="26">
        <v>224449</v>
      </c>
      <c r="N63" s="26">
        <v>235118</v>
      </c>
      <c r="O63" s="26">
        <v>261360</v>
      </c>
      <c r="P63" s="55">
        <v>292363</v>
      </c>
      <c r="Q63" s="45">
        <f>AVERAGE(E63:P63)</f>
        <v>208371.16666666666</v>
      </c>
      <c r="R63" s="9" t="b">
        <v>1</v>
      </c>
    </row>
    <row r="64" spans="2:18" ht="16.2" thickBot="1" x14ac:dyDescent="0.3">
      <c r="B64" s="627"/>
      <c r="C64" s="637" t="s">
        <v>72</v>
      </c>
      <c r="D64" s="638"/>
      <c r="E64" s="29">
        <v>357.50964416491797</v>
      </c>
      <c r="F64" s="29">
        <v>393.44531353857178</v>
      </c>
      <c r="G64" s="29">
        <v>472.70824645869806</v>
      </c>
      <c r="H64" s="29">
        <v>356.07895448961301</v>
      </c>
      <c r="I64" s="29">
        <v>392.14551231519181</v>
      </c>
      <c r="J64" s="29">
        <v>437.48812421725245</v>
      </c>
      <c r="K64" s="29">
        <v>378.61071923188547</v>
      </c>
      <c r="L64" s="29">
        <v>387.63791812150851</v>
      </c>
      <c r="M64" s="29">
        <v>452.3279707639598</v>
      </c>
      <c r="N64" s="29">
        <v>368.17144642264736</v>
      </c>
      <c r="O64" s="29">
        <v>368.0465627486991</v>
      </c>
      <c r="P64" s="56">
        <v>422.5866523807731</v>
      </c>
      <c r="Q64" s="58">
        <f>Q62/Q63</f>
        <v>4791.0045616676016</v>
      </c>
      <c r="R64" s="9" t="b">
        <v>1</v>
      </c>
    </row>
    <row r="65" spans="2:18" x14ac:dyDescent="0.25">
      <c r="B65" s="626" t="s">
        <v>73</v>
      </c>
      <c r="C65" s="628" t="s">
        <v>66</v>
      </c>
      <c r="D65" s="10" t="s">
        <v>12</v>
      </c>
      <c r="E65" s="11">
        <v>66951215.049999997</v>
      </c>
      <c r="F65" s="11">
        <v>74347086.839999989</v>
      </c>
      <c r="G65" s="11">
        <v>96699887.409999996</v>
      </c>
      <c r="H65" s="11">
        <v>74995464.870000005</v>
      </c>
      <c r="I65" s="11">
        <v>85409358.120000005</v>
      </c>
      <c r="J65" s="11">
        <v>100509295.40000001</v>
      </c>
      <c r="K65" s="11">
        <v>88573946.319999993</v>
      </c>
      <c r="L65" s="11">
        <v>98674874.430000022</v>
      </c>
      <c r="M65" s="11">
        <v>118954705.61999999</v>
      </c>
      <c r="N65" s="11">
        <v>98362057.00999999</v>
      </c>
      <c r="O65" s="11">
        <v>104488008.04000001</v>
      </c>
      <c r="P65" s="48">
        <v>129094369.92999999</v>
      </c>
      <c r="Q65" s="39">
        <f>SUM(E65:P65)</f>
        <v>1137060269.04</v>
      </c>
      <c r="R65" s="9" t="b">
        <v>1</v>
      </c>
    </row>
    <row r="66" spans="2:18" x14ac:dyDescent="0.25">
      <c r="B66" s="626"/>
      <c r="C66" s="629"/>
      <c r="D66" s="13" t="s">
        <v>67</v>
      </c>
      <c r="E66" s="14">
        <v>212967.42</v>
      </c>
      <c r="F66" s="14">
        <v>167965.22</v>
      </c>
      <c r="G66" s="14">
        <v>257368.01</v>
      </c>
      <c r="H66" s="14">
        <v>238409.48999999996</v>
      </c>
      <c r="I66" s="14">
        <v>200318.03999999998</v>
      </c>
      <c r="J66" s="14">
        <v>255013.19999999998</v>
      </c>
      <c r="K66" s="14">
        <v>252644.56</v>
      </c>
      <c r="L66" s="14">
        <v>216087.46</v>
      </c>
      <c r="M66" s="14">
        <v>290917.81</v>
      </c>
      <c r="N66" s="14">
        <v>297780.43</v>
      </c>
      <c r="O66" s="14">
        <v>255450.88</v>
      </c>
      <c r="P66" s="49">
        <v>298389.3</v>
      </c>
      <c r="Q66" s="40">
        <f t="shared" ref="Q66:Q73" si="15">SUM(E66:P66)</f>
        <v>2943311.82</v>
      </c>
      <c r="R66" s="9" t="b">
        <v>1</v>
      </c>
    </row>
    <row r="67" spans="2:18" x14ac:dyDescent="0.25">
      <c r="B67" s="626"/>
      <c r="C67" s="629"/>
      <c r="D67" s="13" t="s">
        <v>14</v>
      </c>
      <c r="E67" s="14">
        <v>101087.55</v>
      </c>
      <c r="F67" s="14">
        <v>79024.789999999994</v>
      </c>
      <c r="G67" s="14">
        <v>117758.34</v>
      </c>
      <c r="H67" s="14">
        <v>162896.26999999999</v>
      </c>
      <c r="I67" s="14">
        <v>144617.25</v>
      </c>
      <c r="J67" s="14">
        <v>123211.98999999999</v>
      </c>
      <c r="K67" s="14">
        <v>188394.58000000002</v>
      </c>
      <c r="L67" s="14">
        <v>149054.63</v>
      </c>
      <c r="M67" s="14">
        <v>138007.51999999999</v>
      </c>
      <c r="N67" s="14">
        <v>104958.95</v>
      </c>
      <c r="O67" s="14">
        <v>83641.63</v>
      </c>
      <c r="P67" s="49">
        <v>214626.49</v>
      </c>
      <c r="Q67" s="40">
        <f t="shared" si="15"/>
        <v>1607279.99</v>
      </c>
      <c r="R67" s="9" t="b">
        <v>1</v>
      </c>
    </row>
    <row r="68" spans="2:18" ht="16.2" thickBot="1" x14ac:dyDescent="0.3">
      <c r="B68" s="626"/>
      <c r="C68" s="629"/>
      <c r="D68" s="16" t="s">
        <v>68</v>
      </c>
      <c r="E68" s="17">
        <v>1768275.5799999998</v>
      </c>
      <c r="F68" s="17">
        <v>1839659.22</v>
      </c>
      <c r="G68" s="17">
        <v>2062607.54</v>
      </c>
      <c r="H68" s="17">
        <v>1980029.96</v>
      </c>
      <c r="I68" s="17">
        <v>2001525.02</v>
      </c>
      <c r="J68" s="17">
        <v>1982031.54</v>
      </c>
      <c r="K68" s="17">
        <v>2010257.42</v>
      </c>
      <c r="L68" s="17">
        <v>2071896.76</v>
      </c>
      <c r="M68" s="17">
        <v>2182492.77</v>
      </c>
      <c r="N68" s="17">
        <v>2305575.06</v>
      </c>
      <c r="O68" s="17">
        <v>2435516.38</v>
      </c>
      <c r="P68" s="50">
        <v>2484474.8699999996</v>
      </c>
      <c r="Q68" s="41">
        <f t="shared" si="15"/>
        <v>25124342.119999997</v>
      </c>
      <c r="R68" s="9" t="b">
        <v>1</v>
      </c>
    </row>
    <row r="69" spans="2:18" ht="16.8" hidden="1" thickTop="1" thickBot="1" x14ac:dyDescent="0.3">
      <c r="B69" s="626"/>
      <c r="C69" s="629"/>
      <c r="D69" s="19" t="s">
        <v>15</v>
      </c>
      <c r="E69" s="20">
        <v>0</v>
      </c>
      <c r="F69" s="20">
        <v>0</v>
      </c>
      <c r="G69" s="20">
        <v>0</v>
      </c>
      <c r="H69" s="20">
        <v>0</v>
      </c>
      <c r="I69" s="20">
        <v>0</v>
      </c>
      <c r="J69" s="20">
        <v>0</v>
      </c>
      <c r="K69" s="20">
        <v>0</v>
      </c>
      <c r="L69" s="20">
        <v>0</v>
      </c>
      <c r="M69" s="20">
        <v>0</v>
      </c>
      <c r="N69" s="20">
        <v>0</v>
      </c>
      <c r="O69" s="20">
        <v>0</v>
      </c>
      <c r="P69" s="51">
        <v>0</v>
      </c>
      <c r="Q69" s="42">
        <f t="shared" si="15"/>
        <v>0</v>
      </c>
      <c r="R69" s="9" t="b">
        <v>1</v>
      </c>
    </row>
    <row r="70" spans="2:18" ht="16.8" thickTop="1" thickBot="1" x14ac:dyDescent="0.3">
      <c r="B70" s="626"/>
      <c r="C70" s="630"/>
      <c r="D70" s="31" t="s">
        <v>69</v>
      </c>
      <c r="E70" s="22">
        <f>SUM(E65:E69)</f>
        <v>69033545.599999994</v>
      </c>
      <c r="F70" s="32">
        <f t="shared" ref="F70:P70" si="16">SUM(F65:F69)</f>
        <v>76433736.069999993</v>
      </c>
      <c r="G70" s="32">
        <f t="shared" si="16"/>
        <v>99137621.300000012</v>
      </c>
      <c r="H70" s="32">
        <f t="shared" si="16"/>
        <v>77376800.589999989</v>
      </c>
      <c r="I70" s="32">
        <f t="shared" si="16"/>
        <v>87755818.430000007</v>
      </c>
      <c r="J70" s="32">
        <f t="shared" si="16"/>
        <v>102869552.13000001</v>
      </c>
      <c r="K70" s="32">
        <f t="shared" si="16"/>
        <v>91025242.879999995</v>
      </c>
      <c r="L70" s="32">
        <f t="shared" si="16"/>
        <v>101111913.28000002</v>
      </c>
      <c r="M70" s="32">
        <f t="shared" si="16"/>
        <v>121566123.71999998</v>
      </c>
      <c r="N70" s="32">
        <f t="shared" si="16"/>
        <v>101070371.45</v>
      </c>
      <c r="O70" s="32">
        <f t="shared" si="16"/>
        <v>107262616.92999999</v>
      </c>
      <c r="P70" s="57">
        <f t="shared" si="16"/>
        <v>132091860.58999999</v>
      </c>
      <c r="Q70" s="46">
        <f t="shared" si="15"/>
        <v>1166735202.97</v>
      </c>
      <c r="R70" s="9" t="b">
        <v>1</v>
      </c>
    </row>
    <row r="71" spans="2:18" x14ac:dyDescent="0.25">
      <c r="B71" s="626"/>
      <c r="C71" s="631" t="s">
        <v>70</v>
      </c>
      <c r="D71" s="632"/>
      <c r="E71" s="14">
        <v>1580645.28</v>
      </c>
      <c r="F71" s="23">
        <v>433312.51</v>
      </c>
      <c r="G71" s="23">
        <v>136299.13</v>
      </c>
      <c r="H71" s="23">
        <v>0</v>
      </c>
      <c r="I71" s="23">
        <v>0</v>
      </c>
      <c r="J71" s="23">
        <v>0</v>
      </c>
      <c r="K71" s="23">
        <v>0</v>
      </c>
      <c r="L71" s="23">
        <v>0</v>
      </c>
      <c r="M71" s="23">
        <v>-118975.08</v>
      </c>
      <c r="N71" s="23">
        <v>0</v>
      </c>
      <c r="O71" s="23">
        <v>0</v>
      </c>
      <c r="P71" s="53">
        <v>-8509.59</v>
      </c>
      <c r="Q71" s="44">
        <f t="shared" si="15"/>
        <v>2022772.2499999998</v>
      </c>
      <c r="R71" s="9" t="b">
        <v>1</v>
      </c>
    </row>
    <row r="72" spans="2:18" ht="16.2" thickBot="1" x14ac:dyDescent="0.3">
      <c r="B72" s="626"/>
      <c r="C72" s="633" t="s">
        <v>71</v>
      </c>
      <c r="D72" s="634"/>
      <c r="E72" s="17">
        <v>67978.789999999994</v>
      </c>
      <c r="F72" s="17">
        <v>75719.360000000001</v>
      </c>
      <c r="G72" s="17">
        <v>98980.44</v>
      </c>
      <c r="H72" s="17">
        <v>50875.35</v>
      </c>
      <c r="I72" s="17">
        <v>103087.92</v>
      </c>
      <c r="J72" s="17">
        <v>131833.63</v>
      </c>
      <c r="K72" s="17">
        <v>74374.569999999992</v>
      </c>
      <c r="L72" s="17">
        <v>113218.59</v>
      </c>
      <c r="M72" s="17">
        <v>120997.67</v>
      </c>
      <c r="N72" s="17">
        <v>126616.18999999999</v>
      </c>
      <c r="O72" s="17">
        <v>172373.11000000002</v>
      </c>
      <c r="P72" s="50">
        <v>121954.23000000001</v>
      </c>
      <c r="Q72" s="41">
        <f t="shared" si="15"/>
        <v>1258009.8499999999</v>
      </c>
      <c r="R72" s="9" t="b">
        <v>1</v>
      </c>
    </row>
    <row r="73" spans="2:18" ht="16.2" thickTop="1" x14ac:dyDescent="0.25">
      <c r="B73" s="626"/>
      <c r="C73" s="631" t="s">
        <v>32</v>
      </c>
      <c r="D73" s="632"/>
      <c r="E73" s="25">
        <f>E70+E71+E72</f>
        <v>70682169.670000002</v>
      </c>
      <c r="F73" s="25">
        <f t="shared" ref="F73:P73" si="17">F70+F71+F72</f>
        <v>76942767.939999998</v>
      </c>
      <c r="G73" s="25">
        <f t="shared" si="17"/>
        <v>99372900.870000005</v>
      </c>
      <c r="H73" s="25">
        <f t="shared" si="17"/>
        <v>77427675.939999983</v>
      </c>
      <c r="I73" s="25">
        <f t="shared" si="17"/>
        <v>87858906.350000009</v>
      </c>
      <c r="J73" s="25">
        <f t="shared" si="17"/>
        <v>103001385.76000001</v>
      </c>
      <c r="K73" s="25">
        <f t="shared" si="17"/>
        <v>91099617.449999988</v>
      </c>
      <c r="L73" s="25">
        <f t="shared" si="17"/>
        <v>101225131.87000002</v>
      </c>
      <c r="M73" s="25">
        <f t="shared" si="17"/>
        <v>121568146.30999999</v>
      </c>
      <c r="N73" s="25">
        <f t="shared" si="17"/>
        <v>101196987.64</v>
      </c>
      <c r="O73" s="25">
        <f t="shared" si="17"/>
        <v>107434990.03999999</v>
      </c>
      <c r="P73" s="54">
        <f t="shared" si="17"/>
        <v>132205305.22999999</v>
      </c>
      <c r="Q73" s="44">
        <f t="shared" si="15"/>
        <v>1170015985.0699999</v>
      </c>
      <c r="R73" s="9" t="b">
        <v>1</v>
      </c>
    </row>
    <row r="74" spans="2:18" x14ac:dyDescent="0.25">
      <c r="B74" s="626"/>
      <c r="C74" s="635" t="s">
        <v>27</v>
      </c>
      <c r="D74" s="636"/>
      <c r="E74" s="26">
        <v>223370</v>
      </c>
      <c r="F74" s="26">
        <v>221675</v>
      </c>
      <c r="G74" s="26">
        <v>236304</v>
      </c>
      <c r="H74" s="26">
        <v>241027</v>
      </c>
      <c r="I74" s="26">
        <v>251529</v>
      </c>
      <c r="J74" s="26">
        <v>264041</v>
      </c>
      <c r="K74" s="26">
        <v>265062</v>
      </c>
      <c r="L74" s="26">
        <v>290898</v>
      </c>
      <c r="M74" s="26">
        <v>296675</v>
      </c>
      <c r="N74" s="26">
        <v>298918</v>
      </c>
      <c r="O74" s="26">
        <v>311848</v>
      </c>
      <c r="P74" s="55">
        <v>355845</v>
      </c>
      <c r="Q74" s="45">
        <f>AVERAGE(E74:P74)</f>
        <v>271432.66666666669</v>
      </c>
      <c r="R74" s="9" t="b">
        <v>1</v>
      </c>
    </row>
    <row r="75" spans="2:18" ht="16.2" thickBot="1" x14ac:dyDescent="0.3">
      <c r="B75" s="627"/>
      <c r="C75" s="637" t="s">
        <v>72</v>
      </c>
      <c r="D75" s="638"/>
      <c r="E75" s="29">
        <v>316.43537480413664</v>
      </c>
      <c r="F75" s="29">
        <v>347.0971825420097</v>
      </c>
      <c r="G75" s="29">
        <v>420.52991430530165</v>
      </c>
      <c r="H75" s="29">
        <v>321.24067403236972</v>
      </c>
      <c r="I75" s="29">
        <v>349.29931081505515</v>
      </c>
      <c r="J75" s="29">
        <v>390.09618112338615</v>
      </c>
      <c r="K75" s="29">
        <v>343.69173042533441</v>
      </c>
      <c r="L75" s="29">
        <v>347.97465733693605</v>
      </c>
      <c r="M75" s="29">
        <v>409.76875810230047</v>
      </c>
      <c r="N75" s="29">
        <v>338.54430860637365</v>
      </c>
      <c r="O75" s="29">
        <v>344.51075536799976</v>
      </c>
      <c r="P75" s="56">
        <v>371.52497640826761</v>
      </c>
      <c r="Q75" s="58">
        <f>Q73/Q74</f>
        <v>4310.5201722342426</v>
      </c>
      <c r="R75" s="9" t="b">
        <v>1</v>
      </c>
    </row>
    <row r="76" spans="2:18" x14ac:dyDescent="0.25">
      <c r="B76" s="639" t="s">
        <v>4</v>
      </c>
      <c r="C76" s="639"/>
      <c r="D76" s="639"/>
      <c r="E76" s="639"/>
      <c r="F76" s="639"/>
      <c r="G76" s="639"/>
      <c r="H76" s="639"/>
      <c r="I76" s="639"/>
      <c r="J76" s="639"/>
      <c r="K76" s="639"/>
      <c r="L76" s="639"/>
      <c r="M76" s="639"/>
      <c r="N76" s="639"/>
      <c r="O76" s="639"/>
      <c r="P76" s="639"/>
      <c r="Q76" s="639"/>
    </row>
    <row r="77" spans="2:18" ht="15.75" customHeight="1" x14ac:dyDescent="0.25">
      <c r="B77" s="640" t="s">
        <v>74</v>
      </c>
      <c r="C77" s="640"/>
      <c r="D77" s="640"/>
      <c r="E77" s="640"/>
      <c r="F77" s="640"/>
      <c r="G77" s="640"/>
      <c r="H77" s="640"/>
      <c r="I77" s="640"/>
      <c r="J77" s="640"/>
      <c r="K77" s="640"/>
      <c r="L77" s="640"/>
      <c r="M77" s="640"/>
      <c r="N77" s="640"/>
      <c r="O77" s="640"/>
      <c r="P77" s="640"/>
      <c r="Q77" s="640"/>
    </row>
    <row r="78" spans="2:18" ht="15.75" customHeight="1" x14ac:dyDescent="0.25">
      <c r="B78" s="640" t="s">
        <v>79</v>
      </c>
      <c r="C78" s="640"/>
      <c r="D78" s="640"/>
      <c r="E78" s="640"/>
      <c r="F78" s="640"/>
      <c r="G78" s="640"/>
      <c r="H78" s="640"/>
      <c r="I78" s="640"/>
      <c r="J78" s="640"/>
      <c r="K78" s="640"/>
      <c r="L78" s="640"/>
      <c r="M78" s="640"/>
      <c r="N78" s="640"/>
      <c r="O78" s="640"/>
      <c r="P78" s="640"/>
      <c r="Q78" s="640"/>
    </row>
    <row r="80" spans="2:18" ht="16.2" thickBot="1" x14ac:dyDescent="0.3">
      <c r="B80" s="622" t="s">
        <v>78</v>
      </c>
      <c r="C80" s="622"/>
      <c r="D80" s="622"/>
      <c r="E80" s="622"/>
      <c r="F80" s="622"/>
      <c r="G80" s="622"/>
      <c r="H80" s="622"/>
      <c r="I80" s="622"/>
      <c r="J80" s="622"/>
      <c r="K80" s="622"/>
      <c r="L80" s="622"/>
      <c r="M80" s="622"/>
      <c r="N80" s="622"/>
      <c r="O80" s="622"/>
      <c r="P80" s="622"/>
      <c r="Q80" s="622"/>
    </row>
    <row r="81" spans="2:17" ht="16.2" thickBot="1" x14ac:dyDescent="0.3">
      <c r="B81" s="5" t="s">
        <v>63</v>
      </c>
      <c r="C81" s="623" t="s">
        <v>11</v>
      </c>
      <c r="D81" s="624"/>
      <c r="E81" s="6">
        <v>42186</v>
      </c>
      <c r="F81" s="7">
        <v>42217</v>
      </c>
      <c r="G81" s="7">
        <v>42248</v>
      </c>
      <c r="H81" s="7">
        <v>42278</v>
      </c>
      <c r="I81" s="7">
        <v>42309</v>
      </c>
      <c r="J81" s="7">
        <v>42339</v>
      </c>
      <c r="K81" s="7">
        <v>42370</v>
      </c>
      <c r="L81" s="7">
        <v>42401</v>
      </c>
      <c r="M81" s="7">
        <v>42430</v>
      </c>
      <c r="N81" s="7">
        <v>42461</v>
      </c>
      <c r="O81" s="7">
        <v>42491</v>
      </c>
      <c r="P81" s="7">
        <v>42522</v>
      </c>
      <c r="Q81" s="8" t="s">
        <v>54</v>
      </c>
    </row>
    <row r="82" spans="2:17" x14ac:dyDescent="0.25">
      <c r="B82" s="625" t="s">
        <v>65</v>
      </c>
      <c r="C82" s="628" t="s">
        <v>66</v>
      </c>
      <c r="D82" s="33" t="s">
        <v>12</v>
      </c>
      <c r="E82" s="11"/>
      <c r="F82" s="11">
        <v>8566874.1500000004</v>
      </c>
      <c r="G82" s="11">
        <v>6861785.040000001</v>
      </c>
      <c r="H82" s="11">
        <v>7141601.4100000001</v>
      </c>
      <c r="I82" s="11"/>
      <c r="J82" s="11"/>
      <c r="K82" s="11"/>
      <c r="L82" s="11"/>
      <c r="M82" s="11"/>
      <c r="N82" s="11"/>
      <c r="O82" s="11"/>
      <c r="P82" s="11"/>
      <c r="Q82" s="12">
        <f>SUM(E82:P82)</f>
        <v>22570260.600000001</v>
      </c>
    </row>
    <row r="83" spans="2:17" x14ac:dyDescent="0.25">
      <c r="B83" s="626"/>
      <c r="C83" s="629"/>
      <c r="D83" s="34" t="s">
        <v>67</v>
      </c>
      <c r="E83" s="14"/>
      <c r="F83" s="14">
        <v>359.25</v>
      </c>
      <c r="G83" s="14">
        <v>491.29</v>
      </c>
      <c r="H83" s="14">
        <v>2271</v>
      </c>
      <c r="I83" s="14"/>
      <c r="J83" s="14"/>
      <c r="K83" s="14"/>
      <c r="L83" s="14"/>
      <c r="M83" s="14"/>
      <c r="N83" s="14"/>
      <c r="O83" s="14"/>
      <c r="P83" s="14"/>
      <c r="Q83" s="15">
        <f t="shared" ref="Q83:Q90" si="18">SUM(E83:P83)</f>
        <v>3121.54</v>
      </c>
    </row>
    <row r="84" spans="2:17" x14ac:dyDescent="0.25">
      <c r="B84" s="626"/>
      <c r="C84" s="629"/>
      <c r="D84" s="34" t="s">
        <v>14</v>
      </c>
      <c r="E84" s="14"/>
      <c r="F84" s="14">
        <v>0</v>
      </c>
      <c r="G84" s="14">
        <v>0</v>
      </c>
      <c r="H84" s="14">
        <v>0</v>
      </c>
      <c r="I84" s="14"/>
      <c r="J84" s="14"/>
      <c r="K84" s="14"/>
      <c r="L84" s="14"/>
      <c r="M84" s="14"/>
      <c r="N84" s="14"/>
      <c r="O84" s="14"/>
      <c r="P84" s="14"/>
      <c r="Q84" s="15">
        <f t="shared" si="18"/>
        <v>0</v>
      </c>
    </row>
    <row r="85" spans="2:17" x14ac:dyDescent="0.25">
      <c r="B85" s="626"/>
      <c r="C85" s="629"/>
      <c r="D85" s="34" t="s">
        <v>68</v>
      </c>
      <c r="E85" s="14"/>
      <c r="F85" s="14">
        <v>247224.83</v>
      </c>
      <c r="G85" s="14">
        <v>265894.2</v>
      </c>
      <c r="H85" s="14">
        <v>277106.90999999997</v>
      </c>
      <c r="I85" s="14"/>
      <c r="J85" s="14"/>
      <c r="K85" s="14"/>
      <c r="L85" s="14"/>
      <c r="M85" s="14"/>
      <c r="N85" s="14"/>
      <c r="O85" s="14"/>
      <c r="P85" s="14"/>
      <c r="Q85" s="15">
        <f t="shared" si="18"/>
        <v>790225.94</v>
      </c>
    </row>
    <row r="86" spans="2:17" ht="16.2" thickBot="1" x14ac:dyDescent="0.3">
      <c r="B86" s="626"/>
      <c r="C86" s="629"/>
      <c r="D86" s="35" t="s">
        <v>15</v>
      </c>
      <c r="E86" s="17"/>
      <c r="F86" s="17">
        <v>0</v>
      </c>
      <c r="G86" s="17">
        <v>0</v>
      </c>
      <c r="H86" s="17">
        <v>0</v>
      </c>
      <c r="I86" s="17"/>
      <c r="J86" s="17"/>
      <c r="K86" s="17"/>
      <c r="L86" s="17"/>
      <c r="M86" s="17"/>
      <c r="N86" s="17"/>
      <c r="O86" s="17"/>
      <c r="P86" s="17"/>
      <c r="Q86" s="18">
        <f t="shared" si="18"/>
        <v>0</v>
      </c>
    </row>
    <row r="87" spans="2:17" ht="16.2" thickTop="1" x14ac:dyDescent="0.25">
      <c r="B87" s="626"/>
      <c r="C87" s="643"/>
      <c r="D87" s="36" t="s">
        <v>69</v>
      </c>
      <c r="E87" s="25">
        <f>SUM(E82:E86)</f>
        <v>0</v>
      </c>
      <c r="F87" s="25">
        <f t="shared" ref="F87:P87" si="19">SUM(F82:F86)</f>
        <v>8814458.2300000004</v>
      </c>
      <c r="G87" s="25">
        <f t="shared" si="19"/>
        <v>7128170.5300000012</v>
      </c>
      <c r="H87" s="25">
        <f t="shared" si="19"/>
        <v>7420979.3200000003</v>
      </c>
      <c r="I87" s="25">
        <f t="shared" si="19"/>
        <v>0</v>
      </c>
      <c r="J87" s="25">
        <f t="shared" si="19"/>
        <v>0</v>
      </c>
      <c r="K87" s="25">
        <f t="shared" si="19"/>
        <v>0</v>
      </c>
      <c r="L87" s="25">
        <f t="shared" si="19"/>
        <v>0</v>
      </c>
      <c r="M87" s="25">
        <f t="shared" si="19"/>
        <v>0</v>
      </c>
      <c r="N87" s="25">
        <f t="shared" si="19"/>
        <v>0</v>
      </c>
      <c r="O87" s="25">
        <f t="shared" si="19"/>
        <v>0</v>
      </c>
      <c r="P87" s="25">
        <f t="shared" si="19"/>
        <v>0</v>
      </c>
      <c r="Q87" s="24">
        <f t="shared" si="18"/>
        <v>23363608.080000002</v>
      </c>
    </row>
    <row r="88" spans="2:17" x14ac:dyDescent="0.25">
      <c r="B88" s="626"/>
      <c r="C88" s="641" t="s">
        <v>70</v>
      </c>
      <c r="D88" s="642"/>
      <c r="E88" s="14"/>
      <c r="F88" s="14">
        <v>2054738.57</v>
      </c>
      <c r="G88" s="14">
        <v>2097869.7599999998</v>
      </c>
      <c r="H88" s="14">
        <v>2139782.15</v>
      </c>
      <c r="I88" s="14"/>
      <c r="J88" s="14"/>
      <c r="K88" s="14"/>
      <c r="L88" s="14"/>
      <c r="M88" s="14"/>
      <c r="N88" s="14"/>
      <c r="O88" s="14"/>
      <c r="P88" s="14"/>
      <c r="Q88" s="15">
        <f t="shared" si="18"/>
        <v>6292390.4800000004</v>
      </c>
    </row>
    <row r="89" spans="2:17" ht="16.2" thickBot="1" x14ac:dyDescent="0.3">
      <c r="B89" s="626"/>
      <c r="C89" s="633" t="s">
        <v>71</v>
      </c>
      <c r="D89" s="634"/>
      <c r="E89" s="17"/>
      <c r="F89" s="17">
        <v>8299.52</v>
      </c>
      <c r="G89" s="17">
        <v>2138.1</v>
      </c>
      <c r="H89" s="17">
        <v>6520.7</v>
      </c>
      <c r="I89" s="17"/>
      <c r="J89" s="17"/>
      <c r="K89" s="17"/>
      <c r="L89" s="17"/>
      <c r="M89" s="17"/>
      <c r="N89" s="17"/>
      <c r="O89" s="17"/>
      <c r="P89" s="17"/>
      <c r="Q89" s="18">
        <f t="shared" si="18"/>
        <v>16958.32</v>
      </c>
    </row>
    <row r="90" spans="2:17" ht="16.2" thickTop="1" x14ac:dyDescent="0.25">
      <c r="B90" s="626"/>
      <c r="C90" s="631" t="s">
        <v>32</v>
      </c>
      <c r="D90" s="632"/>
      <c r="E90" s="25">
        <f>E87+E88+E89</f>
        <v>0</v>
      </c>
      <c r="F90" s="25">
        <f t="shared" ref="F90:P90" si="20">F87+F88+F89</f>
        <v>10877496.32</v>
      </c>
      <c r="G90" s="25">
        <f t="shared" si="20"/>
        <v>9228178.3900000006</v>
      </c>
      <c r="H90" s="25">
        <f t="shared" si="20"/>
        <v>9567282.1699999999</v>
      </c>
      <c r="I90" s="25">
        <f t="shared" si="20"/>
        <v>0</v>
      </c>
      <c r="J90" s="25">
        <f t="shared" si="20"/>
        <v>0</v>
      </c>
      <c r="K90" s="25">
        <f t="shared" si="20"/>
        <v>0</v>
      </c>
      <c r="L90" s="25">
        <f t="shared" si="20"/>
        <v>0</v>
      </c>
      <c r="M90" s="25">
        <f t="shared" si="20"/>
        <v>0</v>
      </c>
      <c r="N90" s="25">
        <f t="shared" si="20"/>
        <v>0</v>
      </c>
      <c r="O90" s="25">
        <f t="shared" si="20"/>
        <v>0</v>
      </c>
      <c r="P90" s="25">
        <f t="shared" si="20"/>
        <v>0</v>
      </c>
      <c r="Q90" s="24">
        <f t="shared" si="18"/>
        <v>29672956.880000003</v>
      </c>
    </row>
    <row r="91" spans="2:17" x14ac:dyDescent="0.25">
      <c r="B91" s="626"/>
      <c r="C91" s="641" t="s">
        <v>27</v>
      </c>
      <c r="D91" s="642"/>
      <c r="E91" s="26"/>
      <c r="F91" s="26"/>
      <c r="G91" s="26"/>
      <c r="H91" s="26"/>
      <c r="I91" s="26"/>
      <c r="J91" s="26"/>
      <c r="K91" s="26"/>
      <c r="L91" s="26"/>
      <c r="M91" s="26"/>
      <c r="N91" s="26"/>
      <c r="O91" s="26"/>
      <c r="P91" s="26"/>
      <c r="Q91" s="27" t="e">
        <f>AVERAGE(E91:P91)</f>
        <v>#DIV/0!</v>
      </c>
    </row>
    <row r="92" spans="2:17" ht="16.2" thickBot="1" x14ac:dyDescent="0.3">
      <c r="B92" s="627"/>
      <c r="C92" s="637" t="s">
        <v>72</v>
      </c>
      <c r="D92" s="638"/>
      <c r="E92" s="28" t="e">
        <f>E90/E91</f>
        <v>#DIV/0!</v>
      </c>
      <c r="F92" s="29" t="e">
        <f t="shared" ref="F92:Q92" si="21">F90/F91</f>
        <v>#DIV/0!</v>
      </c>
      <c r="G92" s="29" t="e">
        <f t="shared" si="21"/>
        <v>#DIV/0!</v>
      </c>
      <c r="H92" s="29" t="e">
        <f t="shared" si="21"/>
        <v>#DIV/0!</v>
      </c>
      <c r="I92" s="29" t="e">
        <f t="shared" si="21"/>
        <v>#DIV/0!</v>
      </c>
      <c r="J92" s="29" t="e">
        <f t="shared" si="21"/>
        <v>#DIV/0!</v>
      </c>
      <c r="K92" s="29" t="e">
        <f t="shared" si="21"/>
        <v>#DIV/0!</v>
      </c>
      <c r="L92" s="29" t="e">
        <f t="shared" si="21"/>
        <v>#DIV/0!</v>
      </c>
      <c r="M92" s="29" t="e">
        <f t="shared" si="21"/>
        <v>#DIV/0!</v>
      </c>
      <c r="N92" s="29" t="e">
        <f t="shared" si="21"/>
        <v>#DIV/0!</v>
      </c>
      <c r="O92" s="29" t="e">
        <f t="shared" si="21"/>
        <v>#DIV/0!</v>
      </c>
      <c r="P92" s="29" t="e">
        <f t="shared" si="21"/>
        <v>#DIV/0!</v>
      </c>
      <c r="Q92" s="30" t="e">
        <f t="shared" si="21"/>
        <v>#DIV/0!</v>
      </c>
    </row>
    <row r="93" spans="2:17" x14ac:dyDescent="0.25">
      <c r="B93" s="625" t="s">
        <v>39</v>
      </c>
      <c r="C93" s="628" t="s">
        <v>66</v>
      </c>
      <c r="D93" s="33" t="s">
        <v>12</v>
      </c>
      <c r="E93" s="11"/>
      <c r="F93" s="11">
        <v>130421150.50999999</v>
      </c>
      <c r="G93" s="11">
        <v>108251703.80000001</v>
      </c>
      <c r="H93" s="11">
        <v>105164817.40999998</v>
      </c>
      <c r="I93" s="11"/>
      <c r="J93" s="11"/>
      <c r="K93" s="11"/>
      <c r="L93" s="11"/>
      <c r="M93" s="11"/>
      <c r="N93" s="11"/>
      <c r="O93" s="11"/>
      <c r="P93" s="11"/>
      <c r="Q93" s="12">
        <f>SUM(E93:P93)</f>
        <v>343837671.71999997</v>
      </c>
    </row>
    <row r="94" spans="2:17" x14ac:dyDescent="0.25">
      <c r="B94" s="626"/>
      <c r="C94" s="629"/>
      <c r="D94" s="34" t="s">
        <v>67</v>
      </c>
      <c r="E94" s="14"/>
      <c r="F94" s="14">
        <v>557663.2300000001</v>
      </c>
      <c r="G94" s="14">
        <v>405434.5</v>
      </c>
      <c r="H94" s="14">
        <v>386007.94</v>
      </c>
      <c r="I94" s="14"/>
      <c r="J94" s="14"/>
      <c r="K94" s="14"/>
      <c r="L94" s="14"/>
      <c r="M94" s="14"/>
      <c r="N94" s="14"/>
      <c r="O94" s="14"/>
      <c r="P94" s="14"/>
      <c r="Q94" s="15">
        <f t="shared" ref="Q94:Q101" si="22">SUM(E94:P94)</f>
        <v>1349105.6700000002</v>
      </c>
    </row>
    <row r="95" spans="2:17" x14ac:dyDescent="0.25">
      <c r="B95" s="626"/>
      <c r="C95" s="629"/>
      <c r="D95" s="34" t="s">
        <v>14</v>
      </c>
      <c r="E95" s="14"/>
      <c r="F95" s="14">
        <v>418115.25</v>
      </c>
      <c r="G95" s="14">
        <v>151718.98000000001</v>
      </c>
      <c r="H95" s="14">
        <v>284390.23</v>
      </c>
      <c r="I95" s="14"/>
      <c r="J95" s="14"/>
      <c r="K95" s="14"/>
      <c r="L95" s="14"/>
      <c r="M95" s="14"/>
      <c r="N95" s="14"/>
      <c r="O95" s="14"/>
      <c r="P95" s="14"/>
      <c r="Q95" s="15">
        <f t="shared" si="22"/>
        <v>854224.46</v>
      </c>
    </row>
    <row r="96" spans="2:17" x14ac:dyDescent="0.25">
      <c r="B96" s="626"/>
      <c r="C96" s="629"/>
      <c r="D96" s="34" t="s">
        <v>68</v>
      </c>
      <c r="E96" s="14"/>
      <c r="F96" s="14">
        <v>2407902.4500000002</v>
      </c>
      <c r="G96" s="14">
        <v>2653267.9500000002</v>
      </c>
      <c r="H96" s="14">
        <v>2718511.28</v>
      </c>
      <c r="I96" s="14"/>
      <c r="J96" s="14"/>
      <c r="K96" s="14"/>
      <c r="L96" s="14"/>
      <c r="M96" s="14"/>
      <c r="N96" s="14"/>
      <c r="O96" s="14"/>
      <c r="P96" s="14"/>
      <c r="Q96" s="15">
        <f t="shared" si="22"/>
        <v>7779681.6799999997</v>
      </c>
    </row>
    <row r="97" spans="2:17" ht="16.2" thickBot="1" x14ac:dyDescent="0.3">
      <c r="B97" s="626"/>
      <c r="C97" s="629"/>
      <c r="D97" s="35" t="s">
        <v>15</v>
      </c>
      <c r="E97" s="17"/>
      <c r="F97" s="17">
        <v>0</v>
      </c>
      <c r="G97" s="17">
        <v>0</v>
      </c>
      <c r="H97" s="17">
        <v>0</v>
      </c>
      <c r="I97" s="17"/>
      <c r="J97" s="17"/>
      <c r="K97" s="17"/>
      <c r="L97" s="17"/>
      <c r="M97" s="17"/>
      <c r="N97" s="17"/>
      <c r="O97" s="17"/>
      <c r="P97" s="17"/>
      <c r="Q97" s="18">
        <f t="shared" si="22"/>
        <v>0</v>
      </c>
    </row>
    <row r="98" spans="2:17" ht="16.2" thickTop="1" x14ac:dyDescent="0.25">
      <c r="B98" s="626"/>
      <c r="C98" s="643"/>
      <c r="D98" s="36" t="s">
        <v>69</v>
      </c>
      <c r="E98" s="25">
        <f>SUM(E93:E97)</f>
        <v>0</v>
      </c>
      <c r="F98" s="25">
        <f t="shared" ref="F98:P98" si="23">SUM(F93:F97)</f>
        <v>133804831.44</v>
      </c>
      <c r="G98" s="25">
        <f t="shared" si="23"/>
        <v>111462125.23000002</v>
      </c>
      <c r="H98" s="25">
        <f t="shared" si="23"/>
        <v>108553726.85999998</v>
      </c>
      <c r="I98" s="25">
        <f t="shared" si="23"/>
        <v>0</v>
      </c>
      <c r="J98" s="25">
        <f t="shared" si="23"/>
        <v>0</v>
      </c>
      <c r="K98" s="25">
        <f t="shared" si="23"/>
        <v>0</v>
      </c>
      <c r="L98" s="25">
        <f t="shared" si="23"/>
        <v>0</v>
      </c>
      <c r="M98" s="25">
        <f t="shared" si="23"/>
        <v>0</v>
      </c>
      <c r="N98" s="25">
        <f t="shared" si="23"/>
        <v>0</v>
      </c>
      <c r="O98" s="25">
        <f t="shared" si="23"/>
        <v>0</v>
      </c>
      <c r="P98" s="25">
        <f t="shared" si="23"/>
        <v>0</v>
      </c>
      <c r="Q98" s="24">
        <f t="shared" si="22"/>
        <v>353820683.52999997</v>
      </c>
    </row>
    <row r="99" spans="2:17" x14ac:dyDescent="0.25">
      <c r="B99" s="626"/>
      <c r="C99" s="641" t="s">
        <v>70</v>
      </c>
      <c r="D99" s="642"/>
      <c r="E99" s="14"/>
      <c r="F99" s="14">
        <v>19674016.100000001</v>
      </c>
      <c r="G99" s="14">
        <v>20238774.77</v>
      </c>
      <c r="H99" s="14">
        <v>20313196.379999999</v>
      </c>
      <c r="I99" s="14"/>
      <c r="J99" s="14"/>
      <c r="K99" s="14"/>
      <c r="L99" s="14"/>
      <c r="M99" s="14"/>
      <c r="N99" s="14"/>
      <c r="O99" s="14"/>
      <c r="P99" s="14"/>
      <c r="Q99" s="15">
        <f t="shared" si="22"/>
        <v>60225987.25</v>
      </c>
    </row>
    <row r="100" spans="2:17" ht="16.2" thickBot="1" x14ac:dyDescent="0.3">
      <c r="B100" s="626"/>
      <c r="C100" s="633" t="s">
        <v>71</v>
      </c>
      <c r="D100" s="634"/>
      <c r="E100" s="17"/>
      <c r="F100" s="17">
        <v>179155.64</v>
      </c>
      <c r="G100" s="17">
        <v>90850.59</v>
      </c>
      <c r="H100" s="17">
        <v>169150.83</v>
      </c>
      <c r="I100" s="17"/>
      <c r="J100" s="17"/>
      <c r="K100" s="17"/>
      <c r="L100" s="17"/>
      <c r="M100" s="17"/>
      <c r="N100" s="17"/>
      <c r="O100" s="17"/>
      <c r="P100" s="17"/>
      <c r="Q100" s="18">
        <f t="shared" si="22"/>
        <v>439157.05999999994</v>
      </c>
    </row>
    <row r="101" spans="2:17" ht="16.2" thickTop="1" x14ac:dyDescent="0.25">
      <c r="B101" s="626"/>
      <c r="C101" s="631" t="s">
        <v>32</v>
      </c>
      <c r="D101" s="632"/>
      <c r="E101" s="25">
        <f>E98+E99+E100</f>
        <v>0</v>
      </c>
      <c r="F101" s="25">
        <f t="shared" ref="F101:P101" si="24">F98+F99+F100</f>
        <v>153658003.17999998</v>
      </c>
      <c r="G101" s="25">
        <f t="shared" si="24"/>
        <v>131791750.59000002</v>
      </c>
      <c r="H101" s="25">
        <f t="shared" si="24"/>
        <v>129036074.06999998</v>
      </c>
      <c r="I101" s="25">
        <f t="shared" si="24"/>
        <v>0</v>
      </c>
      <c r="J101" s="25">
        <f t="shared" si="24"/>
        <v>0</v>
      </c>
      <c r="K101" s="25">
        <f t="shared" si="24"/>
        <v>0</v>
      </c>
      <c r="L101" s="25">
        <f t="shared" si="24"/>
        <v>0</v>
      </c>
      <c r="M101" s="25">
        <f t="shared" si="24"/>
        <v>0</v>
      </c>
      <c r="N101" s="25">
        <f t="shared" si="24"/>
        <v>0</v>
      </c>
      <c r="O101" s="25">
        <f t="shared" si="24"/>
        <v>0</v>
      </c>
      <c r="P101" s="25">
        <f t="shared" si="24"/>
        <v>0</v>
      </c>
      <c r="Q101" s="24">
        <f t="shared" si="22"/>
        <v>414485827.83999997</v>
      </c>
    </row>
    <row r="102" spans="2:17" x14ac:dyDescent="0.25">
      <c r="B102" s="626"/>
      <c r="C102" s="641" t="s">
        <v>27</v>
      </c>
      <c r="D102" s="642"/>
      <c r="E102" s="26"/>
      <c r="F102" s="26"/>
      <c r="G102" s="26"/>
      <c r="H102" s="26"/>
      <c r="I102" s="26"/>
      <c r="J102" s="26"/>
      <c r="K102" s="26"/>
      <c r="L102" s="26"/>
      <c r="M102" s="26"/>
      <c r="N102" s="26"/>
      <c r="O102" s="26"/>
      <c r="P102" s="26"/>
      <c r="Q102" s="27" t="e">
        <f>AVERAGE(E102:P102)</f>
        <v>#DIV/0!</v>
      </c>
    </row>
    <row r="103" spans="2:17" ht="16.2" thickBot="1" x14ac:dyDescent="0.3">
      <c r="B103" s="627"/>
      <c r="C103" s="644" t="s">
        <v>72</v>
      </c>
      <c r="D103" s="645"/>
      <c r="E103" s="28" t="e">
        <f>E101/E102</f>
        <v>#DIV/0!</v>
      </c>
      <c r="F103" s="29" t="e">
        <f t="shared" ref="F103:Q103" si="25">F101/F102</f>
        <v>#DIV/0!</v>
      </c>
      <c r="G103" s="29" t="e">
        <f t="shared" si="25"/>
        <v>#DIV/0!</v>
      </c>
      <c r="H103" s="29" t="e">
        <f t="shared" si="25"/>
        <v>#DIV/0!</v>
      </c>
      <c r="I103" s="29" t="e">
        <f t="shared" si="25"/>
        <v>#DIV/0!</v>
      </c>
      <c r="J103" s="29" t="e">
        <f t="shared" si="25"/>
        <v>#DIV/0!</v>
      </c>
      <c r="K103" s="29" t="e">
        <f t="shared" si="25"/>
        <v>#DIV/0!</v>
      </c>
      <c r="L103" s="29" t="e">
        <f t="shared" si="25"/>
        <v>#DIV/0!</v>
      </c>
      <c r="M103" s="29" t="e">
        <f t="shared" si="25"/>
        <v>#DIV/0!</v>
      </c>
      <c r="N103" s="29" t="e">
        <f t="shared" si="25"/>
        <v>#DIV/0!</v>
      </c>
      <c r="O103" s="29" t="e">
        <f t="shared" si="25"/>
        <v>#DIV/0!</v>
      </c>
      <c r="P103" s="29" t="e">
        <f t="shared" si="25"/>
        <v>#DIV/0!</v>
      </c>
      <c r="Q103" s="30" t="e">
        <f t="shared" si="25"/>
        <v>#DIV/0!</v>
      </c>
    </row>
    <row r="104" spans="2:17" x14ac:dyDescent="0.25">
      <c r="B104" s="626" t="s">
        <v>73</v>
      </c>
      <c r="C104" s="628" t="s">
        <v>66</v>
      </c>
      <c r="D104" s="36" t="s">
        <v>12</v>
      </c>
      <c r="E104" s="11">
        <f t="shared" ref="E104:P104" si="26">E82+E93</f>
        <v>0</v>
      </c>
      <c r="F104" s="11">
        <f t="shared" si="26"/>
        <v>138988024.66</v>
      </c>
      <c r="G104" s="11">
        <f t="shared" si="26"/>
        <v>115113488.84000002</v>
      </c>
      <c r="H104" s="11">
        <f t="shared" si="26"/>
        <v>112306418.81999998</v>
      </c>
      <c r="I104" s="11">
        <f t="shared" si="26"/>
        <v>0</v>
      </c>
      <c r="J104" s="11">
        <f t="shared" si="26"/>
        <v>0</v>
      </c>
      <c r="K104" s="11">
        <f t="shared" si="26"/>
        <v>0</v>
      </c>
      <c r="L104" s="11">
        <f t="shared" si="26"/>
        <v>0</v>
      </c>
      <c r="M104" s="11">
        <f t="shared" si="26"/>
        <v>0</v>
      </c>
      <c r="N104" s="11">
        <f t="shared" si="26"/>
        <v>0</v>
      </c>
      <c r="O104" s="11">
        <f t="shared" si="26"/>
        <v>0</v>
      </c>
      <c r="P104" s="11">
        <f t="shared" si="26"/>
        <v>0</v>
      </c>
      <c r="Q104" s="12">
        <f>SUM(E104:P104)</f>
        <v>366407932.31999999</v>
      </c>
    </row>
    <row r="105" spans="2:17" x14ac:dyDescent="0.25">
      <c r="B105" s="626"/>
      <c r="C105" s="629"/>
      <c r="D105" s="34" t="s">
        <v>67</v>
      </c>
      <c r="E105" s="14">
        <f t="shared" ref="E105:P108" si="27">E83+E94</f>
        <v>0</v>
      </c>
      <c r="F105" s="14">
        <f t="shared" si="27"/>
        <v>558022.4800000001</v>
      </c>
      <c r="G105" s="14">
        <f t="shared" si="27"/>
        <v>405925.79</v>
      </c>
      <c r="H105" s="14">
        <f t="shared" si="27"/>
        <v>388278.94</v>
      </c>
      <c r="I105" s="14">
        <f t="shared" si="27"/>
        <v>0</v>
      </c>
      <c r="J105" s="14">
        <f t="shared" si="27"/>
        <v>0</v>
      </c>
      <c r="K105" s="14">
        <f t="shared" si="27"/>
        <v>0</v>
      </c>
      <c r="L105" s="14">
        <f t="shared" si="27"/>
        <v>0</v>
      </c>
      <c r="M105" s="14">
        <f t="shared" si="27"/>
        <v>0</v>
      </c>
      <c r="N105" s="14">
        <f t="shared" si="27"/>
        <v>0</v>
      </c>
      <c r="O105" s="14">
        <f t="shared" si="27"/>
        <v>0</v>
      </c>
      <c r="P105" s="14">
        <f t="shared" si="27"/>
        <v>0</v>
      </c>
      <c r="Q105" s="15">
        <f t="shared" ref="Q105:Q112" si="28">SUM(E105:P105)</f>
        <v>1352227.21</v>
      </c>
    </row>
    <row r="106" spans="2:17" x14ac:dyDescent="0.25">
      <c r="B106" s="626"/>
      <c r="C106" s="629"/>
      <c r="D106" s="34" t="s">
        <v>14</v>
      </c>
      <c r="E106" s="14">
        <f t="shared" si="27"/>
        <v>0</v>
      </c>
      <c r="F106" s="14">
        <f t="shared" si="27"/>
        <v>418115.25</v>
      </c>
      <c r="G106" s="14">
        <f t="shared" si="27"/>
        <v>151718.98000000001</v>
      </c>
      <c r="H106" s="14">
        <f t="shared" si="27"/>
        <v>284390.23</v>
      </c>
      <c r="I106" s="14">
        <f t="shared" si="27"/>
        <v>0</v>
      </c>
      <c r="J106" s="14">
        <f t="shared" si="27"/>
        <v>0</v>
      </c>
      <c r="K106" s="14">
        <f t="shared" si="27"/>
        <v>0</v>
      </c>
      <c r="L106" s="14">
        <f t="shared" si="27"/>
        <v>0</v>
      </c>
      <c r="M106" s="14">
        <f t="shared" si="27"/>
        <v>0</v>
      </c>
      <c r="N106" s="14">
        <f t="shared" si="27"/>
        <v>0</v>
      </c>
      <c r="O106" s="14">
        <f t="shared" si="27"/>
        <v>0</v>
      </c>
      <c r="P106" s="14">
        <f t="shared" si="27"/>
        <v>0</v>
      </c>
      <c r="Q106" s="15">
        <f t="shared" si="28"/>
        <v>854224.46</v>
      </c>
    </row>
    <row r="107" spans="2:17" x14ac:dyDescent="0.25">
      <c r="B107" s="626"/>
      <c r="C107" s="629"/>
      <c r="D107" s="34" t="s">
        <v>68</v>
      </c>
      <c r="E107" s="14">
        <f t="shared" si="27"/>
        <v>0</v>
      </c>
      <c r="F107" s="14">
        <f t="shared" si="27"/>
        <v>2655127.2800000003</v>
      </c>
      <c r="G107" s="14">
        <f t="shared" si="27"/>
        <v>2919162.1500000004</v>
      </c>
      <c r="H107" s="14">
        <f t="shared" si="27"/>
        <v>2995618.19</v>
      </c>
      <c r="I107" s="14">
        <f t="shared" si="27"/>
        <v>0</v>
      </c>
      <c r="J107" s="14">
        <f t="shared" si="27"/>
        <v>0</v>
      </c>
      <c r="K107" s="14">
        <f t="shared" si="27"/>
        <v>0</v>
      </c>
      <c r="L107" s="14">
        <f t="shared" si="27"/>
        <v>0</v>
      </c>
      <c r="M107" s="14">
        <f t="shared" si="27"/>
        <v>0</v>
      </c>
      <c r="N107" s="14">
        <f t="shared" si="27"/>
        <v>0</v>
      </c>
      <c r="O107" s="14">
        <f t="shared" si="27"/>
        <v>0</v>
      </c>
      <c r="P107" s="14">
        <f t="shared" si="27"/>
        <v>0</v>
      </c>
      <c r="Q107" s="15">
        <f t="shared" si="28"/>
        <v>8569907.620000001</v>
      </c>
    </row>
    <row r="108" spans="2:17" ht="16.2" thickBot="1" x14ac:dyDescent="0.3">
      <c r="B108" s="626"/>
      <c r="C108" s="629"/>
      <c r="D108" s="35" t="s">
        <v>15</v>
      </c>
      <c r="E108" s="17">
        <f t="shared" si="27"/>
        <v>0</v>
      </c>
      <c r="F108" s="17">
        <f t="shared" si="27"/>
        <v>0</v>
      </c>
      <c r="G108" s="17">
        <f t="shared" si="27"/>
        <v>0</v>
      </c>
      <c r="H108" s="17">
        <f t="shared" si="27"/>
        <v>0</v>
      </c>
      <c r="I108" s="17">
        <f t="shared" si="27"/>
        <v>0</v>
      </c>
      <c r="J108" s="17">
        <f t="shared" si="27"/>
        <v>0</v>
      </c>
      <c r="K108" s="17">
        <f t="shared" si="27"/>
        <v>0</v>
      </c>
      <c r="L108" s="17">
        <f t="shared" si="27"/>
        <v>0</v>
      </c>
      <c r="M108" s="17">
        <f t="shared" si="27"/>
        <v>0</v>
      </c>
      <c r="N108" s="17">
        <f t="shared" si="27"/>
        <v>0</v>
      </c>
      <c r="O108" s="17">
        <f t="shared" si="27"/>
        <v>0</v>
      </c>
      <c r="P108" s="17">
        <f t="shared" si="27"/>
        <v>0</v>
      </c>
      <c r="Q108" s="18">
        <f t="shared" si="28"/>
        <v>0</v>
      </c>
    </row>
    <row r="109" spans="2:17" ht="16.2" thickTop="1" x14ac:dyDescent="0.25">
      <c r="B109" s="626"/>
      <c r="C109" s="643"/>
      <c r="D109" s="36" t="s">
        <v>69</v>
      </c>
      <c r="E109" s="25">
        <f>SUM(E104:E108)</f>
        <v>0</v>
      </c>
      <c r="F109" s="25">
        <f t="shared" ref="F109:P109" si="29">SUM(F104:F108)</f>
        <v>142619289.66999999</v>
      </c>
      <c r="G109" s="25">
        <f t="shared" si="29"/>
        <v>118590295.76000004</v>
      </c>
      <c r="H109" s="25">
        <f t="shared" si="29"/>
        <v>115974706.17999998</v>
      </c>
      <c r="I109" s="25">
        <f t="shared" si="29"/>
        <v>0</v>
      </c>
      <c r="J109" s="25">
        <f t="shared" si="29"/>
        <v>0</v>
      </c>
      <c r="K109" s="25">
        <f t="shared" si="29"/>
        <v>0</v>
      </c>
      <c r="L109" s="25">
        <f t="shared" si="29"/>
        <v>0</v>
      </c>
      <c r="M109" s="25">
        <f t="shared" si="29"/>
        <v>0</v>
      </c>
      <c r="N109" s="25">
        <f t="shared" si="29"/>
        <v>0</v>
      </c>
      <c r="O109" s="25">
        <f t="shared" si="29"/>
        <v>0</v>
      </c>
      <c r="P109" s="25">
        <f t="shared" si="29"/>
        <v>0</v>
      </c>
      <c r="Q109" s="24">
        <f t="shared" si="28"/>
        <v>377184291.61000001</v>
      </c>
    </row>
    <row r="110" spans="2:17" x14ac:dyDescent="0.25">
      <c r="B110" s="626"/>
      <c r="C110" s="641" t="s">
        <v>70</v>
      </c>
      <c r="D110" s="642"/>
      <c r="E110" s="14">
        <f>E88+E99</f>
        <v>0</v>
      </c>
      <c r="F110" s="14">
        <f t="shared" ref="F110:J111" si="30">F88+F99</f>
        <v>21728754.670000002</v>
      </c>
      <c r="G110" s="14">
        <f t="shared" si="30"/>
        <v>22336644.530000001</v>
      </c>
      <c r="H110" s="14">
        <f t="shared" si="30"/>
        <v>22452978.529999997</v>
      </c>
      <c r="I110" s="14">
        <f t="shared" si="30"/>
        <v>0</v>
      </c>
      <c r="J110" s="14">
        <f t="shared" si="30"/>
        <v>0</v>
      </c>
      <c r="K110" s="14">
        <f>K88+K99</f>
        <v>0</v>
      </c>
      <c r="L110" s="14">
        <f t="shared" ref="L110:P111" si="31">L88+L99</f>
        <v>0</v>
      </c>
      <c r="M110" s="14">
        <f t="shared" si="31"/>
        <v>0</v>
      </c>
      <c r="N110" s="14">
        <f t="shared" si="31"/>
        <v>0</v>
      </c>
      <c r="O110" s="14">
        <f t="shared" si="31"/>
        <v>0</v>
      </c>
      <c r="P110" s="14">
        <f t="shared" si="31"/>
        <v>0</v>
      </c>
      <c r="Q110" s="15">
        <f t="shared" si="28"/>
        <v>66518377.730000004</v>
      </c>
    </row>
    <row r="111" spans="2:17" ht="16.2" thickBot="1" x14ac:dyDescent="0.3">
      <c r="B111" s="626"/>
      <c r="C111" s="633" t="s">
        <v>71</v>
      </c>
      <c r="D111" s="634"/>
      <c r="E111" s="17">
        <f>E89+E100</f>
        <v>0</v>
      </c>
      <c r="F111" s="17">
        <f t="shared" si="30"/>
        <v>187455.16</v>
      </c>
      <c r="G111" s="17">
        <f t="shared" si="30"/>
        <v>92988.69</v>
      </c>
      <c r="H111" s="17">
        <f t="shared" si="30"/>
        <v>175671.53</v>
      </c>
      <c r="I111" s="17">
        <f t="shared" si="30"/>
        <v>0</v>
      </c>
      <c r="J111" s="17">
        <f t="shared" si="30"/>
        <v>0</v>
      </c>
      <c r="K111" s="17">
        <f>K89+K100</f>
        <v>0</v>
      </c>
      <c r="L111" s="17">
        <f t="shared" si="31"/>
        <v>0</v>
      </c>
      <c r="M111" s="17">
        <f t="shared" si="31"/>
        <v>0</v>
      </c>
      <c r="N111" s="17">
        <f t="shared" si="31"/>
        <v>0</v>
      </c>
      <c r="O111" s="17">
        <f t="shared" si="31"/>
        <v>0</v>
      </c>
      <c r="P111" s="17">
        <f t="shared" si="31"/>
        <v>0</v>
      </c>
      <c r="Q111" s="18">
        <f t="shared" si="28"/>
        <v>456115.38</v>
      </c>
    </row>
    <row r="112" spans="2:17" ht="16.2" thickTop="1" x14ac:dyDescent="0.25">
      <c r="B112" s="626"/>
      <c r="C112" s="631" t="s">
        <v>32</v>
      </c>
      <c r="D112" s="632"/>
      <c r="E112" s="25">
        <f>E109+E110+E111</f>
        <v>0</v>
      </c>
      <c r="F112" s="25">
        <f t="shared" ref="F112:P112" si="32">F109+F110+F111</f>
        <v>164535499.49999997</v>
      </c>
      <c r="G112" s="25">
        <f t="shared" si="32"/>
        <v>141019928.98000002</v>
      </c>
      <c r="H112" s="25">
        <f t="shared" si="32"/>
        <v>138603356.23999998</v>
      </c>
      <c r="I112" s="25">
        <f t="shared" si="32"/>
        <v>0</v>
      </c>
      <c r="J112" s="25">
        <f t="shared" si="32"/>
        <v>0</v>
      </c>
      <c r="K112" s="25">
        <f t="shared" si="32"/>
        <v>0</v>
      </c>
      <c r="L112" s="25">
        <f t="shared" si="32"/>
        <v>0</v>
      </c>
      <c r="M112" s="25">
        <f t="shared" si="32"/>
        <v>0</v>
      </c>
      <c r="N112" s="25">
        <f t="shared" si="32"/>
        <v>0</v>
      </c>
      <c r="O112" s="25">
        <f t="shared" si="32"/>
        <v>0</v>
      </c>
      <c r="P112" s="25">
        <f t="shared" si="32"/>
        <v>0</v>
      </c>
      <c r="Q112" s="24">
        <f t="shared" si="28"/>
        <v>444158784.72000003</v>
      </c>
    </row>
    <row r="113" spans="2:17" x14ac:dyDescent="0.25">
      <c r="B113" s="626"/>
      <c r="C113" s="641" t="s">
        <v>27</v>
      </c>
      <c r="D113" s="642"/>
      <c r="E113" s="26">
        <f>E91+E102</f>
        <v>0</v>
      </c>
      <c r="F113" s="26">
        <f t="shared" ref="F113:P113" si="33">F91+F102</f>
        <v>0</v>
      </c>
      <c r="G113" s="26">
        <f t="shared" si="33"/>
        <v>0</v>
      </c>
      <c r="H113" s="26">
        <f t="shared" si="33"/>
        <v>0</v>
      </c>
      <c r="I113" s="26">
        <f t="shared" si="33"/>
        <v>0</v>
      </c>
      <c r="J113" s="26">
        <f t="shared" si="33"/>
        <v>0</v>
      </c>
      <c r="K113" s="26">
        <f t="shared" si="33"/>
        <v>0</v>
      </c>
      <c r="L113" s="26">
        <f t="shared" si="33"/>
        <v>0</v>
      </c>
      <c r="M113" s="26">
        <f t="shared" si="33"/>
        <v>0</v>
      </c>
      <c r="N113" s="26">
        <f t="shared" si="33"/>
        <v>0</v>
      </c>
      <c r="O113" s="26">
        <f t="shared" si="33"/>
        <v>0</v>
      </c>
      <c r="P113" s="26">
        <f t="shared" si="33"/>
        <v>0</v>
      </c>
      <c r="Q113" s="27">
        <f>AVERAGE(E113:P113)</f>
        <v>0</v>
      </c>
    </row>
    <row r="114" spans="2:17" ht="16.2" thickBot="1" x14ac:dyDescent="0.3">
      <c r="B114" s="627"/>
      <c r="C114" s="644" t="s">
        <v>72</v>
      </c>
      <c r="D114" s="645"/>
      <c r="E114" s="28" t="e">
        <f>E112/E113</f>
        <v>#DIV/0!</v>
      </c>
      <c r="F114" s="29" t="e">
        <f t="shared" ref="F114:Q114" si="34">F112/F113</f>
        <v>#DIV/0!</v>
      </c>
      <c r="G114" s="29" t="e">
        <f t="shared" si="34"/>
        <v>#DIV/0!</v>
      </c>
      <c r="H114" s="29" t="e">
        <f t="shared" si="34"/>
        <v>#DIV/0!</v>
      </c>
      <c r="I114" s="29" t="e">
        <f t="shared" si="34"/>
        <v>#DIV/0!</v>
      </c>
      <c r="J114" s="29" t="e">
        <f t="shared" si="34"/>
        <v>#DIV/0!</v>
      </c>
      <c r="K114" s="29" t="e">
        <f t="shared" si="34"/>
        <v>#DIV/0!</v>
      </c>
      <c r="L114" s="29" t="e">
        <f t="shared" si="34"/>
        <v>#DIV/0!</v>
      </c>
      <c r="M114" s="29" t="e">
        <f t="shared" si="34"/>
        <v>#DIV/0!</v>
      </c>
      <c r="N114" s="29" t="e">
        <f t="shared" si="34"/>
        <v>#DIV/0!</v>
      </c>
      <c r="O114" s="29" t="e">
        <f t="shared" si="34"/>
        <v>#DIV/0!</v>
      </c>
      <c r="P114" s="29" t="e">
        <f t="shared" si="34"/>
        <v>#DIV/0!</v>
      </c>
      <c r="Q114" s="30" t="e">
        <f t="shared" si="34"/>
        <v>#DIV/0!</v>
      </c>
    </row>
    <row r="115" spans="2:17" x14ac:dyDescent="0.25">
      <c r="B115" s="639" t="s">
        <v>4</v>
      </c>
      <c r="C115" s="639"/>
      <c r="D115" s="639"/>
      <c r="E115" s="639"/>
      <c r="F115" s="639"/>
      <c r="G115" s="639"/>
      <c r="H115" s="639"/>
      <c r="I115" s="639"/>
      <c r="J115" s="639"/>
      <c r="K115" s="639"/>
      <c r="L115" s="639"/>
      <c r="M115" s="639"/>
      <c r="N115" s="639"/>
      <c r="O115" s="639"/>
      <c r="P115" s="639"/>
      <c r="Q115" s="639"/>
    </row>
    <row r="116" spans="2:17" x14ac:dyDescent="0.25">
      <c r="B116" s="640" t="s">
        <v>74</v>
      </c>
      <c r="C116" s="640"/>
      <c r="D116" s="640"/>
      <c r="E116" s="640"/>
      <c r="F116" s="640"/>
      <c r="G116" s="640"/>
      <c r="H116" s="640"/>
      <c r="I116" s="640"/>
      <c r="J116" s="640"/>
      <c r="K116" s="640"/>
      <c r="L116" s="640"/>
      <c r="M116" s="640"/>
      <c r="N116" s="640"/>
      <c r="O116" s="640"/>
      <c r="P116" s="640"/>
      <c r="Q116" s="640"/>
    </row>
    <row r="117" spans="2:17" x14ac:dyDescent="0.25">
      <c r="B117" s="640" t="s">
        <v>75</v>
      </c>
      <c r="C117" s="640"/>
      <c r="D117" s="640"/>
      <c r="E117" s="640"/>
      <c r="F117" s="640"/>
      <c r="G117" s="640"/>
      <c r="H117" s="640"/>
      <c r="I117" s="640"/>
      <c r="J117" s="640"/>
      <c r="K117" s="640"/>
      <c r="L117" s="640"/>
      <c r="M117" s="640"/>
      <c r="N117" s="640"/>
      <c r="O117" s="640"/>
      <c r="P117" s="640"/>
      <c r="Q117" s="640"/>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09375" defaultRowHeight="15.6" x14ac:dyDescent="0.3"/>
  <cols>
    <col min="1" max="1" width="15.6640625" style="3" bestFit="1" customWidth="1"/>
    <col min="2" max="3" width="9.109375" style="2"/>
    <col min="4" max="16384" width="9.109375" style="1"/>
  </cols>
  <sheetData>
    <row r="1" spans="1:3" x14ac:dyDescent="0.3">
      <c r="B1" s="2" t="s">
        <v>17</v>
      </c>
      <c r="C1" s="2" t="s">
        <v>18</v>
      </c>
    </row>
    <row r="2" spans="1:3" x14ac:dyDescent="0.3">
      <c r="A2" s="3">
        <v>39630</v>
      </c>
      <c r="B2" s="2" t="e">
        <f>#REF!</f>
        <v>#REF!</v>
      </c>
      <c r="C2" s="2" t="e">
        <f>'CBHP Caseload'!#REF!+'CBHP Caseload'!#REF!</f>
        <v>#REF!</v>
      </c>
    </row>
    <row r="3" spans="1:3" x14ac:dyDescent="0.3">
      <c r="A3" s="3">
        <v>39661</v>
      </c>
      <c r="B3" s="2" t="e">
        <f>#REF!</f>
        <v>#REF!</v>
      </c>
      <c r="C3" s="2" t="e">
        <f>'CBHP Caseload'!#REF!+'CBHP Caseload'!#REF!</f>
        <v>#REF!</v>
      </c>
    </row>
    <row r="4" spans="1:3" x14ac:dyDescent="0.3">
      <c r="A4" s="3">
        <v>39692</v>
      </c>
      <c r="B4" s="2" t="e">
        <f>#REF!</f>
        <v>#REF!</v>
      </c>
      <c r="C4" s="2" t="e">
        <f>'CBHP Caseload'!#REF!+'CBHP Caseload'!#REF!</f>
        <v>#REF!</v>
      </c>
    </row>
    <row r="5" spans="1:3" x14ac:dyDescent="0.3">
      <c r="A5" s="3">
        <v>39722</v>
      </c>
      <c r="B5" s="2" t="e">
        <f>#REF!</f>
        <v>#REF!</v>
      </c>
      <c r="C5" s="2" t="e">
        <f>'CBHP Caseload'!#REF!+'CBHP Caseload'!#REF!</f>
        <v>#REF!</v>
      </c>
    </row>
    <row r="6" spans="1:3" x14ac:dyDescent="0.3">
      <c r="A6" s="3">
        <v>39753</v>
      </c>
      <c r="B6" s="2" t="e">
        <f>#REF!</f>
        <v>#REF!</v>
      </c>
      <c r="C6" s="2" t="e">
        <f>'CBHP Caseload'!#REF!+'CBHP Caseload'!#REF!</f>
        <v>#REF!</v>
      </c>
    </row>
    <row r="7" spans="1:3" x14ac:dyDescent="0.3">
      <c r="A7" s="3">
        <v>39783</v>
      </c>
      <c r="B7" s="2" t="e">
        <f>#REF!</f>
        <v>#REF!</v>
      </c>
      <c r="C7" s="2" t="e">
        <f>'CBHP Caseload'!#REF!+'CBHP Caseload'!#REF!</f>
        <v>#REF!</v>
      </c>
    </row>
    <row r="8" spans="1:3" x14ac:dyDescent="0.3">
      <c r="A8" s="3">
        <v>39814</v>
      </c>
      <c r="B8" s="2" t="e">
        <f>#REF!</f>
        <v>#REF!</v>
      </c>
      <c r="C8" s="2" t="e">
        <f>'CBHP Caseload'!#REF!+'CBHP Caseload'!#REF!</f>
        <v>#REF!</v>
      </c>
    </row>
    <row r="9" spans="1:3" x14ac:dyDescent="0.3">
      <c r="A9" s="3">
        <v>39845</v>
      </c>
      <c r="B9" s="2" t="e">
        <f>#REF!</f>
        <v>#REF!</v>
      </c>
      <c r="C9" s="2" t="e">
        <f>'CBHP Caseload'!#REF!+'CBHP Caseload'!#REF!</f>
        <v>#REF!</v>
      </c>
    </row>
    <row r="10" spans="1:3" x14ac:dyDescent="0.3">
      <c r="A10" s="3">
        <v>39873</v>
      </c>
      <c r="B10" s="2" t="e">
        <f>#REF!</f>
        <v>#REF!</v>
      </c>
      <c r="C10" s="2" t="e">
        <f>'CBHP Caseload'!#REF!+'CBHP Caseload'!#REF!</f>
        <v>#REF!</v>
      </c>
    </row>
    <row r="11" spans="1:3" x14ac:dyDescent="0.3">
      <c r="A11" s="3">
        <v>39904</v>
      </c>
      <c r="B11" s="2" t="e">
        <f>#REF!</f>
        <v>#REF!</v>
      </c>
      <c r="C11" s="2" t="e">
        <f>'CBHP Caseload'!#REF!+'CBHP Caseload'!#REF!</f>
        <v>#REF!</v>
      </c>
    </row>
    <row r="12" spans="1:3" x14ac:dyDescent="0.3">
      <c r="A12" s="3">
        <v>39934</v>
      </c>
      <c r="B12" s="2" t="e">
        <f>#REF!</f>
        <v>#REF!</v>
      </c>
      <c r="C12" s="2" t="e">
        <f>'CBHP Caseload'!#REF!+'CBHP Caseload'!#REF!</f>
        <v>#REF!</v>
      </c>
    </row>
    <row r="13" spans="1:3" x14ac:dyDescent="0.3">
      <c r="A13" s="3">
        <v>39965</v>
      </c>
      <c r="B13" s="2" t="e">
        <f>#REF!</f>
        <v>#REF!</v>
      </c>
      <c r="C13" s="2" t="e">
        <f>'CBHP Caseload'!#REF!+'CBHP Caseload'!#REF!</f>
        <v>#REF!</v>
      </c>
    </row>
    <row r="14" spans="1:3" x14ac:dyDescent="0.3">
      <c r="A14" s="3">
        <v>39995</v>
      </c>
      <c r="B14" s="2" t="e">
        <f>#REF!</f>
        <v>#REF!</v>
      </c>
      <c r="C14" s="2">
        <f>'CBHP Caseload'!F16+'CBHP Caseload'!J16</f>
        <v>4458</v>
      </c>
    </row>
    <row r="15" spans="1:3" x14ac:dyDescent="0.3">
      <c r="A15" s="3">
        <v>40026</v>
      </c>
      <c r="B15" s="2" t="e">
        <f>#REF!</f>
        <v>#REF!</v>
      </c>
      <c r="C15" s="2">
        <f>'CBHP Caseload'!F17+'CBHP Caseload'!J17</f>
        <v>71057</v>
      </c>
    </row>
    <row r="16" spans="1:3" x14ac:dyDescent="0.3">
      <c r="A16" s="3">
        <v>40057</v>
      </c>
      <c r="B16" s="2" t="e">
        <f>#REF!</f>
        <v>#REF!</v>
      </c>
      <c r="C16" s="2">
        <f>'CBHP Caseload'!F18+'CBHP Caseload'!J18</f>
        <v>69973</v>
      </c>
    </row>
    <row r="17" spans="1:3" x14ac:dyDescent="0.3">
      <c r="A17" s="3">
        <v>40087</v>
      </c>
      <c r="B17" s="2" t="e">
        <f>#REF!</f>
        <v>#REF!</v>
      </c>
      <c r="C17" s="2">
        <f>'CBHP Caseload'!F19+'CBHP Caseload'!J19</f>
        <v>68488</v>
      </c>
    </row>
    <row r="18" spans="1:3" x14ac:dyDescent="0.3">
      <c r="A18" s="3">
        <v>40118</v>
      </c>
      <c r="B18" s="2" t="e">
        <f>#REF!</f>
        <v>#REF!</v>
      </c>
      <c r="C18" s="2">
        <f>'CBHP Caseload'!F20+'CBHP Caseload'!J20</f>
        <v>68047</v>
      </c>
    </row>
    <row r="19" spans="1:3" x14ac:dyDescent="0.3">
      <c r="A19" s="3">
        <v>40148</v>
      </c>
      <c r="B19" s="2" t="e">
        <f>#REF!</f>
        <v>#REF!</v>
      </c>
      <c r="C19" s="2">
        <f>'CBHP Caseload'!F21+'CBHP Caseload'!J21</f>
        <v>68278</v>
      </c>
    </row>
    <row r="20" spans="1:3" x14ac:dyDescent="0.3">
      <c r="A20" s="3">
        <v>40179</v>
      </c>
      <c r="B20" s="2" t="e">
        <f>#REF!</f>
        <v>#REF!</v>
      </c>
      <c r="C20" s="2">
        <f>'CBHP Caseload'!F22+'CBHP Caseload'!J22</f>
        <v>69221</v>
      </c>
    </row>
    <row r="21" spans="1:3" x14ac:dyDescent="0.3">
      <c r="A21" s="3">
        <v>40210</v>
      </c>
      <c r="B21" s="2" t="e">
        <f>#REF!</f>
        <v>#REF!</v>
      </c>
      <c r="C21" s="2">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49"/>
  <sheetViews>
    <sheetView view="pageBreakPreview" zoomScale="115" zoomScaleNormal="100" zoomScaleSheetLayoutView="115" workbookViewId="0">
      <selection activeCell="B11" sqref="B11"/>
    </sheetView>
  </sheetViews>
  <sheetFormatPr defaultColWidth="9.109375" defaultRowHeight="14.4" x14ac:dyDescent="0.35"/>
  <cols>
    <col min="1" max="1" width="89" style="68" customWidth="1"/>
    <col min="2" max="2" width="21.44140625" style="68" bestFit="1" customWidth="1"/>
    <col min="3" max="3" width="22.44140625" style="68" customWidth="1"/>
    <col min="4" max="4" width="19.109375" style="68" bestFit="1" customWidth="1"/>
    <col min="5" max="5" width="19.33203125" style="68" customWidth="1"/>
    <col min="6" max="6" width="46.33203125" style="68" customWidth="1"/>
    <col min="7" max="9" width="9.109375" style="68"/>
    <col min="10" max="10" width="14.33203125" style="68" bestFit="1" customWidth="1"/>
    <col min="11" max="11" width="9.109375" style="68"/>
    <col min="12" max="12" width="9.33203125" style="68" bestFit="1" customWidth="1"/>
    <col min="13" max="16384" width="9.109375" style="68"/>
  </cols>
  <sheetData>
    <row r="1" spans="1:2" ht="16.8" thickBot="1" x14ac:dyDescent="0.4">
      <c r="A1" s="393" t="s">
        <v>169</v>
      </c>
      <c r="B1" s="92"/>
    </row>
    <row r="2" spans="1:2" ht="16.8" thickBot="1" x14ac:dyDescent="0.4">
      <c r="A2" s="470" t="s">
        <v>193</v>
      </c>
      <c r="B2" s="471"/>
    </row>
    <row r="3" spans="1:2" ht="16.8" thickBot="1" x14ac:dyDescent="0.4">
      <c r="A3" s="93" t="s">
        <v>150</v>
      </c>
      <c r="B3" s="94" t="s">
        <v>151</v>
      </c>
    </row>
    <row r="4" spans="1:2" ht="16.5" customHeight="1" x14ac:dyDescent="0.35">
      <c r="A4" s="95" t="s">
        <v>239</v>
      </c>
      <c r="B4" s="96">
        <v>11436527075</v>
      </c>
    </row>
    <row r="5" spans="1:2" ht="16.5" customHeight="1" x14ac:dyDescent="0.35">
      <c r="A5" s="97" t="s">
        <v>240</v>
      </c>
      <c r="B5" s="98">
        <v>62264197</v>
      </c>
    </row>
    <row r="6" spans="1:2" ht="16.5" customHeight="1" x14ac:dyDescent="0.35">
      <c r="A6" s="59" t="s">
        <v>241</v>
      </c>
      <c r="B6" s="98">
        <v>7345507</v>
      </c>
    </row>
    <row r="7" spans="1:2" ht="16.5" customHeight="1" x14ac:dyDescent="0.35">
      <c r="A7" s="99" t="s">
        <v>242</v>
      </c>
      <c r="B7" s="451">
        <v>-79992567</v>
      </c>
    </row>
    <row r="8" spans="1:2" ht="16.5" customHeight="1" x14ac:dyDescent="0.35">
      <c r="A8" s="99" t="s">
        <v>243</v>
      </c>
      <c r="B8" s="451">
        <v>-332880325</v>
      </c>
    </row>
    <row r="9" spans="1:2" ht="16.5" customHeight="1" thickBot="1" x14ac:dyDescent="0.4">
      <c r="A9" s="100" t="s">
        <v>244</v>
      </c>
      <c r="B9" s="395">
        <v>11093263887</v>
      </c>
    </row>
    <row r="10" spans="1:2" ht="16.5" customHeight="1" thickTop="1" thickBot="1" x14ac:dyDescent="0.4">
      <c r="A10" s="409" t="s">
        <v>245</v>
      </c>
      <c r="B10" s="410">
        <v>9507754291</v>
      </c>
    </row>
    <row r="11" spans="1:2" ht="16.5" customHeight="1" thickTop="1" x14ac:dyDescent="0.35">
      <c r="A11" s="99" t="s">
        <v>246</v>
      </c>
      <c r="B11" s="98">
        <v>1585509596</v>
      </c>
    </row>
    <row r="49" ht="37.5" customHeight="1" x14ac:dyDescent="0.35"/>
  </sheetData>
  <mergeCells count="1">
    <mergeCell ref="A2:B2"/>
  </mergeCells>
  <phoneticPr fontId="24" type="noConversion"/>
  <printOptions horizontalCentered="1" gridLines="1"/>
  <pageMargins left="0.28999999999999998" right="0.28999999999999998" top="0.7" bottom="0.43" header="0.3" footer="0.27"/>
  <pageSetup firstPageNumber="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70" zoomScaleNormal="100" zoomScaleSheetLayoutView="70" workbookViewId="0">
      <selection activeCell="G34" sqref="G34"/>
    </sheetView>
  </sheetViews>
  <sheetFormatPr defaultColWidth="9.109375" defaultRowHeight="14.4" x14ac:dyDescent="0.35"/>
  <cols>
    <col min="1" max="1" width="12.109375" style="68" customWidth="1"/>
    <col min="2" max="2" width="36.44140625" style="68" bestFit="1" customWidth="1"/>
    <col min="3" max="3" width="17.88671875" style="68" bestFit="1" customWidth="1"/>
    <col min="4" max="4" width="17.88671875" style="68" customWidth="1"/>
    <col min="5" max="5" width="20.109375" style="68" customWidth="1"/>
    <col min="6" max="6" width="17.44140625" style="68" customWidth="1"/>
    <col min="7" max="8" width="19.5546875" style="68" customWidth="1"/>
    <col min="9" max="9" width="17.5546875" style="68" customWidth="1"/>
    <col min="10" max="10" width="18.5546875" style="68" customWidth="1"/>
    <col min="11" max="12" width="17.44140625" style="68" bestFit="1" customWidth="1"/>
    <col min="13" max="14" width="16.109375" style="68" customWidth="1"/>
    <col min="15" max="15" width="24.6640625" style="68" customWidth="1"/>
    <col min="16" max="16" width="11.109375" style="68" bestFit="1" customWidth="1"/>
    <col min="17" max="18" width="5.5546875" style="68" bestFit="1" customWidth="1"/>
    <col min="19" max="19" width="30" style="68" bestFit="1" customWidth="1"/>
    <col min="20" max="24" width="5.5546875" style="68" bestFit="1" customWidth="1"/>
    <col min="25" max="16384" width="9.109375" style="68"/>
  </cols>
  <sheetData>
    <row r="1" spans="1:15" s="101" customFormat="1" ht="16.8" thickBot="1" x14ac:dyDescent="0.3">
      <c r="A1" s="101" t="s">
        <v>170</v>
      </c>
      <c r="C1" s="101" t="s">
        <v>53</v>
      </c>
      <c r="D1" s="101" t="s">
        <v>53</v>
      </c>
      <c r="E1" s="101" t="s">
        <v>53</v>
      </c>
      <c r="F1" s="101" t="s">
        <v>53</v>
      </c>
      <c r="G1" s="101" t="s">
        <v>53</v>
      </c>
      <c r="H1" s="101" t="s">
        <v>53</v>
      </c>
      <c r="I1" s="101" t="s">
        <v>53</v>
      </c>
      <c r="J1" s="101" t="s">
        <v>53</v>
      </c>
      <c r="K1" s="101" t="s">
        <v>53</v>
      </c>
      <c r="L1" s="101" t="s">
        <v>53</v>
      </c>
      <c r="M1" s="101" t="s">
        <v>53</v>
      </c>
      <c r="N1" s="101" t="s">
        <v>53</v>
      </c>
      <c r="O1" s="101" t="s">
        <v>53</v>
      </c>
    </row>
    <row r="2" spans="1:15" s="101" customFormat="1" ht="16.8" thickBot="1" x14ac:dyDescent="0.3">
      <c r="A2" s="478" t="s">
        <v>137</v>
      </c>
      <c r="B2" s="479"/>
      <c r="C2" s="479"/>
      <c r="D2" s="479"/>
      <c r="E2" s="479"/>
      <c r="F2" s="479"/>
      <c r="G2" s="479"/>
      <c r="H2" s="479"/>
      <c r="I2" s="479"/>
      <c r="J2" s="479"/>
      <c r="K2" s="479"/>
      <c r="L2" s="479"/>
      <c r="M2" s="479"/>
      <c r="N2" s="479"/>
      <c r="O2" s="480"/>
    </row>
    <row r="3" spans="1:15" ht="31.5" customHeight="1" thickBot="1" x14ac:dyDescent="0.4">
      <c r="A3" s="102"/>
      <c r="B3" s="103" t="s">
        <v>11</v>
      </c>
      <c r="C3" s="431" t="s">
        <v>194</v>
      </c>
      <c r="D3" s="433" t="s">
        <v>195</v>
      </c>
      <c r="E3" s="433" t="s">
        <v>196</v>
      </c>
      <c r="F3" s="430" t="s">
        <v>197</v>
      </c>
      <c r="G3" s="104" t="s">
        <v>198</v>
      </c>
      <c r="H3" s="104" t="s">
        <v>199</v>
      </c>
      <c r="I3" s="104" t="s">
        <v>200</v>
      </c>
      <c r="J3" s="104" t="s">
        <v>201</v>
      </c>
      <c r="K3" s="104" t="s">
        <v>202</v>
      </c>
      <c r="L3" s="104" t="s">
        <v>203</v>
      </c>
      <c r="M3" s="104" t="s">
        <v>204</v>
      </c>
      <c r="N3" s="104" t="s">
        <v>205</v>
      </c>
      <c r="O3" s="105" t="s">
        <v>192</v>
      </c>
    </row>
    <row r="4" spans="1:15" ht="31.5" customHeight="1" x14ac:dyDescent="0.35">
      <c r="A4" s="481" t="s">
        <v>49</v>
      </c>
      <c r="B4" s="106" t="s">
        <v>418</v>
      </c>
      <c r="C4" s="107">
        <v>52666305</v>
      </c>
      <c r="D4" s="109">
        <v>52666305</v>
      </c>
      <c r="E4" s="108">
        <v>52666327.009999998</v>
      </c>
      <c r="F4" s="108">
        <v>52666280</v>
      </c>
      <c r="G4" s="108">
        <v>52666280</v>
      </c>
      <c r="H4" s="108">
        <v>65110100</v>
      </c>
      <c r="I4" s="108">
        <v>46444370</v>
      </c>
      <c r="J4" s="108">
        <v>46444370.000000007</v>
      </c>
      <c r="K4" s="108">
        <v>52666280</v>
      </c>
      <c r="L4" s="108">
        <v>52666280</v>
      </c>
      <c r="M4" s="109"/>
      <c r="N4" s="109"/>
      <c r="O4" s="110">
        <v>526662897</v>
      </c>
    </row>
    <row r="5" spans="1:15" ht="31.5" customHeight="1" x14ac:dyDescent="0.35">
      <c r="A5" s="482"/>
      <c r="B5" s="106" t="s">
        <v>419</v>
      </c>
      <c r="C5" s="111">
        <v>0</v>
      </c>
      <c r="D5" s="434">
        <v>0</v>
      </c>
      <c r="E5" s="112">
        <v>0</v>
      </c>
      <c r="F5" s="112">
        <v>0</v>
      </c>
      <c r="G5" s="112">
        <v>0</v>
      </c>
      <c r="H5" s="112">
        <v>0</v>
      </c>
      <c r="I5" s="112">
        <v>0</v>
      </c>
      <c r="J5" s="112">
        <v>0</v>
      </c>
      <c r="K5" s="112">
        <v>0</v>
      </c>
      <c r="L5" s="112">
        <v>0</v>
      </c>
      <c r="M5" s="112"/>
      <c r="N5" s="112"/>
      <c r="O5" s="110">
        <v>0</v>
      </c>
    </row>
    <row r="6" spans="1:15" ht="31.5" customHeight="1" x14ac:dyDescent="0.35">
      <c r="A6" s="482"/>
      <c r="B6" s="113" t="s">
        <v>420</v>
      </c>
      <c r="C6" s="114">
        <v>9875903</v>
      </c>
      <c r="D6" s="435">
        <v>9875903</v>
      </c>
      <c r="E6" s="115">
        <v>9875910</v>
      </c>
      <c r="F6" s="115">
        <v>9875903</v>
      </c>
      <c r="G6" s="115">
        <v>9875903</v>
      </c>
      <c r="H6" s="115">
        <v>11050419</v>
      </c>
      <c r="I6" s="115">
        <v>9288645</v>
      </c>
      <c r="J6" s="115">
        <v>9288645</v>
      </c>
      <c r="K6" s="115">
        <v>9875903</v>
      </c>
      <c r="L6" s="115">
        <v>9875903</v>
      </c>
      <c r="M6" s="115"/>
      <c r="N6" s="115"/>
      <c r="O6" s="116">
        <v>98759037</v>
      </c>
    </row>
    <row r="7" spans="1:15" ht="31.5" customHeight="1" x14ac:dyDescent="0.35">
      <c r="A7" s="482"/>
      <c r="B7" s="113" t="s">
        <v>421</v>
      </c>
      <c r="C7" s="117">
        <v>0</v>
      </c>
      <c r="D7" s="436">
        <v>0</v>
      </c>
      <c r="E7" s="118">
        <v>0</v>
      </c>
      <c r="F7" s="118">
        <v>0</v>
      </c>
      <c r="G7" s="118">
        <v>0</v>
      </c>
      <c r="H7" s="118">
        <v>0</v>
      </c>
      <c r="I7" s="118">
        <v>0</v>
      </c>
      <c r="J7" s="118">
        <v>0</v>
      </c>
      <c r="K7" s="118">
        <v>0</v>
      </c>
      <c r="L7" s="118">
        <v>0</v>
      </c>
      <c r="M7" s="118"/>
      <c r="N7" s="118"/>
      <c r="O7" s="116">
        <v>0</v>
      </c>
    </row>
    <row r="8" spans="1:15" ht="27" customHeight="1" x14ac:dyDescent="0.35">
      <c r="A8" s="482"/>
      <c r="B8" s="119" t="s">
        <v>422</v>
      </c>
      <c r="C8" s="117">
        <v>0</v>
      </c>
      <c r="D8" s="436">
        <v>0</v>
      </c>
      <c r="E8" s="118">
        <v>6402162.0399999991</v>
      </c>
      <c r="F8" s="118">
        <v>7113513.3600000003</v>
      </c>
      <c r="G8" s="118">
        <v>0</v>
      </c>
      <c r="H8" s="118">
        <v>0</v>
      </c>
      <c r="I8" s="118">
        <v>0</v>
      </c>
      <c r="J8" s="118">
        <v>0</v>
      </c>
      <c r="K8" s="118">
        <v>0</v>
      </c>
      <c r="L8" s="118">
        <v>0</v>
      </c>
      <c r="M8" s="118"/>
      <c r="N8" s="118"/>
      <c r="O8" s="116">
        <v>13515675</v>
      </c>
    </row>
    <row r="9" spans="1:15" ht="31.5" customHeight="1" thickBot="1" x14ac:dyDescent="0.4">
      <c r="A9" s="482"/>
      <c r="B9" s="120" t="s">
        <v>423</v>
      </c>
      <c r="C9" s="121">
        <v>55634551</v>
      </c>
      <c r="D9" s="437">
        <v>55634551</v>
      </c>
      <c r="E9" s="122">
        <v>55634569.979999997</v>
      </c>
      <c r="F9" s="122">
        <v>55634550</v>
      </c>
      <c r="G9" s="122">
        <v>55634550</v>
      </c>
      <c r="H9" s="122">
        <v>56687894</v>
      </c>
      <c r="I9" s="122">
        <v>55107878</v>
      </c>
      <c r="J9" s="122">
        <v>55107877.989999995</v>
      </c>
      <c r="K9" s="122">
        <v>55634550</v>
      </c>
      <c r="L9" s="122">
        <v>55634550</v>
      </c>
      <c r="M9" s="122"/>
      <c r="N9" s="122"/>
      <c r="O9" s="123">
        <v>556345522</v>
      </c>
    </row>
    <row r="10" spans="1:15" ht="31.5" customHeight="1" thickTop="1" thickBot="1" x14ac:dyDescent="0.4">
      <c r="A10" s="483"/>
      <c r="B10" s="124" t="s">
        <v>424</v>
      </c>
      <c r="C10" s="125">
        <v>118176759</v>
      </c>
      <c r="D10" s="127">
        <v>118176759</v>
      </c>
      <c r="E10" s="126">
        <v>124578969.03</v>
      </c>
      <c r="F10" s="126">
        <v>125290246.36</v>
      </c>
      <c r="G10" s="126">
        <v>118176733</v>
      </c>
      <c r="H10" s="126">
        <v>132848413</v>
      </c>
      <c r="I10" s="126">
        <v>110840893</v>
      </c>
      <c r="J10" s="126">
        <v>110840892.99000001</v>
      </c>
      <c r="K10" s="126">
        <v>118176733</v>
      </c>
      <c r="L10" s="126">
        <v>118176733</v>
      </c>
      <c r="M10" s="127"/>
      <c r="N10" s="127"/>
      <c r="O10" s="128">
        <v>1195283131</v>
      </c>
    </row>
    <row r="11" spans="1:15" ht="31.5" customHeight="1" x14ac:dyDescent="0.35">
      <c r="A11" s="481" t="s">
        <v>50</v>
      </c>
      <c r="B11" s="129" t="s">
        <v>425</v>
      </c>
      <c r="C11" s="107">
        <v>20339081</v>
      </c>
      <c r="D11" s="109">
        <v>20339081</v>
      </c>
      <c r="E11" s="108">
        <v>20339086.999999993</v>
      </c>
      <c r="F11" s="108">
        <v>20339081</v>
      </c>
      <c r="G11" s="108">
        <v>20339081</v>
      </c>
      <c r="H11" s="108">
        <v>27581221.000000004</v>
      </c>
      <c r="I11" s="108">
        <v>16718011</v>
      </c>
      <c r="J11" s="108">
        <v>16718011</v>
      </c>
      <c r="K11" s="108">
        <v>20339081</v>
      </c>
      <c r="L11" s="108">
        <v>20339081.000000004</v>
      </c>
      <c r="M11" s="109"/>
      <c r="N11" s="109"/>
      <c r="O11" s="130">
        <v>203390816</v>
      </c>
    </row>
    <row r="12" spans="1:15" ht="31.5" customHeight="1" thickBot="1" x14ac:dyDescent="0.4">
      <c r="A12" s="482"/>
      <c r="B12" s="131" t="s">
        <v>421</v>
      </c>
      <c r="C12" s="121">
        <v>0</v>
      </c>
      <c r="D12" s="437">
        <v>0</v>
      </c>
      <c r="E12" s="122">
        <v>0</v>
      </c>
      <c r="F12" s="122">
        <v>0</v>
      </c>
      <c r="G12" s="122">
        <v>0</v>
      </c>
      <c r="H12" s="122">
        <v>0</v>
      </c>
      <c r="I12" s="122">
        <v>0</v>
      </c>
      <c r="J12" s="122">
        <v>0</v>
      </c>
      <c r="K12" s="122">
        <v>0</v>
      </c>
      <c r="L12" s="122">
        <v>0</v>
      </c>
      <c r="M12" s="122"/>
      <c r="N12" s="122"/>
      <c r="O12" s="123">
        <v>0</v>
      </c>
    </row>
    <row r="13" spans="1:15" ht="31.5" customHeight="1" thickTop="1" thickBot="1" x14ac:dyDescent="0.4">
      <c r="A13" s="483"/>
      <c r="B13" s="124" t="s">
        <v>426</v>
      </c>
      <c r="C13" s="132">
        <v>20339081</v>
      </c>
      <c r="D13" s="134">
        <v>20339081</v>
      </c>
      <c r="E13" s="133">
        <v>20339086.999999993</v>
      </c>
      <c r="F13" s="133">
        <v>20339081</v>
      </c>
      <c r="G13" s="133">
        <v>20339081</v>
      </c>
      <c r="H13" s="133">
        <v>27581221.000000004</v>
      </c>
      <c r="I13" s="133">
        <v>16718011</v>
      </c>
      <c r="J13" s="133">
        <v>16718011</v>
      </c>
      <c r="K13" s="133">
        <v>20339081</v>
      </c>
      <c r="L13" s="133">
        <v>20339081.000000004</v>
      </c>
      <c r="M13" s="134"/>
      <c r="N13" s="134"/>
      <c r="O13" s="135">
        <v>203390816</v>
      </c>
    </row>
    <row r="14" spans="1:15" ht="15.6" customHeight="1" thickBot="1" x14ac:dyDescent="0.4">
      <c r="A14" s="136"/>
      <c r="B14" s="137" t="s">
        <v>152</v>
      </c>
      <c r="C14" s="432">
        <v>138515840</v>
      </c>
      <c r="D14" s="438">
        <v>138515840</v>
      </c>
      <c r="E14" s="138">
        <v>144918056.03</v>
      </c>
      <c r="F14" s="138">
        <v>145629327.36000001</v>
      </c>
      <c r="G14" s="138">
        <v>138515814</v>
      </c>
      <c r="H14" s="138">
        <v>160429634</v>
      </c>
      <c r="I14" s="138">
        <v>127558904</v>
      </c>
      <c r="J14" s="138">
        <v>127558903.99000001</v>
      </c>
      <c r="K14" s="138">
        <v>138515814</v>
      </c>
      <c r="L14" s="138">
        <v>138515814</v>
      </c>
      <c r="M14" s="139"/>
      <c r="N14" s="139"/>
      <c r="O14" s="140">
        <v>1398673947</v>
      </c>
    </row>
    <row r="15" spans="1:15" ht="16.2" x14ac:dyDescent="0.35">
      <c r="A15" s="472"/>
      <c r="B15" s="473"/>
      <c r="C15" s="473"/>
      <c r="D15" s="473"/>
      <c r="E15" s="473"/>
      <c r="F15" s="473"/>
      <c r="G15" s="473"/>
      <c r="H15" s="473"/>
      <c r="I15" s="473"/>
      <c r="J15" s="473"/>
      <c r="K15" s="473"/>
      <c r="L15" s="473"/>
      <c r="M15" s="473"/>
      <c r="N15" s="473"/>
      <c r="O15" s="474"/>
    </row>
    <row r="16" spans="1:15" ht="15" thickBot="1" x14ac:dyDescent="0.4">
      <c r="A16" s="475"/>
      <c r="B16" s="476"/>
      <c r="C16" s="476"/>
      <c r="D16" s="476"/>
      <c r="E16" s="476"/>
      <c r="F16" s="476"/>
      <c r="G16" s="476"/>
      <c r="H16" s="476"/>
      <c r="I16" s="476"/>
      <c r="J16" s="476"/>
      <c r="K16" s="476"/>
      <c r="L16" s="476"/>
      <c r="M16" s="476"/>
      <c r="N16" s="476"/>
      <c r="O16" s="477"/>
    </row>
    <row r="61" ht="37.5" customHeight="1" x14ac:dyDescent="0.35"/>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T217"/>
  <sheetViews>
    <sheetView showGridLines="0" view="pageBreakPreview" topLeftCell="A153" zoomScale="70" zoomScaleNormal="100" zoomScaleSheetLayoutView="70" workbookViewId="0">
      <selection activeCell="V196" sqref="V196"/>
    </sheetView>
  </sheetViews>
  <sheetFormatPr defaultColWidth="9.109375" defaultRowHeight="14.4" x14ac:dyDescent="0.35"/>
  <cols>
    <col min="1" max="1" width="9.109375" style="68"/>
    <col min="2" max="2" width="41.6640625" style="68" customWidth="1"/>
    <col min="3" max="3" width="14.109375" style="68" bestFit="1" customWidth="1"/>
    <col min="4" max="4" width="10.6640625" style="68" customWidth="1"/>
    <col min="5" max="5" width="12.44140625" style="68" customWidth="1"/>
    <col min="6" max="6" width="11.88671875" style="68" customWidth="1"/>
    <col min="7" max="8" width="15.44140625" style="68" customWidth="1"/>
    <col min="9" max="9" width="15" style="68" bestFit="1" customWidth="1"/>
    <col min="10" max="10" width="17.44140625" style="68" customWidth="1"/>
    <col min="11" max="11" width="12.88671875" style="68" customWidth="1"/>
    <col min="12" max="12" width="14.109375" style="68" customWidth="1"/>
    <col min="13" max="13" width="10.6640625" style="68" customWidth="1"/>
    <col min="14" max="14" width="16.109375" style="68" customWidth="1"/>
    <col min="15" max="15" width="12.33203125" style="68" customWidth="1"/>
    <col min="16" max="16" width="13.33203125" style="68" customWidth="1"/>
    <col min="17" max="17" width="10.88671875" style="68" customWidth="1"/>
    <col min="18" max="18" width="17.109375" style="68" customWidth="1"/>
    <col min="19" max="19" width="15" style="68" bestFit="1" customWidth="1"/>
    <col min="20" max="22" width="12.33203125" style="68" customWidth="1"/>
    <col min="23" max="23" width="11.33203125" style="68" bestFit="1" customWidth="1"/>
    <col min="24" max="24" width="9.88671875" style="68" bestFit="1" customWidth="1"/>
    <col min="25" max="25" width="20.109375" style="68" bestFit="1" customWidth="1"/>
    <col min="26" max="26" width="11.33203125" style="68" bestFit="1" customWidth="1"/>
    <col min="27" max="27" width="12.33203125" style="68" bestFit="1" customWidth="1"/>
    <col min="28" max="28" width="21.88671875" style="68" bestFit="1" customWidth="1"/>
    <col min="29" max="29" width="28.109375" style="68" bestFit="1" customWidth="1"/>
    <col min="30" max="30" width="33.6640625" style="68" bestFit="1" customWidth="1"/>
    <col min="31" max="32" width="11.33203125" style="68" bestFit="1" customWidth="1"/>
    <col min="33" max="33" width="17.44140625" style="68" bestFit="1" customWidth="1"/>
    <col min="34" max="34" width="10.109375" style="68" bestFit="1" customWidth="1"/>
    <col min="35" max="35" width="11.33203125" style="68" bestFit="1" customWidth="1"/>
    <col min="36" max="36" width="13.88671875" style="68" bestFit="1" customWidth="1"/>
    <col min="37" max="37" width="10" style="68" bestFit="1" customWidth="1"/>
    <col min="38" max="39" width="9.44140625" style="68" bestFit="1" customWidth="1"/>
    <col min="40" max="40" width="10.88671875" style="68" customWidth="1"/>
    <col min="41" max="41" width="9.44140625" style="68" bestFit="1" customWidth="1"/>
    <col min="42" max="16384" width="9.109375" style="68"/>
  </cols>
  <sheetData>
    <row r="1" spans="1:20" ht="22.5" customHeight="1" x14ac:dyDescent="0.35">
      <c r="A1" s="68" t="s">
        <v>232</v>
      </c>
      <c r="B1" s="490" t="s">
        <v>154</v>
      </c>
      <c r="C1" s="491"/>
      <c r="D1" s="491"/>
      <c r="E1" s="491"/>
      <c r="F1" s="491"/>
      <c r="G1" s="491"/>
      <c r="H1" s="491"/>
      <c r="I1" s="491"/>
      <c r="J1" s="491"/>
      <c r="K1" s="491"/>
      <c r="L1" s="491"/>
      <c r="M1" s="491"/>
      <c r="N1" s="491"/>
      <c r="O1" s="491"/>
      <c r="P1" s="491"/>
      <c r="Q1" s="491"/>
      <c r="R1" s="491"/>
      <c r="S1" s="492"/>
    </row>
    <row r="2" spans="1:20" ht="87" customHeight="1" x14ac:dyDescent="0.35">
      <c r="B2" s="424" t="s">
        <v>228</v>
      </c>
      <c r="C2" s="141" t="s">
        <v>34</v>
      </c>
      <c r="D2" s="141" t="s">
        <v>35</v>
      </c>
      <c r="E2" s="141" t="s">
        <v>36</v>
      </c>
      <c r="F2" s="141" t="s">
        <v>23</v>
      </c>
      <c r="G2" s="141" t="s">
        <v>37</v>
      </c>
      <c r="H2" s="141" t="s">
        <v>38</v>
      </c>
      <c r="I2" s="141" t="s">
        <v>39</v>
      </c>
      <c r="J2" s="141" t="s">
        <v>1</v>
      </c>
      <c r="K2" s="141" t="s">
        <v>44</v>
      </c>
      <c r="L2" s="141" t="s">
        <v>40</v>
      </c>
      <c r="M2" s="141" t="s">
        <v>2</v>
      </c>
      <c r="N2" s="141" t="s">
        <v>41</v>
      </c>
      <c r="O2" s="141" t="s">
        <v>42</v>
      </c>
      <c r="P2" s="141" t="s">
        <v>43</v>
      </c>
      <c r="Q2" s="141" t="s">
        <v>7</v>
      </c>
      <c r="R2" s="141" t="s">
        <v>140</v>
      </c>
      <c r="S2" s="142" t="s">
        <v>0</v>
      </c>
      <c r="T2" s="188"/>
    </row>
    <row r="3" spans="1:20" ht="16.2" hidden="1" x14ac:dyDescent="0.35">
      <c r="B3" s="396">
        <v>39995</v>
      </c>
      <c r="C3" s="144">
        <v>38058</v>
      </c>
      <c r="D3" s="144">
        <v>6774</v>
      </c>
      <c r="E3" s="144">
        <v>52315</v>
      </c>
      <c r="F3" s="144"/>
      <c r="G3" s="145">
        <v>70356</v>
      </c>
      <c r="H3" s="144">
        <v>0</v>
      </c>
      <c r="I3" s="144"/>
      <c r="J3" s="144">
        <v>393</v>
      </c>
      <c r="K3" s="144">
        <v>259609</v>
      </c>
      <c r="L3" s="144"/>
      <c r="M3" s="144">
        <v>18285</v>
      </c>
      <c r="N3" s="144">
        <v>7745</v>
      </c>
      <c r="O3" s="144"/>
      <c r="P3" s="144">
        <v>3930</v>
      </c>
      <c r="Q3" s="144">
        <v>15434</v>
      </c>
      <c r="R3" s="144">
        <v>0</v>
      </c>
      <c r="S3" s="401">
        <v>472899</v>
      </c>
    </row>
    <row r="4" spans="1:20" ht="16.2" hidden="1" x14ac:dyDescent="0.35">
      <c r="B4" s="396">
        <v>40026</v>
      </c>
      <c r="C4" s="144">
        <v>38306</v>
      </c>
      <c r="D4" s="144">
        <v>6863</v>
      </c>
      <c r="E4" s="144">
        <v>52573</v>
      </c>
      <c r="F4" s="144"/>
      <c r="G4" s="145">
        <v>71467</v>
      </c>
      <c r="H4" s="147">
        <v>0</v>
      </c>
      <c r="I4" s="144"/>
      <c r="J4" s="144">
        <v>395</v>
      </c>
      <c r="K4" s="144">
        <v>263415</v>
      </c>
      <c r="L4" s="144"/>
      <c r="M4" s="144">
        <v>18325</v>
      </c>
      <c r="N4" s="144">
        <v>7849</v>
      </c>
      <c r="O4" s="144"/>
      <c r="P4" s="144">
        <v>3835</v>
      </c>
      <c r="Q4" s="144">
        <v>15522</v>
      </c>
      <c r="R4" s="144">
        <v>0</v>
      </c>
      <c r="S4" s="146">
        <v>478550</v>
      </c>
    </row>
    <row r="5" spans="1:20" ht="16.2" hidden="1" x14ac:dyDescent="0.35">
      <c r="B5" s="396">
        <v>40057</v>
      </c>
      <c r="C5" s="144">
        <v>38346</v>
      </c>
      <c r="D5" s="144">
        <v>6945</v>
      </c>
      <c r="E5" s="144">
        <v>52710</v>
      </c>
      <c r="F5" s="144"/>
      <c r="G5" s="145">
        <v>72192</v>
      </c>
      <c r="H5" s="147">
        <v>0</v>
      </c>
      <c r="I5" s="144"/>
      <c r="J5" s="144">
        <v>402</v>
      </c>
      <c r="K5" s="144">
        <v>266381</v>
      </c>
      <c r="L5" s="144"/>
      <c r="M5" s="144">
        <v>18200</v>
      </c>
      <c r="N5" s="144">
        <v>7775</v>
      </c>
      <c r="O5" s="144"/>
      <c r="P5" s="144">
        <v>3724</v>
      </c>
      <c r="Q5" s="144">
        <v>15513</v>
      </c>
      <c r="R5" s="144">
        <v>0</v>
      </c>
      <c r="S5" s="146">
        <v>482188</v>
      </c>
    </row>
    <row r="6" spans="1:20" ht="16.2" hidden="1" x14ac:dyDescent="0.35">
      <c r="B6" s="396">
        <v>40087</v>
      </c>
      <c r="C6" s="144">
        <v>38480</v>
      </c>
      <c r="D6" s="144">
        <v>6985</v>
      </c>
      <c r="E6" s="144">
        <v>52847</v>
      </c>
      <c r="F6" s="144"/>
      <c r="G6" s="145">
        <v>73474</v>
      </c>
      <c r="H6" s="147">
        <v>0</v>
      </c>
      <c r="I6" s="144"/>
      <c r="J6" s="144">
        <v>406</v>
      </c>
      <c r="K6" s="144">
        <v>270514</v>
      </c>
      <c r="L6" s="144"/>
      <c r="M6" s="144">
        <v>18169</v>
      </c>
      <c r="N6" s="144">
        <v>7713</v>
      </c>
      <c r="O6" s="144"/>
      <c r="P6" s="144">
        <v>3650</v>
      </c>
      <c r="Q6" s="144">
        <v>15638</v>
      </c>
      <c r="R6" s="144">
        <v>0</v>
      </c>
      <c r="S6" s="146">
        <v>487876</v>
      </c>
    </row>
    <row r="7" spans="1:20" ht="16.2" hidden="1" x14ac:dyDescent="0.35">
      <c r="B7" s="396">
        <v>40118</v>
      </c>
      <c r="C7" s="144">
        <v>38387</v>
      </c>
      <c r="D7" s="144">
        <v>6986</v>
      </c>
      <c r="E7" s="144">
        <v>52982</v>
      </c>
      <c r="F7" s="144"/>
      <c r="G7" s="145">
        <v>73957</v>
      </c>
      <c r="H7" s="147">
        <v>0</v>
      </c>
      <c r="I7" s="144"/>
      <c r="J7" s="144">
        <v>418</v>
      </c>
      <c r="K7" s="144">
        <v>272453</v>
      </c>
      <c r="L7" s="144"/>
      <c r="M7" s="144">
        <v>17992</v>
      </c>
      <c r="N7" s="144">
        <v>7674</v>
      </c>
      <c r="O7" s="144"/>
      <c r="P7" s="144">
        <v>3644</v>
      </c>
      <c r="Q7" s="144">
        <v>15743</v>
      </c>
      <c r="R7" s="144">
        <v>0</v>
      </c>
      <c r="S7" s="146">
        <v>490236</v>
      </c>
    </row>
    <row r="8" spans="1:20" ht="16.2" hidden="1" x14ac:dyDescent="0.35">
      <c r="B8" s="396">
        <v>40148</v>
      </c>
      <c r="C8" s="144">
        <v>38410</v>
      </c>
      <c r="D8" s="144">
        <v>7025</v>
      </c>
      <c r="E8" s="144">
        <v>53000</v>
      </c>
      <c r="F8" s="144"/>
      <c r="G8" s="145">
        <v>75120</v>
      </c>
      <c r="H8" s="147">
        <v>0</v>
      </c>
      <c r="I8" s="144"/>
      <c r="J8" s="144">
        <v>411</v>
      </c>
      <c r="K8" s="144">
        <v>275867</v>
      </c>
      <c r="L8" s="144"/>
      <c r="M8" s="144">
        <v>18371</v>
      </c>
      <c r="N8" s="144">
        <v>7627</v>
      </c>
      <c r="O8" s="144"/>
      <c r="P8" s="144">
        <v>3632</v>
      </c>
      <c r="Q8" s="144">
        <v>15846</v>
      </c>
      <c r="R8" s="144">
        <v>0</v>
      </c>
      <c r="S8" s="146">
        <v>495309</v>
      </c>
    </row>
    <row r="9" spans="1:20" ht="16.2" hidden="1" x14ac:dyDescent="0.35">
      <c r="B9" s="396">
        <v>40179</v>
      </c>
      <c r="C9" s="144">
        <v>38452</v>
      </c>
      <c r="D9" s="144">
        <v>7047</v>
      </c>
      <c r="E9" s="144">
        <v>53255</v>
      </c>
      <c r="F9" s="144"/>
      <c r="G9" s="145">
        <v>76403</v>
      </c>
      <c r="H9" s="147">
        <v>0</v>
      </c>
      <c r="I9" s="144"/>
      <c r="J9" s="144">
        <v>416</v>
      </c>
      <c r="K9" s="144">
        <v>279000</v>
      </c>
      <c r="L9" s="144"/>
      <c r="M9" s="144">
        <v>18400</v>
      </c>
      <c r="N9" s="144">
        <v>7796</v>
      </c>
      <c r="O9" s="144"/>
      <c r="P9" s="144">
        <v>3610</v>
      </c>
      <c r="Q9" s="144">
        <v>15954</v>
      </c>
      <c r="R9" s="144">
        <v>0</v>
      </c>
      <c r="S9" s="146">
        <v>500333</v>
      </c>
    </row>
    <row r="10" spans="1:20" ht="16.2" hidden="1" x14ac:dyDescent="0.35">
      <c r="B10" s="396">
        <v>40210</v>
      </c>
      <c r="C10" s="144">
        <v>38432</v>
      </c>
      <c r="D10" s="144">
        <v>7049</v>
      </c>
      <c r="E10" s="144">
        <v>53298</v>
      </c>
      <c r="F10" s="144"/>
      <c r="G10" s="145">
        <v>77214</v>
      </c>
      <c r="H10" s="147">
        <v>0</v>
      </c>
      <c r="I10" s="144"/>
      <c r="J10" s="144">
        <v>431</v>
      </c>
      <c r="K10" s="144">
        <v>279898</v>
      </c>
      <c r="L10" s="144"/>
      <c r="M10" s="144">
        <v>18467</v>
      </c>
      <c r="N10" s="144">
        <v>7779</v>
      </c>
      <c r="O10" s="144"/>
      <c r="P10" s="144">
        <v>3550</v>
      </c>
      <c r="Q10" s="144">
        <v>16076</v>
      </c>
      <c r="R10" s="144">
        <v>0</v>
      </c>
      <c r="S10" s="146">
        <v>502194</v>
      </c>
    </row>
    <row r="11" spans="1:20" ht="16.2" hidden="1" x14ac:dyDescent="0.35">
      <c r="B11" s="396">
        <v>40238</v>
      </c>
      <c r="C11" s="144">
        <v>38597</v>
      </c>
      <c r="D11" s="144">
        <v>7152</v>
      </c>
      <c r="E11" s="144">
        <v>53629</v>
      </c>
      <c r="F11" s="144"/>
      <c r="G11" s="145">
        <v>79286</v>
      </c>
      <c r="H11" s="147">
        <v>0</v>
      </c>
      <c r="I11" s="144"/>
      <c r="J11" s="144">
        <v>449</v>
      </c>
      <c r="K11" s="144">
        <v>283625</v>
      </c>
      <c r="L11" s="144"/>
      <c r="M11" s="144">
        <v>18486</v>
      </c>
      <c r="N11" s="144">
        <v>7996</v>
      </c>
      <c r="O11" s="144"/>
      <c r="P11" s="144">
        <v>3768</v>
      </c>
      <c r="Q11" s="144">
        <v>16212</v>
      </c>
      <c r="R11" s="144">
        <v>0</v>
      </c>
      <c r="S11" s="146">
        <v>509200</v>
      </c>
    </row>
    <row r="12" spans="1:20" ht="16.2" hidden="1" x14ac:dyDescent="0.35">
      <c r="B12" s="396">
        <v>40269</v>
      </c>
      <c r="C12" s="144">
        <v>38727</v>
      </c>
      <c r="D12" s="144">
        <v>7212</v>
      </c>
      <c r="E12" s="144">
        <v>53904</v>
      </c>
      <c r="F12" s="144"/>
      <c r="G12" s="145">
        <v>80192</v>
      </c>
      <c r="H12" s="147">
        <v>0</v>
      </c>
      <c r="I12" s="144"/>
      <c r="J12" s="144">
        <v>452</v>
      </c>
      <c r="K12" s="144">
        <v>285746</v>
      </c>
      <c r="L12" s="144"/>
      <c r="M12" s="144">
        <v>18552</v>
      </c>
      <c r="N12" s="144">
        <v>8054</v>
      </c>
      <c r="O12" s="144"/>
      <c r="P12" s="144">
        <v>3831</v>
      </c>
      <c r="Q12" s="144">
        <v>16308</v>
      </c>
      <c r="R12" s="144">
        <v>0</v>
      </c>
      <c r="S12" s="146">
        <v>512978</v>
      </c>
    </row>
    <row r="13" spans="1:20" ht="16.2" hidden="1" x14ac:dyDescent="0.35">
      <c r="B13" s="396">
        <v>40299</v>
      </c>
      <c r="C13" s="144">
        <v>38754</v>
      </c>
      <c r="D13" s="144">
        <v>7228</v>
      </c>
      <c r="E13" s="144">
        <v>54164</v>
      </c>
      <c r="F13" s="144"/>
      <c r="G13" s="145">
        <v>75804</v>
      </c>
      <c r="H13" s="145">
        <v>18253</v>
      </c>
      <c r="I13" s="144"/>
      <c r="J13" s="144">
        <v>455</v>
      </c>
      <c r="K13" s="144">
        <v>285779</v>
      </c>
      <c r="L13" s="144"/>
      <c r="M13" s="144">
        <v>18651</v>
      </c>
      <c r="N13" s="144">
        <v>8039</v>
      </c>
      <c r="O13" s="144"/>
      <c r="P13" s="144">
        <v>3615</v>
      </c>
      <c r="Q13" s="144">
        <v>16285</v>
      </c>
      <c r="R13" s="144">
        <v>0</v>
      </c>
      <c r="S13" s="146">
        <v>527027</v>
      </c>
    </row>
    <row r="14" spans="1:20" ht="16.2" hidden="1" x14ac:dyDescent="0.35">
      <c r="B14" s="396">
        <v>40330</v>
      </c>
      <c r="C14" s="144">
        <v>38900</v>
      </c>
      <c r="D14" s="144">
        <v>7326</v>
      </c>
      <c r="E14" s="144">
        <v>54493</v>
      </c>
      <c r="F14" s="144"/>
      <c r="G14" s="145">
        <v>72608</v>
      </c>
      <c r="H14" s="145">
        <v>20607</v>
      </c>
      <c r="I14" s="144"/>
      <c r="J14" s="144">
        <v>466</v>
      </c>
      <c r="K14" s="144">
        <v>285778</v>
      </c>
      <c r="L14" s="144"/>
      <c r="M14" s="144">
        <v>18678</v>
      </c>
      <c r="N14" s="144">
        <v>7903</v>
      </c>
      <c r="O14" s="144"/>
      <c r="P14" s="144">
        <v>3522</v>
      </c>
      <c r="Q14" s="144">
        <v>16495</v>
      </c>
      <c r="R14" s="144">
        <v>0</v>
      </c>
      <c r="S14" s="146">
        <v>526776</v>
      </c>
    </row>
    <row r="15" spans="1:20" ht="16.2" hidden="1" x14ac:dyDescent="0.35">
      <c r="B15" s="397" t="s">
        <v>19</v>
      </c>
      <c r="C15" s="148">
        <v>38487</v>
      </c>
      <c r="D15" s="148">
        <v>7049</v>
      </c>
      <c r="E15" s="148">
        <v>53264</v>
      </c>
      <c r="F15" s="148"/>
      <c r="G15" s="148">
        <v>74839</v>
      </c>
      <c r="H15" s="148">
        <v>3238</v>
      </c>
      <c r="I15" s="148"/>
      <c r="J15" s="148">
        <v>425</v>
      </c>
      <c r="K15" s="148">
        <v>275672</v>
      </c>
      <c r="L15" s="148"/>
      <c r="M15" s="148">
        <v>18381</v>
      </c>
      <c r="N15" s="148">
        <v>7830</v>
      </c>
      <c r="O15" s="148"/>
      <c r="P15" s="148">
        <v>3693</v>
      </c>
      <c r="Q15" s="148">
        <v>15919</v>
      </c>
      <c r="R15" s="148">
        <v>0</v>
      </c>
      <c r="S15" s="149">
        <v>498797</v>
      </c>
    </row>
    <row r="16" spans="1:20" ht="16.2" hidden="1" x14ac:dyDescent="0.35">
      <c r="B16" s="396">
        <v>40360</v>
      </c>
      <c r="C16" s="144"/>
      <c r="D16" s="144">
        <v>7395</v>
      </c>
      <c r="E16" s="150">
        <v>54740</v>
      </c>
      <c r="F16" s="150">
        <v>0</v>
      </c>
      <c r="G16" s="145">
        <v>73769</v>
      </c>
      <c r="H16" s="145">
        <v>21446</v>
      </c>
      <c r="I16" s="150">
        <v>0</v>
      </c>
      <c r="J16" s="144">
        <v>471</v>
      </c>
      <c r="K16" s="150">
        <v>287674</v>
      </c>
      <c r="L16" s="150">
        <v>0</v>
      </c>
      <c r="M16" s="144">
        <v>18628</v>
      </c>
      <c r="N16" s="144">
        <v>7909</v>
      </c>
      <c r="O16" s="150">
        <v>0</v>
      </c>
      <c r="P16" s="144">
        <v>3492</v>
      </c>
      <c r="Q16" s="150">
        <v>16539</v>
      </c>
      <c r="R16" s="150">
        <v>0</v>
      </c>
      <c r="S16" s="146">
        <v>492063</v>
      </c>
    </row>
    <row r="17" spans="2:19" ht="16.2" hidden="1" x14ac:dyDescent="0.35">
      <c r="B17" s="396">
        <v>40391</v>
      </c>
      <c r="C17" s="144">
        <v>38648</v>
      </c>
      <c r="D17" s="144">
        <v>7492</v>
      </c>
      <c r="E17" s="150">
        <v>55032</v>
      </c>
      <c r="F17" s="150">
        <v>0</v>
      </c>
      <c r="G17" s="145">
        <v>75863</v>
      </c>
      <c r="H17" s="145">
        <v>24193</v>
      </c>
      <c r="I17" s="150">
        <v>0</v>
      </c>
      <c r="J17" s="144">
        <v>493</v>
      </c>
      <c r="K17" s="150">
        <v>290871</v>
      </c>
      <c r="L17" s="150">
        <v>0</v>
      </c>
      <c r="M17" s="144">
        <v>18455</v>
      </c>
      <c r="N17" s="144">
        <v>8014</v>
      </c>
      <c r="O17" s="150">
        <v>0</v>
      </c>
      <c r="P17" s="144">
        <v>3378</v>
      </c>
      <c r="Q17" s="150">
        <v>16634</v>
      </c>
      <c r="R17" s="150">
        <v>0</v>
      </c>
      <c r="S17" s="146">
        <v>539073</v>
      </c>
    </row>
    <row r="18" spans="2:19" ht="16.2" hidden="1" x14ac:dyDescent="0.35">
      <c r="B18" s="396">
        <v>40422</v>
      </c>
      <c r="C18" s="144">
        <v>38774</v>
      </c>
      <c r="D18" s="144">
        <v>7562</v>
      </c>
      <c r="E18" s="150">
        <v>55223</v>
      </c>
      <c r="F18" s="150">
        <v>0</v>
      </c>
      <c r="G18" s="145">
        <v>76255</v>
      </c>
      <c r="H18" s="145">
        <v>25071</v>
      </c>
      <c r="I18" s="150">
        <v>0</v>
      </c>
      <c r="J18" s="144">
        <v>503</v>
      </c>
      <c r="K18" s="150">
        <v>291592</v>
      </c>
      <c r="L18" s="150">
        <v>0</v>
      </c>
      <c r="M18" s="144">
        <v>18451</v>
      </c>
      <c r="N18" s="144">
        <v>7971</v>
      </c>
      <c r="O18" s="150">
        <v>0</v>
      </c>
      <c r="P18" s="144">
        <v>3231</v>
      </c>
      <c r="Q18" s="150">
        <v>16652</v>
      </c>
      <c r="R18" s="150">
        <v>0</v>
      </c>
      <c r="S18" s="146">
        <v>541285</v>
      </c>
    </row>
    <row r="19" spans="2:19" ht="16.2" hidden="1" x14ac:dyDescent="0.35">
      <c r="B19" s="396">
        <v>40452</v>
      </c>
      <c r="C19" s="144">
        <v>38901</v>
      </c>
      <c r="D19" s="144">
        <v>7602</v>
      </c>
      <c r="E19" s="150">
        <v>55508</v>
      </c>
      <c r="F19" s="150">
        <v>0</v>
      </c>
      <c r="G19" s="145">
        <v>77291</v>
      </c>
      <c r="H19" s="145">
        <v>26016</v>
      </c>
      <c r="I19" s="150">
        <v>0</v>
      </c>
      <c r="J19" s="144">
        <v>505</v>
      </c>
      <c r="K19" s="150">
        <v>294155</v>
      </c>
      <c r="L19" s="150">
        <v>0</v>
      </c>
      <c r="M19" s="144">
        <v>18464</v>
      </c>
      <c r="N19" s="144">
        <v>7985</v>
      </c>
      <c r="O19" s="150">
        <v>0</v>
      </c>
      <c r="P19" s="144">
        <v>3080</v>
      </c>
      <c r="Q19" s="150">
        <v>16794</v>
      </c>
      <c r="R19" s="150">
        <v>0</v>
      </c>
      <c r="S19" s="146">
        <v>546301</v>
      </c>
    </row>
    <row r="20" spans="2:19" ht="16.2" hidden="1" x14ac:dyDescent="0.35">
      <c r="B20" s="396">
        <v>40483</v>
      </c>
      <c r="C20" s="144">
        <v>39009</v>
      </c>
      <c r="D20" s="144">
        <v>7682</v>
      </c>
      <c r="E20" s="150">
        <v>55804</v>
      </c>
      <c r="F20" s="150">
        <v>0</v>
      </c>
      <c r="G20" s="145">
        <v>78278</v>
      </c>
      <c r="H20" s="145">
        <v>26924</v>
      </c>
      <c r="I20" s="150">
        <v>0</v>
      </c>
      <c r="J20" s="144">
        <v>511</v>
      </c>
      <c r="K20" s="150">
        <v>296482</v>
      </c>
      <c r="L20" s="150">
        <v>0</v>
      </c>
      <c r="M20" s="144">
        <v>18597</v>
      </c>
      <c r="N20" s="144">
        <v>7891</v>
      </c>
      <c r="O20" s="150">
        <v>0</v>
      </c>
      <c r="P20" s="144">
        <v>3049</v>
      </c>
      <c r="Q20" s="150">
        <v>16941</v>
      </c>
      <c r="R20" s="150">
        <v>0</v>
      </c>
      <c r="S20" s="146">
        <v>551168</v>
      </c>
    </row>
    <row r="21" spans="2:19" ht="16.2" hidden="1" x14ac:dyDescent="0.35">
      <c r="B21" s="396">
        <v>40513</v>
      </c>
      <c r="C21" s="144">
        <v>38769</v>
      </c>
      <c r="D21" s="144">
        <v>7721</v>
      </c>
      <c r="E21" s="150">
        <v>55937</v>
      </c>
      <c r="F21" s="150">
        <v>0</v>
      </c>
      <c r="G21" s="145">
        <v>79773</v>
      </c>
      <c r="H21" s="145">
        <v>27596</v>
      </c>
      <c r="I21" s="150">
        <v>0</v>
      </c>
      <c r="J21" s="144">
        <v>526</v>
      </c>
      <c r="K21" s="150">
        <v>299499</v>
      </c>
      <c r="L21" s="150">
        <v>0</v>
      </c>
      <c r="M21" s="144">
        <v>18510</v>
      </c>
      <c r="N21" s="144">
        <v>7764</v>
      </c>
      <c r="O21" s="150">
        <v>0</v>
      </c>
      <c r="P21" s="144">
        <v>3023</v>
      </c>
      <c r="Q21" s="144">
        <v>17002</v>
      </c>
      <c r="R21" s="144">
        <v>0</v>
      </c>
      <c r="S21" s="146">
        <v>556120</v>
      </c>
    </row>
    <row r="22" spans="2:19" ht="16.2" hidden="1" x14ac:dyDescent="0.35">
      <c r="B22" s="396">
        <v>40544</v>
      </c>
      <c r="C22" s="144">
        <v>38813</v>
      </c>
      <c r="D22" s="144">
        <v>7781</v>
      </c>
      <c r="E22" s="150">
        <v>56417</v>
      </c>
      <c r="F22" s="150">
        <v>0</v>
      </c>
      <c r="G22" s="151">
        <v>82824</v>
      </c>
      <c r="H22" s="145">
        <v>27188</v>
      </c>
      <c r="I22" s="144">
        <v>0</v>
      </c>
      <c r="J22" s="144">
        <v>532</v>
      </c>
      <c r="K22" s="150">
        <v>304042</v>
      </c>
      <c r="L22" s="144">
        <v>0</v>
      </c>
      <c r="M22" s="144">
        <v>18386</v>
      </c>
      <c r="N22" s="144">
        <v>7806</v>
      </c>
      <c r="O22" s="144">
        <v>0</v>
      </c>
      <c r="P22" s="144">
        <v>3116</v>
      </c>
      <c r="Q22" s="144">
        <v>17210</v>
      </c>
      <c r="R22" s="144">
        <v>0</v>
      </c>
      <c r="S22" s="146">
        <v>564115</v>
      </c>
    </row>
    <row r="23" spans="2:19" ht="16.2" hidden="1" x14ac:dyDescent="0.35">
      <c r="B23" s="396">
        <v>40575</v>
      </c>
      <c r="C23" s="144">
        <v>38823</v>
      </c>
      <c r="D23" s="144">
        <v>7870</v>
      </c>
      <c r="E23" s="144">
        <v>56671</v>
      </c>
      <c r="F23" s="144">
        <v>0</v>
      </c>
      <c r="G23" s="145">
        <v>83547</v>
      </c>
      <c r="H23" s="145">
        <v>28323</v>
      </c>
      <c r="I23" s="144">
        <v>0</v>
      </c>
      <c r="J23" s="144">
        <v>535</v>
      </c>
      <c r="K23" s="144">
        <v>307032</v>
      </c>
      <c r="L23" s="144">
        <v>0</v>
      </c>
      <c r="M23" s="144">
        <v>18200</v>
      </c>
      <c r="N23" s="144">
        <v>7677</v>
      </c>
      <c r="O23" s="144">
        <v>0</v>
      </c>
      <c r="P23" s="144">
        <v>3161</v>
      </c>
      <c r="Q23" s="144">
        <v>17249</v>
      </c>
      <c r="R23" s="144">
        <v>0</v>
      </c>
      <c r="S23" s="146">
        <v>569088</v>
      </c>
    </row>
    <row r="24" spans="2:19" ht="16.2" hidden="1" x14ac:dyDescent="0.35">
      <c r="B24" s="396">
        <v>40603</v>
      </c>
      <c r="C24" s="144">
        <v>38939</v>
      </c>
      <c r="D24" s="144">
        <v>7966</v>
      </c>
      <c r="E24" s="150">
        <v>57103</v>
      </c>
      <c r="F24" s="150">
        <v>0</v>
      </c>
      <c r="G24" s="145">
        <v>85574</v>
      </c>
      <c r="H24" s="145">
        <v>28968</v>
      </c>
      <c r="I24" s="150">
        <v>0</v>
      </c>
      <c r="J24" s="144">
        <v>556</v>
      </c>
      <c r="K24" s="150">
        <v>312300</v>
      </c>
      <c r="L24" s="150">
        <v>0</v>
      </c>
      <c r="M24" s="144">
        <v>18244</v>
      </c>
      <c r="N24" s="144">
        <v>7881</v>
      </c>
      <c r="O24" s="150">
        <v>0</v>
      </c>
      <c r="P24" s="144">
        <v>3271</v>
      </c>
      <c r="Q24" s="150">
        <v>17390</v>
      </c>
      <c r="R24" s="150">
        <v>0</v>
      </c>
      <c r="S24" s="146">
        <v>578192</v>
      </c>
    </row>
    <row r="25" spans="2:19" ht="16.2" hidden="1" x14ac:dyDescent="0.35">
      <c r="B25" s="396">
        <v>40634</v>
      </c>
      <c r="C25" s="144">
        <v>38861</v>
      </c>
      <c r="D25" s="144">
        <v>7987</v>
      </c>
      <c r="E25" s="150">
        <v>57385</v>
      </c>
      <c r="F25" s="150">
        <v>0</v>
      </c>
      <c r="G25" s="145">
        <v>85763</v>
      </c>
      <c r="H25" s="145">
        <v>29451</v>
      </c>
      <c r="I25" s="150">
        <v>0</v>
      </c>
      <c r="J25" s="144">
        <v>569</v>
      </c>
      <c r="K25" s="150">
        <v>312603</v>
      </c>
      <c r="L25" s="150">
        <v>0</v>
      </c>
      <c r="M25" s="144">
        <v>18280</v>
      </c>
      <c r="N25" s="144">
        <v>7864</v>
      </c>
      <c r="O25" s="150">
        <v>0</v>
      </c>
      <c r="P25" s="144">
        <v>3274</v>
      </c>
      <c r="Q25" s="150">
        <v>17399</v>
      </c>
      <c r="R25" s="150">
        <v>0</v>
      </c>
      <c r="S25" s="146">
        <v>579436</v>
      </c>
    </row>
    <row r="26" spans="2:19" ht="16.2" hidden="1" x14ac:dyDescent="0.35">
      <c r="B26" s="396">
        <v>40664</v>
      </c>
      <c r="C26" s="144">
        <v>38981</v>
      </c>
      <c r="D26" s="144">
        <v>8051</v>
      </c>
      <c r="E26" s="150">
        <v>57608</v>
      </c>
      <c r="F26" s="150">
        <v>0</v>
      </c>
      <c r="G26" s="145">
        <v>86596</v>
      </c>
      <c r="H26" s="145">
        <v>30102</v>
      </c>
      <c r="I26" s="150">
        <v>0</v>
      </c>
      <c r="J26" s="144">
        <v>587</v>
      </c>
      <c r="K26" s="150">
        <v>315116</v>
      </c>
      <c r="L26" s="150">
        <v>0</v>
      </c>
      <c r="M26" s="144">
        <v>18279</v>
      </c>
      <c r="N26" s="144">
        <v>7830</v>
      </c>
      <c r="O26" s="150">
        <v>0</v>
      </c>
      <c r="P26" s="144">
        <v>3255</v>
      </c>
      <c r="Q26" s="150">
        <v>17546</v>
      </c>
      <c r="R26" s="150">
        <v>0</v>
      </c>
      <c r="S26" s="146">
        <v>583951</v>
      </c>
    </row>
    <row r="27" spans="2:19" ht="16.2" hidden="1" x14ac:dyDescent="0.35">
      <c r="B27" s="396">
        <v>40695</v>
      </c>
      <c r="C27" s="144">
        <v>39154</v>
      </c>
      <c r="D27" s="144">
        <v>8089</v>
      </c>
      <c r="E27" s="150">
        <v>57986</v>
      </c>
      <c r="F27" s="150">
        <v>0</v>
      </c>
      <c r="G27" s="145">
        <v>87827</v>
      </c>
      <c r="H27" s="145">
        <v>30724</v>
      </c>
      <c r="I27" s="150">
        <v>0</v>
      </c>
      <c r="J27" s="144">
        <v>589</v>
      </c>
      <c r="K27" s="150">
        <v>317551</v>
      </c>
      <c r="L27" s="150">
        <v>0</v>
      </c>
      <c r="M27" s="144">
        <v>18221</v>
      </c>
      <c r="N27" s="144">
        <v>7828</v>
      </c>
      <c r="O27" s="150">
        <v>0</v>
      </c>
      <c r="P27" s="144">
        <v>3229</v>
      </c>
      <c r="Q27" s="150">
        <v>17727</v>
      </c>
      <c r="R27" s="150">
        <v>0</v>
      </c>
      <c r="S27" s="146">
        <v>588925</v>
      </c>
    </row>
    <row r="28" spans="2:19" ht="16.2" hidden="1" x14ac:dyDescent="0.35">
      <c r="B28" s="397" t="s">
        <v>22</v>
      </c>
      <c r="C28" s="148">
        <v>38879</v>
      </c>
      <c r="D28" s="148">
        <v>7767</v>
      </c>
      <c r="E28" s="148">
        <v>56285</v>
      </c>
      <c r="F28" s="148">
        <v>0</v>
      </c>
      <c r="G28" s="148">
        <v>81114</v>
      </c>
      <c r="H28" s="148">
        <v>27167</v>
      </c>
      <c r="I28" s="148">
        <v>0</v>
      </c>
      <c r="J28" s="148">
        <v>531</v>
      </c>
      <c r="K28" s="148">
        <v>302410</v>
      </c>
      <c r="L28" s="148">
        <v>0</v>
      </c>
      <c r="M28" s="148">
        <v>18393</v>
      </c>
      <c r="N28" s="148">
        <v>7868</v>
      </c>
      <c r="O28" s="148">
        <v>0</v>
      </c>
      <c r="P28" s="148">
        <v>3213</v>
      </c>
      <c r="Q28" s="148">
        <v>17090</v>
      </c>
      <c r="R28" s="148">
        <v>0</v>
      </c>
      <c r="S28" s="149">
        <v>560717</v>
      </c>
    </row>
    <row r="29" spans="2:19" ht="16.2" hidden="1" x14ac:dyDescent="0.35">
      <c r="B29" s="396">
        <v>40725</v>
      </c>
      <c r="C29" s="144">
        <v>39341</v>
      </c>
      <c r="D29" s="144">
        <v>8133</v>
      </c>
      <c r="E29" s="144">
        <v>58294</v>
      </c>
      <c r="F29" s="144">
        <v>0</v>
      </c>
      <c r="G29" s="145">
        <v>87556</v>
      </c>
      <c r="H29" s="145">
        <v>31920</v>
      </c>
      <c r="I29" s="144">
        <v>0</v>
      </c>
      <c r="J29" s="144">
        <v>587</v>
      </c>
      <c r="K29" s="144">
        <v>319065</v>
      </c>
      <c r="L29" s="144">
        <v>0</v>
      </c>
      <c r="M29" s="144">
        <v>18125</v>
      </c>
      <c r="N29" s="144">
        <v>7810</v>
      </c>
      <c r="O29" s="144">
        <v>0</v>
      </c>
      <c r="P29" s="144">
        <v>3089</v>
      </c>
      <c r="Q29" s="144">
        <v>17923</v>
      </c>
      <c r="R29" s="144">
        <v>0</v>
      </c>
      <c r="S29" s="146">
        <v>591843</v>
      </c>
    </row>
    <row r="30" spans="2:19" ht="16.2" hidden="1" x14ac:dyDescent="0.35">
      <c r="B30" s="396">
        <v>40756</v>
      </c>
      <c r="C30" s="144">
        <v>39537</v>
      </c>
      <c r="D30" s="144">
        <v>8222</v>
      </c>
      <c r="E30" s="144">
        <v>58712</v>
      </c>
      <c r="F30" s="144">
        <v>0</v>
      </c>
      <c r="G30" s="145">
        <v>88518</v>
      </c>
      <c r="H30" s="145">
        <v>32462</v>
      </c>
      <c r="I30" s="144">
        <v>0</v>
      </c>
      <c r="J30" s="144">
        <v>586</v>
      </c>
      <c r="K30" s="144">
        <v>322779</v>
      </c>
      <c r="L30" s="144">
        <v>0</v>
      </c>
      <c r="M30" s="144">
        <v>18084</v>
      </c>
      <c r="N30" s="144">
        <v>7786</v>
      </c>
      <c r="O30" s="144">
        <v>0</v>
      </c>
      <c r="P30" s="144">
        <v>2973</v>
      </c>
      <c r="Q30" s="144">
        <v>18046</v>
      </c>
      <c r="R30" s="144">
        <v>0</v>
      </c>
      <c r="S30" s="146">
        <v>597705</v>
      </c>
    </row>
    <row r="31" spans="2:19" ht="16.2" hidden="1" x14ac:dyDescent="0.35">
      <c r="B31" s="396">
        <v>40787</v>
      </c>
      <c r="C31" s="144">
        <v>39600</v>
      </c>
      <c r="D31" s="144">
        <v>8280</v>
      </c>
      <c r="E31" s="144">
        <v>58937</v>
      </c>
      <c r="F31" s="144">
        <v>0</v>
      </c>
      <c r="G31" s="145">
        <v>90001</v>
      </c>
      <c r="H31" s="145">
        <v>33152</v>
      </c>
      <c r="I31" s="144">
        <v>0</v>
      </c>
      <c r="J31" s="144">
        <v>590</v>
      </c>
      <c r="K31" s="144">
        <v>325673</v>
      </c>
      <c r="L31" s="144">
        <v>0</v>
      </c>
      <c r="M31" s="144">
        <v>18119</v>
      </c>
      <c r="N31" s="144">
        <v>7628</v>
      </c>
      <c r="O31" s="144">
        <v>0</v>
      </c>
      <c r="P31" s="144">
        <v>2774</v>
      </c>
      <c r="Q31" s="144">
        <v>18156</v>
      </c>
      <c r="R31" s="144">
        <v>0</v>
      </c>
      <c r="S31" s="146">
        <v>602910</v>
      </c>
    </row>
    <row r="32" spans="2:19" ht="16.2" hidden="1" x14ac:dyDescent="0.35">
      <c r="B32" s="396">
        <v>40817</v>
      </c>
      <c r="C32" s="144">
        <v>39697</v>
      </c>
      <c r="D32" s="144">
        <v>8328</v>
      </c>
      <c r="E32" s="144">
        <v>59159</v>
      </c>
      <c r="F32" s="144">
        <v>0</v>
      </c>
      <c r="G32" s="145">
        <v>91662</v>
      </c>
      <c r="H32" s="145">
        <v>33838</v>
      </c>
      <c r="I32" s="144">
        <v>0</v>
      </c>
      <c r="J32" s="144">
        <v>592</v>
      </c>
      <c r="K32" s="144">
        <v>328632</v>
      </c>
      <c r="L32" s="144">
        <v>0</v>
      </c>
      <c r="M32" s="144">
        <v>18096</v>
      </c>
      <c r="N32" s="144">
        <v>7558</v>
      </c>
      <c r="O32" s="144">
        <v>0</v>
      </c>
      <c r="P32" s="144">
        <v>2657</v>
      </c>
      <c r="Q32" s="144">
        <v>18314</v>
      </c>
      <c r="R32" s="144">
        <v>0</v>
      </c>
      <c r="S32" s="146">
        <v>608533</v>
      </c>
    </row>
    <row r="33" spans="2:19" ht="16.2" hidden="1" x14ac:dyDescent="0.35">
      <c r="B33" s="396">
        <v>40848</v>
      </c>
      <c r="C33" s="144">
        <v>39789</v>
      </c>
      <c r="D33" s="144">
        <v>8343</v>
      </c>
      <c r="E33" s="144">
        <v>59298</v>
      </c>
      <c r="F33" s="144">
        <v>0</v>
      </c>
      <c r="G33" s="145">
        <v>92441</v>
      </c>
      <c r="H33" s="145">
        <v>34915</v>
      </c>
      <c r="I33" s="144">
        <v>0</v>
      </c>
      <c r="J33" s="144">
        <v>602</v>
      </c>
      <c r="K33" s="144">
        <v>332183</v>
      </c>
      <c r="L33" s="144">
        <v>0</v>
      </c>
      <c r="M33" s="144">
        <v>18077</v>
      </c>
      <c r="N33" s="144">
        <v>7371</v>
      </c>
      <c r="O33" s="144">
        <v>0</v>
      </c>
      <c r="P33" s="144">
        <v>2543</v>
      </c>
      <c r="Q33" s="144">
        <v>18584</v>
      </c>
      <c r="R33" s="144">
        <v>0</v>
      </c>
      <c r="S33" s="146">
        <v>614146</v>
      </c>
    </row>
    <row r="34" spans="2:19" ht="16.2" hidden="1" x14ac:dyDescent="0.35">
      <c r="B34" s="396">
        <v>40878</v>
      </c>
      <c r="C34" s="144">
        <v>39843</v>
      </c>
      <c r="D34" s="144">
        <v>8355</v>
      </c>
      <c r="E34" s="144">
        <v>59384</v>
      </c>
      <c r="F34" s="144">
        <v>0</v>
      </c>
      <c r="G34" s="145">
        <v>94778</v>
      </c>
      <c r="H34" s="145">
        <v>34886</v>
      </c>
      <c r="I34" s="144">
        <v>0</v>
      </c>
      <c r="J34" s="144">
        <v>606</v>
      </c>
      <c r="K34" s="144">
        <v>336053</v>
      </c>
      <c r="L34" s="144">
        <v>0</v>
      </c>
      <c r="M34" s="144">
        <v>18172</v>
      </c>
      <c r="N34" s="144">
        <v>7333</v>
      </c>
      <c r="O34" s="144">
        <v>0</v>
      </c>
      <c r="P34" s="144">
        <v>2591</v>
      </c>
      <c r="Q34" s="144">
        <v>18798</v>
      </c>
      <c r="R34" s="144">
        <v>0</v>
      </c>
      <c r="S34" s="146">
        <v>620799</v>
      </c>
    </row>
    <row r="35" spans="2:19" ht="16.2" hidden="1" x14ac:dyDescent="0.35">
      <c r="B35" s="396">
        <v>40909</v>
      </c>
      <c r="C35" s="144">
        <v>39742</v>
      </c>
      <c r="D35" s="144">
        <v>8373</v>
      </c>
      <c r="E35" s="144">
        <v>59709</v>
      </c>
      <c r="F35" s="144">
        <v>0</v>
      </c>
      <c r="G35" s="145">
        <v>93523</v>
      </c>
      <c r="H35" s="145">
        <v>35481</v>
      </c>
      <c r="I35" s="144">
        <v>0</v>
      </c>
      <c r="J35" s="144">
        <v>603</v>
      </c>
      <c r="K35" s="144">
        <v>336096</v>
      </c>
      <c r="L35" s="144">
        <v>0</v>
      </c>
      <c r="M35" s="144">
        <v>17968</v>
      </c>
      <c r="N35" s="144">
        <v>7445</v>
      </c>
      <c r="O35" s="144">
        <v>0</v>
      </c>
      <c r="P35" s="144">
        <v>2617</v>
      </c>
      <c r="Q35" s="144">
        <v>18985</v>
      </c>
      <c r="R35" s="144">
        <v>0</v>
      </c>
      <c r="S35" s="146">
        <v>620542</v>
      </c>
    </row>
    <row r="36" spans="2:19" ht="16.2" hidden="1" x14ac:dyDescent="0.35">
      <c r="B36" s="396">
        <v>40940</v>
      </c>
      <c r="C36" s="144">
        <v>39800</v>
      </c>
      <c r="D36" s="144">
        <v>8401</v>
      </c>
      <c r="E36" s="144">
        <v>59635</v>
      </c>
      <c r="F36" s="144">
        <v>0</v>
      </c>
      <c r="G36" s="145">
        <v>94868</v>
      </c>
      <c r="H36" s="145">
        <v>35962</v>
      </c>
      <c r="I36" s="144">
        <v>0</v>
      </c>
      <c r="J36" s="144">
        <v>604</v>
      </c>
      <c r="K36" s="144">
        <v>339523</v>
      </c>
      <c r="L36" s="144">
        <v>0</v>
      </c>
      <c r="M36" s="144">
        <v>17863</v>
      </c>
      <c r="N36" s="144">
        <v>7594</v>
      </c>
      <c r="O36" s="144">
        <v>0</v>
      </c>
      <c r="P36" s="144">
        <v>2636</v>
      </c>
      <c r="Q36" s="144">
        <v>19220</v>
      </c>
      <c r="R36" s="144">
        <v>0</v>
      </c>
      <c r="S36" s="146">
        <v>626106</v>
      </c>
    </row>
    <row r="37" spans="2:19" ht="16.2" hidden="1" x14ac:dyDescent="0.35">
      <c r="B37" s="396">
        <v>40969</v>
      </c>
      <c r="C37" s="144">
        <v>39849</v>
      </c>
      <c r="D37" s="144">
        <v>8445</v>
      </c>
      <c r="E37" s="144">
        <v>59847</v>
      </c>
      <c r="F37" s="144">
        <v>51</v>
      </c>
      <c r="G37" s="145">
        <v>97318</v>
      </c>
      <c r="H37" s="145">
        <v>37141</v>
      </c>
      <c r="I37" s="144">
        <v>0</v>
      </c>
      <c r="J37" s="144">
        <v>604</v>
      </c>
      <c r="K37" s="144">
        <v>341274</v>
      </c>
      <c r="L37" s="144">
        <v>0</v>
      </c>
      <c r="M37" s="144">
        <v>17930</v>
      </c>
      <c r="N37" s="144">
        <v>7734</v>
      </c>
      <c r="O37" s="144">
        <v>0</v>
      </c>
      <c r="P37" s="144">
        <v>2852</v>
      </c>
      <c r="Q37" s="144">
        <v>19466</v>
      </c>
      <c r="R37" s="144">
        <v>0</v>
      </c>
      <c r="S37" s="146">
        <v>632511</v>
      </c>
    </row>
    <row r="38" spans="2:19" ht="16.2" hidden="1" x14ac:dyDescent="0.35">
      <c r="B38" s="396">
        <v>41000</v>
      </c>
      <c r="C38" s="144">
        <v>39837</v>
      </c>
      <c r="D38" s="144">
        <v>8507</v>
      </c>
      <c r="E38" s="144">
        <v>59970</v>
      </c>
      <c r="F38" s="144">
        <v>133</v>
      </c>
      <c r="G38" s="145">
        <v>94317</v>
      </c>
      <c r="H38" s="145">
        <v>37902</v>
      </c>
      <c r="I38" s="144">
        <v>0</v>
      </c>
      <c r="J38" s="144">
        <v>596</v>
      </c>
      <c r="K38" s="144">
        <v>341546</v>
      </c>
      <c r="L38" s="144">
        <v>0</v>
      </c>
      <c r="M38" s="144">
        <v>17944</v>
      </c>
      <c r="N38" s="144">
        <v>7705</v>
      </c>
      <c r="O38" s="144">
        <v>0</v>
      </c>
      <c r="P38" s="144">
        <v>2846</v>
      </c>
      <c r="Q38" s="144">
        <v>19396</v>
      </c>
      <c r="R38" s="144">
        <v>0</v>
      </c>
      <c r="S38" s="146">
        <v>630699</v>
      </c>
    </row>
    <row r="39" spans="2:19" ht="16.2" hidden="1" x14ac:dyDescent="0.35">
      <c r="B39" s="396">
        <v>41030</v>
      </c>
      <c r="C39" s="144">
        <v>39924</v>
      </c>
      <c r="D39" s="144">
        <v>8600</v>
      </c>
      <c r="E39" s="144">
        <v>60167</v>
      </c>
      <c r="F39" s="144">
        <v>202</v>
      </c>
      <c r="G39" s="145">
        <v>95581</v>
      </c>
      <c r="H39" s="145">
        <v>38955</v>
      </c>
      <c r="I39" s="144">
        <v>5860</v>
      </c>
      <c r="J39" s="144">
        <v>597</v>
      </c>
      <c r="K39" s="144">
        <v>344523</v>
      </c>
      <c r="L39" s="144">
        <v>0</v>
      </c>
      <c r="M39" s="144">
        <v>18012</v>
      </c>
      <c r="N39" s="144">
        <v>7744</v>
      </c>
      <c r="O39" s="144">
        <v>0</v>
      </c>
      <c r="P39" s="144">
        <v>2844</v>
      </c>
      <c r="Q39" s="144">
        <v>19640</v>
      </c>
      <c r="R39" s="144">
        <v>0</v>
      </c>
      <c r="S39" s="146">
        <v>642649</v>
      </c>
    </row>
    <row r="40" spans="2:19" ht="16.2" hidden="1" x14ac:dyDescent="0.35">
      <c r="B40" s="396">
        <v>41061</v>
      </c>
      <c r="C40" s="144">
        <v>39923</v>
      </c>
      <c r="D40" s="144">
        <v>8605</v>
      </c>
      <c r="E40" s="144">
        <v>60091</v>
      </c>
      <c r="F40" s="144">
        <v>240</v>
      </c>
      <c r="G40" s="145">
        <v>98120</v>
      </c>
      <c r="H40" s="145">
        <v>38921</v>
      </c>
      <c r="I40" s="144">
        <v>7753</v>
      </c>
      <c r="J40" s="144">
        <v>601</v>
      </c>
      <c r="K40" s="144">
        <v>348253</v>
      </c>
      <c r="L40" s="144">
        <v>0</v>
      </c>
      <c r="M40" s="144">
        <v>18022</v>
      </c>
      <c r="N40" s="144">
        <v>7846</v>
      </c>
      <c r="O40" s="144">
        <v>0</v>
      </c>
      <c r="P40" s="144">
        <v>2818</v>
      </c>
      <c r="Q40" s="144">
        <v>19929</v>
      </c>
      <c r="R40" s="144">
        <v>0</v>
      </c>
      <c r="S40" s="146">
        <v>651122</v>
      </c>
    </row>
    <row r="41" spans="2:19" ht="16.2" hidden="1" x14ac:dyDescent="0.35">
      <c r="B41" s="398" t="s">
        <v>29</v>
      </c>
      <c r="C41" s="148">
        <v>39740</v>
      </c>
      <c r="D41" s="148">
        <v>8383</v>
      </c>
      <c r="E41" s="148">
        <v>59434</v>
      </c>
      <c r="F41" s="148">
        <v>52</v>
      </c>
      <c r="G41" s="148">
        <v>93224</v>
      </c>
      <c r="H41" s="148">
        <v>35461</v>
      </c>
      <c r="I41" s="148">
        <v>1134</v>
      </c>
      <c r="J41" s="148">
        <v>597</v>
      </c>
      <c r="K41" s="148">
        <v>334633</v>
      </c>
      <c r="L41" s="148">
        <v>0</v>
      </c>
      <c r="M41" s="148">
        <v>18034</v>
      </c>
      <c r="N41" s="148">
        <v>7630</v>
      </c>
      <c r="O41" s="148">
        <v>0</v>
      </c>
      <c r="P41" s="148">
        <v>2770</v>
      </c>
      <c r="Q41" s="148">
        <v>18871</v>
      </c>
      <c r="R41" s="148">
        <v>0</v>
      </c>
      <c r="S41" s="152">
        <v>619963</v>
      </c>
    </row>
    <row r="42" spans="2:19" ht="16.2" hidden="1" x14ac:dyDescent="0.35">
      <c r="B42" s="396">
        <v>41091</v>
      </c>
      <c r="C42" s="144">
        <v>40117</v>
      </c>
      <c r="D42" s="144">
        <v>8689</v>
      </c>
      <c r="E42" s="144">
        <v>60389</v>
      </c>
      <c r="F42" s="144">
        <v>338</v>
      </c>
      <c r="G42" s="145">
        <v>93088</v>
      </c>
      <c r="H42" s="145">
        <v>38961</v>
      </c>
      <c r="I42" s="144">
        <v>9652</v>
      </c>
      <c r="J42" s="144">
        <v>607</v>
      </c>
      <c r="K42" s="144">
        <v>348510</v>
      </c>
      <c r="L42" s="144">
        <v>0</v>
      </c>
      <c r="M42" s="144">
        <v>17959</v>
      </c>
      <c r="N42" s="144">
        <v>7824</v>
      </c>
      <c r="O42" s="144">
        <v>0</v>
      </c>
      <c r="P42" s="144">
        <v>2764</v>
      </c>
      <c r="Q42" s="144">
        <v>20117</v>
      </c>
      <c r="R42" s="144">
        <v>0</v>
      </c>
      <c r="S42" s="146">
        <v>649015</v>
      </c>
    </row>
    <row r="43" spans="2:19" ht="16.2" hidden="1" x14ac:dyDescent="0.35">
      <c r="B43" s="396">
        <v>41122</v>
      </c>
      <c r="C43" s="144">
        <v>40460</v>
      </c>
      <c r="D43" s="144">
        <v>8771</v>
      </c>
      <c r="E43" s="144">
        <v>60680</v>
      </c>
      <c r="F43" s="144">
        <v>445</v>
      </c>
      <c r="G43" s="145">
        <v>94777</v>
      </c>
      <c r="H43" s="145">
        <v>39881</v>
      </c>
      <c r="I43" s="144">
        <v>9675</v>
      </c>
      <c r="J43" s="144">
        <v>612</v>
      </c>
      <c r="K43" s="144">
        <v>351537</v>
      </c>
      <c r="L43" s="144">
        <v>0</v>
      </c>
      <c r="M43" s="144">
        <v>17932</v>
      </c>
      <c r="N43" s="144">
        <v>7864</v>
      </c>
      <c r="O43" s="144">
        <v>0</v>
      </c>
      <c r="P43" s="144">
        <v>2744</v>
      </c>
      <c r="Q43" s="144">
        <v>20418</v>
      </c>
      <c r="R43" s="144">
        <v>0</v>
      </c>
      <c r="S43" s="146">
        <v>655796</v>
      </c>
    </row>
    <row r="44" spans="2:19" ht="16.2" hidden="1" x14ac:dyDescent="0.35">
      <c r="B44" s="396">
        <v>41153</v>
      </c>
      <c r="C44" s="144">
        <v>40468</v>
      </c>
      <c r="D44" s="144">
        <v>8877</v>
      </c>
      <c r="E44" s="144">
        <v>60934</v>
      </c>
      <c r="F44" s="144">
        <v>539</v>
      </c>
      <c r="G44" s="145">
        <v>95151</v>
      </c>
      <c r="H44" s="145">
        <v>39689</v>
      </c>
      <c r="I44" s="144">
        <v>9880</v>
      </c>
      <c r="J44" s="144">
        <v>610</v>
      </c>
      <c r="K44" s="144">
        <v>355312</v>
      </c>
      <c r="L44" s="144">
        <v>0</v>
      </c>
      <c r="M44" s="144">
        <v>18004</v>
      </c>
      <c r="N44" s="144">
        <v>7677</v>
      </c>
      <c r="O44" s="144">
        <v>0</v>
      </c>
      <c r="P44" s="144">
        <v>2609</v>
      </c>
      <c r="Q44" s="144">
        <v>20615</v>
      </c>
      <c r="R44" s="144">
        <v>0</v>
      </c>
      <c r="S44" s="146">
        <v>660365</v>
      </c>
    </row>
    <row r="45" spans="2:19" ht="16.2" hidden="1" x14ac:dyDescent="0.35">
      <c r="B45" s="396">
        <v>41183</v>
      </c>
      <c r="C45" s="144">
        <v>40773</v>
      </c>
      <c r="D45" s="144">
        <v>8949</v>
      </c>
      <c r="E45" s="144">
        <v>61303</v>
      </c>
      <c r="F45" s="144">
        <v>640</v>
      </c>
      <c r="G45" s="145">
        <v>96113</v>
      </c>
      <c r="H45" s="145">
        <v>40302</v>
      </c>
      <c r="I45" s="144">
        <v>9969</v>
      </c>
      <c r="J45" s="144">
        <v>615</v>
      </c>
      <c r="K45" s="144">
        <v>353524</v>
      </c>
      <c r="L45" s="144">
        <v>0</v>
      </c>
      <c r="M45" s="144">
        <v>18000</v>
      </c>
      <c r="N45" s="144">
        <v>7691</v>
      </c>
      <c r="O45" s="144">
        <v>0</v>
      </c>
      <c r="P45" s="144">
        <v>2569</v>
      </c>
      <c r="Q45" s="144">
        <v>20766</v>
      </c>
      <c r="R45" s="144">
        <v>0</v>
      </c>
      <c r="S45" s="146">
        <v>661214</v>
      </c>
    </row>
    <row r="46" spans="2:19" ht="16.2" hidden="1" x14ac:dyDescent="0.35">
      <c r="B46" s="396">
        <v>41214</v>
      </c>
      <c r="C46" s="144">
        <v>41059</v>
      </c>
      <c r="D46" s="144">
        <v>8997</v>
      </c>
      <c r="E46" s="144">
        <v>61571</v>
      </c>
      <c r="F46" s="144">
        <v>753</v>
      </c>
      <c r="G46" s="145">
        <v>98333</v>
      </c>
      <c r="H46" s="145">
        <v>41895</v>
      </c>
      <c r="I46" s="144">
        <v>9972</v>
      </c>
      <c r="J46" s="144">
        <v>615</v>
      </c>
      <c r="K46" s="144">
        <v>356897</v>
      </c>
      <c r="L46" s="144">
        <v>0</v>
      </c>
      <c r="M46" s="144">
        <v>17967</v>
      </c>
      <c r="N46" s="144">
        <v>7600</v>
      </c>
      <c r="O46" s="144">
        <v>0</v>
      </c>
      <c r="P46" s="144">
        <v>2546</v>
      </c>
      <c r="Q46" s="144">
        <v>20998</v>
      </c>
      <c r="R46" s="144">
        <v>0</v>
      </c>
      <c r="S46" s="146">
        <v>669203</v>
      </c>
    </row>
    <row r="47" spans="2:19" ht="16.2" hidden="1" x14ac:dyDescent="0.35">
      <c r="B47" s="396">
        <v>41244</v>
      </c>
      <c r="C47" s="144">
        <v>41034</v>
      </c>
      <c r="D47" s="144">
        <v>9077</v>
      </c>
      <c r="E47" s="144">
        <v>61699</v>
      </c>
      <c r="F47" s="144">
        <v>857</v>
      </c>
      <c r="G47" s="145">
        <v>97784</v>
      </c>
      <c r="H47" s="145">
        <v>40442</v>
      </c>
      <c r="I47" s="144">
        <v>9798</v>
      </c>
      <c r="J47" s="144">
        <v>616</v>
      </c>
      <c r="K47" s="144">
        <v>361446</v>
      </c>
      <c r="L47" s="144">
        <v>0</v>
      </c>
      <c r="M47" s="144">
        <v>17898</v>
      </c>
      <c r="N47" s="144">
        <v>7466</v>
      </c>
      <c r="O47" s="144">
        <v>0</v>
      </c>
      <c r="P47" s="144">
        <v>2541</v>
      </c>
      <c r="Q47" s="144">
        <v>21221</v>
      </c>
      <c r="R47" s="144">
        <v>0</v>
      </c>
      <c r="S47" s="146">
        <v>671879</v>
      </c>
    </row>
    <row r="48" spans="2:19" ht="16.2" hidden="1" x14ac:dyDescent="0.35">
      <c r="B48" s="396">
        <v>41275</v>
      </c>
      <c r="C48" s="144">
        <v>41066</v>
      </c>
      <c r="D48" s="144">
        <v>9096</v>
      </c>
      <c r="E48" s="144">
        <v>61803</v>
      </c>
      <c r="F48" s="144">
        <v>988</v>
      </c>
      <c r="G48" s="145">
        <v>99404</v>
      </c>
      <c r="H48" s="145">
        <v>40895</v>
      </c>
      <c r="I48" s="144">
        <v>9777</v>
      </c>
      <c r="J48" s="144">
        <v>613</v>
      </c>
      <c r="K48" s="145">
        <v>361220</v>
      </c>
      <c r="L48" s="145">
        <v>5223</v>
      </c>
      <c r="M48" s="144">
        <v>17720</v>
      </c>
      <c r="N48" s="145">
        <v>8250</v>
      </c>
      <c r="O48" s="145">
        <v>437</v>
      </c>
      <c r="P48" s="144">
        <v>2655</v>
      </c>
      <c r="Q48" s="144">
        <v>21366</v>
      </c>
      <c r="R48" s="144">
        <v>0</v>
      </c>
      <c r="S48" s="146">
        <v>680513</v>
      </c>
    </row>
    <row r="49" spans="2:19" ht="16.2" hidden="1" x14ac:dyDescent="0.35">
      <c r="B49" s="396">
        <v>41306</v>
      </c>
      <c r="C49" s="144">
        <v>41093</v>
      </c>
      <c r="D49" s="144">
        <v>9152</v>
      </c>
      <c r="E49" s="144">
        <v>62245</v>
      </c>
      <c r="F49" s="144">
        <v>1056</v>
      </c>
      <c r="G49" s="145">
        <v>101305</v>
      </c>
      <c r="H49" s="145">
        <v>42236</v>
      </c>
      <c r="I49" s="144">
        <v>9959</v>
      </c>
      <c r="J49" s="144">
        <v>608</v>
      </c>
      <c r="K49" s="145">
        <v>362024</v>
      </c>
      <c r="L49" s="145">
        <v>13463</v>
      </c>
      <c r="M49" s="144">
        <v>17673</v>
      </c>
      <c r="N49" s="145">
        <v>8322</v>
      </c>
      <c r="O49" s="145">
        <v>531</v>
      </c>
      <c r="P49" s="144">
        <v>2666</v>
      </c>
      <c r="Q49" s="144">
        <v>21532</v>
      </c>
      <c r="R49" s="144">
        <v>0</v>
      </c>
      <c r="S49" s="146">
        <v>693865</v>
      </c>
    </row>
    <row r="50" spans="2:19" ht="16.2" hidden="1" x14ac:dyDescent="0.35">
      <c r="B50" s="396">
        <v>41334</v>
      </c>
      <c r="C50" s="144">
        <v>40697</v>
      </c>
      <c r="D50" s="144">
        <v>9130</v>
      </c>
      <c r="E50" s="144">
        <v>62485</v>
      </c>
      <c r="F50" s="144">
        <v>1125</v>
      </c>
      <c r="G50" s="145">
        <v>100247</v>
      </c>
      <c r="H50" s="145">
        <v>42110</v>
      </c>
      <c r="I50" s="144">
        <v>9621</v>
      </c>
      <c r="J50" s="144">
        <v>618</v>
      </c>
      <c r="K50" s="145">
        <v>363012</v>
      </c>
      <c r="L50" s="145">
        <v>18263</v>
      </c>
      <c r="M50" s="144">
        <v>17619</v>
      </c>
      <c r="N50" s="145">
        <v>8311</v>
      </c>
      <c r="O50" s="145">
        <v>636</v>
      </c>
      <c r="P50" s="144">
        <v>2733</v>
      </c>
      <c r="Q50" s="144">
        <v>21530</v>
      </c>
      <c r="R50" s="144">
        <v>0</v>
      </c>
      <c r="S50" s="146">
        <v>698137</v>
      </c>
    </row>
    <row r="51" spans="2:19" ht="16.2" hidden="1" x14ac:dyDescent="0.35">
      <c r="B51" s="396">
        <v>41365</v>
      </c>
      <c r="C51" s="144">
        <v>40898</v>
      </c>
      <c r="D51" s="144">
        <v>9222</v>
      </c>
      <c r="E51" s="144">
        <v>62976</v>
      </c>
      <c r="F51" s="144">
        <v>1232</v>
      </c>
      <c r="G51" s="145">
        <v>101576</v>
      </c>
      <c r="H51" s="145">
        <v>42997</v>
      </c>
      <c r="I51" s="144">
        <v>12076</v>
      </c>
      <c r="J51" s="144">
        <v>639</v>
      </c>
      <c r="K51" s="145">
        <v>364317</v>
      </c>
      <c r="L51" s="145">
        <v>20016</v>
      </c>
      <c r="M51" s="144">
        <v>17598</v>
      </c>
      <c r="N51" s="145">
        <v>8477</v>
      </c>
      <c r="O51" s="145">
        <v>730</v>
      </c>
      <c r="P51" s="144">
        <v>2798</v>
      </c>
      <c r="Q51" s="144">
        <v>21738</v>
      </c>
      <c r="R51" s="144">
        <v>0</v>
      </c>
      <c r="S51" s="146">
        <v>707290</v>
      </c>
    </row>
    <row r="52" spans="2:19" ht="16.2" hidden="1" x14ac:dyDescent="0.35">
      <c r="B52" s="396">
        <v>41395</v>
      </c>
      <c r="C52" s="144">
        <v>41108</v>
      </c>
      <c r="D52" s="144">
        <v>9295</v>
      </c>
      <c r="E52" s="144">
        <v>63416</v>
      </c>
      <c r="F52" s="144">
        <v>1318</v>
      </c>
      <c r="G52" s="145">
        <v>106147</v>
      </c>
      <c r="H52" s="145">
        <v>45535</v>
      </c>
      <c r="I52" s="144">
        <v>12462</v>
      </c>
      <c r="J52" s="144">
        <v>659</v>
      </c>
      <c r="K52" s="145">
        <v>366710</v>
      </c>
      <c r="L52" s="145">
        <v>21546</v>
      </c>
      <c r="M52" s="144">
        <v>17257</v>
      </c>
      <c r="N52" s="145">
        <v>8346</v>
      </c>
      <c r="O52" s="145">
        <v>938</v>
      </c>
      <c r="P52" s="144">
        <v>2848</v>
      </c>
      <c r="Q52" s="144">
        <v>22000</v>
      </c>
      <c r="R52" s="144">
        <v>0</v>
      </c>
      <c r="S52" s="146">
        <v>719585</v>
      </c>
    </row>
    <row r="53" spans="2:19" ht="16.2" hidden="1" x14ac:dyDescent="0.35">
      <c r="B53" s="396">
        <v>41426</v>
      </c>
      <c r="C53" s="144">
        <v>41153</v>
      </c>
      <c r="D53" s="144">
        <v>9358</v>
      </c>
      <c r="E53" s="144">
        <v>63540</v>
      </c>
      <c r="F53" s="144">
        <v>1368</v>
      </c>
      <c r="G53" s="145">
        <v>108773</v>
      </c>
      <c r="H53" s="145">
        <v>43600</v>
      </c>
      <c r="I53" s="144">
        <v>14772</v>
      </c>
      <c r="J53" s="144">
        <v>659</v>
      </c>
      <c r="K53" s="145">
        <v>373604</v>
      </c>
      <c r="L53" s="145">
        <v>20327</v>
      </c>
      <c r="M53" s="144">
        <v>17691</v>
      </c>
      <c r="N53" s="145">
        <v>8457</v>
      </c>
      <c r="O53" s="145">
        <v>863</v>
      </c>
      <c r="P53" s="144">
        <v>2739</v>
      </c>
      <c r="Q53" s="144">
        <v>22170</v>
      </c>
      <c r="R53" s="144">
        <v>0</v>
      </c>
      <c r="S53" s="146">
        <v>729074</v>
      </c>
    </row>
    <row r="54" spans="2:19" ht="16.2" hidden="1" x14ac:dyDescent="0.35">
      <c r="B54" s="398" t="s">
        <v>30</v>
      </c>
      <c r="C54" s="148">
        <v>40827</v>
      </c>
      <c r="D54" s="148">
        <v>9051</v>
      </c>
      <c r="E54" s="148">
        <v>61920</v>
      </c>
      <c r="F54" s="148">
        <v>888</v>
      </c>
      <c r="G54" s="148">
        <v>99392</v>
      </c>
      <c r="H54" s="148">
        <v>41545</v>
      </c>
      <c r="I54" s="148">
        <v>10634</v>
      </c>
      <c r="J54" s="148">
        <v>623</v>
      </c>
      <c r="K54" s="148">
        <v>359843</v>
      </c>
      <c r="L54" s="148">
        <v>8236</v>
      </c>
      <c r="M54" s="148">
        <v>17777</v>
      </c>
      <c r="N54" s="148">
        <v>8024</v>
      </c>
      <c r="O54" s="148">
        <v>344</v>
      </c>
      <c r="P54" s="148">
        <v>2684</v>
      </c>
      <c r="Q54" s="148">
        <v>21206</v>
      </c>
      <c r="R54" s="148">
        <v>0</v>
      </c>
      <c r="S54" s="152">
        <v>682994</v>
      </c>
    </row>
    <row r="55" spans="2:19" ht="16.2" hidden="1" x14ac:dyDescent="0.35">
      <c r="B55" s="399">
        <v>41456</v>
      </c>
      <c r="C55" s="154">
        <v>41243</v>
      </c>
      <c r="D55" s="154">
        <v>9466</v>
      </c>
      <c r="E55" s="154">
        <v>63919</v>
      </c>
      <c r="F55" s="154">
        <v>1494</v>
      </c>
      <c r="G55" s="400">
        <v>105843</v>
      </c>
      <c r="H55" s="400">
        <v>43321</v>
      </c>
      <c r="I55" s="400">
        <v>16073</v>
      </c>
      <c r="J55" s="400">
        <v>660</v>
      </c>
      <c r="K55" s="400">
        <v>379057</v>
      </c>
      <c r="L55" s="400">
        <v>11487</v>
      </c>
      <c r="M55" s="154">
        <v>17652</v>
      </c>
      <c r="N55" s="400">
        <v>9053</v>
      </c>
      <c r="O55" s="400">
        <v>334</v>
      </c>
      <c r="P55" s="154">
        <v>2754</v>
      </c>
      <c r="Q55" s="154">
        <v>22368</v>
      </c>
      <c r="R55" s="154">
        <v>0</v>
      </c>
      <c r="S55" s="401">
        <v>724724</v>
      </c>
    </row>
    <row r="56" spans="2:19" ht="16.2" hidden="1" x14ac:dyDescent="0.35">
      <c r="B56" s="396">
        <v>41487</v>
      </c>
      <c r="C56" s="144">
        <v>41540</v>
      </c>
      <c r="D56" s="144">
        <v>9538</v>
      </c>
      <c r="E56" s="144">
        <v>64281</v>
      </c>
      <c r="F56" s="144">
        <v>1616</v>
      </c>
      <c r="G56" s="145">
        <v>106672</v>
      </c>
      <c r="H56" s="145">
        <v>45336</v>
      </c>
      <c r="I56" s="145">
        <v>17388</v>
      </c>
      <c r="J56" s="145">
        <v>648</v>
      </c>
      <c r="K56" s="145">
        <v>382925</v>
      </c>
      <c r="L56" s="145">
        <v>8984</v>
      </c>
      <c r="M56" s="144">
        <v>17659</v>
      </c>
      <c r="N56" s="145">
        <v>9219</v>
      </c>
      <c r="O56" s="145">
        <v>186</v>
      </c>
      <c r="P56" s="144">
        <v>2562</v>
      </c>
      <c r="Q56" s="144">
        <v>22539</v>
      </c>
      <c r="R56" s="144">
        <v>0</v>
      </c>
      <c r="S56" s="146">
        <v>731093</v>
      </c>
    </row>
    <row r="57" spans="2:19" ht="16.2" hidden="1" x14ac:dyDescent="0.35">
      <c r="B57" s="396">
        <v>41518</v>
      </c>
      <c r="C57" s="144">
        <v>41696</v>
      </c>
      <c r="D57" s="144">
        <v>9641</v>
      </c>
      <c r="E57" s="144">
        <v>64309</v>
      </c>
      <c r="F57" s="144">
        <v>1692</v>
      </c>
      <c r="G57" s="145">
        <v>110929</v>
      </c>
      <c r="H57" s="145">
        <v>43247</v>
      </c>
      <c r="I57" s="145">
        <v>20951</v>
      </c>
      <c r="J57" s="145">
        <v>645</v>
      </c>
      <c r="K57" s="145">
        <v>394462</v>
      </c>
      <c r="L57" s="145">
        <v>4348</v>
      </c>
      <c r="M57" s="144">
        <v>17619</v>
      </c>
      <c r="N57" s="145">
        <v>9240</v>
      </c>
      <c r="O57" s="145">
        <v>105</v>
      </c>
      <c r="P57" s="144">
        <v>2511</v>
      </c>
      <c r="Q57" s="144">
        <v>22690</v>
      </c>
      <c r="R57" s="144">
        <v>0</v>
      </c>
      <c r="S57" s="146">
        <v>744085</v>
      </c>
    </row>
    <row r="58" spans="2:19" ht="16.2" hidden="1" x14ac:dyDescent="0.35">
      <c r="B58" s="396">
        <v>41548</v>
      </c>
      <c r="C58" s="144">
        <v>41861</v>
      </c>
      <c r="D58" s="144">
        <v>9709</v>
      </c>
      <c r="E58" s="144">
        <v>64151</v>
      </c>
      <c r="F58" s="144">
        <v>2200</v>
      </c>
      <c r="G58" s="145">
        <v>111274</v>
      </c>
      <c r="H58" s="145">
        <v>37094</v>
      </c>
      <c r="I58" s="145">
        <v>19168</v>
      </c>
      <c r="J58" s="145">
        <v>639</v>
      </c>
      <c r="K58" s="145">
        <v>382709</v>
      </c>
      <c r="L58" s="145">
        <v>11153</v>
      </c>
      <c r="M58" s="144">
        <v>17675</v>
      </c>
      <c r="N58" s="145">
        <v>13079</v>
      </c>
      <c r="O58" s="144">
        <v>549</v>
      </c>
      <c r="P58" s="144">
        <v>2392</v>
      </c>
      <c r="Q58" s="144">
        <v>22299</v>
      </c>
      <c r="R58" s="144">
        <v>0</v>
      </c>
      <c r="S58" s="146">
        <v>735952</v>
      </c>
    </row>
    <row r="59" spans="2:19" ht="16.2" hidden="1" x14ac:dyDescent="0.35">
      <c r="B59" s="396">
        <v>41579</v>
      </c>
      <c r="C59" s="144">
        <v>42098</v>
      </c>
      <c r="D59" s="144">
        <v>9748</v>
      </c>
      <c r="E59" s="144">
        <v>64396</v>
      </c>
      <c r="F59" s="144">
        <v>2749</v>
      </c>
      <c r="G59" s="145">
        <v>112290</v>
      </c>
      <c r="H59" s="145">
        <v>41332</v>
      </c>
      <c r="I59" s="145">
        <v>17976</v>
      </c>
      <c r="J59" s="145">
        <v>547</v>
      </c>
      <c r="K59" s="145">
        <v>386326</v>
      </c>
      <c r="L59" s="145">
        <v>18980</v>
      </c>
      <c r="M59" s="144">
        <v>17712</v>
      </c>
      <c r="N59" s="145">
        <v>13740</v>
      </c>
      <c r="O59" s="144">
        <v>1022</v>
      </c>
      <c r="P59" s="144">
        <v>2352</v>
      </c>
      <c r="Q59" s="144">
        <v>22539</v>
      </c>
      <c r="R59" s="144">
        <v>0</v>
      </c>
      <c r="S59" s="146">
        <v>753807</v>
      </c>
    </row>
    <row r="60" spans="2:19" ht="82.5" hidden="1" customHeight="1" x14ac:dyDescent="0.35">
      <c r="B60" s="396">
        <v>41609</v>
      </c>
      <c r="C60" s="144">
        <v>42265</v>
      </c>
      <c r="D60" s="144">
        <v>9797</v>
      </c>
      <c r="E60" s="144">
        <v>64478</v>
      </c>
      <c r="F60" s="144">
        <v>2690</v>
      </c>
      <c r="G60" s="145">
        <v>119836</v>
      </c>
      <c r="H60" s="145">
        <v>40228</v>
      </c>
      <c r="I60" s="145">
        <v>17092</v>
      </c>
      <c r="J60" s="145">
        <v>540</v>
      </c>
      <c r="K60" s="145">
        <v>389900</v>
      </c>
      <c r="L60" s="145">
        <v>28057</v>
      </c>
      <c r="M60" s="144">
        <v>17793</v>
      </c>
      <c r="N60" s="145">
        <v>14140</v>
      </c>
      <c r="O60" s="144">
        <v>1293</v>
      </c>
      <c r="P60" s="144">
        <v>2311</v>
      </c>
      <c r="Q60" s="144">
        <v>22534</v>
      </c>
      <c r="R60" s="144">
        <v>0</v>
      </c>
      <c r="S60" s="146">
        <v>772954</v>
      </c>
    </row>
    <row r="61" spans="2:19" ht="16.2" hidden="1" x14ac:dyDescent="0.35">
      <c r="B61" s="396">
        <v>41640</v>
      </c>
      <c r="C61" s="144">
        <v>41861</v>
      </c>
      <c r="D61" s="144">
        <v>9838</v>
      </c>
      <c r="E61" s="144">
        <v>64838</v>
      </c>
      <c r="F61" s="144">
        <v>2217</v>
      </c>
      <c r="G61" s="145">
        <v>122548</v>
      </c>
      <c r="H61" s="145">
        <v>40659</v>
      </c>
      <c r="I61" s="145">
        <v>120068</v>
      </c>
      <c r="J61" s="145">
        <v>543</v>
      </c>
      <c r="K61" s="145">
        <v>398421</v>
      </c>
      <c r="L61" s="145">
        <v>29967</v>
      </c>
      <c r="M61" s="144">
        <v>17684</v>
      </c>
      <c r="N61" s="145">
        <v>14582</v>
      </c>
      <c r="O61" s="144">
        <v>1390</v>
      </c>
      <c r="P61" s="144">
        <v>2309</v>
      </c>
      <c r="Q61" s="144">
        <v>22740</v>
      </c>
      <c r="R61" s="144">
        <v>0</v>
      </c>
      <c r="S61" s="146">
        <v>889665</v>
      </c>
    </row>
    <row r="62" spans="2:19" ht="16.2" hidden="1" x14ac:dyDescent="0.35">
      <c r="B62" s="396">
        <v>41671</v>
      </c>
      <c r="C62" s="144">
        <v>42003</v>
      </c>
      <c r="D62" s="144">
        <v>9919</v>
      </c>
      <c r="E62" s="144">
        <v>64798</v>
      </c>
      <c r="F62" s="144">
        <v>3146</v>
      </c>
      <c r="G62" s="155">
        <v>129759</v>
      </c>
      <c r="H62" s="155">
        <v>51272</v>
      </c>
      <c r="I62" s="145">
        <v>125369</v>
      </c>
      <c r="J62" s="145">
        <v>527</v>
      </c>
      <c r="K62" s="145">
        <v>403888</v>
      </c>
      <c r="L62" s="145">
        <v>33263</v>
      </c>
      <c r="M62" s="144">
        <v>17744</v>
      </c>
      <c r="N62" s="145">
        <v>14691</v>
      </c>
      <c r="O62" s="144">
        <v>1471</v>
      </c>
      <c r="P62" s="144">
        <v>2374</v>
      </c>
      <c r="Q62" s="144">
        <v>23302</v>
      </c>
      <c r="R62" s="144">
        <v>0</v>
      </c>
      <c r="S62" s="146">
        <v>923526</v>
      </c>
    </row>
    <row r="63" spans="2:19" ht="16.2" hidden="1" x14ac:dyDescent="0.35">
      <c r="B63" s="396">
        <v>41699</v>
      </c>
      <c r="C63" s="144">
        <v>42145</v>
      </c>
      <c r="D63" s="144">
        <v>10027</v>
      </c>
      <c r="E63" s="144">
        <v>64312</v>
      </c>
      <c r="F63" s="144">
        <v>3188</v>
      </c>
      <c r="G63" s="155">
        <v>138165</v>
      </c>
      <c r="H63" s="155">
        <v>53923</v>
      </c>
      <c r="I63" s="145">
        <v>157246</v>
      </c>
      <c r="J63" s="145">
        <v>498</v>
      </c>
      <c r="K63" s="145">
        <v>408290</v>
      </c>
      <c r="L63" s="145">
        <v>38398</v>
      </c>
      <c r="M63" s="144">
        <v>17704</v>
      </c>
      <c r="N63" s="145">
        <v>14991</v>
      </c>
      <c r="O63" s="144">
        <v>1596</v>
      </c>
      <c r="P63" s="144">
        <v>2426</v>
      </c>
      <c r="Q63" s="144">
        <v>24063</v>
      </c>
      <c r="R63" s="144">
        <v>0</v>
      </c>
      <c r="S63" s="146">
        <v>976972</v>
      </c>
    </row>
    <row r="64" spans="2:19" ht="16.2" hidden="1" x14ac:dyDescent="0.35">
      <c r="B64" s="396">
        <v>41730</v>
      </c>
      <c r="C64" s="144">
        <v>41762</v>
      </c>
      <c r="D64" s="144">
        <v>10129</v>
      </c>
      <c r="E64" s="144">
        <v>64148</v>
      </c>
      <c r="F64" s="144">
        <v>3288</v>
      </c>
      <c r="G64" s="155">
        <v>144089</v>
      </c>
      <c r="H64" s="155">
        <v>55524</v>
      </c>
      <c r="I64" s="145">
        <v>171950</v>
      </c>
      <c r="J64" s="145">
        <v>492</v>
      </c>
      <c r="K64" s="145">
        <v>415666</v>
      </c>
      <c r="L64" s="145">
        <v>39128</v>
      </c>
      <c r="M64" s="144">
        <v>19526</v>
      </c>
      <c r="N64" s="145">
        <v>15093</v>
      </c>
      <c r="O64" s="144">
        <v>1559</v>
      </c>
      <c r="P64" s="144">
        <v>2467</v>
      </c>
      <c r="Q64" s="144">
        <v>24662</v>
      </c>
      <c r="R64" s="144">
        <v>0</v>
      </c>
      <c r="S64" s="146">
        <v>1009483</v>
      </c>
    </row>
    <row r="65" spans="2:19" ht="16.2" hidden="1" x14ac:dyDescent="0.35">
      <c r="B65" s="396">
        <v>41760</v>
      </c>
      <c r="C65" s="144">
        <v>41991</v>
      </c>
      <c r="D65" s="144">
        <v>10162</v>
      </c>
      <c r="E65" s="144">
        <v>64492</v>
      </c>
      <c r="F65" s="144">
        <v>3257</v>
      </c>
      <c r="G65" s="155">
        <v>145211</v>
      </c>
      <c r="H65" s="155">
        <v>54497</v>
      </c>
      <c r="I65" s="145">
        <v>176827</v>
      </c>
      <c r="J65" s="145">
        <v>488</v>
      </c>
      <c r="K65" s="145">
        <v>420786</v>
      </c>
      <c r="L65" s="145">
        <v>39624</v>
      </c>
      <c r="M65" s="144">
        <v>20168</v>
      </c>
      <c r="N65" s="145">
        <v>15086</v>
      </c>
      <c r="O65" s="144">
        <v>1549</v>
      </c>
      <c r="P65" s="144">
        <v>2487</v>
      </c>
      <c r="Q65" s="144">
        <v>25120</v>
      </c>
      <c r="R65" s="144">
        <v>0</v>
      </c>
      <c r="S65" s="146">
        <v>1021745</v>
      </c>
    </row>
    <row r="66" spans="2:19" ht="16.2" hidden="1" x14ac:dyDescent="0.35">
      <c r="B66" s="396">
        <v>41791</v>
      </c>
      <c r="C66" s="144">
        <v>41564</v>
      </c>
      <c r="D66" s="144">
        <v>10263</v>
      </c>
      <c r="E66" s="144">
        <v>64968</v>
      </c>
      <c r="F66" s="144">
        <v>3186</v>
      </c>
      <c r="G66" s="155">
        <v>149545</v>
      </c>
      <c r="H66" s="155">
        <v>58549</v>
      </c>
      <c r="I66" s="145">
        <v>186802</v>
      </c>
      <c r="J66" s="145">
        <v>477</v>
      </c>
      <c r="K66" s="145">
        <v>425952</v>
      </c>
      <c r="L66" s="145">
        <v>40754</v>
      </c>
      <c r="M66" s="144">
        <v>20268</v>
      </c>
      <c r="N66" s="145">
        <v>15007</v>
      </c>
      <c r="O66" s="144">
        <v>1634</v>
      </c>
      <c r="P66" s="144">
        <v>2821</v>
      </c>
      <c r="Q66" s="144">
        <v>25676</v>
      </c>
      <c r="R66" s="144">
        <v>0</v>
      </c>
      <c r="S66" s="146">
        <v>1047466</v>
      </c>
    </row>
    <row r="67" spans="2:19" ht="16.2" hidden="1" x14ac:dyDescent="0.35">
      <c r="B67" s="398" t="s">
        <v>33</v>
      </c>
      <c r="C67" s="148">
        <v>41836</v>
      </c>
      <c r="D67" s="148">
        <v>9853</v>
      </c>
      <c r="E67" s="148">
        <v>64424</v>
      </c>
      <c r="F67" s="148">
        <v>2560</v>
      </c>
      <c r="G67" s="148">
        <v>124680</v>
      </c>
      <c r="H67" s="148">
        <v>47082</v>
      </c>
      <c r="I67" s="148">
        <v>87243</v>
      </c>
      <c r="J67" s="148">
        <v>559</v>
      </c>
      <c r="K67" s="148">
        <v>399032</v>
      </c>
      <c r="L67" s="148">
        <v>25345</v>
      </c>
      <c r="M67" s="148">
        <v>18267</v>
      </c>
      <c r="N67" s="148">
        <v>13160</v>
      </c>
      <c r="O67" s="148">
        <v>1057</v>
      </c>
      <c r="P67" s="148">
        <v>2481</v>
      </c>
      <c r="Q67" s="148">
        <v>23378</v>
      </c>
      <c r="R67" s="148">
        <v>0</v>
      </c>
      <c r="S67" s="152">
        <v>860957</v>
      </c>
    </row>
    <row r="68" spans="2:19" ht="16.2" hidden="1" x14ac:dyDescent="0.35">
      <c r="B68" s="399">
        <v>41821</v>
      </c>
      <c r="C68" s="154">
        <v>41551</v>
      </c>
      <c r="D68" s="154">
        <v>10346</v>
      </c>
      <c r="E68" s="154">
        <v>65459</v>
      </c>
      <c r="F68" s="154">
        <v>3065</v>
      </c>
      <c r="G68" s="154">
        <v>153837</v>
      </c>
      <c r="H68" s="154">
        <v>60981</v>
      </c>
      <c r="I68" s="154">
        <v>194454</v>
      </c>
      <c r="J68" s="154">
        <v>472</v>
      </c>
      <c r="K68" s="400">
        <v>431203</v>
      </c>
      <c r="L68" s="400">
        <v>41550</v>
      </c>
      <c r="M68" s="154">
        <v>20190</v>
      </c>
      <c r="N68" s="154">
        <v>15038</v>
      </c>
      <c r="O68" s="154">
        <v>1672</v>
      </c>
      <c r="P68" s="154">
        <v>2551</v>
      </c>
      <c r="Q68" s="154">
        <v>25963</v>
      </c>
      <c r="R68" s="154">
        <v>0</v>
      </c>
      <c r="S68" s="401">
        <v>1068332</v>
      </c>
    </row>
    <row r="69" spans="2:19" ht="16.2" hidden="1" x14ac:dyDescent="0.35">
      <c r="B69" s="396">
        <v>41852</v>
      </c>
      <c r="C69" s="144">
        <v>42513</v>
      </c>
      <c r="D69" s="144">
        <v>10350</v>
      </c>
      <c r="E69" s="144">
        <v>65785</v>
      </c>
      <c r="F69" s="144">
        <v>2971</v>
      </c>
      <c r="G69" s="144">
        <v>156343</v>
      </c>
      <c r="H69" s="144">
        <v>62711</v>
      </c>
      <c r="I69" s="144">
        <v>202825</v>
      </c>
      <c r="J69" s="144">
        <v>463</v>
      </c>
      <c r="K69" s="145">
        <v>436077</v>
      </c>
      <c r="L69" s="145">
        <v>42750</v>
      </c>
      <c r="M69" s="144">
        <v>20213</v>
      </c>
      <c r="N69" s="144">
        <v>15436</v>
      </c>
      <c r="O69" s="144">
        <v>1800</v>
      </c>
      <c r="P69" s="144">
        <v>2494</v>
      </c>
      <c r="Q69" s="144">
        <v>26347</v>
      </c>
      <c r="R69" s="144">
        <v>0</v>
      </c>
      <c r="S69" s="146">
        <v>1089078</v>
      </c>
    </row>
    <row r="70" spans="2:19" ht="16.2" hidden="1" x14ac:dyDescent="0.35">
      <c r="B70" s="396">
        <v>41883</v>
      </c>
      <c r="C70" s="144">
        <v>42643</v>
      </c>
      <c r="D70" s="144">
        <v>10362</v>
      </c>
      <c r="E70" s="144">
        <v>66054</v>
      </c>
      <c r="F70" s="144">
        <v>2925</v>
      </c>
      <c r="G70" s="144">
        <v>159740</v>
      </c>
      <c r="H70" s="144">
        <v>63847</v>
      </c>
      <c r="I70" s="144">
        <v>210970</v>
      </c>
      <c r="J70" s="144">
        <v>439</v>
      </c>
      <c r="K70" s="145">
        <v>438991</v>
      </c>
      <c r="L70" s="145">
        <v>44001</v>
      </c>
      <c r="M70" s="144">
        <v>20124</v>
      </c>
      <c r="N70" s="144">
        <v>15386</v>
      </c>
      <c r="O70" s="144">
        <v>1854</v>
      </c>
      <c r="P70" s="144">
        <v>2474</v>
      </c>
      <c r="Q70" s="144">
        <v>26787</v>
      </c>
      <c r="R70" s="144">
        <v>0</v>
      </c>
      <c r="S70" s="146">
        <v>1106597</v>
      </c>
    </row>
    <row r="71" spans="2:19" ht="16.2" hidden="1" x14ac:dyDescent="0.35">
      <c r="B71" s="396">
        <v>41913</v>
      </c>
      <c r="C71" s="144">
        <v>41763</v>
      </c>
      <c r="D71" s="144">
        <v>10355</v>
      </c>
      <c r="E71" s="144">
        <v>66009</v>
      </c>
      <c r="F71" s="144">
        <v>2927</v>
      </c>
      <c r="G71" s="144">
        <v>160707</v>
      </c>
      <c r="H71" s="144">
        <v>65552</v>
      </c>
      <c r="I71" s="144">
        <v>218403</v>
      </c>
      <c r="J71" s="144">
        <v>424</v>
      </c>
      <c r="K71" s="145">
        <v>442075</v>
      </c>
      <c r="L71" s="145">
        <v>45249</v>
      </c>
      <c r="M71" s="144">
        <v>20187</v>
      </c>
      <c r="N71" s="144">
        <v>14938</v>
      </c>
      <c r="O71" s="144">
        <v>1769</v>
      </c>
      <c r="P71" s="144">
        <v>2533</v>
      </c>
      <c r="Q71" s="144">
        <v>27229</v>
      </c>
      <c r="R71" s="144">
        <v>0</v>
      </c>
      <c r="S71" s="146">
        <v>1120120</v>
      </c>
    </row>
    <row r="72" spans="2:19" ht="16.2" hidden="1" x14ac:dyDescent="0.35">
      <c r="B72" s="396">
        <v>41944</v>
      </c>
      <c r="C72" s="144">
        <v>41918</v>
      </c>
      <c r="D72" s="144">
        <v>10341</v>
      </c>
      <c r="E72" s="144">
        <v>66343</v>
      </c>
      <c r="F72" s="144">
        <v>3023</v>
      </c>
      <c r="G72" s="144">
        <v>158375</v>
      </c>
      <c r="H72" s="144">
        <v>66811</v>
      </c>
      <c r="I72" s="144">
        <v>222465</v>
      </c>
      <c r="J72" s="144">
        <v>425</v>
      </c>
      <c r="K72" s="145">
        <v>442141</v>
      </c>
      <c r="L72" s="145">
        <v>46654</v>
      </c>
      <c r="M72" s="144">
        <v>20140</v>
      </c>
      <c r="N72" s="144">
        <v>14691</v>
      </c>
      <c r="O72" s="144">
        <v>1733</v>
      </c>
      <c r="P72" s="144">
        <v>2444</v>
      </c>
      <c r="Q72" s="144">
        <v>27601</v>
      </c>
      <c r="R72" s="144">
        <v>0</v>
      </c>
      <c r="S72" s="146">
        <v>1125105</v>
      </c>
    </row>
    <row r="73" spans="2:19" ht="16.2" hidden="1" x14ac:dyDescent="0.35">
      <c r="B73" s="396">
        <v>41974</v>
      </c>
      <c r="C73" s="144">
        <v>41927</v>
      </c>
      <c r="D73" s="144">
        <v>10404</v>
      </c>
      <c r="E73" s="144">
        <v>66441</v>
      </c>
      <c r="F73" s="144">
        <v>3556</v>
      </c>
      <c r="G73" s="144">
        <v>162727</v>
      </c>
      <c r="H73" s="144">
        <v>70288</v>
      </c>
      <c r="I73" s="144">
        <v>237045</v>
      </c>
      <c r="J73" s="144">
        <v>396</v>
      </c>
      <c r="K73" s="145">
        <v>446354</v>
      </c>
      <c r="L73" s="145">
        <v>47275</v>
      </c>
      <c r="M73" s="144">
        <v>20056</v>
      </c>
      <c r="N73" s="144">
        <v>14542</v>
      </c>
      <c r="O73" s="144">
        <v>1675</v>
      </c>
      <c r="P73" s="144">
        <v>2541</v>
      </c>
      <c r="Q73" s="144">
        <v>27944</v>
      </c>
      <c r="R73" s="144">
        <v>0</v>
      </c>
      <c r="S73" s="146">
        <v>1153171</v>
      </c>
    </row>
    <row r="74" spans="2:19" ht="16.2" hidden="1" x14ac:dyDescent="0.35">
      <c r="B74" s="396">
        <v>42005</v>
      </c>
      <c r="C74" s="144">
        <v>41392</v>
      </c>
      <c r="D74" s="144">
        <v>10395</v>
      </c>
      <c r="E74" s="144">
        <v>66758</v>
      </c>
      <c r="F74" s="144">
        <v>3772</v>
      </c>
      <c r="G74" s="144">
        <v>160406</v>
      </c>
      <c r="H74" s="144">
        <v>76807</v>
      </c>
      <c r="I74" s="144">
        <v>247056</v>
      </c>
      <c r="J74" s="144">
        <v>379</v>
      </c>
      <c r="K74" s="144">
        <v>444669</v>
      </c>
      <c r="L74" s="144">
        <v>53548</v>
      </c>
      <c r="M74" s="144">
        <v>19951</v>
      </c>
      <c r="N74" s="144">
        <v>14590</v>
      </c>
      <c r="O74" s="144">
        <v>1772</v>
      </c>
      <c r="P74" s="144">
        <v>2811</v>
      </c>
      <c r="Q74" s="144">
        <v>28226</v>
      </c>
      <c r="R74" s="144">
        <v>0</v>
      </c>
      <c r="S74" s="146">
        <v>1172532</v>
      </c>
    </row>
    <row r="75" spans="2:19" ht="16.2" hidden="1" x14ac:dyDescent="0.35">
      <c r="B75" s="396">
        <v>42036</v>
      </c>
      <c r="C75" s="144">
        <v>41334</v>
      </c>
      <c r="D75" s="144">
        <v>10532</v>
      </c>
      <c r="E75" s="144">
        <v>66651</v>
      </c>
      <c r="F75" s="144">
        <v>4112</v>
      </c>
      <c r="G75" s="144">
        <v>161480</v>
      </c>
      <c r="H75" s="144">
        <v>78910</v>
      </c>
      <c r="I75" s="144">
        <v>261108</v>
      </c>
      <c r="J75" s="144">
        <v>368</v>
      </c>
      <c r="K75" s="144">
        <v>446886</v>
      </c>
      <c r="L75" s="144">
        <v>55445</v>
      </c>
      <c r="M75" s="144">
        <v>19932</v>
      </c>
      <c r="N75" s="144">
        <v>14643</v>
      </c>
      <c r="O75" s="144">
        <v>1795</v>
      </c>
      <c r="P75" s="144">
        <v>2775</v>
      </c>
      <c r="Q75" s="144">
        <v>28158</v>
      </c>
      <c r="R75" s="144">
        <v>0</v>
      </c>
      <c r="S75" s="146">
        <v>1194129</v>
      </c>
    </row>
    <row r="76" spans="2:19" ht="16.2" hidden="1" x14ac:dyDescent="0.35">
      <c r="B76" s="396">
        <v>42064</v>
      </c>
      <c r="C76" s="144">
        <v>41518</v>
      </c>
      <c r="D76" s="144">
        <v>10615</v>
      </c>
      <c r="E76" s="144">
        <v>66974</v>
      </c>
      <c r="F76" s="144">
        <v>4226</v>
      </c>
      <c r="G76" s="144">
        <v>163641</v>
      </c>
      <c r="H76" s="144">
        <v>80068</v>
      </c>
      <c r="I76" s="144">
        <v>267714</v>
      </c>
      <c r="J76" s="144">
        <v>368</v>
      </c>
      <c r="K76" s="144">
        <v>450778</v>
      </c>
      <c r="L76" s="144">
        <v>56155</v>
      </c>
      <c r="M76" s="144">
        <v>19925</v>
      </c>
      <c r="N76" s="144">
        <v>14804</v>
      </c>
      <c r="O76" s="144">
        <v>1810</v>
      </c>
      <c r="P76" s="144">
        <v>2984</v>
      </c>
      <c r="Q76" s="144">
        <v>28332</v>
      </c>
      <c r="R76" s="144">
        <v>0</v>
      </c>
      <c r="S76" s="146">
        <v>1209912</v>
      </c>
    </row>
    <row r="77" spans="2:19" ht="16.2" hidden="1" x14ac:dyDescent="0.35">
      <c r="B77" s="396">
        <v>42095</v>
      </c>
      <c r="C77" s="144">
        <v>41621</v>
      </c>
      <c r="D77" s="144">
        <v>10690</v>
      </c>
      <c r="E77" s="144">
        <v>67110</v>
      </c>
      <c r="F77" s="144">
        <v>4161</v>
      </c>
      <c r="G77" s="144">
        <v>165835</v>
      </c>
      <c r="H77" s="144">
        <v>79437</v>
      </c>
      <c r="I77" s="144">
        <v>273043</v>
      </c>
      <c r="J77" s="144">
        <v>361</v>
      </c>
      <c r="K77" s="144">
        <v>455223</v>
      </c>
      <c r="L77" s="144">
        <v>55565</v>
      </c>
      <c r="M77" s="144">
        <v>19982</v>
      </c>
      <c r="N77" s="144">
        <v>14954</v>
      </c>
      <c r="O77" s="144">
        <v>1743</v>
      </c>
      <c r="P77" s="144">
        <v>3096</v>
      </c>
      <c r="Q77" s="144">
        <v>29170</v>
      </c>
      <c r="R77" s="144">
        <v>0</v>
      </c>
      <c r="S77" s="146">
        <v>1221991</v>
      </c>
    </row>
    <row r="78" spans="2:19" ht="16.2" hidden="1" x14ac:dyDescent="0.35">
      <c r="B78" s="396">
        <v>42125</v>
      </c>
      <c r="C78" s="144">
        <v>41778</v>
      </c>
      <c r="D78" s="144">
        <v>10703</v>
      </c>
      <c r="E78" s="144">
        <v>67261</v>
      </c>
      <c r="F78" s="144">
        <v>4279</v>
      </c>
      <c r="G78" s="144">
        <v>167183</v>
      </c>
      <c r="H78" s="144">
        <v>79417</v>
      </c>
      <c r="I78" s="144">
        <v>278709</v>
      </c>
      <c r="J78" s="144">
        <v>358</v>
      </c>
      <c r="K78" s="144">
        <v>456426</v>
      </c>
      <c r="L78" s="144">
        <v>56104</v>
      </c>
      <c r="M78" s="144">
        <v>19945</v>
      </c>
      <c r="N78" s="144">
        <v>14914</v>
      </c>
      <c r="O78" s="144">
        <v>1694</v>
      </c>
      <c r="P78" s="144">
        <v>3070</v>
      </c>
      <c r="Q78" s="144">
        <v>30224</v>
      </c>
      <c r="R78" s="144">
        <v>0</v>
      </c>
      <c r="S78" s="146">
        <v>1232065</v>
      </c>
    </row>
    <row r="79" spans="2:19" ht="16.2" hidden="1" x14ac:dyDescent="0.35">
      <c r="B79" s="396">
        <v>42156</v>
      </c>
      <c r="C79" s="144">
        <v>41849</v>
      </c>
      <c r="D79" s="144">
        <v>10503</v>
      </c>
      <c r="E79" s="144">
        <v>67726</v>
      </c>
      <c r="F79" s="144">
        <v>4509</v>
      </c>
      <c r="G79" s="144">
        <v>169912</v>
      </c>
      <c r="H79" s="144">
        <v>79036</v>
      </c>
      <c r="I79" s="144">
        <v>282910</v>
      </c>
      <c r="J79" s="144">
        <v>352</v>
      </c>
      <c r="K79" s="144">
        <v>457855</v>
      </c>
      <c r="L79" s="144">
        <v>57059</v>
      </c>
      <c r="M79" s="144">
        <v>19791</v>
      </c>
      <c r="N79" s="144">
        <v>14822</v>
      </c>
      <c r="O79" s="144">
        <v>1665</v>
      </c>
      <c r="P79" s="144">
        <v>2885</v>
      </c>
      <c r="Q79" s="144">
        <v>30560</v>
      </c>
      <c r="R79" s="144">
        <v>0</v>
      </c>
      <c r="S79" s="146">
        <v>1241434</v>
      </c>
    </row>
    <row r="80" spans="2:19" ht="16.2" hidden="1" x14ac:dyDescent="0.35">
      <c r="B80" s="398" t="s">
        <v>55</v>
      </c>
      <c r="C80" s="148">
        <v>41817</v>
      </c>
      <c r="D80" s="148">
        <v>10466</v>
      </c>
      <c r="E80" s="148">
        <v>66548</v>
      </c>
      <c r="F80" s="148">
        <v>3627</v>
      </c>
      <c r="G80" s="148">
        <v>161682</v>
      </c>
      <c r="H80" s="148">
        <v>71989</v>
      </c>
      <c r="I80" s="148">
        <v>241392</v>
      </c>
      <c r="J80" s="148">
        <v>400</v>
      </c>
      <c r="K80" s="148">
        <v>445723</v>
      </c>
      <c r="L80" s="148">
        <v>50113</v>
      </c>
      <c r="M80" s="148">
        <v>20036</v>
      </c>
      <c r="N80" s="148">
        <v>14897</v>
      </c>
      <c r="O80" s="148">
        <v>1749</v>
      </c>
      <c r="P80" s="148">
        <v>2722</v>
      </c>
      <c r="Q80" s="148">
        <v>28045</v>
      </c>
      <c r="R80" s="148">
        <v>0</v>
      </c>
      <c r="S80" s="152">
        <v>1161206</v>
      </c>
    </row>
    <row r="81" spans="2:19" ht="16.2" hidden="1" x14ac:dyDescent="0.35">
      <c r="B81" s="396">
        <v>42186</v>
      </c>
      <c r="C81" s="144">
        <v>41661</v>
      </c>
      <c r="D81" s="144">
        <v>10437</v>
      </c>
      <c r="E81" s="144">
        <v>72760</v>
      </c>
      <c r="F81" s="144">
        <v>5670</v>
      </c>
      <c r="G81" s="144">
        <v>169316</v>
      </c>
      <c r="H81" s="144">
        <v>79502</v>
      </c>
      <c r="I81" s="144">
        <v>287183</v>
      </c>
      <c r="J81" s="144">
        <v>344</v>
      </c>
      <c r="K81" s="144">
        <v>454996</v>
      </c>
      <c r="L81" s="144">
        <v>56220</v>
      </c>
      <c r="M81" s="144">
        <v>19578</v>
      </c>
      <c r="N81" s="144">
        <v>14627</v>
      </c>
      <c r="O81" s="144">
        <v>1596</v>
      </c>
      <c r="P81" s="144">
        <v>2774</v>
      </c>
      <c r="Q81" s="144">
        <v>30877</v>
      </c>
      <c r="R81" s="144">
        <v>0</v>
      </c>
      <c r="S81" s="146">
        <v>1247541</v>
      </c>
    </row>
    <row r="82" spans="2:19" ht="16.2" hidden="1" x14ac:dyDescent="0.35">
      <c r="B82" s="396">
        <v>42217</v>
      </c>
      <c r="C82" s="144">
        <v>41909</v>
      </c>
      <c r="D82" s="144">
        <v>10423</v>
      </c>
      <c r="E82" s="144">
        <v>71167</v>
      </c>
      <c r="F82" s="144">
        <v>9733</v>
      </c>
      <c r="G82" s="144">
        <v>169140</v>
      </c>
      <c r="H82" s="144">
        <v>81001</v>
      </c>
      <c r="I82" s="144">
        <v>293155</v>
      </c>
      <c r="J82" s="144">
        <v>342</v>
      </c>
      <c r="K82" s="144">
        <v>457343</v>
      </c>
      <c r="L82" s="144">
        <v>57355</v>
      </c>
      <c r="M82" s="144">
        <v>19676</v>
      </c>
      <c r="N82" s="144">
        <v>14466</v>
      </c>
      <c r="O82" s="144">
        <v>1615</v>
      </c>
      <c r="P82" s="144">
        <v>2699</v>
      </c>
      <c r="Q82" s="144">
        <v>31244</v>
      </c>
      <c r="R82" s="144">
        <v>0</v>
      </c>
      <c r="S82" s="146">
        <v>1261268</v>
      </c>
    </row>
    <row r="83" spans="2:19" ht="16.2" hidden="1" x14ac:dyDescent="0.35">
      <c r="B83" s="396">
        <v>42248</v>
      </c>
      <c r="C83" s="144">
        <v>42134</v>
      </c>
      <c r="D83" s="144">
        <v>10348</v>
      </c>
      <c r="E83" s="144">
        <v>68765</v>
      </c>
      <c r="F83" s="144">
        <v>10175</v>
      </c>
      <c r="G83" s="144">
        <v>169127</v>
      </c>
      <c r="H83" s="144">
        <v>82010</v>
      </c>
      <c r="I83" s="144">
        <v>297680</v>
      </c>
      <c r="J83" s="144">
        <v>342</v>
      </c>
      <c r="K83" s="144">
        <v>461317</v>
      </c>
      <c r="L83" s="144">
        <v>58330</v>
      </c>
      <c r="M83" s="144">
        <v>19776</v>
      </c>
      <c r="N83" s="144">
        <v>14204</v>
      </c>
      <c r="O83" s="144">
        <v>1614</v>
      </c>
      <c r="P83" s="144">
        <v>2635</v>
      </c>
      <c r="Q83" s="144">
        <v>31278</v>
      </c>
      <c r="R83" s="144">
        <v>0</v>
      </c>
      <c r="S83" s="146">
        <v>1269735</v>
      </c>
    </row>
    <row r="84" spans="2:19" ht="16.2" hidden="1" x14ac:dyDescent="0.35">
      <c r="B84" s="396">
        <v>42278</v>
      </c>
      <c r="C84" s="144">
        <v>41817</v>
      </c>
      <c r="D84" s="144">
        <v>10190</v>
      </c>
      <c r="E84" s="144">
        <v>68576</v>
      </c>
      <c r="F84" s="144">
        <v>6030</v>
      </c>
      <c r="G84" s="144">
        <v>167734</v>
      </c>
      <c r="H84" s="144">
        <v>82642</v>
      </c>
      <c r="I84" s="144">
        <v>302362</v>
      </c>
      <c r="J84" s="144">
        <v>336</v>
      </c>
      <c r="K84" s="144">
        <v>466623</v>
      </c>
      <c r="L84" s="144">
        <v>58336</v>
      </c>
      <c r="M84" s="144">
        <v>19814</v>
      </c>
      <c r="N84" s="144">
        <v>13139</v>
      </c>
      <c r="O84" s="144">
        <v>1568</v>
      </c>
      <c r="P84" s="144">
        <v>2491</v>
      </c>
      <c r="Q84" s="144">
        <v>31293</v>
      </c>
      <c r="R84" s="144">
        <v>0</v>
      </c>
      <c r="S84" s="146">
        <v>1272951</v>
      </c>
    </row>
    <row r="85" spans="2:19" ht="16.2" hidden="1" x14ac:dyDescent="0.35">
      <c r="B85" s="396">
        <v>42309</v>
      </c>
      <c r="C85" s="144">
        <v>42456</v>
      </c>
      <c r="D85" s="144">
        <v>10429</v>
      </c>
      <c r="E85" s="144">
        <v>69113</v>
      </c>
      <c r="F85" s="144">
        <v>5539</v>
      </c>
      <c r="G85" s="144">
        <v>162975</v>
      </c>
      <c r="H85" s="144">
        <v>85784</v>
      </c>
      <c r="I85" s="144">
        <v>310294</v>
      </c>
      <c r="J85" s="144">
        <v>324</v>
      </c>
      <c r="K85" s="144">
        <v>466734</v>
      </c>
      <c r="L85" s="144">
        <v>59640</v>
      </c>
      <c r="M85" s="144">
        <v>19936</v>
      </c>
      <c r="N85" s="144">
        <v>14428</v>
      </c>
      <c r="O85" s="144">
        <v>1743</v>
      </c>
      <c r="P85" s="144">
        <v>2605</v>
      </c>
      <c r="Q85" s="144">
        <v>31903</v>
      </c>
      <c r="R85" s="144">
        <v>0</v>
      </c>
      <c r="S85" s="146">
        <v>1283903</v>
      </c>
    </row>
    <row r="86" spans="2:19" ht="16.2" hidden="1" x14ac:dyDescent="0.35">
      <c r="B86" s="396">
        <v>42339</v>
      </c>
      <c r="C86" s="144">
        <v>42628</v>
      </c>
      <c r="D86" s="144">
        <v>10451</v>
      </c>
      <c r="E86" s="144">
        <v>68813</v>
      </c>
      <c r="F86" s="144">
        <v>5717</v>
      </c>
      <c r="G86" s="144">
        <v>163088</v>
      </c>
      <c r="H86" s="144">
        <v>87548</v>
      </c>
      <c r="I86" s="144">
        <v>320093</v>
      </c>
      <c r="J86" s="144">
        <v>318</v>
      </c>
      <c r="K86" s="144">
        <v>469009</v>
      </c>
      <c r="L86" s="144">
        <v>59867</v>
      </c>
      <c r="M86" s="144">
        <v>19975</v>
      </c>
      <c r="N86" s="144">
        <v>14252</v>
      </c>
      <c r="O86" s="144">
        <v>1846</v>
      </c>
      <c r="P86" s="144">
        <v>2616</v>
      </c>
      <c r="Q86" s="144">
        <v>32143</v>
      </c>
      <c r="R86" s="144">
        <v>0</v>
      </c>
      <c r="S86" s="146">
        <v>1298364</v>
      </c>
    </row>
    <row r="87" spans="2:19" ht="16.2" hidden="1" x14ac:dyDescent="0.35">
      <c r="B87" s="396">
        <v>42370</v>
      </c>
      <c r="C87" s="144">
        <v>42301</v>
      </c>
      <c r="D87" s="144">
        <v>10462</v>
      </c>
      <c r="E87" s="144">
        <v>67571</v>
      </c>
      <c r="F87" s="144">
        <v>5311</v>
      </c>
      <c r="G87" s="144">
        <v>162764</v>
      </c>
      <c r="H87" s="144">
        <v>88891</v>
      </c>
      <c r="I87" s="144">
        <v>327653</v>
      </c>
      <c r="J87" s="144">
        <v>314</v>
      </c>
      <c r="K87" s="144">
        <v>470109</v>
      </c>
      <c r="L87" s="144">
        <v>59934</v>
      </c>
      <c r="M87" s="144">
        <v>19987</v>
      </c>
      <c r="N87" s="144">
        <v>14399</v>
      </c>
      <c r="O87" s="144">
        <v>1811</v>
      </c>
      <c r="P87" s="144">
        <v>2593</v>
      </c>
      <c r="Q87" s="144">
        <v>33921</v>
      </c>
      <c r="R87" s="144">
        <v>0</v>
      </c>
      <c r="S87" s="146">
        <v>1308021</v>
      </c>
    </row>
    <row r="88" spans="2:19" ht="16.2" hidden="1" x14ac:dyDescent="0.35">
      <c r="B88" s="396">
        <v>42401</v>
      </c>
      <c r="C88" s="144">
        <v>42504</v>
      </c>
      <c r="D88" s="144">
        <v>10531</v>
      </c>
      <c r="E88" s="144">
        <v>67298</v>
      </c>
      <c r="F88" s="144">
        <v>5393</v>
      </c>
      <c r="G88" s="144">
        <v>162650</v>
      </c>
      <c r="H88" s="144">
        <v>89610</v>
      </c>
      <c r="I88" s="144">
        <v>331622</v>
      </c>
      <c r="J88" s="144">
        <v>310</v>
      </c>
      <c r="K88" s="144">
        <v>470758</v>
      </c>
      <c r="L88" s="144">
        <v>59950</v>
      </c>
      <c r="M88" s="144">
        <v>19963</v>
      </c>
      <c r="N88" s="144">
        <v>14381</v>
      </c>
      <c r="O88" s="144">
        <v>1846</v>
      </c>
      <c r="P88" s="144">
        <v>2631</v>
      </c>
      <c r="Q88" s="144">
        <v>33939</v>
      </c>
      <c r="R88" s="144">
        <v>0</v>
      </c>
      <c r="S88" s="146">
        <v>1313386</v>
      </c>
    </row>
    <row r="89" spans="2:19" ht="16.2" hidden="1" x14ac:dyDescent="0.35">
      <c r="B89" s="396">
        <v>42430</v>
      </c>
      <c r="C89" s="144">
        <v>42733</v>
      </c>
      <c r="D89" s="144">
        <v>10664</v>
      </c>
      <c r="E89" s="144">
        <v>67979</v>
      </c>
      <c r="F89" s="144">
        <v>5424</v>
      </c>
      <c r="G89" s="144">
        <v>163417</v>
      </c>
      <c r="H89" s="144">
        <v>90244</v>
      </c>
      <c r="I89" s="144">
        <v>335451</v>
      </c>
      <c r="J89" s="144">
        <v>311</v>
      </c>
      <c r="K89" s="144">
        <v>472221</v>
      </c>
      <c r="L89" s="144">
        <v>60614</v>
      </c>
      <c r="M89" s="144">
        <v>20028</v>
      </c>
      <c r="N89" s="144">
        <v>14619</v>
      </c>
      <c r="O89" s="144">
        <v>1856</v>
      </c>
      <c r="P89" s="144">
        <v>2722</v>
      </c>
      <c r="Q89" s="144">
        <v>33442</v>
      </c>
      <c r="R89" s="144">
        <v>0</v>
      </c>
      <c r="S89" s="146">
        <v>1321725</v>
      </c>
    </row>
    <row r="90" spans="2:19" ht="16.2" hidden="1" x14ac:dyDescent="0.35">
      <c r="B90" s="396">
        <v>42461</v>
      </c>
      <c r="C90" s="144">
        <v>42778</v>
      </c>
      <c r="D90" s="144">
        <v>10749</v>
      </c>
      <c r="E90" s="144">
        <v>67828</v>
      </c>
      <c r="F90" s="144">
        <v>5192</v>
      </c>
      <c r="G90" s="144">
        <v>161967</v>
      </c>
      <c r="H90" s="144">
        <v>90644</v>
      </c>
      <c r="I90" s="144">
        <v>340862</v>
      </c>
      <c r="J90" s="144">
        <v>308</v>
      </c>
      <c r="K90" s="144">
        <v>472964</v>
      </c>
      <c r="L90" s="144">
        <v>60790</v>
      </c>
      <c r="M90" s="144">
        <v>20133</v>
      </c>
      <c r="N90" s="144">
        <v>14675</v>
      </c>
      <c r="O90" s="144">
        <v>1846</v>
      </c>
      <c r="P90" s="144">
        <v>2675</v>
      </c>
      <c r="Q90" s="144">
        <v>33478</v>
      </c>
      <c r="R90" s="144">
        <v>0</v>
      </c>
      <c r="S90" s="146">
        <v>1326889</v>
      </c>
    </row>
    <row r="91" spans="2:19" ht="16.2" hidden="1" x14ac:dyDescent="0.35">
      <c r="B91" s="396">
        <v>42491</v>
      </c>
      <c r="C91" s="144">
        <v>42900</v>
      </c>
      <c r="D91" s="144">
        <v>10788</v>
      </c>
      <c r="E91" s="144">
        <v>67842</v>
      </c>
      <c r="F91" s="144">
        <v>5152</v>
      </c>
      <c r="G91" s="144">
        <v>155252</v>
      </c>
      <c r="H91" s="144">
        <v>92385</v>
      </c>
      <c r="I91" s="144">
        <v>347731</v>
      </c>
      <c r="J91" s="144">
        <v>308</v>
      </c>
      <c r="K91" s="144">
        <v>472199</v>
      </c>
      <c r="L91" s="144">
        <v>61169</v>
      </c>
      <c r="M91" s="144">
        <v>20196</v>
      </c>
      <c r="N91" s="144">
        <v>14884</v>
      </c>
      <c r="O91" s="144">
        <v>1870</v>
      </c>
      <c r="P91" s="144">
        <v>2707</v>
      </c>
      <c r="Q91" s="144">
        <v>33693</v>
      </c>
      <c r="R91" s="144">
        <v>0</v>
      </c>
      <c r="S91" s="146">
        <v>1329076</v>
      </c>
    </row>
    <row r="92" spans="2:19" ht="16.2" hidden="1" x14ac:dyDescent="0.35">
      <c r="B92" s="396">
        <v>42522</v>
      </c>
      <c r="C92" s="144">
        <v>43015</v>
      </c>
      <c r="D92" s="144">
        <v>10876</v>
      </c>
      <c r="E92" s="144">
        <v>67891</v>
      </c>
      <c r="F92" s="144">
        <v>5265</v>
      </c>
      <c r="G92" s="144">
        <v>152679</v>
      </c>
      <c r="H92" s="144">
        <v>93307</v>
      </c>
      <c r="I92" s="144">
        <v>350396</v>
      </c>
      <c r="J92" s="144">
        <v>304</v>
      </c>
      <c r="K92" s="144">
        <v>472050</v>
      </c>
      <c r="L92" s="144">
        <v>61808</v>
      </c>
      <c r="M92" s="144">
        <v>20162</v>
      </c>
      <c r="N92" s="144">
        <v>14883</v>
      </c>
      <c r="O92" s="144">
        <v>1893</v>
      </c>
      <c r="P92" s="144">
        <v>2635</v>
      </c>
      <c r="Q92" s="144">
        <v>33813</v>
      </c>
      <c r="R92" s="144">
        <v>0</v>
      </c>
      <c r="S92" s="146">
        <v>1330977</v>
      </c>
    </row>
    <row r="93" spans="2:19" ht="16.2" hidden="1" x14ac:dyDescent="0.35">
      <c r="B93" s="398" t="s">
        <v>80</v>
      </c>
      <c r="C93" s="148">
        <v>42403</v>
      </c>
      <c r="D93" s="148">
        <v>10529</v>
      </c>
      <c r="E93" s="148">
        <v>68800</v>
      </c>
      <c r="F93" s="148">
        <v>6217</v>
      </c>
      <c r="G93" s="148">
        <v>163342</v>
      </c>
      <c r="H93" s="148">
        <v>86964</v>
      </c>
      <c r="I93" s="148">
        <v>320374</v>
      </c>
      <c r="J93" s="148">
        <v>322</v>
      </c>
      <c r="K93" s="148">
        <v>467193</v>
      </c>
      <c r="L93" s="148">
        <v>59501</v>
      </c>
      <c r="M93" s="148">
        <v>19935</v>
      </c>
      <c r="N93" s="148">
        <v>14413</v>
      </c>
      <c r="O93" s="148">
        <v>1759</v>
      </c>
      <c r="P93" s="148">
        <v>2649</v>
      </c>
      <c r="Q93" s="148">
        <v>32585</v>
      </c>
      <c r="R93" s="148">
        <v>0</v>
      </c>
      <c r="S93" s="152">
        <v>1296986</v>
      </c>
    </row>
    <row r="94" spans="2:19" ht="16.2" hidden="1" x14ac:dyDescent="0.35">
      <c r="B94" s="396">
        <v>42552</v>
      </c>
      <c r="C94" s="156">
        <v>43104</v>
      </c>
      <c r="D94" s="156">
        <v>10931</v>
      </c>
      <c r="E94" s="156">
        <v>67836</v>
      </c>
      <c r="F94" s="156">
        <v>5334</v>
      </c>
      <c r="G94" s="156">
        <v>150888</v>
      </c>
      <c r="H94" s="156">
        <v>90622</v>
      </c>
      <c r="I94" s="156">
        <v>351908</v>
      </c>
      <c r="J94" s="156">
        <v>313</v>
      </c>
      <c r="K94" s="156">
        <v>470963</v>
      </c>
      <c r="L94" s="156">
        <v>62982</v>
      </c>
      <c r="M94" s="156">
        <v>20118</v>
      </c>
      <c r="N94" s="156">
        <v>14896</v>
      </c>
      <c r="O94" s="156">
        <v>1883</v>
      </c>
      <c r="P94" s="156">
        <v>2630</v>
      </c>
      <c r="Q94" s="156">
        <v>33512</v>
      </c>
      <c r="R94" s="156">
        <v>0</v>
      </c>
      <c r="S94" s="157">
        <v>0</v>
      </c>
    </row>
    <row r="95" spans="2:19" ht="16.2" hidden="1" x14ac:dyDescent="0.35">
      <c r="B95" s="396">
        <v>42583</v>
      </c>
      <c r="C95" s="156">
        <v>43374</v>
      </c>
      <c r="D95" s="156">
        <v>11011</v>
      </c>
      <c r="E95" s="156">
        <v>67906</v>
      </c>
      <c r="F95" s="156">
        <v>5452</v>
      </c>
      <c r="G95" s="156">
        <v>150673</v>
      </c>
      <c r="H95" s="156">
        <v>91044</v>
      </c>
      <c r="I95" s="156">
        <v>359971</v>
      </c>
      <c r="J95" s="156">
        <v>310</v>
      </c>
      <c r="K95" s="156">
        <v>471980</v>
      </c>
      <c r="L95" s="156">
        <v>63715</v>
      </c>
      <c r="M95" s="156">
        <v>20203</v>
      </c>
      <c r="N95" s="156">
        <v>14911</v>
      </c>
      <c r="O95" s="156">
        <v>1872</v>
      </c>
      <c r="P95" s="156">
        <v>2634</v>
      </c>
      <c r="Q95" s="156">
        <v>33636</v>
      </c>
      <c r="R95" s="156">
        <v>0</v>
      </c>
      <c r="S95" s="157">
        <v>0</v>
      </c>
    </row>
    <row r="96" spans="2:19" ht="16.2" hidden="1" x14ac:dyDescent="0.35">
      <c r="B96" s="396">
        <v>42614</v>
      </c>
      <c r="C96" s="156">
        <v>43633</v>
      </c>
      <c r="D96" s="156">
        <v>11039</v>
      </c>
      <c r="E96" s="156">
        <v>68043</v>
      </c>
      <c r="F96" s="156">
        <v>5598</v>
      </c>
      <c r="G96" s="156">
        <v>151271</v>
      </c>
      <c r="H96" s="156">
        <v>90010</v>
      </c>
      <c r="I96" s="156">
        <v>356125</v>
      </c>
      <c r="J96" s="156">
        <v>311</v>
      </c>
      <c r="K96" s="156">
        <v>471754</v>
      </c>
      <c r="L96" s="156">
        <v>64431</v>
      </c>
      <c r="M96" s="156">
        <v>20296</v>
      </c>
      <c r="N96" s="156">
        <v>14401</v>
      </c>
      <c r="O96" s="156">
        <v>1797</v>
      </c>
      <c r="P96" s="156">
        <v>2571</v>
      </c>
      <c r="Q96" s="156">
        <v>33623</v>
      </c>
      <c r="R96" s="156">
        <v>0</v>
      </c>
      <c r="S96" s="157">
        <v>0</v>
      </c>
    </row>
    <row r="97" spans="2:19" ht="16.2" hidden="1" x14ac:dyDescent="0.35">
      <c r="B97" s="396">
        <v>42644</v>
      </c>
      <c r="C97" s="156">
        <v>43725</v>
      </c>
      <c r="D97" s="156">
        <v>11131</v>
      </c>
      <c r="E97" s="156">
        <v>67951</v>
      </c>
      <c r="F97" s="156">
        <v>5825</v>
      </c>
      <c r="G97" s="156">
        <v>153579</v>
      </c>
      <c r="H97" s="156">
        <v>88537</v>
      </c>
      <c r="I97" s="156">
        <v>353370</v>
      </c>
      <c r="J97" s="156">
        <v>312</v>
      </c>
      <c r="K97" s="156">
        <v>471116</v>
      </c>
      <c r="L97" s="156">
        <v>64454</v>
      </c>
      <c r="M97" s="156">
        <v>20260</v>
      </c>
      <c r="N97" s="156">
        <v>14168</v>
      </c>
      <c r="O97" s="156">
        <v>1790</v>
      </c>
      <c r="P97" s="156">
        <v>2455</v>
      </c>
      <c r="Q97" s="156">
        <v>33461</v>
      </c>
      <c r="R97" s="156">
        <v>0</v>
      </c>
      <c r="S97" s="157">
        <v>0</v>
      </c>
    </row>
    <row r="98" spans="2:19" ht="16.2" hidden="1" x14ac:dyDescent="0.35">
      <c r="B98" s="396">
        <v>42675</v>
      </c>
      <c r="C98" s="156">
        <v>43913</v>
      </c>
      <c r="D98" s="156">
        <v>11233</v>
      </c>
      <c r="E98" s="156">
        <v>67914</v>
      </c>
      <c r="F98" s="156">
        <v>5918</v>
      </c>
      <c r="G98" s="156">
        <v>155687</v>
      </c>
      <c r="H98" s="156">
        <v>90158</v>
      </c>
      <c r="I98" s="156">
        <v>358986</v>
      </c>
      <c r="J98" s="156">
        <v>306</v>
      </c>
      <c r="K98" s="156">
        <v>473863</v>
      </c>
      <c r="L98" s="156">
        <v>61650</v>
      </c>
      <c r="M98" s="156">
        <v>20306</v>
      </c>
      <c r="N98" s="156">
        <v>13876</v>
      </c>
      <c r="O98" s="156">
        <v>1738</v>
      </c>
      <c r="P98" s="156">
        <v>2434</v>
      </c>
      <c r="Q98" s="156">
        <v>33416</v>
      </c>
      <c r="R98" s="156">
        <v>0</v>
      </c>
      <c r="S98" s="157">
        <v>0</v>
      </c>
    </row>
    <row r="99" spans="2:19" ht="16.2" hidden="1" x14ac:dyDescent="0.35">
      <c r="B99" s="396">
        <v>42705</v>
      </c>
      <c r="C99" s="156">
        <v>43481</v>
      </c>
      <c r="D99" s="156">
        <v>11181</v>
      </c>
      <c r="E99" s="156">
        <v>66509</v>
      </c>
      <c r="F99" s="156">
        <v>6114</v>
      </c>
      <c r="G99" s="156">
        <v>157155</v>
      </c>
      <c r="H99" s="156">
        <v>90730</v>
      </c>
      <c r="I99" s="156">
        <v>362193</v>
      </c>
      <c r="J99" s="156">
        <v>303</v>
      </c>
      <c r="K99" s="156">
        <v>472054</v>
      </c>
      <c r="L99" s="156">
        <v>62524</v>
      </c>
      <c r="M99" s="156">
        <v>20296</v>
      </c>
      <c r="N99" s="156">
        <v>13608</v>
      </c>
      <c r="O99" s="156">
        <v>1736</v>
      </c>
      <c r="P99" s="156">
        <v>2430</v>
      </c>
      <c r="Q99" s="156">
        <v>33390</v>
      </c>
      <c r="R99" s="156">
        <v>0</v>
      </c>
      <c r="S99" s="157">
        <v>0</v>
      </c>
    </row>
    <row r="100" spans="2:19" ht="16.2" hidden="1" x14ac:dyDescent="0.35">
      <c r="B100" s="396">
        <v>42736</v>
      </c>
      <c r="C100" s="156">
        <v>43888</v>
      </c>
      <c r="D100" s="156">
        <v>11405</v>
      </c>
      <c r="E100" s="156">
        <v>68174</v>
      </c>
      <c r="F100" s="156">
        <v>6267</v>
      </c>
      <c r="G100" s="156">
        <v>158234</v>
      </c>
      <c r="H100" s="156">
        <v>87555</v>
      </c>
      <c r="I100" s="156">
        <v>362098</v>
      </c>
      <c r="J100" s="156">
        <v>295</v>
      </c>
      <c r="K100" s="156">
        <v>469992</v>
      </c>
      <c r="L100" s="156">
        <v>64732</v>
      </c>
      <c r="M100" s="156">
        <v>20297</v>
      </c>
      <c r="N100" s="156">
        <v>13527</v>
      </c>
      <c r="O100" s="156">
        <v>1816</v>
      </c>
      <c r="P100" s="156">
        <v>2526</v>
      </c>
      <c r="Q100" s="156">
        <v>33173</v>
      </c>
      <c r="R100" s="156">
        <v>0</v>
      </c>
      <c r="S100" s="157">
        <v>0</v>
      </c>
    </row>
    <row r="101" spans="2:19" ht="16.2" hidden="1" x14ac:dyDescent="0.35">
      <c r="B101" s="396">
        <v>42767</v>
      </c>
      <c r="C101" s="156">
        <v>43649</v>
      </c>
      <c r="D101" s="156">
        <v>11363</v>
      </c>
      <c r="E101" s="156">
        <v>67879</v>
      </c>
      <c r="F101" s="156">
        <v>6382</v>
      </c>
      <c r="G101" s="156">
        <v>158909</v>
      </c>
      <c r="H101" s="156">
        <v>86966</v>
      </c>
      <c r="I101" s="156">
        <v>361837</v>
      </c>
      <c r="J101" s="156">
        <v>285</v>
      </c>
      <c r="K101" s="156">
        <v>467770</v>
      </c>
      <c r="L101" s="156">
        <v>64616</v>
      </c>
      <c r="M101" s="156">
        <v>20235</v>
      </c>
      <c r="N101" s="156">
        <v>12860</v>
      </c>
      <c r="O101" s="156">
        <v>1765</v>
      </c>
      <c r="P101" s="156">
        <v>2406</v>
      </c>
      <c r="Q101" s="156">
        <v>33167</v>
      </c>
      <c r="R101" s="156">
        <v>0</v>
      </c>
      <c r="S101" s="157">
        <v>0</v>
      </c>
    </row>
    <row r="102" spans="2:19" ht="16.2" hidden="1" x14ac:dyDescent="0.35">
      <c r="B102" s="396">
        <v>42795</v>
      </c>
      <c r="C102" s="156">
        <v>44261</v>
      </c>
      <c r="D102" s="156">
        <v>11397</v>
      </c>
      <c r="E102" s="156">
        <v>67558</v>
      </c>
      <c r="F102" s="156">
        <v>6964</v>
      </c>
      <c r="G102" s="156">
        <v>164569</v>
      </c>
      <c r="H102" s="156">
        <v>156205</v>
      </c>
      <c r="I102" s="156">
        <v>296427</v>
      </c>
      <c r="J102" s="156">
        <v>285</v>
      </c>
      <c r="K102" s="156">
        <v>465588</v>
      </c>
      <c r="L102" s="156">
        <v>68165</v>
      </c>
      <c r="M102" s="156">
        <v>20034</v>
      </c>
      <c r="N102" s="156">
        <v>12813</v>
      </c>
      <c r="O102" s="156">
        <v>2392</v>
      </c>
      <c r="P102" s="156">
        <v>2789</v>
      </c>
      <c r="Q102" s="156">
        <v>34322</v>
      </c>
      <c r="R102" s="156">
        <v>0</v>
      </c>
      <c r="S102" s="157">
        <v>0</v>
      </c>
    </row>
    <row r="103" spans="2:19" ht="16.2" hidden="1" x14ac:dyDescent="0.35">
      <c r="B103" s="396">
        <v>42826</v>
      </c>
      <c r="C103" s="156">
        <v>44637</v>
      </c>
      <c r="D103" s="156">
        <v>11381</v>
      </c>
      <c r="E103" s="156">
        <v>67367</v>
      </c>
      <c r="F103" s="156">
        <v>7018</v>
      </c>
      <c r="G103" s="156">
        <v>174085</v>
      </c>
      <c r="H103" s="156">
        <v>141660</v>
      </c>
      <c r="I103" s="156">
        <v>309197</v>
      </c>
      <c r="J103" s="156">
        <v>279</v>
      </c>
      <c r="K103" s="156">
        <v>466511</v>
      </c>
      <c r="L103" s="156">
        <v>67508</v>
      </c>
      <c r="M103" s="156">
        <v>20433</v>
      </c>
      <c r="N103" s="156">
        <v>12786</v>
      </c>
      <c r="O103" s="156">
        <v>2321</v>
      </c>
      <c r="P103" s="156">
        <v>2868</v>
      </c>
      <c r="Q103" s="156">
        <v>34407</v>
      </c>
      <c r="R103" s="156">
        <v>0</v>
      </c>
      <c r="S103" s="157">
        <v>0</v>
      </c>
    </row>
    <row r="104" spans="2:19" ht="16.2" hidden="1" x14ac:dyDescent="0.35">
      <c r="B104" s="396">
        <v>42856</v>
      </c>
      <c r="C104" s="156">
        <v>44816</v>
      </c>
      <c r="D104" s="156">
        <v>11401</v>
      </c>
      <c r="E104" s="156">
        <v>67183</v>
      </c>
      <c r="F104" s="156">
        <v>7042</v>
      </c>
      <c r="G104" s="156">
        <v>179878</v>
      </c>
      <c r="H104" s="156">
        <v>116609</v>
      </c>
      <c r="I104" s="156">
        <v>333778</v>
      </c>
      <c r="J104" s="156">
        <v>274</v>
      </c>
      <c r="K104" s="156">
        <v>467044</v>
      </c>
      <c r="L104" s="156">
        <v>67596</v>
      </c>
      <c r="M104" s="156">
        <v>20681</v>
      </c>
      <c r="N104" s="156">
        <v>12727</v>
      </c>
      <c r="O104" s="156">
        <v>2276</v>
      </c>
      <c r="P104" s="156">
        <v>2992</v>
      </c>
      <c r="Q104" s="156">
        <v>34806</v>
      </c>
      <c r="R104" s="156">
        <v>0</v>
      </c>
      <c r="S104" s="157">
        <v>0</v>
      </c>
    </row>
    <row r="105" spans="2:19" ht="16.2" hidden="1" x14ac:dyDescent="0.35">
      <c r="B105" s="396">
        <v>42887</v>
      </c>
      <c r="C105" s="156">
        <v>44814</v>
      </c>
      <c r="D105" s="156">
        <v>11420</v>
      </c>
      <c r="E105" s="156">
        <v>67109</v>
      </c>
      <c r="F105" s="156">
        <v>7102</v>
      </c>
      <c r="G105" s="156">
        <v>182132</v>
      </c>
      <c r="H105" s="156">
        <v>82613</v>
      </c>
      <c r="I105" s="156">
        <v>368291</v>
      </c>
      <c r="J105" s="156">
        <v>264</v>
      </c>
      <c r="K105" s="156">
        <v>462931</v>
      </c>
      <c r="L105" s="156">
        <v>66503</v>
      </c>
      <c r="M105" s="156">
        <v>20557</v>
      </c>
      <c r="N105" s="156">
        <v>12236</v>
      </c>
      <c r="O105" s="156">
        <v>2229</v>
      </c>
      <c r="P105" s="156">
        <v>2941</v>
      </c>
      <c r="Q105" s="156">
        <v>34798</v>
      </c>
      <c r="R105" s="156">
        <v>0</v>
      </c>
      <c r="S105" s="157">
        <v>0</v>
      </c>
    </row>
    <row r="106" spans="2:19" ht="16.2" hidden="1" x14ac:dyDescent="0.35">
      <c r="B106" s="398" t="s">
        <v>106</v>
      </c>
      <c r="C106" s="158">
        <v>43941</v>
      </c>
      <c r="D106" s="158">
        <v>11241</v>
      </c>
      <c r="E106" s="158">
        <v>67619</v>
      </c>
      <c r="F106" s="158">
        <v>6251</v>
      </c>
      <c r="G106" s="158">
        <v>161422</v>
      </c>
      <c r="H106" s="158">
        <v>101059</v>
      </c>
      <c r="I106" s="158">
        <v>347848</v>
      </c>
      <c r="J106" s="158">
        <v>295</v>
      </c>
      <c r="K106" s="158">
        <v>469297</v>
      </c>
      <c r="L106" s="158">
        <v>64906</v>
      </c>
      <c r="M106" s="158">
        <v>20310</v>
      </c>
      <c r="N106" s="158">
        <v>13567</v>
      </c>
      <c r="O106" s="158">
        <v>1968</v>
      </c>
      <c r="P106" s="158">
        <v>2640</v>
      </c>
      <c r="Q106" s="158">
        <v>33809</v>
      </c>
      <c r="R106" s="158">
        <v>0</v>
      </c>
      <c r="S106" s="159">
        <v>0</v>
      </c>
    </row>
    <row r="107" spans="2:19" ht="16.2" hidden="1" x14ac:dyDescent="0.35">
      <c r="B107" s="396">
        <v>42917</v>
      </c>
      <c r="C107" s="156">
        <v>44896</v>
      </c>
      <c r="D107" s="156">
        <v>11410</v>
      </c>
      <c r="E107" s="156">
        <v>67009</v>
      </c>
      <c r="F107" s="156">
        <v>7274</v>
      </c>
      <c r="G107" s="156">
        <v>181640</v>
      </c>
      <c r="H107" s="156">
        <v>82329</v>
      </c>
      <c r="I107" s="156">
        <v>370674</v>
      </c>
      <c r="J107" s="156">
        <v>150</v>
      </c>
      <c r="K107" s="156">
        <v>457780</v>
      </c>
      <c r="L107" s="156">
        <v>65467</v>
      </c>
      <c r="M107" s="156">
        <v>20651</v>
      </c>
      <c r="N107" s="156">
        <v>11545</v>
      </c>
      <c r="O107" s="156">
        <v>2177</v>
      </c>
      <c r="P107" s="156">
        <v>2925</v>
      </c>
      <c r="Q107" s="156">
        <v>34833</v>
      </c>
      <c r="R107" s="156">
        <v>0</v>
      </c>
      <c r="S107" s="157">
        <v>0</v>
      </c>
    </row>
    <row r="108" spans="2:19" ht="16.2" hidden="1" x14ac:dyDescent="0.35">
      <c r="B108" s="396">
        <v>42948</v>
      </c>
      <c r="C108" s="156">
        <v>45233</v>
      </c>
      <c r="D108" s="156">
        <v>11486</v>
      </c>
      <c r="E108" s="156">
        <v>67079</v>
      </c>
      <c r="F108" s="156">
        <v>7366</v>
      </c>
      <c r="G108" s="156">
        <v>182123</v>
      </c>
      <c r="H108" s="156">
        <v>83011</v>
      </c>
      <c r="I108" s="156">
        <v>374722</v>
      </c>
      <c r="J108" s="156">
        <v>145</v>
      </c>
      <c r="K108" s="156">
        <v>457326</v>
      </c>
      <c r="L108" s="156">
        <v>66362</v>
      </c>
      <c r="M108" s="156">
        <v>20804</v>
      </c>
      <c r="N108" s="156">
        <v>11069</v>
      </c>
      <c r="O108" s="156">
        <v>2119</v>
      </c>
      <c r="P108" s="156">
        <v>2957</v>
      </c>
      <c r="Q108" s="156">
        <v>35078</v>
      </c>
      <c r="R108" s="156">
        <v>0</v>
      </c>
      <c r="S108" s="157">
        <v>0</v>
      </c>
    </row>
    <row r="109" spans="2:19" ht="16.2" hidden="1" x14ac:dyDescent="0.35">
      <c r="B109" s="396">
        <v>42979</v>
      </c>
      <c r="C109" s="156">
        <v>45431</v>
      </c>
      <c r="D109" s="156">
        <v>11509</v>
      </c>
      <c r="E109" s="156">
        <v>66918</v>
      </c>
      <c r="F109" s="156">
        <v>7462</v>
      </c>
      <c r="G109" s="156">
        <v>181352</v>
      </c>
      <c r="H109" s="156">
        <v>82088</v>
      </c>
      <c r="I109" s="156">
        <v>376011</v>
      </c>
      <c r="J109" s="156">
        <v>132</v>
      </c>
      <c r="K109" s="156">
        <v>452116</v>
      </c>
      <c r="L109" s="156">
        <v>66778</v>
      </c>
      <c r="M109" s="156">
        <v>20941</v>
      </c>
      <c r="N109" s="156">
        <v>10343</v>
      </c>
      <c r="O109" s="156">
        <v>2105</v>
      </c>
      <c r="P109" s="156">
        <v>2831</v>
      </c>
      <c r="Q109" s="156">
        <v>35157</v>
      </c>
      <c r="R109" s="156">
        <v>0</v>
      </c>
      <c r="S109" s="157">
        <v>0</v>
      </c>
    </row>
    <row r="110" spans="2:19" ht="16.2" hidden="1" x14ac:dyDescent="0.35">
      <c r="B110" s="396">
        <v>43009</v>
      </c>
      <c r="C110" s="156">
        <v>45606</v>
      </c>
      <c r="D110" s="156">
        <v>11558</v>
      </c>
      <c r="E110" s="156">
        <v>66985</v>
      </c>
      <c r="F110" s="156">
        <v>7797</v>
      </c>
      <c r="G110" s="156">
        <v>179385</v>
      </c>
      <c r="H110" s="156">
        <v>73998</v>
      </c>
      <c r="I110" s="156">
        <v>350968</v>
      </c>
      <c r="J110" s="156">
        <v>139</v>
      </c>
      <c r="K110" s="156">
        <v>444507</v>
      </c>
      <c r="L110" s="156">
        <v>67110</v>
      </c>
      <c r="M110" s="156">
        <v>21093</v>
      </c>
      <c r="N110" s="156">
        <v>9948</v>
      </c>
      <c r="O110" s="156">
        <v>2197</v>
      </c>
      <c r="P110" s="156">
        <v>2842</v>
      </c>
      <c r="Q110" s="156">
        <v>34883</v>
      </c>
      <c r="R110" s="156">
        <v>0</v>
      </c>
      <c r="S110" s="157">
        <v>0</v>
      </c>
    </row>
    <row r="111" spans="2:19" ht="16.2" hidden="1" x14ac:dyDescent="0.35">
      <c r="B111" s="396">
        <v>43040</v>
      </c>
      <c r="C111" s="156">
        <v>45824</v>
      </c>
      <c r="D111" s="156">
        <v>11643</v>
      </c>
      <c r="E111" s="156">
        <v>67142</v>
      </c>
      <c r="F111" s="156">
        <v>7980</v>
      </c>
      <c r="G111" s="156">
        <v>179750</v>
      </c>
      <c r="H111" s="156">
        <v>71489</v>
      </c>
      <c r="I111" s="156">
        <v>350249</v>
      </c>
      <c r="J111" s="156">
        <v>149</v>
      </c>
      <c r="K111" s="156">
        <v>441219</v>
      </c>
      <c r="L111" s="156">
        <v>66946</v>
      </c>
      <c r="M111" s="156">
        <v>21305</v>
      </c>
      <c r="N111" s="156">
        <v>9601</v>
      </c>
      <c r="O111" s="156">
        <v>2222</v>
      </c>
      <c r="P111" s="156">
        <v>2716</v>
      </c>
      <c r="Q111" s="156">
        <v>34999</v>
      </c>
      <c r="R111" s="156">
        <v>0</v>
      </c>
      <c r="S111" s="157">
        <v>0</v>
      </c>
    </row>
    <row r="112" spans="2:19" ht="16.2" hidden="1" x14ac:dyDescent="0.35">
      <c r="B112" s="396">
        <v>43070</v>
      </c>
      <c r="C112" s="156">
        <v>45985</v>
      </c>
      <c r="D112" s="156">
        <v>11718</v>
      </c>
      <c r="E112" s="156">
        <v>67066</v>
      </c>
      <c r="F112" s="156">
        <v>8204</v>
      </c>
      <c r="G112" s="156">
        <v>179877</v>
      </c>
      <c r="H112" s="156">
        <v>72942</v>
      </c>
      <c r="I112" s="156">
        <v>356175</v>
      </c>
      <c r="J112" s="156">
        <v>151</v>
      </c>
      <c r="K112" s="156">
        <v>439244</v>
      </c>
      <c r="L112" s="156">
        <v>66517</v>
      </c>
      <c r="M112" s="156">
        <v>21485</v>
      </c>
      <c r="N112" s="156">
        <v>9138</v>
      </c>
      <c r="O112" s="156">
        <v>2154</v>
      </c>
      <c r="P112" s="156">
        <v>2677</v>
      </c>
      <c r="Q112" s="156">
        <v>35001</v>
      </c>
      <c r="R112" s="156">
        <v>0</v>
      </c>
      <c r="S112" s="157">
        <v>0</v>
      </c>
    </row>
    <row r="113" spans="2:19" ht="16.2" hidden="1" x14ac:dyDescent="0.35">
      <c r="B113" s="396">
        <v>43101</v>
      </c>
      <c r="C113" s="156">
        <v>46005</v>
      </c>
      <c r="D113" s="156">
        <v>11812</v>
      </c>
      <c r="E113" s="156">
        <v>67365</v>
      </c>
      <c r="F113" s="156">
        <v>8438</v>
      </c>
      <c r="G113" s="156">
        <v>180335</v>
      </c>
      <c r="H113" s="156">
        <v>69709</v>
      </c>
      <c r="I113" s="156">
        <v>345699</v>
      </c>
      <c r="J113" s="156">
        <v>157</v>
      </c>
      <c r="K113" s="156">
        <v>437341</v>
      </c>
      <c r="L113" s="156">
        <v>66260</v>
      </c>
      <c r="M113" s="156">
        <v>21576</v>
      </c>
      <c r="N113" s="156">
        <v>9238</v>
      </c>
      <c r="O113" s="156">
        <v>2202</v>
      </c>
      <c r="P113" s="156">
        <v>2704</v>
      </c>
      <c r="Q113" s="156">
        <v>34842</v>
      </c>
      <c r="R113" s="156">
        <v>0</v>
      </c>
      <c r="S113" s="157">
        <v>0</v>
      </c>
    </row>
    <row r="114" spans="2:19" ht="16.2" hidden="1" x14ac:dyDescent="0.35">
      <c r="B114" s="396">
        <v>43132</v>
      </c>
      <c r="C114" s="156">
        <v>46038</v>
      </c>
      <c r="D114" s="156">
        <v>11860</v>
      </c>
      <c r="E114" s="156">
        <v>67688</v>
      </c>
      <c r="F114" s="156">
        <v>8663</v>
      </c>
      <c r="G114" s="156">
        <v>180744</v>
      </c>
      <c r="H114" s="156">
        <v>70071</v>
      </c>
      <c r="I114" s="156">
        <v>345064</v>
      </c>
      <c r="J114" s="156">
        <v>165</v>
      </c>
      <c r="K114" s="156">
        <v>433460</v>
      </c>
      <c r="L114" s="156">
        <v>64494</v>
      </c>
      <c r="M114" s="156">
        <v>21701</v>
      </c>
      <c r="N114" s="156">
        <v>9067</v>
      </c>
      <c r="O114" s="156">
        <v>2219</v>
      </c>
      <c r="P114" s="156">
        <v>2707</v>
      </c>
      <c r="Q114" s="156">
        <v>34868</v>
      </c>
      <c r="R114" s="156">
        <v>0</v>
      </c>
      <c r="S114" s="157">
        <v>0</v>
      </c>
    </row>
    <row r="115" spans="2:19" ht="16.2" hidden="1" x14ac:dyDescent="0.35">
      <c r="B115" s="396">
        <v>43160</v>
      </c>
      <c r="C115" s="156">
        <v>46038</v>
      </c>
      <c r="D115" s="156">
        <v>11968</v>
      </c>
      <c r="E115" s="156">
        <v>67875</v>
      </c>
      <c r="F115" s="156">
        <v>8689</v>
      </c>
      <c r="G115" s="156">
        <v>176469</v>
      </c>
      <c r="H115" s="156">
        <v>74829</v>
      </c>
      <c r="I115" s="156">
        <v>344991</v>
      </c>
      <c r="J115" s="156">
        <v>163</v>
      </c>
      <c r="K115" s="156">
        <v>429162</v>
      </c>
      <c r="L115" s="156">
        <v>63156</v>
      </c>
      <c r="M115" s="156">
        <v>21926</v>
      </c>
      <c r="N115" s="156">
        <v>9198</v>
      </c>
      <c r="O115" s="156">
        <v>2216</v>
      </c>
      <c r="P115" s="156">
        <v>2763</v>
      </c>
      <c r="Q115" s="156">
        <v>34817</v>
      </c>
      <c r="R115" s="156">
        <v>0</v>
      </c>
      <c r="S115" s="157">
        <v>0</v>
      </c>
    </row>
    <row r="116" spans="2:19" ht="16.2" hidden="1" x14ac:dyDescent="0.35">
      <c r="B116" s="396">
        <v>43191</v>
      </c>
      <c r="C116" s="156">
        <v>46302</v>
      </c>
      <c r="D116" s="156">
        <v>12054</v>
      </c>
      <c r="E116" s="156">
        <v>67963</v>
      </c>
      <c r="F116" s="156">
        <v>8698</v>
      </c>
      <c r="G116" s="156">
        <v>177031</v>
      </c>
      <c r="H116" s="156">
        <v>73217</v>
      </c>
      <c r="I116" s="156">
        <v>337958</v>
      </c>
      <c r="J116" s="156">
        <v>169</v>
      </c>
      <c r="K116" s="156">
        <v>423241</v>
      </c>
      <c r="L116" s="156">
        <v>59499</v>
      </c>
      <c r="M116" s="156">
        <v>21947</v>
      </c>
      <c r="N116" s="156">
        <v>9967</v>
      </c>
      <c r="O116" s="156">
        <v>2316</v>
      </c>
      <c r="P116" s="156">
        <v>2823</v>
      </c>
      <c r="Q116" s="156">
        <v>34553</v>
      </c>
      <c r="R116" s="156">
        <v>0</v>
      </c>
      <c r="S116" s="157">
        <v>0</v>
      </c>
    </row>
    <row r="117" spans="2:19" ht="16.2" hidden="1" x14ac:dyDescent="0.35">
      <c r="B117" s="396">
        <v>43221</v>
      </c>
      <c r="C117" s="156">
        <v>46534</v>
      </c>
      <c r="D117" s="156">
        <v>12138</v>
      </c>
      <c r="E117" s="156">
        <v>68152</v>
      </c>
      <c r="F117" s="156">
        <v>8842</v>
      </c>
      <c r="G117" s="156">
        <v>177139</v>
      </c>
      <c r="H117" s="156">
        <v>72831</v>
      </c>
      <c r="I117" s="156">
        <v>338829</v>
      </c>
      <c r="J117" s="156">
        <v>165</v>
      </c>
      <c r="K117" s="156">
        <v>421753</v>
      </c>
      <c r="L117" s="156">
        <v>58572</v>
      </c>
      <c r="M117" s="156">
        <v>22153</v>
      </c>
      <c r="N117" s="156">
        <v>10082</v>
      </c>
      <c r="O117" s="156">
        <v>2363</v>
      </c>
      <c r="P117" s="156">
        <v>2930</v>
      </c>
      <c r="Q117" s="156">
        <v>34463</v>
      </c>
      <c r="R117" s="156">
        <v>0</v>
      </c>
      <c r="S117" s="157">
        <v>0</v>
      </c>
    </row>
    <row r="118" spans="2:19" ht="16.2" hidden="1" x14ac:dyDescent="0.35">
      <c r="B118" s="396">
        <v>43252</v>
      </c>
      <c r="C118" s="156">
        <v>46991</v>
      </c>
      <c r="D118" s="156">
        <v>12411</v>
      </c>
      <c r="E118" s="156">
        <v>69127</v>
      </c>
      <c r="F118" s="156">
        <v>8690</v>
      </c>
      <c r="G118" s="156">
        <v>182397</v>
      </c>
      <c r="H118" s="156">
        <v>68816</v>
      </c>
      <c r="I118" s="156">
        <v>339937</v>
      </c>
      <c r="J118" s="156">
        <v>169</v>
      </c>
      <c r="K118" s="156">
        <v>428112</v>
      </c>
      <c r="L118" s="156">
        <v>60990</v>
      </c>
      <c r="M118" s="156">
        <v>22094</v>
      </c>
      <c r="N118" s="156">
        <v>12298</v>
      </c>
      <c r="O118" s="156">
        <v>2463</v>
      </c>
      <c r="P118" s="156">
        <v>2831</v>
      </c>
      <c r="Q118" s="156">
        <v>34444</v>
      </c>
      <c r="R118" s="156">
        <v>0</v>
      </c>
      <c r="S118" s="157">
        <v>0</v>
      </c>
    </row>
    <row r="119" spans="2:19" ht="16.2" hidden="1" x14ac:dyDescent="0.35">
      <c r="B119" s="398" t="s">
        <v>107</v>
      </c>
      <c r="C119" s="158">
        <v>45907</v>
      </c>
      <c r="D119" s="158">
        <v>11797</v>
      </c>
      <c r="E119" s="158">
        <v>67531</v>
      </c>
      <c r="F119" s="158">
        <v>8175</v>
      </c>
      <c r="G119" s="158">
        <v>179854</v>
      </c>
      <c r="H119" s="158">
        <v>74611</v>
      </c>
      <c r="I119" s="158">
        <v>352606</v>
      </c>
      <c r="J119" s="158">
        <v>155</v>
      </c>
      <c r="K119" s="158">
        <v>438771</v>
      </c>
      <c r="L119" s="158">
        <v>64346</v>
      </c>
      <c r="M119" s="158">
        <v>21473</v>
      </c>
      <c r="N119" s="158">
        <v>10125</v>
      </c>
      <c r="O119" s="158">
        <v>2229</v>
      </c>
      <c r="P119" s="158">
        <v>2809</v>
      </c>
      <c r="Q119" s="158">
        <v>34828</v>
      </c>
      <c r="R119" s="158">
        <v>0</v>
      </c>
      <c r="S119" s="159">
        <v>0</v>
      </c>
    </row>
    <row r="120" spans="2:19" ht="16.2" hidden="1" x14ac:dyDescent="0.35">
      <c r="B120" s="396">
        <v>43282</v>
      </c>
      <c r="C120" s="156">
        <v>47275</v>
      </c>
      <c r="D120" s="156">
        <v>12499</v>
      </c>
      <c r="E120" s="156">
        <v>69243</v>
      </c>
      <c r="F120" s="156">
        <v>8791</v>
      </c>
      <c r="G120" s="156">
        <v>183930</v>
      </c>
      <c r="H120" s="156">
        <v>68773</v>
      </c>
      <c r="I120" s="156">
        <v>336317</v>
      </c>
      <c r="J120" s="156">
        <v>160</v>
      </c>
      <c r="K120" s="156">
        <v>429605</v>
      </c>
      <c r="L120" s="156">
        <v>60022</v>
      </c>
      <c r="M120" s="156">
        <v>22059</v>
      </c>
      <c r="N120" s="156">
        <v>12567</v>
      </c>
      <c r="O120" s="156">
        <v>2395</v>
      </c>
      <c r="P120" s="156">
        <v>2868</v>
      </c>
      <c r="Q120" s="156">
        <v>34656</v>
      </c>
      <c r="R120" s="156">
        <v>0</v>
      </c>
      <c r="S120" s="157">
        <v>0</v>
      </c>
    </row>
    <row r="121" spans="2:19" ht="16.2" hidden="1" x14ac:dyDescent="0.35">
      <c r="B121" s="396">
        <v>43313</v>
      </c>
      <c r="C121" s="156">
        <v>47463</v>
      </c>
      <c r="D121" s="156">
        <v>12559</v>
      </c>
      <c r="E121" s="156">
        <v>69221</v>
      </c>
      <c r="F121" s="156">
        <v>8734</v>
      </c>
      <c r="G121" s="156">
        <v>183083</v>
      </c>
      <c r="H121" s="156">
        <v>69297</v>
      </c>
      <c r="I121" s="156">
        <v>340105</v>
      </c>
      <c r="J121" s="156">
        <v>158</v>
      </c>
      <c r="K121" s="156">
        <v>429302</v>
      </c>
      <c r="L121" s="156">
        <v>60233</v>
      </c>
      <c r="M121" s="156">
        <v>21913</v>
      </c>
      <c r="N121" s="156">
        <v>12450</v>
      </c>
      <c r="O121" s="156">
        <v>2243</v>
      </c>
      <c r="P121" s="156">
        <v>2796</v>
      </c>
      <c r="Q121" s="156">
        <v>34802</v>
      </c>
      <c r="R121" s="156">
        <v>0</v>
      </c>
      <c r="S121" s="157">
        <v>0</v>
      </c>
    </row>
    <row r="122" spans="2:19" ht="16.2" hidden="1" x14ac:dyDescent="0.35">
      <c r="B122" s="396">
        <v>43344</v>
      </c>
      <c r="C122" s="156">
        <v>47564</v>
      </c>
      <c r="D122" s="156">
        <v>12647</v>
      </c>
      <c r="E122" s="156">
        <v>69235</v>
      </c>
      <c r="F122" s="156">
        <v>8667</v>
      </c>
      <c r="G122" s="156">
        <v>182792</v>
      </c>
      <c r="H122" s="156">
        <v>68226</v>
      </c>
      <c r="I122" s="156">
        <v>342428</v>
      </c>
      <c r="J122" s="156">
        <v>154</v>
      </c>
      <c r="K122" s="156">
        <v>429176</v>
      </c>
      <c r="L122" s="156">
        <v>60450</v>
      </c>
      <c r="M122" s="156">
        <v>21826</v>
      </c>
      <c r="N122" s="156">
        <v>12375</v>
      </c>
      <c r="O122" s="156">
        <v>2190</v>
      </c>
      <c r="P122" s="156">
        <v>2654</v>
      </c>
      <c r="Q122" s="156">
        <v>35434</v>
      </c>
      <c r="R122" s="156">
        <v>0</v>
      </c>
      <c r="S122" s="157">
        <v>0</v>
      </c>
    </row>
    <row r="123" spans="2:19" ht="16.2" hidden="1" x14ac:dyDescent="0.35">
      <c r="B123" s="396">
        <v>43374</v>
      </c>
      <c r="C123" s="156">
        <v>47546</v>
      </c>
      <c r="D123" s="156">
        <v>12681</v>
      </c>
      <c r="E123" s="156">
        <v>68963</v>
      </c>
      <c r="F123" s="156">
        <v>8606</v>
      </c>
      <c r="G123" s="156">
        <v>178102</v>
      </c>
      <c r="H123" s="156">
        <v>66710</v>
      </c>
      <c r="I123" s="156">
        <v>341696</v>
      </c>
      <c r="J123" s="156">
        <v>155</v>
      </c>
      <c r="K123" s="156">
        <v>423792</v>
      </c>
      <c r="L123" s="156">
        <v>61197</v>
      </c>
      <c r="M123" s="156">
        <v>21804</v>
      </c>
      <c r="N123" s="156">
        <v>12319</v>
      </c>
      <c r="O123" s="156">
        <v>2412</v>
      </c>
      <c r="P123" s="156">
        <v>2583</v>
      </c>
      <c r="Q123" s="156">
        <v>35294</v>
      </c>
      <c r="R123" s="156">
        <v>0</v>
      </c>
      <c r="S123" s="157">
        <v>0</v>
      </c>
    </row>
    <row r="124" spans="2:19" ht="16.2" hidden="1" x14ac:dyDescent="0.35">
      <c r="B124" s="396">
        <v>43405</v>
      </c>
      <c r="C124" s="156">
        <v>47544</v>
      </c>
      <c r="D124" s="156">
        <v>12696</v>
      </c>
      <c r="E124" s="156">
        <v>68776</v>
      </c>
      <c r="F124" s="156">
        <v>8641</v>
      </c>
      <c r="G124" s="156">
        <v>176139</v>
      </c>
      <c r="H124" s="156">
        <v>64480</v>
      </c>
      <c r="I124" s="156">
        <v>334945</v>
      </c>
      <c r="J124" s="156">
        <v>148</v>
      </c>
      <c r="K124" s="156">
        <v>420435</v>
      </c>
      <c r="L124" s="156">
        <v>61569</v>
      </c>
      <c r="M124" s="156">
        <v>21741</v>
      </c>
      <c r="N124" s="156">
        <v>12138</v>
      </c>
      <c r="O124" s="156">
        <v>2366</v>
      </c>
      <c r="P124" s="156">
        <v>2533</v>
      </c>
      <c r="Q124" s="156">
        <v>35078</v>
      </c>
      <c r="R124" s="156">
        <v>0</v>
      </c>
      <c r="S124" s="157">
        <v>0</v>
      </c>
    </row>
    <row r="125" spans="2:19" ht="16.2" hidden="1" x14ac:dyDescent="0.35">
      <c r="B125" s="396">
        <v>43435</v>
      </c>
      <c r="C125" s="156">
        <v>47622</v>
      </c>
      <c r="D125" s="156">
        <v>12683</v>
      </c>
      <c r="E125" s="156">
        <v>68468</v>
      </c>
      <c r="F125" s="156">
        <v>8819</v>
      </c>
      <c r="G125" s="156">
        <v>175299</v>
      </c>
      <c r="H125" s="156">
        <v>63665</v>
      </c>
      <c r="I125" s="156">
        <v>333858</v>
      </c>
      <c r="J125" s="156">
        <v>138</v>
      </c>
      <c r="K125" s="156">
        <v>417916</v>
      </c>
      <c r="L125" s="156">
        <v>60273</v>
      </c>
      <c r="M125" s="156">
        <v>22127</v>
      </c>
      <c r="N125" s="156">
        <v>11881</v>
      </c>
      <c r="O125" s="156">
        <v>2323</v>
      </c>
      <c r="P125" s="156">
        <v>2495</v>
      </c>
      <c r="Q125" s="156">
        <v>34728</v>
      </c>
      <c r="R125" s="156">
        <v>0</v>
      </c>
      <c r="S125" s="157">
        <v>0</v>
      </c>
    </row>
    <row r="126" spans="2:19" ht="16.2" hidden="1" x14ac:dyDescent="0.35">
      <c r="B126" s="396">
        <v>43466</v>
      </c>
      <c r="C126" s="156">
        <v>48091</v>
      </c>
      <c r="D126" s="156">
        <v>12746</v>
      </c>
      <c r="E126" s="156">
        <v>69053</v>
      </c>
      <c r="F126" s="156">
        <v>9147</v>
      </c>
      <c r="G126" s="156">
        <v>175180</v>
      </c>
      <c r="H126" s="156">
        <v>61152</v>
      </c>
      <c r="I126" s="156">
        <v>327637</v>
      </c>
      <c r="J126" s="156">
        <v>142</v>
      </c>
      <c r="K126" s="156">
        <v>416568</v>
      </c>
      <c r="L126" s="156">
        <v>60891</v>
      </c>
      <c r="M126" s="156">
        <v>21696</v>
      </c>
      <c r="N126" s="156">
        <v>12073</v>
      </c>
      <c r="O126" s="156">
        <v>2347</v>
      </c>
      <c r="P126" s="156">
        <v>2604</v>
      </c>
      <c r="Q126" s="156">
        <v>34657</v>
      </c>
      <c r="R126" s="156">
        <v>0</v>
      </c>
      <c r="S126" s="157">
        <v>0</v>
      </c>
    </row>
    <row r="127" spans="2:19" ht="16.2" hidden="1" x14ac:dyDescent="0.35">
      <c r="B127" s="396">
        <v>43497</v>
      </c>
      <c r="C127" s="156">
        <v>47571</v>
      </c>
      <c r="D127" s="156">
        <v>12675</v>
      </c>
      <c r="E127" s="156">
        <v>68711</v>
      </c>
      <c r="F127" s="156">
        <v>9249</v>
      </c>
      <c r="G127" s="156">
        <v>173809</v>
      </c>
      <c r="H127" s="156">
        <v>61050</v>
      </c>
      <c r="I127" s="156">
        <v>327212</v>
      </c>
      <c r="J127" s="156">
        <v>148</v>
      </c>
      <c r="K127" s="156">
        <v>416362</v>
      </c>
      <c r="L127" s="156">
        <v>60720</v>
      </c>
      <c r="M127" s="156">
        <v>21794</v>
      </c>
      <c r="N127" s="156">
        <v>11977</v>
      </c>
      <c r="O127" s="156">
        <v>2312</v>
      </c>
      <c r="P127" s="156">
        <v>2580</v>
      </c>
      <c r="Q127" s="156">
        <v>34608</v>
      </c>
      <c r="R127" s="156">
        <v>0</v>
      </c>
      <c r="S127" s="157">
        <v>0</v>
      </c>
    </row>
    <row r="128" spans="2:19" ht="16.2" hidden="1" x14ac:dyDescent="0.35">
      <c r="B128" s="396">
        <v>43525</v>
      </c>
      <c r="C128" s="156">
        <v>47704</v>
      </c>
      <c r="D128" s="156">
        <v>12773</v>
      </c>
      <c r="E128" s="156">
        <v>68259</v>
      </c>
      <c r="F128" s="156">
        <v>9213</v>
      </c>
      <c r="G128" s="156">
        <v>171958</v>
      </c>
      <c r="H128" s="156">
        <v>60326</v>
      </c>
      <c r="I128" s="156">
        <v>325645</v>
      </c>
      <c r="J128" s="156">
        <v>140</v>
      </c>
      <c r="K128" s="156">
        <v>415610</v>
      </c>
      <c r="L128" s="156">
        <v>59487</v>
      </c>
      <c r="M128" s="156">
        <v>21720</v>
      </c>
      <c r="N128" s="156">
        <v>12097</v>
      </c>
      <c r="O128" s="156">
        <v>2312</v>
      </c>
      <c r="P128" s="156">
        <v>2650</v>
      </c>
      <c r="Q128" s="156">
        <v>34426</v>
      </c>
      <c r="R128" s="156">
        <v>0</v>
      </c>
      <c r="S128" s="157">
        <v>0</v>
      </c>
    </row>
    <row r="129" spans="2:20" ht="16.2" hidden="1" x14ac:dyDescent="0.35">
      <c r="B129" s="396">
        <v>43556</v>
      </c>
      <c r="C129" s="156">
        <v>47704</v>
      </c>
      <c r="D129" s="156">
        <v>12818</v>
      </c>
      <c r="E129" s="156">
        <v>67927</v>
      </c>
      <c r="F129" s="156">
        <v>9255</v>
      </c>
      <c r="G129" s="156">
        <v>170750</v>
      </c>
      <c r="H129" s="156">
        <v>59944</v>
      </c>
      <c r="I129" s="156">
        <v>317866</v>
      </c>
      <c r="J129" s="156">
        <v>131</v>
      </c>
      <c r="K129" s="156">
        <v>414766</v>
      </c>
      <c r="L129" s="156">
        <v>56610</v>
      </c>
      <c r="M129" s="156">
        <v>21706</v>
      </c>
      <c r="N129" s="156">
        <v>12220</v>
      </c>
      <c r="O129" s="156">
        <v>2184</v>
      </c>
      <c r="P129" s="156">
        <v>2706</v>
      </c>
      <c r="Q129" s="156">
        <v>34273</v>
      </c>
      <c r="R129" s="156">
        <v>0</v>
      </c>
      <c r="S129" s="157">
        <v>0</v>
      </c>
    </row>
    <row r="130" spans="2:20" ht="16.2" hidden="1" x14ac:dyDescent="0.35">
      <c r="B130" s="396">
        <v>43586</v>
      </c>
      <c r="C130" s="156">
        <v>48018</v>
      </c>
      <c r="D130" s="156">
        <v>12880</v>
      </c>
      <c r="E130" s="156">
        <v>67913</v>
      </c>
      <c r="F130" s="156">
        <v>9305</v>
      </c>
      <c r="G130" s="156">
        <v>169791</v>
      </c>
      <c r="H130" s="156">
        <v>59887</v>
      </c>
      <c r="I130" s="156">
        <v>318368</v>
      </c>
      <c r="J130" s="156">
        <v>131</v>
      </c>
      <c r="K130" s="156">
        <v>415174</v>
      </c>
      <c r="L130" s="156">
        <v>55887</v>
      </c>
      <c r="M130" s="156">
        <v>21693</v>
      </c>
      <c r="N130" s="156">
        <v>12140</v>
      </c>
      <c r="O130" s="156">
        <v>2190</v>
      </c>
      <c r="P130" s="156">
        <v>2713</v>
      </c>
      <c r="Q130" s="156">
        <v>34284</v>
      </c>
      <c r="R130" s="156">
        <v>0</v>
      </c>
      <c r="S130" s="157">
        <v>0</v>
      </c>
    </row>
    <row r="131" spans="2:20" ht="16.2" hidden="1" x14ac:dyDescent="0.35">
      <c r="B131" s="396">
        <v>43617</v>
      </c>
      <c r="C131" s="156">
        <v>48125</v>
      </c>
      <c r="D131" s="156">
        <v>12994</v>
      </c>
      <c r="E131" s="156">
        <v>67901</v>
      </c>
      <c r="F131" s="156">
        <v>9415</v>
      </c>
      <c r="G131" s="156">
        <v>169089</v>
      </c>
      <c r="H131" s="156">
        <v>59246</v>
      </c>
      <c r="I131" s="156">
        <v>320219</v>
      </c>
      <c r="J131" s="156">
        <v>131</v>
      </c>
      <c r="K131" s="156">
        <v>414330</v>
      </c>
      <c r="L131" s="156">
        <v>55169</v>
      </c>
      <c r="M131" s="156">
        <v>21705</v>
      </c>
      <c r="N131" s="156">
        <v>12112</v>
      </c>
      <c r="O131" s="156">
        <v>2239</v>
      </c>
      <c r="P131" s="156">
        <v>2665</v>
      </c>
      <c r="Q131" s="156">
        <v>33999</v>
      </c>
      <c r="R131" s="156">
        <v>0</v>
      </c>
      <c r="S131" s="157">
        <v>0</v>
      </c>
    </row>
    <row r="132" spans="2:20" ht="16.2" hidden="1" x14ac:dyDescent="0.35">
      <c r="B132" s="398" t="s">
        <v>108</v>
      </c>
      <c r="C132" s="158">
        <v>47686</v>
      </c>
      <c r="D132" s="158">
        <v>12721</v>
      </c>
      <c r="E132" s="158">
        <v>68639</v>
      </c>
      <c r="F132" s="158">
        <v>8987</v>
      </c>
      <c r="G132" s="158">
        <v>175827</v>
      </c>
      <c r="H132" s="158">
        <v>63563</v>
      </c>
      <c r="I132" s="158">
        <v>330525</v>
      </c>
      <c r="J132" s="158">
        <v>145</v>
      </c>
      <c r="K132" s="158">
        <v>420253</v>
      </c>
      <c r="L132" s="158">
        <v>59376</v>
      </c>
      <c r="M132" s="158">
        <v>21815</v>
      </c>
      <c r="N132" s="158">
        <v>12196</v>
      </c>
      <c r="O132" s="158">
        <v>2293</v>
      </c>
      <c r="P132" s="158">
        <v>2654</v>
      </c>
      <c r="Q132" s="158">
        <v>34687</v>
      </c>
      <c r="R132" s="158">
        <v>0</v>
      </c>
      <c r="S132" s="160">
        <v>0</v>
      </c>
    </row>
    <row r="133" spans="2:20" ht="16.2" x14ac:dyDescent="0.35">
      <c r="B133" s="396">
        <v>43647</v>
      </c>
      <c r="C133" s="156">
        <v>48316</v>
      </c>
      <c r="D133" s="156">
        <v>13013</v>
      </c>
      <c r="E133" s="156">
        <v>67860</v>
      </c>
      <c r="F133" s="156">
        <v>9613</v>
      </c>
      <c r="G133" s="156">
        <v>168544</v>
      </c>
      <c r="H133" s="156">
        <v>58061</v>
      </c>
      <c r="I133" s="156">
        <v>316042</v>
      </c>
      <c r="J133" s="156">
        <v>127</v>
      </c>
      <c r="K133" s="156">
        <v>412451</v>
      </c>
      <c r="L133" s="156">
        <v>54796</v>
      </c>
      <c r="M133" s="156">
        <v>21628</v>
      </c>
      <c r="N133" s="156">
        <v>12333</v>
      </c>
      <c r="O133" s="156">
        <v>2201</v>
      </c>
      <c r="P133" s="156">
        <v>2720</v>
      </c>
      <c r="Q133" s="156">
        <v>33847</v>
      </c>
      <c r="R133" s="156">
        <v>0</v>
      </c>
      <c r="S133" s="446">
        <v>1221552</v>
      </c>
      <c r="T133" s="188"/>
    </row>
    <row r="134" spans="2:20" ht="16.2" x14ac:dyDescent="0.35">
      <c r="B134" s="396">
        <v>43678</v>
      </c>
      <c r="C134" s="156">
        <v>48446</v>
      </c>
      <c r="D134" s="156">
        <v>12992</v>
      </c>
      <c r="E134" s="156">
        <v>67557</v>
      </c>
      <c r="F134" s="156">
        <v>9583</v>
      </c>
      <c r="G134" s="156">
        <v>167960</v>
      </c>
      <c r="H134" s="156">
        <v>57931</v>
      </c>
      <c r="I134" s="156">
        <v>318314</v>
      </c>
      <c r="J134" s="156">
        <v>131</v>
      </c>
      <c r="K134" s="156">
        <v>410883</v>
      </c>
      <c r="L134" s="156">
        <v>54394</v>
      </c>
      <c r="M134" s="156">
        <v>21674</v>
      </c>
      <c r="N134" s="156">
        <v>11967</v>
      </c>
      <c r="O134" s="156">
        <v>2127</v>
      </c>
      <c r="P134" s="156">
        <v>2531</v>
      </c>
      <c r="Q134" s="156">
        <v>34059</v>
      </c>
      <c r="R134" s="156">
        <v>0</v>
      </c>
      <c r="S134" s="441">
        <v>1220549</v>
      </c>
    </row>
    <row r="135" spans="2:20" ht="16.2" x14ac:dyDescent="0.35">
      <c r="B135" s="396">
        <v>43709</v>
      </c>
      <c r="C135" s="156">
        <v>48386</v>
      </c>
      <c r="D135" s="156">
        <v>13012</v>
      </c>
      <c r="E135" s="156">
        <v>67382</v>
      </c>
      <c r="F135" s="156">
        <v>9644</v>
      </c>
      <c r="G135" s="156">
        <v>167359</v>
      </c>
      <c r="H135" s="156">
        <v>57640</v>
      </c>
      <c r="I135" s="156">
        <v>320213</v>
      </c>
      <c r="J135" s="156">
        <v>136</v>
      </c>
      <c r="K135" s="156">
        <v>409522</v>
      </c>
      <c r="L135" s="156">
        <v>54464</v>
      </c>
      <c r="M135" s="156">
        <v>21595</v>
      </c>
      <c r="N135" s="156">
        <v>11716</v>
      </c>
      <c r="O135" s="156">
        <v>2094</v>
      </c>
      <c r="P135" s="156">
        <v>2376</v>
      </c>
      <c r="Q135" s="156">
        <v>33890</v>
      </c>
      <c r="R135" s="156">
        <v>0</v>
      </c>
      <c r="S135" s="441">
        <v>1219429</v>
      </c>
    </row>
    <row r="136" spans="2:20" ht="16.2" x14ac:dyDescent="0.35">
      <c r="B136" s="396">
        <v>43739</v>
      </c>
      <c r="C136" s="156">
        <v>48434</v>
      </c>
      <c r="D136" s="156">
        <v>12986</v>
      </c>
      <c r="E136" s="156">
        <v>67105</v>
      </c>
      <c r="F136" s="156">
        <v>9740</v>
      </c>
      <c r="G136" s="156">
        <v>165851</v>
      </c>
      <c r="H136" s="156">
        <v>58277</v>
      </c>
      <c r="I136" s="156">
        <v>319577</v>
      </c>
      <c r="J136" s="156">
        <v>146</v>
      </c>
      <c r="K136" s="156">
        <v>407413</v>
      </c>
      <c r="L136" s="156">
        <v>55221</v>
      </c>
      <c r="M136" s="156">
        <v>21599</v>
      </c>
      <c r="N136" s="156">
        <v>11490</v>
      </c>
      <c r="O136" s="156">
        <v>2075</v>
      </c>
      <c r="P136" s="156">
        <v>2386</v>
      </c>
      <c r="Q136" s="156">
        <v>33914</v>
      </c>
      <c r="R136" s="156">
        <v>0</v>
      </c>
      <c r="S136" s="441">
        <v>1216214</v>
      </c>
    </row>
    <row r="137" spans="2:20" ht="16.2" x14ac:dyDescent="0.35">
      <c r="B137" s="396">
        <v>43770</v>
      </c>
      <c r="C137" s="156">
        <v>47574</v>
      </c>
      <c r="D137" s="156">
        <v>12898</v>
      </c>
      <c r="E137" s="156">
        <v>66382</v>
      </c>
      <c r="F137" s="156">
        <v>9841</v>
      </c>
      <c r="G137" s="156">
        <v>164578</v>
      </c>
      <c r="H137" s="156">
        <v>58658</v>
      </c>
      <c r="I137" s="156">
        <v>320755</v>
      </c>
      <c r="J137" s="156">
        <v>144</v>
      </c>
      <c r="K137" s="156">
        <v>405220</v>
      </c>
      <c r="L137" s="156">
        <v>56378</v>
      </c>
      <c r="M137" s="156">
        <v>21579</v>
      </c>
      <c r="N137" s="156">
        <v>11081</v>
      </c>
      <c r="O137" s="156">
        <v>2146</v>
      </c>
      <c r="P137" s="156">
        <v>2274</v>
      </c>
      <c r="Q137" s="156">
        <v>33566</v>
      </c>
      <c r="R137" s="156">
        <v>0</v>
      </c>
      <c r="S137" s="441">
        <v>1213074</v>
      </c>
    </row>
    <row r="138" spans="2:20" ht="16.2" x14ac:dyDescent="0.35">
      <c r="B138" s="396">
        <v>43800</v>
      </c>
      <c r="C138" s="156">
        <v>47575</v>
      </c>
      <c r="D138" s="156">
        <v>12914</v>
      </c>
      <c r="E138" s="156">
        <v>66059</v>
      </c>
      <c r="F138" s="156">
        <v>10140</v>
      </c>
      <c r="G138" s="156">
        <v>161286</v>
      </c>
      <c r="H138" s="156">
        <v>59126</v>
      </c>
      <c r="I138" s="156">
        <v>319312</v>
      </c>
      <c r="J138" s="156">
        <v>136</v>
      </c>
      <c r="K138" s="156">
        <v>404097</v>
      </c>
      <c r="L138" s="156">
        <v>56938</v>
      </c>
      <c r="M138" s="156">
        <v>21585</v>
      </c>
      <c r="N138" s="156">
        <v>10832</v>
      </c>
      <c r="O138" s="156">
        <v>2129</v>
      </c>
      <c r="P138" s="156">
        <v>2219</v>
      </c>
      <c r="Q138" s="156">
        <v>33218</v>
      </c>
      <c r="R138" s="156">
        <v>0</v>
      </c>
      <c r="S138" s="441">
        <v>1207566</v>
      </c>
    </row>
    <row r="139" spans="2:20" ht="16.2" x14ac:dyDescent="0.35">
      <c r="B139" s="396">
        <v>43831</v>
      </c>
      <c r="C139" s="156">
        <v>47095</v>
      </c>
      <c r="D139" s="156">
        <v>12981</v>
      </c>
      <c r="E139" s="156">
        <v>66551</v>
      </c>
      <c r="F139" s="156">
        <v>10244</v>
      </c>
      <c r="G139" s="156">
        <v>160061</v>
      </c>
      <c r="H139" s="156">
        <v>58152</v>
      </c>
      <c r="I139" s="156">
        <v>315372</v>
      </c>
      <c r="J139" s="156">
        <v>136</v>
      </c>
      <c r="K139" s="156">
        <v>400649</v>
      </c>
      <c r="L139" s="156">
        <v>57319</v>
      </c>
      <c r="M139" s="156">
        <v>21458</v>
      </c>
      <c r="N139" s="156">
        <v>10842</v>
      </c>
      <c r="O139" s="156">
        <v>2191</v>
      </c>
      <c r="P139" s="156">
        <v>2270</v>
      </c>
      <c r="Q139" s="156">
        <v>33011</v>
      </c>
      <c r="R139" s="156">
        <v>0</v>
      </c>
      <c r="S139" s="441">
        <v>1198332</v>
      </c>
    </row>
    <row r="140" spans="2:20" ht="16.2" x14ac:dyDescent="0.35">
      <c r="B140" s="396">
        <v>43862</v>
      </c>
      <c r="C140" s="156">
        <v>46391</v>
      </c>
      <c r="D140" s="156">
        <v>13005</v>
      </c>
      <c r="E140" s="156">
        <v>66189</v>
      </c>
      <c r="F140" s="156">
        <v>10277</v>
      </c>
      <c r="G140" s="156">
        <v>159654</v>
      </c>
      <c r="H140" s="156">
        <v>57851</v>
      </c>
      <c r="I140" s="156">
        <v>315302</v>
      </c>
      <c r="J140" s="156">
        <v>131</v>
      </c>
      <c r="K140" s="156">
        <v>398833</v>
      </c>
      <c r="L140" s="156">
        <v>56886</v>
      </c>
      <c r="M140" s="156">
        <v>20978</v>
      </c>
      <c r="N140" s="156">
        <v>10763</v>
      </c>
      <c r="O140" s="156">
        <v>2187</v>
      </c>
      <c r="P140" s="156">
        <v>2249</v>
      </c>
      <c r="Q140" s="156">
        <v>32739</v>
      </c>
      <c r="R140" s="156">
        <v>0</v>
      </c>
      <c r="S140" s="441">
        <v>1193435</v>
      </c>
    </row>
    <row r="141" spans="2:20" ht="16.2" x14ac:dyDescent="0.35">
      <c r="B141" s="396">
        <v>43891</v>
      </c>
      <c r="C141" s="156">
        <v>46567</v>
      </c>
      <c r="D141" s="156">
        <v>12976</v>
      </c>
      <c r="E141" s="156">
        <v>65220</v>
      </c>
      <c r="F141" s="156">
        <v>11546</v>
      </c>
      <c r="G141" s="156">
        <v>159152</v>
      </c>
      <c r="H141" s="156">
        <v>56350</v>
      </c>
      <c r="I141" s="156">
        <v>313931</v>
      </c>
      <c r="J141" s="156">
        <v>139</v>
      </c>
      <c r="K141" s="156">
        <v>398268</v>
      </c>
      <c r="L141" s="156">
        <v>56165</v>
      </c>
      <c r="M141" s="156">
        <v>20896</v>
      </c>
      <c r="N141" s="156">
        <v>11088</v>
      </c>
      <c r="O141" s="156">
        <v>2190</v>
      </c>
      <c r="P141" s="156">
        <v>2376</v>
      </c>
      <c r="Q141" s="156">
        <v>32749</v>
      </c>
      <c r="R141" s="156">
        <v>0</v>
      </c>
      <c r="S141" s="441">
        <v>1189613</v>
      </c>
    </row>
    <row r="142" spans="2:20" ht="16.2" x14ac:dyDescent="0.35">
      <c r="B142" s="396">
        <v>43922</v>
      </c>
      <c r="C142" s="156">
        <v>46928</v>
      </c>
      <c r="D142" s="156">
        <v>13042</v>
      </c>
      <c r="E142" s="156">
        <v>65016</v>
      </c>
      <c r="F142" s="156">
        <v>13004</v>
      </c>
      <c r="G142" s="156">
        <v>164601</v>
      </c>
      <c r="H142" s="156">
        <v>58902</v>
      </c>
      <c r="I142" s="156">
        <v>327329</v>
      </c>
      <c r="J142" s="156">
        <v>136</v>
      </c>
      <c r="K142" s="156">
        <v>406330</v>
      </c>
      <c r="L142" s="156">
        <v>53847</v>
      </c>
      <c r="M142" s="156">
        <v>20928</v>
      </c>
      <c r="N142" s="156">
        <v>11807</v>
      </c>
      <c r="O142" s="156">
        <v>2112</v>
      </c>
      <c r="P142" s="156">
        <v>2374</v>
      </c>
      <c r="Q142" s="156">
        <v>33080</v>
      </c>
      <c r="R142" s="156">
        <v>0</v>
      </c>
      <c r="S142" s="441">
        <v>1219436</v>
      </c>
    </row>
    <row r="143" spans="2:20" ht="16.2" x14ac:dyDescent="0.35">
      <c r="B143" s="396">
        <v>43952</v>
      </c>
      <c r="C143" s="156">
        <v>47372</v>
      </c>
      <c r="D143" s="156">
        <v>13205</v>
      </c>
      <c r="E143" s="156">
        <v>66253</v>
      </c>
      <c r="F143" s="156">
        <v>12220</v>
      </c>
      <c r="G143" s="156">
        <v>167303</v>
      </c>
      <c r="H143" s="156">
        <v>63964</v>
      </c>
      <c r="I143" s="156">
        <v>340281</v>
      </c>
      <c r="J143" s="156">
        <v>141</v>
      </c>
      <c r="K143" s="156">
        <v>415595</v>
      </c>
      <c r="L143" s="156">
        <v>56473</v>
      </c>
      <c r="M143" s="156">
        <v>20955</v>
      </c>
      <c r="N143" s="156">
        <v>12221</v>
      </c>
      <c r="O143" s="156">
        <v>2417</v>
      </c>
      <c r="P143" s="156">
        <v>2495</v>
      </c>
      <c r="Q143" s="156">
        <v>33409</v>
      </c>
      <c r="R143" s="156">
        <v>0</v>
      </c>
      <c r="S143" s="441">
        <v>1254304</v>
      </c>
    </row>
    <row r="144" spans="2:20" ht="16.2" x14ac:dyDescent="0.35">
      <c r="B144" s="396">
        <v>43983</v>
      </c>
      <c r="C144" s="156">
        <v>47528</v>
      </c>
      <c r="D144" s="156">
        <v>13325</v>
      </c>
      <c r="E144" s="156">
        <v>66783</v>
      </c>
      <c r="F144" s="156">
        <v>12252</v>
      </c>
      <c r="G144" s="156">
        <v>167257</v>
      </c>
      <c r="H144" s="156">
        <v>69076</v>
      </c>
      <c r="I144" s="156">
        <v>348982</v>
      </c>
      <c r="J144" s="156">
        <v>144</v>
      </c>
      <c r="K144" s="156">
        <v>421306</v>
      </c>
      <c r="L144" s="156">
        <v>58208</v>
      </c>
      <c r="M144" s="156">
        <v>20960</v>
      </c>
      <c r="N144" s="156">
        <v>12424</v>
      </c>
      <c r="O144" s="156">
        <v>2639</v>
      </c>
      <c r="P144" s="156">
        <v>2732</v>
      </c>
      <c r="Q144" s="156">
        <v>33815</v>
      </c>
      <c r="R144" s="156">
        <v>0</v>
      </c>
      <c r="S144" s="441">
        <v>1277431</v>
      </c>
    </row>
    <row r="145" spans="2:19" ht="16.2" x14ac:dyDescent="0.35">
      <c r="B145" s="398" t="s">
        <v>247</v>
      </c>
      <c r="C145" s="158">
        <v>47551</v>
      </c>
      <c r="D145" s="158">
        <v>13029</v>
      </c>
      <c r="E145" s="158">
        <v>66530</v>
      </c>
      <c r="F145" s="158">
        <v>10675</v>
      </c>
      <c r="G145" s="158">
        <v>164467</v>
      </c>
      <c r="H145" s="158">
        <v>59499</v>
      </c>
      <c r="I145" s="158">
        <v>322951</v>
      </c>
      <c r="J145" s="158">
        <v>137</v>
      </c>
      <c r="K145" s="158">
        <v>407547</v>
      </c>
      <c r="L145" s="158">
        <v>55924</v>
      </c>
      <c r="M145" s="158">
        <v>21320</v>
      </c>
      <c r="N145" s="158">
        <v>11547</v>
      </c>
      <c r="O145" s="158">
        <v>2209</v>
      </c>
      <c r="P145" s="158">
        <v>2417</v>
      </c>
      <c r="Q145" s="158">
        <v>33441</v>
      </c>
      <c r="R145" s="158">
        <v>0</v>
      </c>
      <c r="S145" s="159">
        <v>1219245</v>
      </c>
    </row>
    <row r="146" spans="2:19" ht="16.2" x14ac:dyDescent="0.35">
      <c r="B146" s="396">
        <v>44013</v>
      </c>
      <c r="C146" s="156">
        <v>47686</v>
      </c>
      <c r="D146" s="156">
        <v>13413</v>
      </c>
      <c r="E146" s="156">
        <v>66981</v>
      </c>
      <c r="F146" s="156">
        <v>12259</v>
      </c>
      <c r="G146" s="156">
        <v>166034</v>
      </c>
      <c r="H146" s="156">
        <v>74285</v>
      </c>
      <c r="I146" s="156">
        <v>357091</v>
      </c>
      <c r="J146" s="156">
        <v>141</v>
      </c>
      <c r="K146" s="156">
        <v>424878</v>
      </c>
      <c r="L146" s="156">
        <v>60922</v>
      </c>
      <c r="M146" s="156">
        <v>20897</v>
      </c>
      <c r="N146" s="156">
        <v>12667</v>
      </c>
      <c r="O146" s="156">
        <v>2908</v>
      </c>
      <c r="P146" s="156">
        <v>2949</v>
      </c>
      <c r="Q146" s="156">
        <v>34313</v>
      </c>
      <c r="R146" s="156">
        <v>0</v>
      </c>
      <c r="S146" s="441">
        <v>1297424</v>
      </c>
    </row>
    <row r="147" spans="2:19" ht="16.2" x14ac:dyDescent="0.35">
      <c r="B147" s="396">
        <v>44044</v>
      </c>
      <c r="C147" s="156">
        <v>47952</v>
      </c>
      <c r="D147" s="156">
        <v>13310</v>
      </c>
      <c r="E147" s="156">
        <v>65586</v>
      </c>
      <c r="F147" s="156">
        <v>14063</v>
      </c>
      <c r="G147" s="156">
        <v>167283</v>
      </c>
      <c r="H147" s="156">
        <v>77629</v>
      </c>
      <c r="I147" s="156">
        <v>366450</v>
      </c>
      <c r="J147" s="156">
        <v>144</v>
      </c>
      <c r="K147" s="156">
        <v>430134</v>
      </c>
      <c r="L147" s="156">
        <v>63267</v>
      </c>
      <c r="M147" s="156">
        <v>20900</v>
      </c>
      <c r="N147" s="156">
        <v>12830</v>
      </c>
      <c r="O147" s="156">
        <v>3139</v>
      </c>
      <c r="P147" s="156">
        <v>3203</v>
      </c>
      <c r="Q147" s="156">
        <v>34486</v>
      </c>
      <c r="R147" s="156">
        <v>0</v>
      </c>
      <c r="S147" s="441">
        <v>1320376</v>
      </c>
    </row>
    <row r="148" spans="2:19" ht="16.2" x14ac:dyDescent="0.35">
      <c r="B148" s="396">
        <v>44075</v>
      </c>
      <c r="C148" s="156">
        <v>48151</v>
      </c>
      <c r="D148" s="156">
        <v>13376</v>
      </c>
      <c r="E148" s="156">
        <v>65621</v>
      </c>
      <c r="F148" s="156">
        <v>14398</v>
      </c>
      <c r="G148" s="156">
        <v>169873</v>
      </c>
      <c r="H148" s="156">
        <v>79159</v>
      </c>
      <c r="I148" s="156">
        <v>373840</v>
      </c>
      <c r="J148" s="156">
        <v>141</v>
      </c>
      <c r="K148" s="156">
        <v>435629</v>
      </c>
      <c r="L148" s="156">
        <v>64954</v>
      </c>
      <c r="M148" s="156">
        <v>20887</v>
      </c>
      <c r="N148" s="156">
        <v>12852</v>
      </c>
      <c r="O148" s="156">
        <v>3302</v>
      </c>
      <c r="P148" s="156">
        <v>3861</v>
      </c>
      <c r="Q148" s="156">
        <v>34759</v>
      </c>
      <c r="R148" s="156">
        <v>0</v>
      </c>
      <c r="S148" s="441">
        <v>1340803</v>
      </c>
    </row>
    <row r="149" spans="2:19" ht="16.2" x14ac:dyDescent="0.35">
      <c r="B149" s="396">
        <v>44105</v>
      </c>
      <c r="C149" s="156">
        <v>48496</v>
      </c>
      <c r="D149" s="156">
        <v>13433</v>
      </c>
      <c r="E149" s="156">
        <v>65730</v>
      </c>
      <c r="F149" s="156">
        <v>14484</v>
      </c>
      <c r="G149" s="156">
        <v>170593</v>
      </c>
      <c r="H149" s="156">
        <v>83760</v>
      </c>
      <c r="I149" s="156">
        <v>382671</v>
      </c>
      <c r="J149" s="156">
        <v>141</v>
      </c>
      <c r="K149" s="156">
        <v>440714</v>
      </c>
      <c r="L149" s="156">
        <v>67223</v>
      </c>
      <c r="M149" s="156">
        <v>20947</v>
      </c>
      <c r="N149" s="156">
        <v>13123</v>
      </c>
      <c r="O149" s="156">
        <v>3546</v>
      </c>
      <c r="P149" s="156">
        <v>5442</v>
      </c>
      <c r="Q149" s="156">
        <v>34951</v>
      </c>
      <c r="R149" s="156">
        <v>0</v>
      </c>
      <c r="S149" s="441">
        <v>1365254</v>
      </c>
    </row>
    <row r="150" spans="2:19" ht="16.2" x14ac:dyDescent="0.35">
      <c r="B150" s="396">
        <v>44136</v>
      </c>
      <c r="C150" s="156">
        <v>48621</v>
      </c>
      <c r="D150" s="156">
        <v>13481</v>
      </c>
      <c r="E150" s="156">
        <v>65897</v>
      </c>
      <c r="F150" s="156">
        <v>14355</v>
      </c>
      <c r="G150" s="156">
        <v>171651</v>
      </c>
      <c r="H150" s="156">
        <v>86094</v>
      </c>
      <c r="I150" s="156">
        <v>391656</v>
      </c>
      <c r="J150" s="156">
        <v>140</v>
      </c>
      <c r="K150" s="156">
        <v>445544</v>
      </c>
      <c r="L150" s="156">
        <v>67632</v>
      </c>
      <c r="M150" s="156">
        <v>20960</v>
      </c>
      <c r="N150" s="156">
        <v>13290</v>
      </c>
      <c r="O150" s="156">
        <v>3679</v>
      </c>
      <c r="P150" s="156">
        <v>6029</v>
      </c>
      <c r="Q150" s="156">
        <v>35190</v>
      </c>
      <c r="R150" s="156">
        <v>0</v>
      </c>
      <c r="S150" s="441">
        <v>1384219</v>
      </c>
    </row>
    <row r="151" spans="2:19" ht="16.2" x14ac:dyDescent="0.35">
      <c r="B151" s="396">
        <v>44166</v>
      </c>
      <c r="C151" s="156">
        <v>48614</v>
      </c>
      <c r="D151" s="156">
        <v>13584</v>
      </c>
      <c r="E151" s="156">
        <v>66012</v>
      </c>
      <c r="F151" s="156">
        <v>14535</v>
      </c>
      <c r="G151" s="156">
        <v>172340</v>
      </c>
      <c r="H151" s="156">
        <v>89059</v>
      </c>
      <c r="I151" s="156">
        <v>401547</v>
      </c>
      <c r="J151" s="156">
        <v>143</v>
      </c>
      <c r="K151" s="156">
        <v>450341</v>
      </c>
      <c r="L151" s="156">
        <v>67793</v>
      </c>
      <c r="M151" s="156">
        <v>20930</v>
      </c>
      <c r="N151" s="156">
        <v>13445</v>
      </c>
      <c r="O151" s="156">
        <v>3749</v>
      </c>
      <c r="P151" s="156">
        <v>6610</v>
      </c>
      <c r="Q151" s="156">
        <v>35518</v>
      </c>
      <c r="R151" s="156">
        <v>0</v>
      </c>
      <c r="S151" s="441">
        <v>1404220</v>
      </c>
    </row>
    <row r="152" spans="2:19" ht="16.2" x14ac:dyDescent="0.35">
      <c r="B152" s="396">
        <v>44197</v>
      </c>
      <c r="C152" s="156">
        <v>48277</v>
      </c>
      <c r="D152" s="156">
        <v>13587</v>
      </c>
      <c r="E152" s="156">
        <v>66323</v>
      </c>
      <c r="F152" s="156">
        <v>14508</v>
      </c>
      <c r="G152" s="156">
        <v>174619</v>
      </c>
      <c r="H152" s="156">
        <v>90560</v>
      </c>
      <c r="I152" s="156">
        <v>411226</v>
      </c>
      <c r="J152" s="156">
        <v>140</v>
      </c>
      <c r="K152" s="156">
        <v>454650</v>
      </c>
      <c r="L152" s="156">
        <v>68914</v>
      </c>
      <c r="M152" s="156">
        <v>20876</v>
      </c>
      <c r="N152" s="156">
        <v>13740</v>
      </c>
      <c r="O152" s="156">
        <v>3912</v>
      </c>
      <c r="P152" s="156">
        <v>7272</v>
      </c>
      <c r="Q152" s="156">
        <v>35647</v>
      </c>
      <c r="R152" s="156">
        <v>0</v>
      </c>
      <c r="S152" s="441">
        <v>1424251</v>
      </c>
    </row>
    <row r="153" spans="2:19" ht="16.2" x14ac:dyDescent="0.35">
      <c r="B153" s="396">
        <v>44228</v>
      </c>
      <c r="C153" s="156">
        <v>48044</v>
      </c>
      <c r="D153" s="156">
        <v>13619</v>
      </c>
      <c r="E153" s="156">
        <v>66306</v>
      </c>
      <c r="F153" s="156">
        <v>14489</v>
      </c>
      <c r="G153" s="156">
        <v>177036</v>
      </c>
      <c r="H153" s="156">
        <v>91158</v>
      </c>
      <c r="I153" s="156">
        <v>418052</v>
      </c>
      <c r="J153" s="156">
        <v>138</v>
      </c>
      <c r="K153" s="156">
        <v>460428</v>
      </c>
      <c r="L153" s="156">
        <v>66987</v>
      </c>
      <c r="M153" s="156">
        <v>20907</v>
      </c>
      <c r="N153" s="156">
        <v>13950</v>
      </c>
      <c r="O153" s="156">
        <v>3713</v>
      </c>
      <c r="P153" s="156">
        <v>8559</v>
      </c>
      <c r="Q153" s="156">
        <v>35620</v>
      </c>
      <c r="R153" s="156">
        <v>0</v>
      </c>
      <c r="S153" s="441">
        <v>1439006</v>
      </c>
    </row>
    <row r="154" spans="2:19" ht="16.2" x14ac:dyDescent="0.35">
      <c r="B154" s="396">
        <v>44256</v>
      </c>
      <c r="C154" s="156">
        <v>48051</v>
      </c>
      <c r="D154" s="156">
        <v>13632</v>
      </c>
      <c r="E154" s="156">
        <v>66310</v>
      </c>
      <c r="F154" s="156">
        <v>14608</v>
      </c>
      <c r="G154" s="156">
        <v>177776</v>
      </c>
      <c r="H154" s="156">
        <v>92781</v>
      </c>
      <c r="I154" s="156">
        <v>424627</v>
      </c>
      <c r="J154" s="156">
        <v>137</v>
      </c>
      <c r="K154" s="156">
        <v>464277</v>
      </c>
      <c r="L154" s="156">
        <v>66932</v>
      </c>
      <c r="M154" s="156">
        <v>20881</v>
      </c>
      <c r="N154" s="156">
        <v>14463</v>
      </c>
      <c r="O154" s="156">
        <v>3675</v>
      </c>
      <c r="P154" s="156">
        <v>9169</v>
      </c>
      <c r="Q154" s="156">
        <v>35716</v>
      </c>
      <c r="R154" s="156">
        <v>0</v>
      </c>
      <c r="S154" s="441">
        <v>1453035</v>
      </c>
    </row>
    <row r="155" spans="2:19" ht="16.2" x14ac:dyDescent="0.35">
      <c r="B155" s="396">
        <v>44287</v>
      </c>
      <c r="C155" s="156">
        <v>48192</v>
      </c>
      <c r="D155" s="156">
        <v>13653</v>
      </c>
      <c r="E155" s="156">
        <v>66355</v>
      </c>
      <c r="F155" s="156">
        <v>14695</v>
      </c>
      <c r="G155" s="156">
        <v>177431</v>
      </c>
      <c r="H155" s="156">
        <v>95604</v>
      </c>
      <c r="I155" s="156">
        <v>430160</v>
      </c>
      <c r="J155" s="156">
        <v>132</v>
      </c>
      <c r="K155" s="156">
        <v>466374</v>
      </c>
      <c r="L155" s="156">
        <v>68197</v>
      </c>
      <c r="M155" s="156">
        <v>20539</v>
      </c>
      <c r="N155" s="156">
        <v>14510</v>
      </c>
      <c r="O155" s="156">
        <v>3849</v>
      </c>
      <c r="P155" s="156">
        <v>9808</v>
      </c>
      <c r="Q155" s="156">
        <v>35764</v>
      </c>
      <c r="R155" s="156">
        <v>0</v>
      </c>
      <c r="S155" s="441">
        <v>1465263</v>
      </c>
    </row>
    <row r="156" spans="2:19" ht="16.2" x14ac:dyDescent="0.35">
      <c r="B156" s="396">
        <v>44317</v>
      </c>
      <c r="C156" s="156">
        <v>48348</v>
      </c>
      <c r="D156" s="156">
        <v>13723</v>
      </c>
      <c r="E156" s="156">
        <v>66356</v>
      </c>
      <c r="F156" s="156">
        <v>14767</v>
      </c>
      <c r="G156" s="156">
        <v>177618</v>
      </c>
      <c r="H156" s="156">
        <v>97968</v>
      </c>
      <c r="I156" s="156">
        <v>435288</v>
      </c>
      <c r="J156" s="156">
        <v>135</v>
      </c>
      <c r="K156" s="156">
        <v>468211</v>
      </c>
      <c r="L156" s="156">
        <v>69448</v>
      </c>
      <c r="M156" s="156">
        <v>20571</v>
      </c>
      <c r="N156" s="156">
        <v>14597</v>
      </c>
      <c r="O156" s="156">
        <v>3960</v>
      </c>
      <c r="P156" s="156">
        <v>10396</v>
      </c>
      <c r="Q156" s="156">
        <v>35833</v>
      </c>
      <c r="R156" s="156">
        <v>0</v>
      </c>
      <c r="S156" s="441">
        <v>1477219</v>
      </c>
    </row>
    <row r="157" spans="2:19" ht="16.2" x14ac:dyDescent="0.35">
      <c r="B157" s="396">
        <v>44348</v>
      </c>
      <c r="C157" s="156">
        <v>48544</v>
      </c>
      <c r="D157" s="156">
        <v>13678</v>
      </c>
      <c r="E157" s="156">
        <v>65863</v>
      </c>
      <c r="F157" s="156">
        <v>15005</v>
      </c>
      <c r="G157" s="156">
        <v>175547</v>
      </c>
      <c r="H157" s="156">
        <v>103093</v>
      </c>
      <c r="I157" s="156">
        <v>441550</v>
      </c>
      <c r="J157" s="156">
        <v>134</v>
      </c>
      <c r="K157" s="156">
        <v>470288</v>
      </c>
      <c r="L157" s="156">
        <v>69730</v>
      </c>
      <c r="M157" s="156">
        <v>20521</v>
      </c>
      <c r="N157" s="156">
        <v>13837</v>
      </c>
      <c r="O157" s="156">
        <v>3872</v>
      </c>
      <c r="P157" s="156">
        <v>10898</v>
      </c>
      <c r="Q157" s="156">
        <v>35828</v>
      </c>
      <c r="R157" s="156">
        <v>0</v>
      </c>
      <c r="S157" s="441">
        <v>1488388</v>
      </c>
    </row>
    <row r="158" spans="2:19" ht="16.2" x14ac:dyDescent="0.35">
      <c r="B158" s="398" t="s">
        <v>248</v>
      </c>
      <c r="C158" s="158">
        <v>48248</v>
      </c>
      <c r="D158" s="158">
        <v>13541</v>
      </c>
      <c r="E158" s="158">
        <v>66112</v>
      </c>
      <c r="F158" s="158">
        <v>14347</v>
      </c>
      <c r="G158" s="158">
        <v>173150</v>
      </c>
      <c r="H158" s="158">
        <v>88429</v>
      </c>
      <c r="I158" s="158">
        <v>402847</v>
      </c>
      <c r="J158" s="158">
        <v>139</v>
      </c>
      <c r="K158" s="158">
        <v>450956</v>
      </c>
      <c r="L158" s="158">
        <v>66833</v>
      </c>
      <c r="M158" s="158">
        <v>20818</v>
      </c>
      <c r="N158" s="158">
        <v>13609</v>
      </c>
      <c r="O158" s="158">
        <v>3609</v>
      </c>
      <c r="P158" s="158">
        <v>7016</v>
      </c>
      <c r="Q158" s="158">
        <v>35302</v>
      </c>
      <c r="R158" s="158">
        <v>0</v>
      </c>
      <c r="S158" s="159">
        <v>1404956</v>
      </c>
    </row>
    <row r="159" spans="2:19" ht="16.2" x14ac:dyDescent="0.35">
      <c r="B159" s="396">
        <v>44378</v>
      </c>
      <c r="C159" s="156">
        <v>48766</v>
      </c>
      <c r="D159" s="156">
        <v>13644</v>
      </c>
      <c r="E159" s="156">
        <v>65628</v>
      </c>
      <c r="F159" s="156">
        <v>15118</v>
      </c>
      <c r="G159" s="156">
        <v>174196</v>
      </c>
      <c r="H159" s="156">
        <v>106316</v>
      </c>
      <c r="I159" s="156">
        <v>447229</v>
      </c>
      <c r="J159" s="156">
        <v>137</v>
      </c>
      <c r="K159" s="156">
        <v>472462</v>
      </c>
      <c r="L159" s="156">
        <v>70350</v>
      </c>
      <c r="M159" s="156">
        <v>20454</v>
      </c>
      <c r="N159" s="156">
        <v>13796</v>
      </c>
      <c r="O159" s="156">
        <v>3892</v>
      </c>
      <c r="P159" s="156">
        <v>11408</v>
      </c>
      <c r="Q159" s="156">
        <v>35907</v>
      </c>
      <c r="R159" s="156">
        <v>0</v>
      </c>
      <c r="S159" s="441">
        <v>1499303</v>
      </c>
    </row>
    <row r="160" spans="2:19" ht="16.2" x14ac:dyDescent="0.35">
      <c r="B160" s="396">
        <v>44409</v>
      </c>
      <c r="C160" s="156">
        <v>49042</v>
      </c>
      <c r="D160" s="156">
        <v>13751</v>
      </c>
      <c r="E160" s="156">
        <v>66130</v>
      </c>
      <c r="F160" s="156">
        <v>15130</v>
      </c>
      <c r="G160" s="156">
        <v>178824</v>
      </c>
      <c r="H160" s="156">
        <v>103699</v>
      </c>
      <c r="I160" s="156">
        <v>452598</v>
      </c>
      <c r="J160" s="156">
        <v>129</v>
      </c>
      <c r="K160" s="156">
        <v>474867</v>
      </c>
      <c r="L160" s="156">
        <v>71253</v>
      </c>
      <c r="M160" s="156">
        <v>20454</v>
      </c>
      <c r="N160" s="156">
        <v>14359</v>
      </c>
      <c r="O160" s="156">
        <v>4034</v>
      </c>
      <c r="P160" s="156">
        <v>12066</v>
      </c>
      <c r="Q160" s="156">
        <v>35923</v>
      </c>
      <c r="R160" s="156">
        <v>0</v>
      </c>
      <c r="S160" s="441">
        <v>1512259</v>
      </c>
    </row>
    <row r="161" spans="2:19" ht="16.2" x14ac:dyDescent="0.35">
      <c r="B161" s="396">
        <v>44440</v>
      </c>
      <c r="C161" s="156">
        <v>49147</v>
      </c>
      <c r="D161" s="156">
        <v>13789</v>
      </c>
      <c r="E161" s="156">
        <v>66089</v>
      </c>
      <c r="F161" s="156">
        <v>15287</v>
      </c>
      <c r="G161" s="156">
        <v>182180</v>
      </c>
      <c r="H161" s="156">
        <v>102328</v>
      </c>
      <c r="I161" s="156">
        <v>458331</v>
      </c>
      <c r="J161" s="156">
        <v>130</v>
      </c>
      <c r="K161" s="156">
        <v>477255</v>
      </c>
      <c r="L161" s="156">
        <v>71308</v>
      </c>
      <c r="M161" s="156">
        <v>20410</v>
      </c>
      <c r="N161" s="156">
        <v>14162</v>
      </c>
      <c r="O161" s="156">
        <v>4116</v>
      </c>
      <c r="P161" s="156">
        <v>12684</v>
      </c>
      <c r="Q161" s="156">
        <v>35977</v>
      </c>
      <c r="R161" s="156">
        <v>0</v>
      </c>
      <c r="S161" s="441">
        <v>1523193</v>
      </c>
    </row>
    <row r="162" spans="2:19" ht="16.2" x14ac:dyDescent="0.35">
      <c r="B162" s="396">
        <v>44470</v>
      </c>
      <c r="C162" s="156">
        <v>49289</v>
      </c>
      <c r="D162" s="156">
        <v>13815</v>
      </c>
      <c r="E162" s="156">
        <v>66149</v>
      </c>
      <c r="F162" s="156">
        <v>15246</v>
      </c>
      <c r="G162" s="156">
        <v>185923</v>
      </c>
      <c r="H162" s="156">
        <v>100444</v>
      </c>
      <c r="I162" s="156">
        <v>464026</v>
      </c>
      <c r="J162" s="156">
        <v>131</v>
      </c>
      <c r="K162" s="156">
        <v>479742</v>
      </c>
      <c r="L162" s="156">
        <v>71297</v>
      </c>
      <c r="M162" s="156">
        <v>20334</v>
      </c>
      <c r="N162" s="156">
        <v>14198</v>
      </c>
      <c r="O162" s="156">
        <v>4132</v>
      </c>
      <c r="P162" s="156">
        <v>13275</v>
      </c>
      <c r="Q162" s="156">
        <v>36040</v>
      </c>
      <c r="R162" s="156">
        <v>0</v>
      </c>
      <c r="S162" s="441">
        <v>1534041</v>
      </c>
    </row>
    <row r="163" spans="2:19" ht="16.2" x14ac:dyDescent="0.35">
      <c r="B163" s="396">
        <v>44501</v>
      </c>
      <c r="C163" s="156">
        <v>49294</v>
      </c>
      <c r="D163" s="156">
        <v>13764</v>
      </c>
      <c r="E163" s="156">
        <v>66073</v>
      </c>
      <c r="F163" s="156">
        <v>15251</v>
      </c>
      <c r="G163" s="156">
        <v>187956</v>
      </c>
      <c r="H163" s="156">
        <v>100424</v>
      </c>
      <c r="I163" s="156">
        <v>470063</v>
      </c>
      <c r="J163" s="156">
        <v>130</v>
      </c>
      <c r="K163" s="156">
        <v>481260</v>
      </c>
      <c r="L163" s="156">
        <v>72080</v>
      </c>
      <c r="M163" s="156">
        <v>20482</v>
      </c>
      <c r="N163" s="156">
        <v>14000</v>
      </c>
      <c r="O163" s="156">
        <v>4196</v>
      </c>
      <c r="P163" s="156">
        <v>13857</v>
      </c>
      <c r="Q163" s="156">
        <v>36091</v>
      </c>
      <c r="R163" s="156">
        <v>0</v>
      </c>
      <c r="S163" s="441">
        <v>1544921</v>
      </c>
    </row>
    <row r="164" spans="2:19" ht="16.2" x14ac:dyDescent="0.35">
      <c r="B164" s="396">
        <v>44531</v>
      </c>
      <c r="C164" s="156">
        <v>49216</v>
      </c>
      <c r="D164" s="156">
        <v>13781</v>
      </c>
      <c r="E164" s="156">
        <v>66020</v>
      </c>
      <c r="F164" s="156">
        <v>15438</v>
      </c>
      <c r="G164" s="156">
        <v>189731</v>
      </c>
      <c r="H164" s="156">
        <v>100481</v>
      </c>
      <c r="I164" s="156">
        <v>476168</v>
      </c>
      <c r="J164" s="156">
        <v>131</v>
      </c>
      <c r="K164" s="156">
        <v>482833</v>
      </c>
      <c r="L164" s="156">
        <v>72737</v>
      </c>
      <c r="M164" s="156">
        <v>20426</v>
      </c>
      <c r="N164" s="156">
        <v>13837</v>
      </c>
      <c r="O164" s="156">
        <v>4338</v>
      </c>
      <c r="P164" s="156">
        <v>14389</v>
      </c>
      <c r="Q164" s="156">
        <v>36026</v>
      </c>
      <c r="R164" s="156">
        <v>0</v>
      </c>
      <c r="S164" s="441">
        <v>1555552</v>
      </c>
    </row>
    <row r="165" spans="2:19" ht="16.2" x14ac:dyDescent="0.35">
      <c r="B165" s="396">
        <v>44562</v>
      </c>
      <c r="C165" s="156">
        <v>49289</v>
      </c>
      <c r="D165" s="156">
        <v>13791</v>
      </c>
      <c r="E165" s="156">
        <v>66142</v>
      </c>
      <c r="F165" s="156">
        <v>15457</v>
      </c>
      <c r="G165" s="156">
        <v>191818</v>
      </c>
      <c r="H165" s="156">
        <v>101585</v>
      </c>
      <c r="I165" s="156">
        <v>483186</v>
      </c>
      <c r="J165" s="156">
        <v>128</v>
      </c>
      <c r="K165" s="156">
        <v>485412</v>
      </c>
      <c r="L165" s="156">
        <v>73639</v>
      </c>
      <c r="M165" s="156">
        <v>20325</v>
      </c>
      <c r="N165" s="156">
        <v>14061</v>
      </c>
      <c r="O165" s="156">
        <v>4429</v>
      </c>
      <c r="P165" s="156">
        <v>15061</v>
      </c>
      <c r="Q165" s="156">
        <v>36019</v>
      </c>
      <c r="R165" s="156">
        <v>0</v>
      </c>
      <c r="S165" s="441">
        <v>1570342</v>
      </c>
    </row>
    <row r="166" spans="2:19" ht="16.2" x14ac:dyDescent="0.35">
      <c r="B166" s="396">
        <v>44593</v>
      </c>
      <c r="C166" s="156">
        <v>49287</v>
      </c>
      <c r="D166" s="156">
        <v>13833</v>
      </c>
      <c r="E166" s="156">
        <v>66133</v>
      </c>
      <c r="F166" s="156">
        <v>15462</v>
      </c>
      <c r="G166" s="156">
        <v>193934</v>
      </c>
      <c r="H166" s="156">
        <v>101494</v>
      </c>
      <c r="I166" s="156">
        <v>487764</v>
      </c>
      <c r="J166" s="156">
        <v>130</v>
      </c>
      <c r="K166" s="156">
        <v>487327</v>
      </c>
      <c r="L166" s="156">
        <v>73696</v>
      </c>
      <c r="M166" s="156">
        <v>20266</v>
      </c>
      <c r="N166" s="156">
        <v>14159</v>
      </c>
      <c r="O166" s="156">
        <v>4522</v>
      </c>
      <c r="P166" s="156">
        <v>15743</v>
      </c>
      <c r="Q166" s="156">
        <v>36108</v>
      </c>
      <c r="R166" s="156">
        <v>0</v>
      </c>
      <c r="S166" s="441">
        <v>1579858</v>
      </c>
    </row>
    <row r="167" spans="2:19" ht="16.2" x14ac:dyDescent="0.35">
      <c r="B167" s="396">
        <v>44621</v>
      </c>
      <c r="C167" s="156">
        <v>49256</v>
      </c>
      <c r="D167" s="156">
        <v>13807</v>
      </c>
      <c r="E167" s="156">
        <v>66065</v>
      </c>
      <c r="F167" s="156">
        <v>15706</v>
      </c>
      <c r="G167" s="156">
        <v>195867</v>
      </c>
      <c r="H167" s="156">
        <v>101532</v>
      </c>
      <c r="I167" s="156">
        <v>492637</v>
      </c>
      <c r="J167" s="156">
        <v>128</v>
      </c>
      <c r="K167" s="156">
        <v>489528</v>
      </c>
      <c r="L167" s="156">
        <v>74226</v>
      </c>
      <c r="M167" s="156">
        <v>20268</v>
      </c>
      <c r="N167" s="156">
        <v>14425</v>
      </c>
      <c r="O167" s="156">
        <v>4677</v>
      </c>
      <c r="P167" s="156">
        <v>16537</v>
      </c>
      <c r="Q167" s="156">
        <v>35989</v>
      </c>
      <c r="R167" s="156">
        <v>0</v>
      </c>
      <c r="S167" s="441">
        <v>1590648</v>
      </c>
    </row>
    <row r="168" spans="2:19" ht="16.2" x14ac:dyDescent="0.35">
      <c r="B168" s="396">
        <v>44652</v>
      </c>
      <c r="C168" s="156">
        <v>49362</v>
      </c>
      <c r="D168" s="156">
        <v>13820</v>
      </c>
      <c r="E168" s="156">
        <v>65980</v>
      </c>
      <c r="F168" s="156">
        <v>15686</v>
      </c>
      <c r="G168" s="156">
        <v>197059</v>
      </c>
      <c r="H168" s="156">
        <v>102553</v>
      </c>
      <c r="I168" s="156">
        <v>497639</v>
      </c>
      <c r="J168" s="156">
        <v>128</v>
      </c>
      <c r="K168" s="156">
        <v>493520</v>
      </c>
      <c r="L168" s="156">
        <v>72581</v>
      </c>
      <c r="M168" s="156">
        <v>20197</v>
      </c>
      <c r="N168" s="156">
        <v>14723</v>
      </c>
      <c r="O168" s="156">
        <v>4509</v>
      </c>
      <c r="P168" s="156">
        <v>17146</v>
      </c>
      <c r="Q168" s="156">
        <v>35996</v>
      </c>
      <c r="R168" s="156">
        <v>0</v>
      </c>
      <c r="S168" s="441">
        <v>1600899</v>
      </c>
    </row>
    <row r="169" spans="2:19" ht="16.2" x14ac:dyDescent="0.35">
      <c r="B169" s="396">
        <v>44682</v>
      </c>
      <c r="C169" s="156">
        <v>49543</v>
      </c>
      <c r="D169" s="156">
        <v>13889</v>
      </c>
      <c r="E169" s="156">
        <v>66016</v>
      </c>
      <c r="F169" s="156">
        <v>15664</v>
      </c>
      <c r="G169" s="156">
        <v>197804</v>
      </c>
      <c r="H169" s="156">
        <v>103479</v>
      </c>
      <c r="I169" s="156">
        <v>501614</v>
      </c>
      <c r="J169" s="156">
        <v>134</v>
      </c>
      <c r="K169" s="156">
        <v>494290</v>
      </c>
      <c r="L169" s="156">
        <v>73701</v>
      </c>
      <c r="M169" s="156">
        <v>20210</v>
      </c>
      <c r="N169" s="156">
        <v>14734</v>
      </c>
      <c r="O169" s="156">
        <v>4656</v>
      </c>
      <c r="P169" s="156">
        <v>17883</v>
      </c>
      <c r="Q169" s="156">
        <v>36028</v>
      </c>
      <c r="R169" s="156">
        <v>0</v>
      </c>
      <c r="S169" s="441">
        <v>1609645</v>
      </c>
    </row>
    <row r="170" spans="2:19" ht="16.2" x14ac:dyDescent="0.35">
      <c r="B170" s="396">
        <v>44713</v>
      </c>
      <c r="C170" s="156">
        <v>49830</v>
      </c>
      <c r="D170" s="156">
        <v>13719</v>
      </c>
      <c r="E170" s="156">
        <v>65075</v>
      </c>
      <c r="F170" s="156">
        <v>15639</v>
      </c>
      <c r="G170" s="156">
        <v>199001</v>
      </c>
      <c r="H170" s="156">
        <v>104455</v>
      </c>
      <c r="I170" s="156">
        <v>505981</v>
      </c>
      <c r="J170" s="156">
        <v>132</v>
      </c>
      <c r="K170" s="156">
        <v>495835</v>
      </c>
      <c r="L170" s="156">
        <v>74242</v>
      </c>
      <c r="M170" s="156">
        <v>20198</v>
      </c>
      <c r="N170" s="156">
        <v>14599</v>
      </c>
      <c r="O170" s="156">
        <v>4803</v>
      </c>
      <c r="P170" s="156">
        <v>18458</v>
      </c>
      <c r="Q170" s="156">
        <v>36071</v>
      </c>
      <c r="R170" s="156">
        <v>0</v>
      </c>
      <c r="S170" s="441">
        <v>1618038</v>
      </c>
    </row>
    <row r="171" spans="2:19" ht="15.75" customHeight="1" x14ac:dyDescent="0.35">
      <c r="B171" s="398" t="s">
        <v>249</v>
      </c>
      <c r="C171" s="161">
        <v>49277</v>
      </c>
      <c r="D171" s="161">
        <v>13784</v>
      </c>
      <c r="E171" s="161">
        <v>65958</v>
      </c>
      <c r="F171" s="161">
        <v>15424</v>
      </c>
      <c r="G171" s="161">
        <v>189524</v>
      </c>
      <c r="H171" s="161">
        <v>102399</v>
      </c>
      <c r="I171" s="161">
        <v>478103</v>
      </c>
      <c r="J171" s="161">
        <v>131</v>
      </c>
      <c r="K171" s="161">
        <v>484528</v>
      </c>
      <c r="L171" s="161">
        <v>72593</v>
      </c>
      <c r="M171" s="161">
        <v>20335</v>
      </c>
      <c r="N171" s="161">
        <v>14254</v>
      </c>
      <c r="O171" s="161">
        <v>4359</v>
      </c>
      <c r="P171" s="161">
        <v>14876</v>
      </c>
      <c r="Q171" s="161">
        <v>36015</v>
      </c>
      <c r="R171" s="161">
        <v>0</v>
      </c>
      <c r="S171" s="442">
        <v>1561560</v>
      </c>
    </row>
    <row r="172" spans="2:19" ht="15.75" customHeight="1" x14ac:dyDescent="0.35">
      <c r="B172" s="396">
        <v>44743</v>
      </c>
      <c r="C172" s="402">
        <v>49831</v>
      </c>
      <c r="D172" s="402">
        <v>13890</v>
      </c>
      <c r="E172" s="402">
        <v>65937</v>
      </c>
      <c r="F172" s="402">
        <v>16756</v>
      </c>
      <c r="G172" s="402">
        <v>199224</v>
      </c>
      <c r="H172" s="402">
        <v>105310</v>
      </c>
      <c r="I172" s="402">
        <v>508880</v>
      </c>
      <c r="J172" s="402">
        <v>128</v>
      </c>
      <c r="K172" s="402">
        <v>497230</v>
      </c>
      <c r="L172" s="402">
        <v>75212</v>
      </c>
      <c r="M172" s="402">
        <v>20159</v>
      </c>
      <c r="N172" s="402">
        <v>15815</v>
      </c>
      <c r="O172" s="402">
        <v>4864</v>
      </c>
      <c r="P172" s="402">
        <v>19803</v>
      </c>
      <c r="Q172" s="402">
        <v>35154</v>
      </c>
      <c r="R172" s="402">
        <v>22631</v>
      </c>
      <c r="S172" s="443">
        <v>1650824</v>
      </c>
    </row>
    <row r="173" spans="2:19" ht="16.2" x14ac:dyDescent="0.35">
      <c r="B173" s="396">
        <v>44774</v>
      </c>
      <c r="C173" s="402">
        <v>50020</v>
      </c>
      <c r="D173" s="402">
        <v>13865</v>
      </c>
      <c r="E173" s="402">
        <v>65941</v>
      </c>
      <c r="F173" s="402">
        <v>16867</v>
      </c>
      <c r="G173" s="402">
        <v>197876</v>
      </c>
      <c r="H173" s="402">
        <v>104223</v>
      </c>
      <c r="I173" s="402">
        <v>512300</v>
      </c>
      <c r="J173" s="402">
        <v>131</v>
      </c>
      <c r="K173" s="402">
        <v>499211</v>
      </c>
      <c r="L173" s="402">
        <v>75690</v>
      </c>
      <c r="M173" s="402">
        <v>20200</v>
      </c>
      <c r="N173" s="402">
        <v>20466</v>
      </c>
      <c r="O173" s="402">
        <v>5496</v>
      </c>
      <c r="P173" s="402">
        <v>20801</v>
      </c>
      <c r="Q173" s="402">
        <v>34974</v>
      </c>
      <c r="R173" s="402">
        <v>26808</v>
      </c>
      <c r="S173" s="443">
        <v>1664869</v>
      </c>
    </row>
    <row r="174" spans="2:19" ht="16.2" x14ac:dyDescent="0.35">
      <c r="B174" s="396">
        <v>44805</v>
      </c>
      <c r="C174" s="402">
        <v>50179</v>
      </c>
      <c r="D174" s="402">
        <v>13861</v>
      </c>
      <c r="E174" s="402">
        <v>65882</v>
      </c>
      <c r="F174" s="402">
        <v>17135</v>
      </c>
      <c r="G174" s="402">
        <v>195315</v>
      </c>
      <c r="H174" s="402">
        <v>103803</v>
      </c>
      <c r="I174" s="402">
        <v>515830</v>
      </c>
      <c r="J174" s="402">
        <v>134</v>
      </c>
      <c r="K174" s="402">
        <v>500572</v>
      </c>
      <c r="L174" s="402">
        <v>76315</v>
      </c>
      <c r="M174" s="402">
        <v>20301</v>
      </c>
      <c r="N174" s="402">
        <v>24951</v>
      </c>
      <c r="O174" s="402">
        <v>6091</v>
      </c>
      <c r="P174" s="402">
        <v>21889</v>
      </c>
      <c r="Q174" s="402">
        <v>34789</v>
      </c>
      <c r="R174" s="402">
        <v>33706</v>
      </c>
      <c r="S174" s="443">
        <v>1680753</v>
      </c>
    </row>
    <row r="175" spans="2:19" ht="16.2" x14ac:dyDescent="0.35">
      <c r="B175" s="396">
        <v>44835</v>
      </c>
      <c r="C175" s="402">
        <v>50417</v>
      </c>
      <c r="D175" s="402">
        <v>13882</v>
      </c>
      <c r="E175" s="402">
        <v>65949</v>
      </c>
      <c r="F175" s="402">
        <v>17331</v>
      </c>
      <c r="G175" s="402">
        <v>195902</v>
      </c>
      <c r="H175" s="402">
        <v>104229</v>
      </c>
      <c r="I175" s="402">
        <v>520801</v>
      </c>
      <c r="J175" s="402">
        <v>129</v>
      </c>
      <c r="K175" s="402">
        <v>501786</v>
      </c>
      <c r="L175" s="402">
        <v>77255</v>
      </c>
      <c r="M175" s="402">
        <v>20318</v>
      </c>
      <c r="N175" s="402">
        <v>25360</v>
      </c>
      <c r="O175" s="402">
        <v>6368</v>
      </c>
      <c r="P175" s="402">
        <v>23048</v>
      </c>
      <c r="Q175" s="402">
        <v>34556</v>
      </c>
      <c r="R175" s="402">
        <v>37954</v>
      </c>
      <c r="S175" s="443">
        <v>1695285</v>
      </c>
    </row>
    <row r="176" spans="2:19" ht="16.2" x14ac:dyDescent="0.35">
      <c r="B176" s="396">
        <v>44866</v>
      </c>
      <c r="C176" s="402">
        <v>50584</v>
      </c>
      <c r="D176" s="402">
        <v>13920</v>
      </c>
      <c r="E176" s="402">
        <v>65859</v>
      </c>
      <c r="F176" s="402">
        <v>17467</v>
      </c>
      <c r="G176" s="402">
        <v>196286</v>
      </c>
      <c r="H176" s="402">
        <v>105311</v>
      </c>
      <c r="I176" s="402">
        <v>525882</v>
      </c>
      <c r="J176" s="402">
        <v>131</v>
      </c>
      <c r="K176" s="402">
        <v>503354</v>
      </c>
      <c r="L176" s="402">
        <v>77982</v>
      </c>
      <c r="M176" s="402">
        <v>20321</v>
      </c>
      <c r="N176" s="402">
        <v>25715</v>
      </c>
      <c r="O176" s="402">
        <v>6682</v>
      </c>
      <c r="P176" s="402">
        <v>24147</v>
      </c>
      <c r="Q176" s="402">
        <v>34420</v>
      </c>
      <c r="R176" s="402">
        <v>45991</v>
      </c>
      <c r="S176" s="443">
        <v>1714052</v>
      </c>
    </row>
    <row r="177" spans="2:19" ht="16.2" x14ac:dyDescent="0.35">
      <c r="B177" s="396">
        <v>44896</v>
      </c>
      <c r="C177" s="402">
        <v>50661</v>
      </c>
      <c r="D177" s="402">
        <v>13937</v>
      </c>
      <c r="E177" s="402">
        <v>65848</v>
      </c>
      <c r="F177" s="402">
        <v>17921</v>
      </c>
      <c r="G177" s="402">
        <v>197630</v>
      </c>
      <c r="H177" s="402">
        <v>105404</v>
      </c>
      <c r="I177" s="402">
        <v>531070</v>
      </c>
      <c r="J177" s="402">
        <v>139</v>
      </c>
      <c r="K177" s="402">
        <v>504743</v>
      </c>
      <c r="L177" s="402">
        <v>78854</v>
      </c>
      <c r="M177" s="402">
        <v>20278</v>
      </c>
      <c r="N177" s="402">
        <v>26130</v>
      </c>
      <c r="O177" s="402">
        <v>6933</v>
      </c>
      <c r="P177" s="402">
        <v>25396</v>
      </c>
      <c r="Q177" s="402">
        <v>34091</v>
      </c>
      <c r="R177" s="402">
        <v>48495</v>
      </c>
      <c r="S177" s="443">
        <v>1727530</v>
      </c>
    </row>
    <row r="178" spans="2:19" ht="16.2" x14ac:dyDescent="0.35">
      <c r="B178" s="396">
        <v>44927</v>
      </c>
      <c r="C178" s="402">
        <v>50727</v>
      </c>
      <c r="D178" s="402">
        <v>13883</v>
      </c>
      <c r="E178" s="402">
        <v>64489</v>
      </c>
      <c r="F178" s="402">
        <v>19622</v>
      </c>
      <c r="G178" s="402">
        <v>199801</v>
      </c>
      <c r="H178" s="402">
        <v>105310</v>
      </c>
      <c r="I178" s="402">
        <v>537321</v>
      </c>
      <c r="J178" s="402">
        <v>143</v>
      </c>
      <c r="K178" s="402">
        <v>507331</v>
      </c>
      <c r="L178" s="402">
        <v>78939</v>
      </c>
      <c r="M178" s="402">
        <v>20338</v>
      </c>
      <c r="N178" s="402">
        <v>26638</v>
      </c>
      <c r="O178" s="402">
        <v>6782</v>
      </c>
      <c r="P178" s="402">
        <v>26971</v>
      </c>
      <c r="Q178" s="402">
        <v>33936</v>
      </c>
      <c r="R178" s="402">
        <v>50869</v>
      </c>
      <c r="S178" s="443">
        <v>1743100</v>
      </c>
    </row>
    <row r="179" spans="2:19" ht="16.2" x14ac:dyDescent="0.35">
      <c r="B179" s="396">
        <v>44958</v>
      </c>
      <c r="C179" s="402">
        <v>50874</v>
      </c>
      <c r="D179" s="402">
        <v>13927</v>
      </c>
      <c r="E179" s="402">
        <v>64594</v>
      </c>
      <c r="F179" s="402">
        <v>19653</v>
      </c>
      <c r="G179" s="402">
        <v>201249</v>
      </c>
      <c r="H179" s="402">
        <v>105466</v>
      </c>
      <c r="I179" s="402">
        <v>542306</v>
      </c>
      <c r="J179" s="402">
        <v>138</v>
      </c>
      <c r="K179" s="402">
        <v>509191</v>
      </c>
      <c r="L179" s="402">
        <v>79198</v>
      </c>
      <c r="M179" s="402">
        <v>20266</v>
      </c>
      <c r="N179" s="402">
        <v>26340</v>
      </c>
      <c r="O179" s="402">
        <v>6848</v>
      </c>
      <c r="P179" s="402">
        <v>28527</v>
      </c>
      <c r="Q179" s="402">
        <v>33782</v>
      </c>
      <c r="R179" s="402">
        <v>53231</v>
      </c>
      <c r="S179" s="443">
        <v>1755590</v>
      </c>
    </row>
    <row r="180" spans="2:19" ht="16.2" x14ac:dyDescent="0.35">
      <c r="B180" s="396">
        <v>44986</v>
      </c>
      <c r="C180" s="402">
        <v>51003</v>
      </c>
      <c r="D180" s="402">
        <v>13948</v>
      </c>
      <c r="E180" s="402">
        <v>64529</v>
      </c>
      <c r="F180" s="402">
        <v>19893</v>
      </c>
      <c r="G180" s="402">
        <v>202818</v>
      </c>
      <c r="H180" s="402">
        <v>105690</v>
      </c>
      <c r="I180" s="402">
        <v>547464</v>
      </c>
      <c r="J180" s="402">
        <v>133</v>
      </c>
      <c r="K180" s="402">
        <v>511020</v>
      </c>
      <c r="L180" s="402">
        <v>79904</v>
      </c>
      <c r="M180" s="402">
        <v>20243</v>
      </c>
      <c r="N180" s="402">
        <v>26394</v>
      </c>
      <c r="O180" s="402">
        <v>6857</v>
      </c>
      <c r="P180" s="402">
        <v>30160</v>
      </c>
      <c r="Q180" s="402">
        <v>33662</v>
      </c>
      <c r="R180" s="402">
        <v>55724</v>
      </c>
      <c r="S180" s="443">
        <v>1769442</v>
      </c>
    </row>
    <row r="181" spans="2:19" ht="16.2" x14ac:dyDescent="0.35">
      <c r="B181" s="396">
        <v>45017</v>
      </c>
      <c r="C181" s="402">
        <v>50432</v>
      </c>
      <c r="D181" s="402">
        <v>13718</v>
      </c>
      <c r="E181" s="402">
        <v>63510</v>
      </c>
      <c r="F181" s="402">
        <v>19617</v>
      </c>
      <c r="G181" s="402">
        <v>199508</v>
      </c>
      <c r="H181" s="402">
        <v>104473</v>
      </c>
      <c r="I181" s="402">
        <v>542681</v>
      </c>
      <c r="J181" s="402">
        <v>132</v>
      </c>
      <c r="K181" s="402">
        <v>511656</v>
      </c>
      <c r="L181" s="402">
        <v>74952</v>
      </c>
      <c r="M181" s="402">
        <v>19481</v>
      </c>
      <c r="N181" s="402">
        <v>26921</v>
      </c>
      <c r="O181" s="402">
        <v>6194</v>
      </c>
      <c r="P181" s="402">
        <v>31360</v>
      </c>
      <c r="Q181" s="402">
        <v>32548</v>
      </c>
      <c r="R181" s="402">
        <v>54418</v>
      </c>
      <c r="S181" s="443">
        <v>1751601</v>
      </c>
    </row>
    <row r="182" spans="2:19" ht="16.2" x14ac:dyDescent="0.35">
      <c r="B182" s="396">
        <v>45047</v>
      </c>
      <c r="C182" s="402">
        <v>50634</v>
      </c>
      <c r="D182" s="402">
        <v>13734</v>
      </c>
      <c r="E182" s="402">
        <v>63558</v>
      </c>
      <c r="F182" s="402">
        <v>19698</v>
      </c>
      <c r="G182" s="402">
        <v>200164</v>
      </c>
      <c r="H182" s="402">
        <v>105216</v>
      </c>
      <c r="I182" s="402">
        <v>545959</v>
      </c>
      <c r="J182" s="402">
        <v>129</v>
      </c>
      <c r="K182" s="402">
        <v>512797</v>
      </c>
      <c r="L182" s="402">
        <v>75422</v>
      </c>
      <c r="M182" s="402">
        <v>19626</v>
      </c>
      <c r="N182" s="402">
        <v>26892</v>
      </c>
      <c r="O182" s="402">
        <v>6275</v>
      </c>
      <c r="P182" s="402">
        <v>32963</v>
      </c>
      <c r="Q182" s="402">
        <v>32563</v>
      </c>
      <c r="R182" s="402">
        <v>53084</v>
      </c>
      <c r="S182" s="443">
        <v>1758714</v>
      </c>
    </row>
    <row r="183" spans="2:19" ht="16.2" x14ac:dyDescent="0.35">
      <c r="B183" s="396">
        <v>45078</v>
      </c>
      <c r="C183" s="402">
        <v>50358</v>
      </c>
      <c r="D183" s="402">
        <v>13605</v>
      </c>
      <c r="E183" s="402">
        <v>63099</v>
      </c>
      <c r="F183" s="402">
        <v>19448</v>
      </c>
      <c r="G183" s="402">
        <v>196424</v>
      </c>
      <c r="H183" s="402">
        <v>101756</v>
      </c>
      <c r="I183" s="402">
        <v>533486</v>
      </c>
      <c r="J183" s="402">
        <v>129</v>
      </c>
      <c r="K183" s="402">
        <v>501272</v>
      </c>
      <c r="L183" s="402">
        <v>74093</v>
      </c>
      <c r="M183" s="402">
        <v>19308</v>
      </c>
      <c r="N183" s="402">
        <v>26477</v>
      </c>
      <c r="O183" s="402">
        <v>6274</v>
      </c>
      <c r="P183" s="402">
        <v>33127</v>
      </c>
      <c r="Q183" s="402">
        <v>31859</v>
      </c>
      <c r="R183" s="402">
        <v>50242</v>
      </c>
      <c r="S183" s="443">
        <v>1720957</v>
      </c>
    </row>
    <row r="184" spans="2:19" ht="16.2" x14ac:dyDescent="0.35">
      <c r="B184" s="398" t="s">
        <v>250</v>
      </c>
      <c r="C184" s="161">
        <v>50477</v>
      </c>
      <c r="D184" s="161">
        <v>13848</v>
      </c>
      <c r="E184" s="161">
        <v>64933</v>
      </c>
      <c r="F184" s="161">
        <v>18451</v>
      </c>
      <c r="G184" s="161">
        <v>198516</v>
      </c>
      <c r="H184" s="161">
        <v>104683</v>
      </c>
      <c r="I184" s="161">
        <v>530332</v>
      </c>
      <c r="J184" s="161">
        <v>133</v>
      </c>
      <c r="K184" s="161">
        <v>505014</v>
      </c>
      <c r="L184" s="161">
        <v>76985</v>
      </c>
      <c r="M184" s="161">
        <v>20070</v>
      </c>
      <c r="N184" s="161">
        <v>24842</v>
      </c>
      <c r="O184" s="161">
        <v>6305</v>
      </c>
      <c r="P184" s="161">
        <v>26516</v>
      </c>
      <c r="Q184" s="161">
        <v>33861</v>
      </c>
      <c r="R184" s="161">
        <v>44429</v>
      </c>
      <c r="S184" s="442">
        <v>1674966</v>
      </c>
    </row>
    <row r="185" spans="2:19" ht="16.2" x14ac:dyDescent="0.35">
      <c r="B185" s="396">
        <v>45108</v>
      </c>
      <c r="C185" s="402">
        <v>49968</v>
      </c>
      <c r="D185" s="402">
        <v>13502</v>
      </c>
      <c r="E185" s="402">
        <v>62543</v>
      </c>
      <c r="F185" s="402">
        <v>19225</v>
      </c>
      <c r="G185" s="402">
        <v>191276</v>
      </c>
      <c r="H185" s="402">
        <v>96794</v>
      </c>
      <c r="I185" s="402">
        <v>518720</v>
      </c>
      <c r="J185" s="402">
        <v>120</v>
      </c>
      <c r="K185" s="402">
        <v>488229</v>
      </c>
      <c r="L185" s="402">
        <v>71006</v>
      </c>
      <c r="M185" s="402">
        <v>19281</v>
      </c>
      <c r="N185" s="402">
        <v>26114</v>
      </c>
      <c r="O185" s="402">
        <v>6183</v>
      </c>
      <c r="P185" s="402">
        <v>32893</v>
      </c>
      <c r="Q185" s="402">
        <v>31221</v>
      </c>
      <c r="R185" s="402">
        <v>47486</v>
      </c>
      <c r="S185" s="443">
        <v>1674561</v>
      </c>
    </row>
    <row r="186" spans="2:19" ht="16.2" x14ac:dyDescent="0.35">
      <c r="B186" s="396">
        <v>45139</v>
      </c>
      <c r="C186" s="402">
        <v>49192</v>
      </c>
      <c r="D186" s="402">
        <v>13284</v>
      </c>
      <c r="E186" s="402">
        <v>61747</v>
      </c>
      <c r="F186" s="402">
        <v>19174</v>
      </c>
      <c r="G186" s="402">
        <v>185139</v>
      </c>
      <c r="H186" s="402">
        <v>91481</v>
      </c>
      <c r="I186" s="402">
        <v>500839</v>
      </c>
      <c r="J186" s="402">
        <v>122</v>
      </c>
      <c r="K186" s="402">
        <v>473996</v>
      </c>
      <c r="L186" s="402">
        <v>69199</v>
      </c>
      <c r="M186" s="402">
        <v>19334</v>
      </c>
      <c r="N186" s="402">
        <v>25554</v>
      </c>
      <c r="O186" s="402">
        <v>6214</v>
      </c>
      <c r="P186" s="402">
        <v>32944</v>
      </c>
      <c r="Q186" s="402">
        <v>30376</v>
      </c>
      <c r="R186" s="402">
        <v>45641</v>
      </c>
      <c r="S186" s="443">
        <v>1624236</v>
      </c>
    </row>
    <row r="187" spans="2:19" ht="16.2" x14ac:dyDescent="0.35">
      <c r="B187" s="396">
        <v>45170</v>
      </c>
      <c r="C187" s="402">
        <v>48708</v>
      </c>
      <c r="D187" s="402">
        <v>13133</v>
      </c>
      <c r="E187" s="402">
        <v>61210</v>
      </c>
      <c r="F187" s="402">
        <v>19215</v>
      </c>
      <c r="G187" s="402">
        <v>178254</v>
      </c>
      <c r="H187" s="402">
        <v>86085</v>
      </c>
      <c r="I187" s="402">
        <v>482991</v>
      </c>
      <c r="J187" s="402">
        <v>119</v>
      </c>
      <c r="K187" s="402">
        <v>457572</v>
      </c>
      <c r="L187" s="402">
        <v>67657</v>
      </c>
      <c r="M187" s="402">
        <v>19406</v>
      </c>
      <c r="N187" s="402">
        <v>25018</v>
      </c>
      <c r="O187" s="402">
        <v>6130</v>
      </c>
      <c r="P187" s="402">
        <v>32795</v>
      </c>
      <c r="Q187" s="402">
        <v>29739</v>
      </c>
      <c r="R187" s="402">
        <v>43830</v>
      </c>
      <c r="S187" s="443">
        <v>1571862</v>
      </c>
    </row>
    <row r="188" spans="2:19" ht="16.2" x14ac:dyDescent="0.35">
      <c r="B188" s="396">
        <v>45200</v>
      </c>
      <c r="C188" s="402">
        <v>48574</v>
      </c>
      <c r="D188" s="402">
        <v>13056</v>
      </c>
      <c r="E188" s="402">
        <v>60910</v>
      </c>
      <c r="F188" s="402">
        <v>19211</v>
      </c>
      <c r="G188" s="402">
        <v>174837</v>
      </c>
      <c r="H188" s="402">
        <v>83499</v>
      </c>
      <c r="I188" s="402">
        <v>474914</v>
      </c>
      <c r="J188" s="402">
        <v>119</v>
      </c>
      <c r="K188" s="402">
        <v>451574</v>
      </c>
      <c r="L188" s="402">
        <v>67707</v>
      </c>
      <c r="M188" s="402">
        <v>19161</v>
      </c>
      <c r="N188" s="402">
        <v>24919</v>
      </c>
      <c r="O188" s="402">
        <v>6101</v>
      </c>
      <c r="P188" s="402">
        <v>32655</v>
      </c>
      <c r="Q188" s="402">
        <v>29626</v>
      </c>
      <c r="R188" s="402">
        <v>43452</v>
      </c>
      <c r="S188" s="443">
        <v>1550315</v>
      </c>
    </row>
    <row r="189" spans="2:19" ht="16.2" x14ac:dyDescent="0.35">
      <c r="B189" s="396">
        <v>45231</v>
      </c>
      <c r="C189" s="402">
        <v>47883</v>
      </c>
      <c r="D189" s="402">
        <v>12890</v>
      </c>
      <c r="E189" s="402">
        <v>59964</v>
      </c>
      <c r="F189" s="402">
        <v>19636</v>
      </c>
      <c r="G189" s="402">
        <v>165098</v>
      </c>
      <c r="H189" s="402">
        <v>73258</v>
      </c>
      <c r="I189" s="402">
        <v>437199</v>
      </c>
      <c r="J189" s="402">
        <v>118</v>
      </c>
      <c r="K189" s="402">
        <v>420236</v>
      </c>
      <c r="L189" s="402">
        <v>65556</v>
      </c>
      <c r="M189" s="402">
        <v>19141</v>
      </c>
      <c r="N189" s="402">
        <v>23998</v>
      </c>
      <c r="O189" s="402">
        <v>5757</v>
      </c>
      <c r="P189" s="402">
        <v>31943</v>
      </c>
      <c r="Q189" s="402">
        <v>28409</v>
      </c>
      <c r="R189" s="402">
        <v>39784</v>
      </c>
      <c r="S189" s="443">
        <v>1450870</v>
      </c>
    </row>
    <row r="190" spans="2:19" ht="16.2" x14ac:dyDescent="0.35">
      <c r="B190" s="396">
        <v>45261</v>
      </c>
      <c r="C190" s="402">
        <v>47396</v>
      </c>
      <c r="D190" s="402">
        <v>12785</v>
      </c>
      <c r="E190" s="402">
        <v>59570</v>
      </c>
      <c r="F190" s="402">
        <v>19775</v>
      </c>
      <c r="G190" s="402">
        <v>160732</v>
      </c>
      <c r="H190" s="402">
        <v>67794</v>
      </c>
      <c r="I190" s="402">
        <v>414456</v>
      </c>
      <c r="J190" s="402">
        <v>118</v>
      </c>
      <c r="K190" s="402">
        <v>411592</v>
      </c>
      <c r="L190" s="402">
        <v>60585</v>
      </c>
      <c r="M190" s="402">
        <v>19164</v>
      </c>
      <c r="N190" s="402">
        <v>23907</v>
      </c>
      <c r="O190" s="402">
        <v>5756</v>
      </c>
      <c r="P190" s="402">
        <v>31550</v>
      </c>
      <c r="Q190" s="402">
        <v>28398</v>
      </c>
      <c r="R190" s="402">
        <v>37756</v>
      </c>
      <c r="S190" s="443">
        <v>1401334</v>
      </c>
    </row>
    <row r="191" spans="2:19" ht="16.2" x14ac:dyDescent="0.35">
      <c r="B191" s="396">
        <v>45292</v>
      </c>
      <c r="C191" s="402">
        <v>46781</v>
      </c>
      <c r="D191" s="402">
        <v>12633</v>
      </c>
      <c r="E191" s="402">
        <v>59104</v>
      </c>
      <c r="F191" s="402">
        <v>19720</v>
      </c>
      <c r="G191" s="402">
        <v>156238</v>
      </c>
      <c r="H191" s="402">
        <v>61266</v>
      </c>
      <c r="I191" s="402">
        <v>388873</v>
      </c>
      <c r="J191" s="402">
        <v>121</v>
      </c>
      <c r="K191" s="402">
        <v>396097</v>
      </c>
      <c r="L191" s="402">
        <v>60877</v>
      </c>
      <c r="M191" s="402">
        <v>19111</v>
      </c>
      <c r="N191" s="402">
        <v>23782</v>
      </c>
      <c r="O191" s="402">
        <v>5700</v>
      </c>
      <c r="P191" s="402">
        <v>31421</v>
      </c>
      <c r="Q191" s="402">
        <v>28285</v>
      </c>
      <c r="R191" s="402">
        <v>36663</v>
      </c>
      <c r="S191" s="443">
        <v>1346672</v>
      </c>
    </row>
    <row r="192" spans="2:19" ht="16.2" x14ac:dyDescent="0.35">
      <c r="B192" s="396">
        <v>45323</v>
      </c>
      <c r="C192" s="402">
        <v>45926</v>
      </c>
      <c r="D192" s="402">
        <v>12308</v>
      </c>
      <c r="E192" s="402">
        <v>57249</v>
      </c>
      <c r="F192" s="402">
        <v>20166</v>
      </c>
      <c r="G192" s="402">
        <v>151578</v>
      </c>
      <c r="H192" s="402">
        <v>55540</v>
      </c>
      <c r="I192" s="402">
        <v>368483</v>
      </c>
      <c r="J192" s="402">
        <v>121</v>
      </c>
      <c r="K192" s="402">
        <v>387987</v>
      </c>
      <c r="L192" s="402">
        <v>54260</v>
      </c>
      <c r="M192" s="402">
        <v>18998</v>
      </c>
      <c r="N192" s="402">
        <v>23267</v>
      </c>
      <c r="O192" s="402">
        <v>5636</v>
      </c>
      <c r="P192" s="402">
        <v>31011</v>
      </c>
      <c r="Q192" s="402">
        <v>28348</v>
      </c>
      <c r="R192" s="402">
        <v>32394</v>
      </c>
      <c r="S192" s="443">
        <v>1293272</v>
      </c>
    </row>
    <row r="193" spans="2:19" ht="16.2" x14ac:dyDescent="0.35">
      <c r="B193" s="396">
        <v>45352</v>
      </c>
      <c r="C193" s="402">
        <v>46248</v>
      </c>
      <c r="D193" s="402">
        <v>12131</v>
      </c>
      <c r="E193" s="402">
        <v>56397</v>
      </c>
      <c r="F193" s="402">
        <v>20433</v>
      </c>
      <c r="G193" s="402">
        <v>147690</v>
      </c>
      <c r="H193" s="402">
        <v>50057</v>
      </c>
      <c r="I193" s="402">
        <v>344276</v>
      </c>
      <c r="J193" s="402">
        <v>121</v>
      </c>
      <c r="K193" s="402">
        <v>377767</v>
      </c>
      <c r="L193" s="402">
        <v>51635</v>
      </c>
      <c r="M193" s="402">
        <v>18942</v>
      </c>
      <c r="N193" s="402">
        <v>23035</v>
      </c>
      <c r="O193" s="402">
        <v>5643</v>
      </c>
      <c r="P193" s="402">
        <v>30979</v>
      </c>
      <c r="Q193" s="402">
        <v>28339</v>
      </c>
      <c r="R193" s="402">
        <v>30970</v>
      </c>
      <c r="S193" s="443">
        <v>1244663</v>
      </c>
    </row>
    <row r="194" spans="2:19" ht="16.2" x14ac:dyDescent="0.35">
      <c r="B194" s="396">
        <v>45383</v>
      </c>
      <c r="C194" s="402">
        <v>46680</v>
      </c>
      <c r="D194" s="402">
        <v>12180</v>
      </c>
      <c r="E194" s="402">
        <v>56190</v>
      </c>
      <c r="F194" s="402">
        <v>21546</v>
      </c>
      <c r="G194" s="402">
        <v>143606</v>
      </c>
      <c r="H194" s="402">
        <v>45153</v>
      </c>
      <c r="I194" s="402">
        <v>323373</v>
      </c>
      <c r="J194" s="402">
        <v>117</v>
      </c>
      <c r="K194" s="402">
        <v>368123</v>
      </c>
      <c r="L194" s="402">
        <v>46396</v>
      </c>
      <c r="M194" s="402">
        <v>19001</v>
      </c>
      <c r="N194" s="402">
        <v>22908</v>
      </c>
      <c r="O194" s="402">
        <v>5138</v>
      </c>
      <c r="P194" s="402">
        <v>31013</v>
      </c>
      <c r="Q194" s="402">
        <v>28177</v>
      </c>
      <c r="R194" s="402">
        <v>28479</v>
      </c>
      <c r="S194" s="443">
        <v>1198080</v>
      </c>
    </row>
    <row r="195" spans="2:19" ht="16.2" x14ac:dyDescent="0.35">
      <c r="B195" s="396">
        <v>45413</v>
      </c>
      <c r="C195" s="402"/>
      <c r="D195" s="402"/>
      <c r="E195" s="402"/>
      <c r="F195" s="402"/>
      <c r="G195" s="402"/>
      <c r="H195" s="402"/>
      <c r="I195" s="402"/>
      <c r="J195" s="402"/>
      <c r="K195" s="402"/>
      <c r="L195" s="402"/>
      <c r="M195" s="402"/>
      <c r="N195" s="402"/>
      <c r="O195" s="402"/>
      <c r="P195" s="402"/>
      <c r="Q195" s="402"/>
      <c r="R195" s="402"/>
      <c r="S195" s="443"/>
    </row>
    <row r="196" spans="2:19" ht="16.2" x14ac:dyDescent="0.35">
      <c r="B196" s="396">
        <v>45444</v>
      </c>
      <c r="C196" s="402"/>
      <c r="D196" s="402"/>
      <c r="E196" s="402"/>
      <c r="F196" s="402"/>
      <c r="G196" s="402"/>
      <c r="H196" s="402"/>
      <c r="I196" s="402"/>
      <c r="J196" s="402"/>
      <c r="K196" s="402"/>
      <c r="L196" s="402"/>
      <c r="M196" s="402"/>
      <c r="N196" s="402"/>
      <c r="O196" s="402"/>
      <c r="P196" s="402"/>
      <c r="Q196" s="402"/>
      <c r="R196" s="402"/>
      <c r="S196" s="443"/>
    </row>
    <row r="197" spans="2:19" ht="16.2" x14ac:dyDescent="0.35">
      <c r="B197" s="411" t="s">
        <v>251</v>
      </c>
      <c r="C197" s="403">
        <v>47736</v>
      </c>
      <c r="D197" s="403">
        <v>12790</v>
      </c>
      <c r="E197" s="403">
        <v>59488</v>
      </c>
      <c r="F197" s="403">
        <v>19810</v>
      </c>
      <c r="G197" s="403">
        <v>165445</v>
      </c>
      <c r="H197" s="403">
        <v>71093</v>
      </c>
      <c r="I197" s="403">
        <v>425412</v>
      </c>
      <c r="J197" s="403">
        <v>120</v>
      </c>
      <c r="K197" s="403">
        <v>423317</v>
      </c>
      <c r="L197" s="403">
        <v>61488</v>
      </c>
      <c r="M197" s="403">
        <v>19154</v>
      </c>
      <c r="N197" s="403">
        <v>24250</v>
      </c>
      <c r="O197" s="403">
        <v>5826</v>
      </c>
      <c r="P197" s="403">
        <v>31920</v>
      </c>
      <c r="Q197" s="403">
        <v>29092</v>
      </c>
      <c r="R197" s="403">
        <v>38646</v>
      </c>
      <c r="S197" s="444">
        <v>1435587</v>
      </c>
    </row>
    <row r="198" spans="2:19" ht="32.4" x14ac:dyDescent="0.35">
      <c r="B198" s="411" t="s">
        <v>252</v>
      </c>
      <c r="C198" s="403">
        <v>47651</v>
      </c>
      <c r="D198" s="403">
        <v>12842</v>
      </c>
      <c r="E198" s="403">
        <v>59798</v>
      </c>
      <c r="F198" s="403">
        <v>19606</v>
      </c>
      <c r="G198" s="403">
        <v>160955</v>
      </c>
      <c r="H198" s="403">
        <v>67154</v>
      </c>
      <c r="I198" s="403">
        <v>414582</v>
      </c>
      <c r="J198" s="403">
        <v>119</v>
      </c>
      <c r="K198" s="403">
        <v>413775</v>
      </c>
      <c r="L198" s="403">
        <v>61361</v>
      </c>
      <c r="M198" s="403">
        <v>19122</v>
      </c>
      <c r="N198" s="403">
        <v>24239</v>
      </c>
      <c r="O198" s="403">
        <v>5821</v>
      </c>
      <c r="P198" s="403">
        <v>31602</v>
      </c>
      <c r="Q198" s="403">
        <v>28723</v>
      </c>
      <c r="R198" s="403">
        <v>36821</v>
      </c>
      <c r="S198" s="444">
        <v>1404171</v>
      </c>
    </row>
    <row r="199" spans="2:19" ht="16.2" x14ac:dyDescent="0.35">
      <c r="B199" s="396" t="s">
        <v>253</v>
      </c>
      <c r="C199" s="402">
        <v>432</v>
      </c>
      <c r="D199" s="402">
        <v>49</v>
      </c>
      <c r="E199" s="402">
        <v>-207</v>
      </c>
      <c r="F199" s="402">
        <v>1113</v>
      </c>
      <c r="G199" s="402">
        <v>-4084</v>
      </c>
      <c r="H199" s="402">
        <v>-4904</v>
      </c>
      <c r="I199" s="402">
        <v>-20903</v>
      </c>
      <c r="J199" s="402">
        <v>-4</v>
      </c>
      <c r="K199" s="402">
        <v>-9644</v>
      </c>
      <c r="L199" s="402">
        <v>-5239</v>
      </c>
      <c r="M199" s="402">
        <v>59</v>
      </c>
      <c r="N199" s="402">
        <v>-127</v>
      </c>
      <c r="O199" s="402">
        <v>-505</v>
      </c>
      <c r="P199" s="402">
        <v>34</v>
      </c>
      <c r="Q199" s="402">
        <v>-162</v>
      </c>
      <c r="R199" s="402">
        <v>-2491</v>
      </c>
      <c r="S199" s="443">
        <v>-46583</v>
      </c>
    </row>
    <row r="200" spans="2:19" ht="16.2" x14ac:dyDescent="0.35">
      <c r="B200" s="396" t="s">
        <v>254</v>
      </c>
      <c r="C200" s="404">
        <v>9.3409444732745206E-3</v>
      </c>
      <c r="D200" s="404">
        <v>4.0392383150605884E-3</v>
      </c>
      <c r="E200" s="404">
        <v>-3.6704080004255546E-3</v>
      </c>
      <c r="F200" s="404">
        <v>5.4470709146968138E-2</v>
      </c>
      <c r="G200" s="404">
        <v>-2.765251540388652E-2</v>
      </c>
      <c r="H200" s="404">
        <v>-9.796831611962363E-2</v>
      </c>
      <c r="I200" s="404">
        <v>-6.0715821027315292E-2</v>
      </c>
      <c r="J200" s="404">
        <v>-3.3057851239669422E-2</v>
      </c>
      <c r="K200" s="404">
        <v>-2.55289636204327E-2</v>
      </c>
      <c r="L200" s="404">
        <v>-0.10146218650140408</v>
      </c>
      <c r="M200" s="404">
        <v>3.1147714074543343E-3</v>
      </c>
      <c r="N200" s="404">
        <v>-5.5133492511395699E-3</v>
      </c>
      <c r="O200" s="404">
        <v>-8.9491405280878969E-2</v>
      </c>
      <c r="P200" s="404">
        <v>1.0975176732625326E-3</v>
      </c>
      <c r="Q200" s="404">
        <v>-5.7165037580719147E-3</v>
      </c>
      <c r="R200" s="404">
        <v>-8.0432676783984497E-2</v>
      </c>
      <c r="S200" s="445">
        <v>-3.7426194881666763E-2</v>
      </c>
    </row>
    <row r="201" spans="2:19" ht="16.2" x14ac:dyDescent="0.35">
      <c r="B201" s="396" t="s">
        <v>255</v>
      </c>
      <c r="C201" s="402">
        <v>-3752</v>
      </c>
      <c r="D201" s="402">
        <v>-1538</v>
      </c>
      <c r="E201" s="402">
        <v>-7320</v>
      </c>
      <c r="F201" s="402">
        <v>1929</v>
      </c>
      <c r="G201" s="402">
        <v>-55902</v>
      </c>
      <c r="H201" s="402">
        <v>-59320</v>
      </c>
      <c r="I201" s="402">
        <v>-219308</v>
      </c>
      <c r="J201" s="402">
        <v>-15</v>
      </c>
      <c r="K201" s="402">
        <v>-143533</v>
      </c>
      <c r="L201" s="402">
        <v>-28556</v>
      </c>
      <c r="M201" s="402">
        <v>-480</v>
      </c>
      <c r="N201" s="402">
        <v>-4013</v>
      </c>
      <c r="O201" s="402">
        <v>-1056</v>
      </c>
      <c r="P201" s="402">
        <v>-347</v>
      </c>
      <c r="Q201" s="402">
        <v>-4371</v>
      </c>
      <c r="R201" s="402">
        <v>-25939</v>
      </c>
      <c r="S201" s="443">
        <v>-553521</v>
      </c>
    </row>
    <row r="202" spans="2:19" ht="16.8" thickBot="1" x14ac:dyDescent="0.4">
      <c r="B202" s="396" t="s">
        <v>256</v>
      </c>
      <c r="C202" s="404">
        <v>-7.4397208121827416E-2</v>
      </c>
      <c r="D202" s="404">
        <v>-0.11211546872721971</v>
      </c>
      <c r="E202" s="404">
        <v>-0.11525743977326405</v>
      </c>
      <c r="F202" s="404">
        <v>9.8333078452362749E-2</v>
      </c>
      <c r="G202" s="404">
        <v>-0.2801992902540249</v>
      </c>
      <c r="H202" s="404">
        <v>-0.56780220726886377</v>
      </c>
      <c r="I202" s="404">
        <v>-0.40411954721097659</v>
      </c>
      <c r="J202" s="404">
        <v>-0.11363636363636363</v>
      </c>
      <c r="K202" s="404">
        <v>-0.28052636927935959</v>
      </c>
      <c r="L202" s="404">
        <v>-0.38099050058704237</v>
      </c>
      <c r="M202" s="404">
        <v>-2.4639392228325036E-2</v>
      </c>
      <c r="N202" s="404">
        <v>-0.14906578507484863</v>
      </c>
      <c r="O202" s="404">
        <v>-0.1704875686147885</v>
      </c>
      <c r="P202" s="404">
        <v>-1.1065051020408164E-2</v>
      </c>
      <c r="Q202" s="404">
        <v>-0.13429396583507436</v>
      </c>
      <c r="R202" s="404">
        <v>-0.47666213385276929</v>
      </c>
      <c r="S202" s="445">
        <v>-0.31600861155023319</v>
      </c>
    </row>
    <row r="203" spans="2:19" ht="16.8" hidden="1" thickBot="1" x14ac:dyDescent="0.4">
      <c r="B203" s="162" t="s">
        <v>427</v>
      </c>
      <c r="C203" s="163">
        <v>0</v>
      </c>
      <c r="D203" s="163">
        <v>0</v>
      </c>
      <c r="E203" s="163">
        <v>0</v>
      </c>
      <c r="F203" s="163">
        <v>0</v>
      </c>
      <c r="G203" s="164">
        <v>0</v>
      </c>
      <c r="H203" s="164">
        <v>0</v>
      </c>
      <c r="I203" s="163">
        <v>0</v>
      </c>
      <c r="J203" s="163">
        <v>0</v>
      </c>
      <c r="K203" s="163">
        <v>0</v>
      </c>
      <c r="L203" s="163">
        <v>0</v>
      </c>
      <c r="M203" s="163">
        <v>0</v>
      </c>
      <c r="N203" s="163">
        <v>0</v>
      </c>
      <c r="O203" s="163">
        <v>0</v>
      </c>
      <c r="P203" s="163">
        <v>0</v>
      </c>
      <c r="Q203" s="163">
        <v>0</v>
      </c>
      <c r="R203" s="163">
        <v>0</v>
      </c>
      <c r="S203" s="165">
        <v>0</v>
      </c>
    </row>
    <row r="204" spans="2:19" ht="16.8" hidden="1" thickBot="1" x14ac:dyDescent="0.4">
      <c r="B204" s="162" t="s">
        <v>428</v>
      </c>
      <c r="C204" s="163">
        <v>0</v>
      </c>
      <c r="D204" s="163">
        <v>0</v>
      </c>
      <c r="E204" s="163">
        <v>0</v>
      </c>
      <c r="F204" s="163">
        <v>0</v>
      </c>
      <c r="G204" s="163">
        <v>0</v>
      </c>
      <c r="H204" s="163">
        <v>0</v>
      </c>
      <c r="I204" s="163">
        <v>0</v>
      </c>
      <c r="J204" s="163">
        <v>0</v>
      </c>
      <c r="K204" s="163">
        <v>0</v>
      </c>
      <c r="L204" s="163">
        <v>0</v>
      </c>
      <c r="M204" s="163">
        <v>0</v>
      </c>
      <c r="N204" s="163">
        <v>0</v>
      </c>
      <c r="O204" s="163">
        <v>0</v>
      </c>
      <c r="P204" s="163">
        <v>0</v>
      </c>
      <c r="Q204" s="163">
        <v>0</v>
      </c>
      <c r="R204" s="163">
        <v>0</v>
      </c>
      <c r="S204" s="165">
        <v>0</v>
      </c>
    </row>
    <row r="205" spans="2:19" ht="16.8" hidden="1" thickBot="1" x14ac:dyDescent="0.4">
      <c r="B205" s="166" t="s">
        <v>429</v>
      </c>
      <c r="C205" s="163">
        <v>0</v>
      </c>
      <c r="D205" s="163">
        <v>0</v>
      </c>
      <c r="E205" s="163">
        <v>0</v>
      </c>
      <c r="F205" s="163">
        <v>0</v>
      </c>
      <c r="G205" s="164">
        <v>0</v>
      </c>
      <c r="H205" s="164">
        <v>0</v>
      </c>
      <c r="I205" s="163">
        <v>0</v>
      </c>
      <c r="J205" s="163">
        <v>0</v>
      </c>
      <c r="K205" s="163">
        <v>0</v>
      </c>
      <c r="L205" s="163">
        <v>0</v>
      </c>
      <c r="M205" s="163">
        <v>0</v>
      </c>
      <c r="N205" s="163">
        <v>0</v>
      </c>
      <c r="O205" s="163">
        <v>0</v>
      </c>
      <c r="P205" s="163">
        <v>0</v>
      </c>
      <c r="Q205" s="163">
        <v>0</v>
      </c>
      <c r="R205" s="163">
        <v>0</v>
      </c>
      <c r="S205" s="165">
        <v>0</v>
      </c>
    </row>
    <row r="206" spans="2:19" ht="16.8" hidden="1" thickBot="1" x14ac:dyDescent="0.4">
      <c r="B206" s="167" t="s">
        <v>430</v>
      </c>
      <c r="C206" s="168">
        <v>0</v>
      </c>
      <c r="D206" s="168">
        <v>0</v>
      </c>
      <c r="E206" s="168">
        <v>0</v>
      </c>
      <c r="F206" s="168">
        <v>0</v>
      </c>
      <c r="G206" s="169">
        <v>0</v>
      </c>
      <c r="H206" s="169">
        <v>0</v>
      </c>
      <c r="I206" s="168">
        <v>0</v>
      </c>
      <c r="J206" s="168">
        <v>0</v>
      </c>
      <c r="K206" s="168">
        <v>0</v>
      </c>
      <c r="L206" s="168">
        <v>0</v>
      </c>
      <c r="M206" s="168">
        <v>0</v>
      </c>
      <c r="N206" s="168">
        <v>0</v>
      </c>
      <c r="O206" s="168">
        <v>0</v>
      </c>
      <c r="P206" s="168">
        <v>0</v>
      </c>
      <c r="Q206" s="168">
        <v>0</v>
      </c>
      <c r="R206" s="168">
        <v>0</v>
      </c>
      <c r="S206" s="170">
        <v>0</v>
      </c>
    </row>
    <row r="207" spans="2:19" ht="16.8" hidden="1" thickBot="1" x14ac:dyDescent="0.4">
      <c r="B207" s="162">
        <v>0</v>
      </c>
      <c r="C207" s="163">
        <v>0</v>
      </c>
      <c r="D207" s="163">
        <v>0</v>
      </c>
      <c r="E207" s="163">
        <v>0</v>
      </c>
      <c r="F207" s="163">
        <v>0</v>
      </c>
      <c r="G207" s="163">
        <v>0</v>
      </c>
      <c r="H207" s="163">
        <v>0</v>
      </c>
      <c r="I207" s="163">
        <v>0</v>
      </c>
      <c r="J207" s="163">
        <v>0</v>
      </c>
      <c r="K207" s="163">
        <v>0</v>
      </c>
      <c r="L207" s="163">
        <v>0</v>
      </c>
      <c r="M207" s="163">
        <v>0</v>
      </c>
      <c r="N207" s="163">
        <v>0</v>
      </c>
      <c r="O207" s="163">
        <v>0</v>
      </c>
      <c r="P207" s="163">
        <v>0</v>
      </c>
      <c r="Q207" s="163">
        <v>0</v>
      </c>
      <c r="R207" s="163">
        <v>0</v>
      </c>
      <c r="S207" s="170">
        <v>0</v>
      </c>
    </row>
    <row r="208" spans="2:19" x14ac:dyDescent="0.35">
      <c r="B208" s="493" t="s">
        <v>4</v>
      </c>
      <c r="C208" s="494"/>
      <c r="D208" s="494"/>
      <c r="E208" s="494"/>
      <c r="F208" s="494"/>
      <c r="G208" s="494"/>
      <c r="H208" s="494"/>
      <c r="I208" s="494"/>
      <c r="J208" s="494"/>
      <c r="K208" s="494"/>
      <c r="L208" s="494"/>
      <c r="M208" s="494"/>
      <c r="N208" s="494"/>
      <c r="O208" s="494"/>
      <c r="P208" s="494"/>
      <c r="Q208" s="494"/>
      <c r="R208" s="494"/>
      <c r="S208" s="495"/>
    </row>
    <row r="209" spans="2:20" x14ac:dyDescent="0.35">
      <c r="B209" s="496" t="s">
        <v>109</v>
      </c>
      <c r="C209" s="497"/>
      <c r="D209" s="497"/>
      <c r="E209" s="497"/>
      <c r="F209" s="497"/>
      <c r="G209" s="497"/>
      <c r="H209" s="497"/>
      <c r="I209" s="497"/>
      <c r="J209" s="497"/>
      <c r="K209" s="497"/>
      <c r="L209" s="497"/>
      <c r="M209" s="497"/>
      <c r="N209" s="497"/>
      <c r="O209" s="497"/>
      <c r="P209" s="497"/>
      <c r="Q209" s="497"/>
      <c r="R209" s="497"/>
      <c r="S209" s="498"/>
    </row>
    <row r="210" spans="2:20" x14ac:dyDescent="0.35">
      <c r="B210" s="487" t="s">
        <v>234</v>
      </c>
      <c r="C210" s="488"/>
      <c r="D210" s="488"/>
      <c r="E210" s="488"/>
      <c r="F210" s="488"/>
      <c r="G210" s="488"/>
      <c r="H210" s="488"/>
      <c r="I210" s="488"/>
      <c r="J210" s="488"/>
      <c r="K210" s="488"/>
      <c r="L210" s="488"/>
      <c r="M210" s="488"/>
      <c r="N210" s="488"/>
      <c r="O210" s="488"/>
      <c r="P210" s="488"/>
      <c r="Q210" s="488"/>
      <c r="R210" s="488"/>
      <c r="S210" s="489"/>
    </row>
    <row r="211" spans="2:20" x14ac:dyDescent="0.35">
      <c r="B211" s="487" t="s">
        <v>149</v>
      </c>
      <c r="C211" s="488"/>
      <c r="D211" s="488"/>
      <c r="E211" s="488"/>
      <c r="F211" s="488"/>
      <c r="G211" s="488"/>
      <c r="H211" s="488"/>
      <c r="I211" s="488"/>
      <c r="J211" s="488"/>
      <c r="K211" s="488"/>
      <c r="L211" s="488"/>
      <c r="M211" s="488"/>
      <c r="N211" s="488"/>
      <c r="O211" s="488"/>
      <c r="P211" s="488"/>
      <c r="Q211" s="488"/>
      <c r="R211" s="488"/>
      <c r="S211" s="489"/>
    </row>
    <row r="212" spans="2:20" ht="15" customHeight="1" x14ac:dyDescent="0.35">
      <c r="B212" s="487" t="s">
        <v>141</v>
      </c>
      <c r="C212" s="488"/>
      <c r="D212" s="488"/>
      <c r="E212" s="488"/>
      <c r="F212" s="488"/>
      <c r="G212" s="488"/>
      <c r="H212" s="488"/>
      <c r="I212" s="488"/>
      <c r="J212" s="488"/>
      <c r="K212" s="488"/>
      <c r="L212" s="488"/>
      <c r="M212" s="488"/>
      <c r="N212" s="488"/>
      <c r="O212" s="488"/>
      <c r="P212" s="488"/>
      <c r="Q212" s="488"/>
      <c r="R212" s="488"/>
      <c r="S212" s="489"/>
    </row>
    <row r="213" spans="2:20" ht="15" customHeight="1" thickBot="1" x14ac:dyDescent="0.4">
      <c r="B213" s="484" t="s">
        <v>179</v>
      </c>
      <c r="C213" s="485"/>
      <c r="D213" s="485"/>
      <c r="E213" s="485"/>
      <c r="F213" s="485"/>
      <c r="G213" s="485"/>
      <c r="H213" s="485"/>
      <c r="I213" s="485"/>
      <c r="J213" s="485"/>
      <c r="K213" s="485"/>
      <c r="L213" s="485"/>
      <c r="M213" s="485"/>
      <c r="N213" s="485"/>
      <c r="O213" s="485"/>
      <c r="P213" s="485"/>
      <c r="Q213" s="485"/>
      <c r="R213" s="485"/>
      <c r="S213" s="486"/>
    </row>
    <row r="214" spans="2:20" ht="32.4" x14ac:dyDescent="0.35">
      <c r="T214" s="171" t="s">
        <v>83</v>
      </c>
    </row>
    <row r="215" spans="2:20" ht="15.75" customHeight="1" x14ac:dyDescent="0.35"/>
    <row r="216" spans="2:20" ht="16.5" customHeight="1" x14ac:dyDescent="0.35"/>
    <row r="217" spans="2:20" ht="15.75" customHeight="1" x14ac:dyDescent="0.35"/>
  </sheetData>
  <mergeCells count="7">
    <mergeCell ref="B213:S213"/>
    <mergeCell ref="B212:S212"/>
    <mergeCell ref="B1:S1"/>
    <mergeCell ref="B208:S208"/>
    <mergeCell ref="B209:S209"/>
    <mergeCell ref="B210:S210"/>
    <mergeCell ref="B211:S211"/>
  </mergeCells>
  <printOptions horizontalCentered="1"/>
  <pageMargins left="0.28999999999999998" right="0.28999999999999998" top="0.7" bottom="0.43" header="0.3" footer="0.27"/>
  <pageSetup scale="42" firstPageNumber="3"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2"/>
  <sheetViews>
    <sheetView view="pageBreakPreview" topLeftCell="A42" zoomScale="70" zoomScaleNormal="100" zoomScaleSheetLayoutView="70" workbookViewId="0">
      <selection activeCell="H133" sqref="H133"/>
    </sheetView>
  </sheetViews>
  <sheetFormatPr defaultColWidth="13" defaultRowHeight="14.4" x14ac:dyDescent="0.35"/>
  <cols>
    <col min="1" max="1" width="46.6640625" style="68" customWidth="1"/>
    <col min="2" max="2" width="14.109375" style="68" customWidth="1"/>
    <col min="3" max="4" width="14.5546875" style="68" customWidth="1"/>
    <col min="5" max="5" width="13.33203125" style="68" customWidth="1"/>
    <col min="6" max="7" width="18.109375" style="68" customWidth="1"/>
    <col min="8" max="8" width="13.88671875" style="68" customWidth="1"/>
    <col min="9" max="11" width="19.44140625" style="68" customWidth="1"/>
    <col min="12" max="12" width="14.88671875" style="68" customWidth="1"/>
    <col min="13" max="17" width="18.5546875" style="68" customWidth="1"/>
    <col min="18" max="18" width="16.44140625" style="68" customWidth="1"/>
    <col min="19" max="19" width="12.33203125" style="68" customWidth="1"/>
    <col min="20" max="16384" width="13" style="68"/>
  </cols>
  <sheetData>
    <row r="1" spans="1:18" ht="15" thickBot="1" x14ac:dyDescent="0.4">
      <c r="A1" s="68" t="s">
        <v>171</v>
      </c>
    </row>
    <row r="2" spans="1:18" ht="18.600000000000001" x14ac:dyDescent="0.35">
      <c r="A2" s="505" t="s">
        <v>155</v>
      </c>
      <c r="B2" s="506"/>
      <c r="C2" s="506"/>
      <c r="D2" s="506"/>
      <c r="E2" s="506"/>
      <c r="F2" s="506"/>
      <c r="G2" s="506"/>
      <c r="H2" s="506"/>
      <c r="I2" s="506"/>
      <c r="J2" s="506"/>
      <c r="K2" s="506"/>
      <c r="L2" s="506"/>
      <c r="M2" s="506"/>
      <c r="N2" s="506"/>
      <c r="O2" s="506"/>
      <c r="P2" s="506"/>
      <c r="Q2" s="506"/>
      <c r="R2" s="507"/>
    </row>
    <row r="3" spans="1:18" ht="80.099999999999994" customHeight="1" thickBot="1" x14ac:dyDescent="0.4">
      <c r="A3" s="425" t="s">
        <v>228</v>
      </c>
      <c r="B3" s="172" t="s">
        <v>34</v>
      </c>
      <c r="C3" s="172" t="s">
        <v>35</v>
      </c>
      <c r="D3" s="172" t="s">
        <v>36</v>
      </c>
      <c r="E3" s="172" t="s">
        <v>23</v>
      </c>
      <c r="F3" s="172" t="s">
        <v>37</v>
      </c>
      <c r="G3" s="172" t="s">
        <v>38</v>
      </c>
      <c r="H3" s="172" t="s">
        <v>39</v>
      </c>
      <c r="I3" s="172" t="s">
        <v>1</v>
      </c>
      <c r="J3" s="172" t="s">
        <v>44</v>
      </c>
      <c r="K3" s="172" t="s">
        <v>40</v>
      </c>
      <c r="L3" s="172" t="s">
        <v>2</v>
      </c>
      <c r="M3" s="172" t="s">
        <v>41</v>
      </c>
      <c r="N3" s="172" t="s">
        <v>42</v>
      </c>
      <c r="O3" s="172" t="s">
        <v>43</v>
      </c>
      <c r="P3" s="172" t="s">
        <v>7</v>
      </c>
      <c r="Q3" s="172" t="s">
        <v>140</v>
      </c>
      <c r="R3" s="173" t="s">
        <v>0</v>
      </c>
    </row>
    <row r="4" spans="1:18" ht="19.2" thickBot="1" x14ac:dyDescent="0.4">
      <c r="A4" s="174" t="s">
        <v>156</v>
      </c>
      <c r="B4" s="376"/>
      <c r="C4" s="376"/>
      <c r="D4" s="376"/>
      <c r="E4" s="376"/>
      <c r="F4" s="376"/>
      <c r="G4" s="376"/>
      <c r="H4" s="376"/>
      <c r="I4" s="376"/>
      <c r="J4" s="376"/>
      <c r="K4" s="376"/>
      <c r="L4" s="376"/>
      <c r="M4" s="376"/>
      <c r="N4" s="376"/>
      <c r="O4" s="376"/>
      <c r="P4" s="376"/>
      <c r="Q4" s="376"/>
      <c r="R4" s="376"/>
    </row>
    <row r="5" spans="1:18" ht="16.2" x14ac:dyDescent="0.35">
      <c r="A5" s="153">
        <v>45108</v>
      </c>
      <c r="B5" s="175">
        <v>39817</v>
      </c>
      <c r="C5" s="175">
        <v>11173</v>
      </c>
      <c r="D5" s="175">
        <v>56299</v>
      </c>
      <c r="E5" s="175">
        <v>17100</v>
      </c>
      <c r="F5" s="175">
        <v>169341</v>
      </c>
      <c r="G5" s="175">
        <v>83877</v>
      </c>
      <c r="H5" s="175">
        <v>449099</v>
      </c>
      <c r="I5" s="175">
        <v>120</v>
      </c>
      <c r="J5" s="175">
        <v>459794</v>
      </c>
      <c r="K5" s="175">
        <v>66110</v>
      </c>
      <c r="L5" s="175">
        <v>18953</v>
      </c>
      <c r="M5" s="175">
        <v>23477</v>
      </c>
      <c r="N5" s="175">
        <v>5578</v>
      </c>
      <c r="O5" s="175">
        <v>32886</v>
      </c>
      <c r="P5" s="175">
        <v>31221</v>
      </c>
      <c r="Q5" s="175">
        <v>47484</v>
      </c>
      <c r="R5" s="175">
        <v>1512329</v>
      </c>
    </row>
    <row r="6" spans="1:18" ht="16.2" x14ac:dyDescent="0.35">
      <c r="A6" s="143">
        <v>45139</v>
      </c>
      <c r="B6" s="156">
        <v>39213</v>
      </c>
      <c r="C6" s="156">
        <v>11008</v>
      </c>
      <c r="D6" s="156">
        <v>55615</v>
      </c>
      <c r="E6" s="156">
        <v>17049</v>
      </c>
      <c r="F6" s="156">
        <v>164041</v>
      </c>
      <c r="G6" s="156">
        <v>79441</v>
      </c>
      <c r="H6" s="156">
        <v>434680</v>
      </c>
      <c r="I6" s="156">
        <v>122</v>
      </c>
      <c r="J6" s="156">
        <v>446933</v>
      </c>
      <c r="K6" s="156">
        <v>64585</v>
      </c>
      <c r="L6" s="156">
        <v>19004</v>
      </c>
      <c r="M6" s="156">
        <v>22998</v>
      </c>
      <c r="N6" s="156">
        <v>5613</v>
      </c>
      <c r="O6" s="156">
        <v>32939</v>
      </c>
      <c r="P6" s="156">
        <v>30376</v>
      </c>
      <c r="Q6" s="156">
        <v>45634</v>
      </c>
      <c r="R6" s="156">
        <v>1469251</v>
      </c>
    </row>
    <row r="7" spans="1:18" ht="16.2" x14ac:dyDescent="0.35">
      <c r="A7" s="143">
        <v>45170</v>
      </c>
      <c r="B7" s="156">
        <v>38843</v>
      </c>
      <c r="C7" s="156">
        <v>10897</v>
      </c>
      <c r="D7" s="156">
        <v>55178</v>
      </c>
      <c r="E7" s="156">
        <v>17091</v>
      </c>
      <c r="F7" s="156">
        <v>158062</v>
      </c>
      <c r="G7" s="156">
        <v>74877</v>
      </c>
      <c r="H7" s="156">
        <v>419769</v>
      </c>
      <c r="I7" s="156">
        <v>119</v>
      </c>
      <c r="J7" s="156">
        <v>432026</v>
      </c>
      <c r="K7" s="156">
        <v>63117</v>
      </c>
      <c r="L7" s="156">
        <v>19083</v>
      </c>
      <c r="M7" s="156">
        <v>22520</v>
      </c>
      <c r="N7" s="156">
        <v>5537</v>
      </c>
      <c r="O7" s="156">
        <v>32785</v>
      </c>
      <c r="P7" s="156">
        <v>29739</v>
      </c>
      <c r="Q7" s="156">
        <v>43817</v>
      </c>
      <c r="R7" s="156">
        <v>1423460</v>
      </c>
    </row>
    <row r="8" spans="1:18" ht="16.2" x14ac:dyDescent="0.35">
      <c r="A8" s="143">
        <v>45200</v>
      </c>
      <c r="B8" s="156">
        <v>38680</v>
      </c>
      <c r="C8" s="156">
        <v>10815</v>
      </c>
      <c r="D8" s="156">
        <v>54895</v>
      </c>
      <c r="E8" s="156">
        <v>17093</v>
      </c>
      <c r="F8" s="156">
        <v>154986</v>
      </c>
      <c r="G8" s="156">
        <v>72547</v>
      </c>
      <c r="H8" s="156">
        <v>412405</v>
      </c>
      <c r="I8" s="156">
        <v>119</v>
      </c>
      <c r="J8" s="156">
        <v>426243</v>
      </c>
      <c r="K8" s="156">
        <v>63128</v>
      </c>
      <c r="L8" s="156">
        <v>18839</v>
      </c>
      <c r="M8" s="156">
        <v>22412</v>
      </c>
      <c r="N8" s="156">
        <v>5469</v>
      </c>
      <c r="O8" s="156">
        <v>32645</v>
      </c>
      <c r="P8" s="156">
        <v>29626</v>
      </c>
      <c r="Q8" s="156">
        <v>43447</v>
      </c>
      <c r="R8" s="156">
        <v>1403349</v>
      </c>
    </row>
    <row r="9" spans="1:18" ht="16.2" x14ac:dyDescent="0.35">
      <c r="A9" s="143">
        <v>45231</v>
      </c>
      <c r="B9" s="156">
        <v>38122</v>
      </c>
      <c r="C9" s="156">
        <v>10700</v>
      </c>
      <c r="D9" s="156">
        <v>54062</v>
      </c>
      <c r="E9" s="156">
        <v>17416</v>
      </c>
      <c r="F9" s="156">
        <v>146292</v>
      </c>
      <c r="G9" s="156">
        <v>63753</v>
      </c>
      <c r="H9" s="156">
        <v>379168</v>
      </c>
      <c r="I9" s="156">
        <v>118</v>
      </c>
      <c r="J9" s="156">
        <v>396944</v>
      </c>
      <c r="K9" s="156">
        <v>61233</v>
      </c>
      <c r="L9" s="156">
        <v>18826</v>
      </c>
      <c r="M9" s="156">
        <v>21499</v>
      </c>
      <c r="N9" s="156">
        <v>5151</v>
      </c>
      <c r="O9" s="156">
        <v>31924</v>
      </c>
      <c r="P9" s="156">
        <v>28409</v>
      </c>
      <c r="Q9" s="156">
        <v>39778</v>
      </c>
      <c r="R9" s="156">
        <v>1313395</v>
      </c>
    </row>
    <row r="10" spans="1:18" ht="16.2" x14ac:dyDescent="0.35">
      <c r="A10" s="143">
        <v>45261</v>
      </c>
      <c r="B10" s="156">
        <v>37667</v>
      </c>
      <c r="C10" s="156">
        <v>10596</v>
      </c>
      <c r="D10" s="156">
        <v>53704</v>
      </c>
      <c r="E10" s="156">
        <v>17510</v>
      </c>
      <c r="F10" s="156">
        <v>142412</v>
      </c>
      <c r="G10" s="156">
        <v>58930</v>
      </c>
      <c r="H10" s="156">
        <v>359086</v>
      </c>
      <c r="I10" s="156">
        <v>118</v>
      </c>
      <c r="J10" s="156">
        <v>388435</v>
      </c>
      <c r="K10" s="156">
        <v>56569</v>
      </c>
      <c r="L10" s="156">
        <v>18852</v>
      </c>
      <c r="M10" s="156">
        <v>21384</v>
      </c>
      <c r="N10" s="156">
        <v>5149</v>
      </c>
      <c r="O10" s="156">
        <v>31544</v>
      </c>
      <c r="P10" s="156">
        <v>28398</v>
      </c>
      <c r="Q10" s="156">
        <v>37750</v>
      </c>
      <c r="R10" s="156">
        <v>1268104</v>
      </c>
    </row>
    <row r="11" spans="1:18" ht="16.2" x14ac:dyDescent="0.35">
      <c r="A11" s="143">
        <v>45292</v>
      </c>
      <c r="B11" s="156">
        <v>37129</v>
      </c>
      <c r="C11" s="156">
        <v>10476</v>
      </c>
      <c r="D11" s="156">
        <v>53278</v>
      </c>
      <c r="E11" s="156">
        <v>17459</v>
      </c>
      <c r="F11" s="156">
        <v>138383</v>
      </c>
      <c r="G11" s="156">
        <v>53381</v>
      </c>
      <c r="H11" s="156">
        <v>336732</v>
      </c>
      <c r="I11" s="156">
        <v>121</v>
      </c>
      <c r="J11" s="156">
        <v>374079</v>
      </c>
      <c r="K11" s="156">
        <v>56954</v>
      </c>
      <c r="L11" s="156">
        <v>18792</v>
      </c>
      <c r="M11" s="156">
        <v>21220</v>
      </c>
      <c r="N11" s="156">
        <v>5112</v>
      </c>
      <c r="O11" s="156">
        <v>31405</v>
      </c>
      <c r="P11" s="156">
        <v>28285</v>
      </c>
      <c r="Q11" s="156">
        <v>36655</v>
      </c>
      <c r="R11" s="156">
        <v>1219461</v>
      </c>
    </row>
    <row r="12" spans="1:18" ht="16.2" x14ac:dyDescent="0.35">
      <c r="A12" s="143">
        <v>45323</v>
      </c>
      <c r="B12" s="156">
        <v>36415</v>
      </c>
      <c r="C12" s="156">
        <v>10213</v>
      </c>
      <c r="D12" s="156">
        <v>51664</v>
      </c>
      <c r="E12" s="156">
        <v>17836</v>
      </c>
      <c r="F12" s="156">
        <v>134208</v>
      </c>
      <c r="G12" s="156">
        <v>48455</v>
      </c>
      <c r="H12" s="156">
        <v>318924</v>
      </c>
      <c r="I12" s="156">
        <v>121</v>
      </c>
      <c r="J12" s="156">
        <v>366508</v>
      </c>
      <c r="K12" s="156">
        <v>50821</v>
      </c>
      <c r="L12" s="156">
        <v>18696</v>
      </c>
      <c r="M12" s="156">
        <v>20775</v>
      </c>
      <c r="N12" s="156">
        <v>5054</v>
      </c>
      <c r="O12" s="156">
        <v>30994</v>
      </c>
      <c r="P12" s="156">
        <v>28348</v>
      </c>
      <c r="Q12" s="156">
        <v>32388</v>
      </c>
      <c r="R12" s="156">
        <v>1171420</v>
      </c>
    </row>
    <row r="13" spans="1:18" ht="16.2" x14ac:dyDescent="0.35">
      <c r="A13" s="143">
        <v>45352</v>
      </c>
      <c r="B13" s="156">
        <v>36566</v>
      </c>
      <c r="C13" s="156">
        <v>10055</v>
      </c>
      <c r="D13" s="156">
        <v>50972</v>
      </c>
      <c r="E13" s="156">
        <v>18046</v>
      </c>
      <c r="F13" s="156">
        <v>130698</v>
      </c>
      <c r="G13" s="156">
        <v>43686</v>
      </c>
      <c r="H13" s="156">
        <v>297459</v>
      </c>
      <c r="I13" s="156">
        <v>121</v>
      </c>
      <c r="J13" s="156">
        <v>356824</v>
      </c>
      <c r="K13" s="156">
        <v>48358</v>
      </c>
      <c r="L13" s="156">
        <v>18638</v>
      </c>
      <c r="M13" s="156">
        <v>20501</v>
      </c>
      <c r="N13" s="156">
        <v>5055</v>
      </c>
      <c r="O13" s="156">
        <v>30955</v>
      </c>
      <c r="P13" s="156">
        <v>28339</v>
      </c>
      <c r="Q13" s="156">
        <v>30967</v>
      </c>
      <c r="R13" s="156">
        <v>1127240</v>
      </c>
    </row>
    <row r="14" spans="1:18" ht="16.2" x14ac:dyDescent="0.35">
      <c r="A14" s="143">
        <v>45383</v>
      </c>
      <c r="B14" s="156">
        <v>36848</v>
      </c>
      <c r="C14" s="156">
        <v>10086</v>
      </c>
      <c r="D14" s="156">
        <v>50784</v>
      </c>
      <c r="E14" s="156">
        <v>19010</v>
      </c>
      <c r="F14" s="156">
        <v>127125</v>
      </c>
      <c r="G14" s="156">
        <v>39392</v>
      </c>
      <c r="H14" s="156">
        <v>279211</v>
      </c>
      <c r="I14" s="156">
        <v>117</v>
      </c>
      <c r="J14" s="156">
        <v>347556</v>
      </c>
      <c r="K14" s="156">
        <v>43428</v>
      </c>
      <c r="L14" s="156">
        <v>18701</v>
      </c>
      <c r="M14" s="156">
        <v>20346</v>
      </c>
      <c r="N14" s="156">
        <v>4595</v>
      </c>
      <c r="O14" s="156">
        <v>30985</v>
      </c>
      <c r="P14" s="156">
        <v>28177</v>
      </c>
      <c r="Q14" s="156">
        <v>28474</v>
      </c>
      <c r="R14" s="156">
        <v>1084835</v>
      </c>
    </row>
    <row r="15" spans="1:18" ht="16.2" x14ac:dyDescent="0.35">
      <c r="A15" s="143">
        <v>45413</v>
      </c>
      <c r="B15" s="156"/>
      <c r="C15" s="156"/>
      <c r="D15" s="156"/>
      <c r="E15" s="156"/>
      <c r="F15" s="156"/>
      <c r="G15" s="156"/>
      <c r="H15" s="156"/>
      <c r="I15" s="156"/>
      <c r="J15" s="156"/>
      <c r="K15" s="156"/>
      <c r="L15" s="156"/>
      <c r="M15" s="156"/>
      <c r="N15" s="156"/>
      <c r="O15" s="156"/>
      <c r="P15" s="156"/>
      <c r="Q15" s="156"/>
      <c r="R15" s="156"/>
    </row>
    <row r="16" spans="1:18" ht="16.8" thickBot="1" x14ac:dyDescent="0.4">
      <c r="A16" s="179">
        <v>45444</v>
      </c>
      <c r="B16" s="180"/>
      <c r="C16" s="180"/>
      <c r="D16" s="180"/>
      <c r="E16" s="180"/>
      <c r="F16" s="180"/>
      <c r="G16" s="180"/>
      <c r="H16" s="180"/>
      <c r="I16" s="180"/>
      <c r="J16" s="180"/>
      <c r="K16" s="180"/>
      <c r="L16" s="180"/>
      <c r="M16" s="180"/>
      <c r="N16" s="180"/>
      <c r="O16" s="180"/>
      <c r="P16" s="180"/>
      <c r="Q16" s="180"/>
      <c r="R16" s="180"/>
    </row>
    <row r="17" spans="1:18" ht="17.399999999999999" thickTop="1" thickBot="1" x14ac:dyDescent="0.4">
      <c r="A17" s="182" t="s">
        <v>257</v>
      </c>
      <c r="B17" s="183">
        <v>37930</v>
      </c>
      <c r="C17" s="183">
        <v>10602</v>
      </c>
      <c r="D17" s="183">
        <v>53645</v>
      </c>
      <c r="E17" s="183">
        <v>17561</v>
      </c>
      <c r="F17" s="183">
        <v>146555</v>
      </c>
      <c r="G17" s="183">
        <v>61834</v>
      </c>
      <c r="H17" s="183">
        <v>368653</v>
      </c>
      <c r="I17" s="183">
        <v>120</v>
      </c>
      <c r="J17" s="183">
        <v>399534</v>
      </c>
      <c r="K17" s="183">
        <v>57430</v>
      </c>
      <c r="L17" s="183">
        <v>18838</v>
      </c>
      <c r="M17" s="183">
        <v>21713</v>
      </c>
      <c r="N17" s="183">
        <v>5231</v>
      </c>
      <c r="O17" s="183">
        <v>31906</v>
      </c>
      <c r="P17" s="183">
        <v>29092</v>
      </c>
      <c r="Q17" s="183">
        <v>38639</v>
      </c>
      <c r="R17" s="183">
        <v>1299283</v>
      </c>
    </row>
    <row r="18" spans="1:18" ht="19.2" thickBot="1" x14ac:dyDescent="0.4">
      <c r="A18" s="174" t="s">
        <v>157</v>
      </c>
      <c r="B18" s="376"/>
      <c r="C18" s="376"/>
      <c r="D18" s="376"/>
      <c r="E18" s="376"/>
      <c r="F18" s="376"/>
      <c r="G18" s="376"/>
      <c r="H18" s="376"/>
      <c r="I18" s="376"/>
      <c r="J18" s="376"/>
      <c r="K18" s="376"/>
      <c r="L18" s="376"/>
      <c r="M18" s="376"/>
      <c r="N18" s="376"/>
      <c r="O18" s="376"/>
      <c r="P18" s="376"/>
      <c r="Q18" s="376"/>
      <c r="R18" s="376"/>
    </row>
    <row r="19" spans="1:18" ht="16.2" x14ac:dyDescent="0.35">
      <c r="A19" s="153">
        <v>45108</v>
      </c>
      <c r="B19" s="175">
        <v>10151</v>
      </c>
      <c r="C19" s="175">
        <v>2329</v>
      </c>
      <c r="D19" s="175">
        <v>6244</v>
      </c>
      <c r="E19" s="175">
        <v>2125</v>
      </c>
      <c r="F19" s="175">
        <v>21935</v>
      </c>
      <c r="G19" s="175">
        <v>12917</v>
      </c>
      <c r="H19" s="175">
        <v>69621</v>
      </c>
      <c r="I19" s="175">
        <v>0</v>
      </c>
      <c r="J19" s="175">
        <v>28435</v>
      </c>
      <c r="K19" s="175">
        <v>4896</v>
      </c>
      <c r="L19" s="175">
        <v>328</v>
      </c>
      <c r="M19" s="175">
        <v>2637</v>
      </c>
      <c r="N19" s="175">
        <v>605</v>
      </c>
      <c r="O19" s="427" t="s">
        <v>258</v>
      </c>
      <c r="P19" s="175">
        <v>0</v>
      </c>
      <c r="Q19" s="427" t="s">
        <v>258</v>
      </c>
      <c r="R19" s="175">
        <v>162230</v>
      </c>
    </row>
    <row r="20" spans="1:18" ht="16.2" x14ac:dyDescent="0.35">
      <c r="A20" s="143">
        <v>45139</v>
      </c>
      <c r="B20" s="156">
        <v>9979</v>
      </c>
      <c r="C20" s="156">
        <v>2276</v>
      </c>
      <c r="D20" s="156">
        <v>6132</v>
      </c>
      <c r="E20" s="156">
        <v>2125</v>
      </c>
      <c r="F20" s="156">
        <v>21098</v>
      </c>
      <c r="G20" s="156">
        <v>12040</v>
      </c>
      <c r="H20" s="156">
        <v>66159</v>
      </c>
      <c r="I20" s="156">
        <v>0</v>
      </c>
      <c r="J20" s="156">
        <v>27063</v>
      </c>
      <c r="K20" s="156">
        <v>4614</v>
      </c>
      <c r="L20" s="156">
        <v>330</v>
      </c>
      <c r="M20" s="156">
        <v>2556</v>
      </c>
      <c r="N20" s="156">
        <v>601</v>
      </c>
      <c r="O20" s="178" t="s">
        <v>258</v>
      </c>
      <c r="P20" s="156">
        <v>0</v>
      </c>
      <c r="Q20" s="178" t="s">
        <v>258</v>
      </c>
      <c r="R20" s="156">
        <v>154978</v>
      </c>
    </row>
    <row r="21" spans="1:18" ht="16.2" x14ac:dyDescent="0.35">
      <c r="A21" s="143">
        <v>45170</v>
      </c>
      <c r="B21" s="156">
        <v>9865</v>
      </c>
      <c r="C21" s="156">
        <v>2236</v>
      </c>
      <c r="D21" s="156">
        <v>6032</v>
      </c>
      <c r="E21" s="156">
        <v>2124</v>
      </c>
      <c r="F21" s="156">
        <v>20192</v>
      </c>
      <c r="G21" s="156">
        <v>11208</v>
      </c>
      <c r="H21" s="156">
        <v>63222</v>
      </c>
      <c r="I21" s="156">
        <v>0</v>
      </c>
      <c r="J21" s="156">
        <v>25546</v>
      </c>
      <c r="K21" s="156">
        <v>4540</v>
      </c>
      <c r="L21" s="156">
        <v>323</v>
      </c>
      <c r="M21" s="156">
        <v>2498</v>
      </c>
      <c r="N21" s="156">
        <v>593</v>
      </c>
      <c r="O21" s="178" t="s">
        <v>258</v>
      </c>
      <c r="P21" s="156">
        <v>0</v>
      </c>
      <c r="Q21" s="178" t="s">
        <v>258</v>
      </c>
      <c r="R21" s="156">
        <v>148389</v>
      </c>
    </row>
    <row r="22" spans="1:18" ht="16.2" x14ac:dyDescent="0.35">
      <c r="A22" s="143">
        <v>45200</v>
      </c>
      <c r="B22" s="156">
        <v>9894</v>
      </c>
      <c r="C22" s="156">
        <v>2241</v>
      </c>
      <c r="D22" s="156">
        <v>6015</v>
      </c>
      <c r="E22" s="156">
        <v>2118</v>
      </c>
      <c r="F22" s="156">
        <v>19851</v>
      </c>
      <c r="G22" s="156">
        <v>10952</v>
      </c>
      <c r="H22" s="156">
        <v>62509</v>
      </c>
      <c r="I22" s="156">
        <v>0</v>
      </c>
      <c r="J22" s="156">
        <v>25331</v>
      </c>
      <c r="K22" s="156">
        <v>4579</v>
      </c>
      <c r="L22" s="156">
        <v>322</v>
      </c>
      <c r="M22" s="156">
        <v>2507</v>
      </c>
      <c r="N22" s="156">
        <v>632</v>
      </c>
      <c r="O22" s="178" t="s">
        <v>258</v>
      </c>
      <c r="P22" s="156">
        <v>0</v>
      </c>
      <c r="Q22" s="178" t="s">
        <v>258</v>
      </c>
      <c r="R22" s="156">
        <v>146961</v>
      </c>
    </row>
    <row r="23" spans="1:18" ht="16.2" x14ac:dyDescent="0.35">
      <c r="A23" s="143">
        <v>45231</v>
      </c>
      <c r="B23" s="156">
        <v>9761</v>
      </c>
      <c r="C23" s="156">
        <v>2190</v>
      </c>
      <c r="D23" s="156">
        <v>5902</v>
      </c>
      <c r="E23" s="156">
        <v>2220</v>
      </c>
      <c r="F23" s="156">
        <v>18806</v>
      </c>
      <c r="G23" s="156">
        <v>9505</v>
      </c>
      <c r="H23" s="156">
        <v>58031</v>
      </c>
      <c r="I23" s="156">
        <v>0</v>
      </c>
      <c r="J23" s="156">
        <v>23292</v>
      </c>
      <c r="K23" s="156">
        <v>4323</v>
      </c>
      <c r="L23" s="156">
        <v>315</v>
      </c>
      <c r="M23" s="156">
        <v>2499</v>
      </c>
      <c r="N23" s="156">
        <v>606</v>
      </c>
      <c r="O23" s="178" t="s">
        <v>258</v>
      </c>
      <c r="P23" s="156">
        <v>0</v>
      </c>
      <c r="Q23" s="178" t="s">
        <v>258</v>
      </c>
      <c r="R23" s="156">
        <v>137469</v>
      </c>
    </row>
    <row r="24" spans="1:18" ht="16.2" x14ac:dyDescent="0.35">
      <c r="A24" s="143">
        <v>45261</v>
      </c>
      <c r="B24" s="156">
        <v>9729</v>
      </c>
      <c r="C24" s="156">
        <v>2189</v>
      </c>
      <c r="D24" s="156">
        <v>5866</v>
      </c>
      <c r="E24" s="156">
        <v>2265</v>
      </c>
      <c r="F24" s="156">
        <v>18320</v>
      </c>
      <c r="G24" s="156">
        <v>8864</v>
      </c>
      <c r="H24" s="156">
        <v>55370</v>
      </c>
      <c r="I24" s="156">
        <v>0</v>
      </c>
      <c r="J24" s="156">
        <v>23157</v>
      </c>
      <c r="K24" s="156">
        <v>4016</v>
      </c>
      <c r="L24" s="156">
        <v>312</v>
      </c>
      <c r="M24" s="156">
        <v>2523</v>
      </c>
      <c r="N24" s="156">
        <v>607</v>
      </c>
      <c r="O24" s="178" t="s">
        <v>258</v>
      </c>
      <c r="P24" s="156">
        <v>0</v>
      </c>
      <c r="Q24" s="178" t="s">
        <v>258</v>
      </c>
      <c r="R24" s="156">
        <v>133224</v>
      </c>
    </row>
    <row r="25" spans="1:18" ht="16.2" x14ac:dyDescent="0.35">
      <c r="A25" s="143">
        <v>45292</v>
      </c>
      <c r="B25" s="156">
        <v>9652</v>
      </c>
      <c r="C25" s="156">
        <v>2157</v>
      </c>
      <c r="D25" s="156">
        <v>5826</v>
      </c>
      <c r="E25" s="156">
        <v>2261</v>
      </c>
      <c r="F25" s="156">
        <v>17855</v>
      </c>
      <c r="G25" s="156">
        <v>7885</v>
      </c>
      <c r="H25" s="156">
        <v>52141</v>
      </c>
      <c r="I25" s="156">
        <v>0</v>
      </c>
      <c r="J25" s="156">
        <v>22018</v>
      </c>
      <c r="K25" s="156">
        <v>3923</v>
      </c>
      <c r="L25" s="156">
        <v>319</v>
      </c>
      <c r="M25" s="156">
        <v>2562</v>
      </c>
      <c r="N25" s="156">
        <v>588</v>
      </c>
      <c r="O25" s="178" t="s">
        <v>258</v>
      </c>
      <c r="P25" s="156">
        <v>0</v>
      </c>
      <c r="Q25" s="178" t="s">
        <v>258</v>
      </c>
      <c r="R25" s="156">
        <v>127203</v>
      </c>
    </row>
    <row r="26" spans="1:18" ht="16.2" x14ac:dyDescent="0.35">
      <c r="A26" s="143">
        <v>45323</v>
      </c>
      <c r="B26" s="156">
        <v>9511</v>
      </c>
      <c r="C26" s="156">
        <v>2095</v>
      </c>
      <c r="D26" s="156">
        <v>5585</v>
      </c>
      <c r="E26" s="156">
        <v>2330</v>
      </c>
      <c r="F26" s="156">
        <v>17370</v>
      </c>
      <c r="G26" s="156">
        <v>7085</v>
      </c>
      <c r="H26" s="156">
        <v>49559</v>
      </c>
      <c r="I26" s="156">
        <v>0</v>
      </c>
      <c r="J26" s="156">
        <v>21479</v>
      </c>
      <c r="K26" s="156">
        <v>3439</v>
      </c>
      <c r="L26" s="156">
        <v>302</v>
      </c>
      <c r="M26" s="156">
        <v>2492</v>
      </c>
      <c r="N26" s="156">
        <v>582</v>
      </c>
      <c r="O26" s="178" t="s">
        <v>258</v>
      </c>
      <c r="P26" s="156">
        <v>0</v>
      </c>
      <c r="Q26" s="178" t="s">
        <v>258</v>
      </c>
      <c r="R26" s="156">
        <v>121846</v>
      </c>
    </row>
    <row r="27" spans="1:18" ht="16.2" x14ac:dyDescent="0.35">
      <c r="A27" s="143">
        <v>45352</v>
      </c>
      <c r="B27" s="156">
        <v>9682</v>
      </c>
      <c r="C27" s="156">
        <v>2076</v>
      </c>
      <c r="D27" s="156">
        <v>5425</v>
      </c>
      <c r="E27" s="156">
        <v>2387</v>
      </c>
      <c r="F27" s="156">
        <v>16992</v>
      </c>
      <c r="G27" s="156">
        <v>6371</v>
      </c>
      <c r="H27" s="156">
        <v>46817</v>
      </c>
      <c r="I27" s="156">
        <v>0</v>
      </c>
      <c r="J27" s="156">
        <v>20943</v>
      </c>
      <c r="K27" s="156">
        <v>3277</v>
      </c>
      <c r="L27" s="156">
        <v>304</v>
      </c>
      <c r="M27" s="156">
        <v>2534</v>
      </c>
      <c r="N27" s="156">
        <v>588</v>
      </c>
      <c r="O27" s="178" t="s">
        <v>258</v>
      </c>
      <c r="P27" s="156">
        <v>0</v>
      </c>
      <c r="Q27" s="178" t="s">
        <v>258</v>
      </c>
      <c r="R27" s="156">
        <v>117420</v>
      </c>
    </row>
    <row r="28" spans="1:18" ht="16.2" x14ac:dyDescent="0.35">
      <c r="A28" s="143">
        <v>45383</v>
      </c>
      <c r="B28" s="156">
        <v>9832</v>
      </c>
      <c r="C28" s="156">
        <v>2094</v>
      </c>
      <c r="D28" s="156">
        <v>5406</v>
      </c>
      <c r="E28" s="156">
        <v>2536</v>
      </c>
      <c r="F28" s="156">
        <v>16481</v>
      </c>
      <c r="G28" s="156">
        <v>5761</v>
      </c>
      <c r="H28" s="156">
        <v>44162</v>
      </c>
      <c r="I28" s="156">
        <v>0</v>
      </c>
      <c r="J28" s="156">
        <v>20567</v>
      </c>
      <c r="K28" s="156">
        <v>2968</v>
      </c>
      <c r="L28" s="156">
        <v>300</v>
      </c>
      <c r="M28" s="156">
        <v>2562</v>
      </c>
      <c r="N28" s="156">
        <v>543</v>
      </c>
      <c r="O28" s="178" t="s">
        <v>258</v>
      </c>
      <c r="P28" s="156">
        <v>0</v>
      </c>
      <c r="Q28" s="178" t="s">
        <v>258</v>
      </c>
      <c r="R28" s="156">
        <v>113240</v>
      </c>
    </row>
    <row r="29" spans="1:18" ht="16.2" x14ac:dyDescent="0.35">
      <c r="A29" s="143">
        <v>45413</v>
      </c>
      <c r="B29" s="156"/>
      <c r="C29" s="156"/>
      <c r="D29" s="156"/>
      <c r="E29" s="156"/>
      <c r="F29" s="156"/>
      <c r="G29" s="156"/>
      <c r="H29" s="156"/>
      <c r="I29" s="156"/>
      <c r="J29" s="156"/>
      <c r="K29" s="156"/>
      <c r="L29" s="156"/>
      <c r="M29" s="156"/>
      <c r="N29" s="156"/>
      <c r="O29" s="156"/>
      <c r="P29" s="156"/>
      <c r="Q29" s="156"/>
      <c r="R29" s="156"/>
    </row>
    <row r="30" spans="1:18" ht="16.8" thickBot="1" x14ac:dyDescent="0.4">
      <c r="A30" s="179">
        <v>45444</v>
      </c>
      <c r="B30" s="180"/>
      <c r="C30" s="180"/>
      <c r="D30" s="180"/>
      <c r="E30" s="180"/>
      <c r="F30" s="180"/>
      <c r="G30" s="180"/>
      <c r="H30" s="180"/>
      <c r="I30" s="180"/>
      <c r="J30" s="180"/>
      <c r="K30" s="180"/>
      <c r="L30" s="180"/>
      <c r="M30" s="180"/>
      <c r="N30" s="180"/>
      <c r="O30" s="180"/>
      <c r="P30" s="180"/>
      <c r="Q30" s="180"/>
      <c r="R30" s="180"/>
    </row>
    <row r="31" spans="1:18" ht="17.399999999999999" thickTop="1" thickBot="1" x14ac:dyDescent="0.4">
      <c r="A31" s="182" t="s">
        <v>257</v>
      </c>
      <c r="B31" s="183">
        <v>9806</v>
      </c>
      <c r="C31" s="183">
        <v>2188</v>
      </c>
      <c r="D31" s="183">
        <v>5843</v>
      </c>
      <c r="E31" s="183">
        <v>2249</v>
      </c>
      <c r="F31" s="183">
        <v>18890</v>
      </c>
      <c r="G31" s="183">
        <v>9259</v>
      </c>
      <c r="H31" s="183">
        <v>56759</v>
      </c>
      <c r="I31" s="183">
        <v>0</v>
      </c>
      <c r="J31" s="183">
        <v>23783</v>
      </c>
      <c r="K31" s="183">
        <v>4058</v>
      </c>
      <c r="L31" s="183">
        <v>316</v>
      </c>
      <c r="M31" s="183">
        <v>2537</v>
      </c>
      <c r="N31" s="183">
        <v>595</v>
      </c>
      <c r="O31" s="183">
        <v>0</v>
      </c>
      <c r="P31" s="183">
        <v>0</v>
      </c>
      <c r="Q31" s="183">
        <v>0</v>
      </c>
      <c r="R31" s="183">
        <v>136283</v>
      </c>
    </row>
    <row r="32" spans="1:18" ht="16.8" thickBot="1" x14ac:dyDescent="0.4">
      <c r="A32" s="174" t="s">
        <v>51</v>
      </c>
      <c r="B32" s="376"/>
      <c r="C32" s="376"/>
      <c r="D32" s="376"/>
      <c r="E32" s="376"/>
      <c r="F32" s="376"/>
      <c r="G32" s="376"/>
      <c r="H32" s="376"/>
      <c r="I32" s="376"/>
      <c r="J32" s="376"/>
      <c r="K32" s="376"/>
      <c r="L32" s="376"/>
      <c r="M32" s="376"/>
      <c r="N32" s="376"/>
      <c r="O32" s="376"/>
      <c r="P32" s="376"/>
      <c r="Q32" s="376"/>
      <c r="R32" s="376"/>
    </row>
    <row r="33" spans="1:18" ht="16.2" x14ac:dyDescent="0.35">
      <c r="A33" s="153">
        <v>45108</v>
      </c>
      <c r="B33" s="175">
        <v>2842</v>
      </c>
      <c r="C33" s="175">
        <v>851</v>
      </c>
      <c r="D33" s="175">
        <v>3097</v>
      </c>
      <c r="E33" s="175">
        <v>1444</v>
      </c>
      <c r="F33" s="175">
        <v>10423</v>
      </c>
      <c r="G33" s="175">
        <v>7362</v>
      </c>
      <c r="H33" s="175">
        <v>25957</v>
      </c>
      <c r="I33" s="175">
        <v>0</v>
      </c>
      <c r="J33" s="427" t="s">
        <v>258</v>
      </c>
      <c r="K33" s="427" t="s">
        <v>258</v>
      </c>
      <c r="L33" s="175">
        <v>52</v>
      </c>
      <c r="M33" s="175">
        <v>1232</v>
      </c>
      <c r="N33" s="175">
        <v>338</v>
      </c>
      <c r="O33" s="427" t="s">
        <v>258</v>
      </c>
      <c r="P33" s="175">
        <v>0</v>
      </c>
      <c r="Q33" s="427" t="s">
        <v>258</v>
      </c>
      <c r="R33" s="175">
        <v>53622</v>
      </c>
    </row>
    <row r="34" spans="1:18" ht="16.2" x14ac:dyDescent="0.35">
      <c r="A34" s="143">
        <v>45139</v>
      </c>
      <c r="B34" s="156">
        <v>2817</v>
      </c>
      <c r="C34" s="156">
        <v>841</v>
      </c>
      <c r="D34" s="156">
        <v>3058</v>
      </c>
      <c r="E34" s="156">
        <v>1473</v>
      </c>
      <c r="F34" s="156">
        <v>10118</v>
      </c>
      <c r="G34" s="156">
        <v>6956</v>
      </c>
      <c r="H34" s="156">
        <v>25033</v>
      </c>
      <c r="I34" s="156">
        <v>0</v>
      </c>
      <c r="J34" s="178" t="s">
        <v>258</v>
      </c>
      <c r="K34" s="178" t="s">
        <v>258</v>
      </c>
      <c r="L34" s="156">
        <v>53</v>
      </c>
      <c r="M34" s="156">
        <v>1218</v>
      </c>
      <c r="N34" s="156">
        <v>337</v>
      </c>
      <c r="O34" s="156">
        <v>0</v>
      </c>
      <c r="P34" s="156">
        <v>0</v>
      </c>
      <c r="Q34" s="178" t="s">
        <v>258</v>
      </c>
      <c r="R34" s="156">
        <v>51922</v>
      </c>
    </row>
    <row r="35" spans="1:18" ht="16.2" x14ac:dyDescent="0.35">
      <c r="A35" s="143">
        <v>45170</v>
      </c>
      <c r="B35" s="156">
        <v>2809</v>
      </c>
      <c r="C35" s="156">
        <v>833</v>
      </c>
      <c r="D35" s="156">
        <v>3011</v>
      </c>
      <c r="E35" s="156">
        <v>1474</v>
      </c>
      <c r="F35" s="156">
        <v>9728</v>
      </c>
      <c r="G35" s="156">
        <v>6497</v>
      </c>
      <c r="H35" s="156">
        <v>24037</v>
      </c>
      <c r="I35" s="156">
        <v>0</v>
      </c>
      <c r="J35" s="178" t="s">
        <v>258</v>
      </c>
      <c r="K35" s="178" t="s">
        <v>258</v>
      </c>
      <c r="L35" s="156">
        <v>51</v>
      </c>
      <c r="M35" s="156">
        <v>1196</v>
      </c>
      <c r="N35" s="156">
        <v>332</v>
      </c>
      <c r="O35" s="178" t="s">
        <v>258</v>
      </c>
      <c r="P35" s="156">
        <v>0</v>
      </c>
      <c r="Q35" s="178" t="s">
        <v>258</v>
      </c>
      <c r="R35" s="156">
        <v>49986</v>
      </c>
    </row>
    <row r="36" spans="1:18" ht="16.2" x14ac:dyDescent="0.35">
      <c r="A36" s="143">
        <v>45200</v>
      </c>
      <c r="B36" s="156">
        <v>2811</v>
      </c>
      <c r="C36" s="156">
        <v>831</v>
      </c>
      <c r="D36" s="156">
        <v>2991</v>
      </c>
      <c r="E36" s="156">
        <v>1464</v>
      </c>
      <c r="F36" s="156">
        <v>9537</v>
      </c>
      <c r="G36" s="156">
        <v>6306</v>
      </c>
      <c r="H36" s="156">
        <v>23580</v>
      </c>
      <c r="I36" s="156">
        <v>0</v>
      </c>
      <c r="J36" s="178" t="s">
        <v>258</v>
      </c>
      <c r="K36" s="178" t="s">
        <v>258</v>
      </c>
      <c r="L36" s="156">
        <v>49</v>
      </c>
      <c r="M36" s="156">
        <v>1177</v>
      </c>
      <c r="N36" s="156">
        <v>352</v>
      </c>
      <c r="O36" s="178" t="s">
        <v>258</v>
      </c>
      <c r="P36" s="156">
        <v>0</v>
      </c>
      <c r="Q36" s="178" t="s">
        <v>258</v>
      </c>
      <c r="R36" s="156">
        <v>49116</v>
      </c>
    </row>
    <row r="37" spans="1:18" ht="16.2" x14ac:dyDescent="0.35">
      <c r="A37" s="143">
        <v>45231</v>
      </c>
      <c r="B37" s="156">
        <v>2745</v>
      </c>
      <c r="C37" s="156">
        <v>808</v>
      </c>
      <c r="D37" s="156">
        <v>2931</v>
      </c>
      <c r="E37" s="156">
        <v>1507</v>
      </c>
      <c r="F37" s="156">
        <v>8975</v>
      </c>
      <c r="G37" s="156">
        <v>5515</v>
      </c>
      <c r="H37" s="156">
        <v>21684</v>
      </c>
      <c r="I37" s="156">
        <v>0</v>
      </c>
      <c r="J37" s="178" t="s">
        <v>258</v>
      </c>
      <c r="K37" s="178" t="s">
        <v>258</v>
      </c>
      <c r="L37" s="156">
        <v>46</v>
      </c>
      <c r="M37" s="156">
        <v>1121</v>
      </c>
      <c r="N37" s="156">
        <v>347</v>
      </c>
      <c r="O37" s="178" t="s">
        <v>258</v>
      </c>
      <c r="P37" s="156">
        <v>0</v>
      </c>
      <c r="Q37" s="178" t="s">
        <v>258</v>
      </c>
      <c r="R37" s="156">
        <v>45699</v>
      </c>
    </row>
    <row r="38" spans="1:18" ht="16.2" x14ac:dyDescent="0.35">
      <c r="A38" s="143">
        <v>45261</v>
      </c>
      <c r="B38" s="156">
        <v>2739</v>
      </c>
      <c r="C38" s="156">
        <v>817</v>
      </c>
      <c r="D38" s="156">
        <v>2910</v>
      </c>
      <c r="E38" s="156">
        <v>1530</v>
      </c>
      <c r="F38" s="156">
        <v>8673</v>
      </c>
      <c r="G38" s="156">
        <v>5113</v>
      </c>
      <c r="H38" s="156">
        <v>20431</v>
      </c>
      <c r="I38" s="156">
        <v>0</v>
      </c>
      <c r="J38" s="178" t="s">
        <v>258</v>
      </c>
      <c r="K38" s="178" t="s">
        <v>258</v>
      </c>
      <c r="L38" s="156">
        <v>45</v>
      </c>
      <c r="M38" s="156">
        <v>1109</v>
      </c>
      <c r="N38" s="156">
        <v>349</v>
      </c>
      <c r="O38" s="178" t="s">
        <v>258</v>
      </c>
      <c r="P38" s="156">
        <v>0</v>
      </c>
      <c r="Q38" s="178" t="s">
        <v>258</v>
      </c>
      <c r="R38" s="156">
        <v>43730</v>
      </c>
    </row>
    <row r="39" spans="1:18" ht="16.2" x14ac:dyDescent="0.35">
      <c r="A39" s="143">
        <v>45292</v>
      </c>
      <c r="B39" s="156">
        <v>2733</v>
      </c>
      <c r="C39" s="156">
        <v>804</v>
      </c>
      <c r="D39" s="156">
        <v>2886</v>
      </c>
      <c r="E39" s="156">
        <v>1532</v>
      </c>
      <c r="F39" s="156">
        <v>8488</v>
      </c>
      <c r="G39" s="156">
        <v>4503</v>
      </c>
      <c r="H39" s="156">
        <v>19205</v>
      </c>
      <c r="I39" s="156">
        <v>0</v>
      </c>
      <c r="J39" s="178" t="s">
        <v>258</v>
      </c>
      <c r="K39" s="178" t="s">
        <v>258</v>
      </c>
      <c r="L39" s="156">
        <v>45</v>
      </c>
      <c r="M39" s="156">
        <v>1148</v>
      </c>
      <c r="N39" s="156">
        <v>333</v>
      </c>
      <c r="O39" s="178" t="s">
        <v>258</v>
      </c>
      <c r="P39" s="156">
        <v>0</v>
      </c>
      <c r="Q39" s="178" t="s">
        <v>258</v>
      </c>
      <c r="R39" s="156">
        <v>41687</v>
      </c>
    </row>
    <row r="40" spans="1:18" ht="16.2" x14ac:dyDescent="0.35">
      <c r="A40" s="143">
        <v>45323</v>
      </c>
      <c r="B40" s="156">
        <v>2686</v>
      </c>
      <c r="C40" s="156">
        <v>768</v>
      </c>
      <c r="D40" s="156">
        <v>2804</v>
      </c>
      <c r="E40" s="156">
        <v>1594</v>
      </c>
      <c r="F40" s="156">
        <v>8193</v>
      </c>
      <c r="G40" s="156">
        <v>4056</v>
      </c>
      <c r="H40" s="156">
        <v>18050</v>
      </c>
      <c r="I40" s="156">
        <v>0</v>
      </c>
      <c r="J40" s="178" t="s">
        <v>258</v>
      </c>
      <c r="K40" s="178" t="s">
        <v>258</v>
      </c>
      <c r="L40" s="156">
        <v>37</v>
      </c>
      <c r="M40" s="156">
        <v>1119</v>
      </c>
      <c r="N40" s="156">
        <v>325</v>
      </c>
      <c r="O40" s="178" t="s">
        <v>258</v>
      </c>
      <c r="P40" s="156">
        <v>0</v>
      </c>
      <c r="Q40" s="178">
        <v>0</v>
      </c>
      <c r="R40" s="156">
        <v>39644</v>
      </c>
    </row>
    <row r="41" spans="1:18" ht="16.2" x14ac:dyDescent="0.35">
      <c r="A41" s="143">
        <v>45352</v>
      </c>
      <c r="B41" s="156">
        <v>2696</v>
      </c>
      <c r="C41" s="156">
        <v>764</v>
      </c>
      <c r="D41" s="156">
        <v>2737</v>
      </c>
      <c r="E41" s="156">
        <v>1655</v>
      </c>
      <c r="F41" s="156">
        <v>8006</v>
      </c>
      <c r="G41" s="156">
        <v>3620</v>
      </c>
      <c r="H41" s="156">
        <v>16761</v>
      </c>
      <c r="I41" s="156">
        <v>0</v>
      </c>
      <c r="J41" s="178" t="s">
        <v>258</v>
      </c>
      <c r="K41" s="178" t="s">
        <v>258</v>
      </c>
      <c r="L41" s="156">
        <v>37</v>
      </c>
      <c r="M41" s="156">
        <v>1129</v>
      </c>
      <c r="N41" s="156">
        <v>330</v>
      </c>
      <c r="O41" s="178" t="s">
        <v>258</v>
      </c>
      <c r="P41" s="156">
        <v>0</v>
      </c>
      <c r="Q41" s="178" t="s">
        <v>258</v>
      </c>
      <c r="R41" s="156">
        <v>37748</v>
      </c>
    </row>
    <row r="42" spans="1:18" ht="16.2" x14ac:dyDescent="0.35">
      <c r="A42" s="143">
        <v>45383</v>
      </c>
      <c r="B42" s="156">
        <v>2699</v>
      </c>
      <c r="C42" s="156">
        <v>768</v>
      </c>
      <c r="D42" s="156">
        <v>2710</v>
      </c>
      <c r="E42" s="156">
        <v>1764</v>
      </c>
      <c r="F42" s="156">
        <v>7730</v>
      </c>
      <c r="G42" s="156">
        <v>3241</v>
      </c>
      <c r="H42" s="156">
        <v>15739</v>
      </c>
      <c r="I42" s="156">
        <v>0</v>
      </c>
      <c r="J42" s="178" t="s">
        <v>258</v>
      </c>
      <c r="K42" s="178" t="s">
        <v>258</v>
      </c>
      <c r="L42" s="156">
        <v>38</v>
      </c>
      <c r="M42" s="156">
        <v>1153</v>
      </c>
      <c r="N42" s="156">
        <v>291</v>
      </c>
      <c r="O42" s="178" t="s">
        <v>258</v>
      </c>
      <c r="P42" s="156">
        <v>0</v>
      </c>
      <c r="Q42" s="178">
        <v>0</v>
      </c>
      <c r="R42" s="156">
        <v>36145</v>
      </c>
    </row>
    <row r="43" spans="1:18" ht="16.2" x14ac:dyDescent="0.35">
      <c r="A43" s="143">
        <v>45413</v>
      </c>
      <c r="B43" s="156"/>
      <c r="C43" s="156"/>
      <c r="D43" s="156"/>
      <c r="E43" s="156"/>
      <c r="F43" s="156"/>
      <c r="G43" s="156"/>
      <c r="H43" s="156"/>
      <c r="I43" s="156"/>
      <c r="J43" s="156"/>
      <c r="K43" s="156"/>
      <c r="L43" s="156"/>
      <c r="M43" s="156"/>
      <c r="N43" s="156"/>
      <c r="O43" s="156"/>
      <c r="P43" s="156"/>
      <c r="Q43" s="156"/>
      <c r="R43" s="156"/>
    </row>
    <row r="44" spans="1:18" ht="16.8" thickBot="1" x14ac:dyDescent="0.4">
      <c r="A44" s="179">
        <v>45444</v>
      </c>
      <c r="B44" s="180"/>
      <c r="C44" s="180"/>
      <c r="D44" s="180"/>
      <c r="E44" s="180"/>
      <c r="F44" s="180"/>
      <c r="G44" s="180"/>
      <c r="H44" s="180"/>
      <c r="I44" s="180"/>
      <c r="J44" s="180"/>
      <c r="K44" s="180"/>
      <c r="L44" s="180"/>
      <c r="M44" s="180"/>
      <c r="N44" s="180"/>
      <c r="O44" s="180"/>
      <c r="P44" s="180"/>
      <c r="Q44" s="180"/>
      <c r="R44" s="180"/>
    </row>
    <row r="45" spans="1:18" ht="17.399999999999999" thickTop="1" thickBot="1" x14ac:dyDescent="0.4">
      <c r="A45" s="182" t="s">
        <v>257</v>
      </c>
      <c r="B45" s="183">
        <v>2758</v>
      </c>
      <c r="C45" s="183">
        <v>809</v>
      </c>
      <c r="D45" s="183">
        <v>2914</v>
      </c>
      <c r="E45" s="183">
        <v>1544</v>
      </c>
      <c r="F45" s="183">
        <v>8987</v>
      </c>
      <c r="G45" s="183">
        <v>5317</v>
      </c>
      <c r="H45" s="183">
        <v>21048</v>
      </c>
      <c r="I45" s="183">
        <v>0</v>
      </c>
      <c r="J45" s="183">
        <v>0</v>
      </c>
      <c r="K45" s="183">
        <v>0</v>
      </c>
      <c r="L45" s="183">
        <v>45</v>
      </c>
      <c r="M45" s="183">
        <v>1160</v>
      </c>
      <c r="N45" s="183">
        <v>333</v>
      </c>
      <c r="O45" s="183">
        <v>0</v>
      </c>
      <c r="P45" s="183">
        <v>0</v>
      </c>
      <c r="Q45" s="183">
        <v>0</v>
      </c>
      <c r="R45" s="183">
        <v>44915</v>
      </c>
    </row>
    <row r="46" spans="1:18" ht="16.8" hidden="1" thickBot="1" x14ac:dyDescent="0.4">
      <c r="A46" s="174" t="s">
        <v>81</v>
      </c>
      <c r="B46" s="184"/>
      <c r="C46" s="184"/>
      <c r="D46" s="184"/>
      <c r="E46" s="184"/>
      <c r="F46" s="184"/>
      <c r="G46" s="184"/>
      <c r="H46" s="184"/>
      <c r="I46" s="184"/>
      <c r="J46" s="184"/>
      <c r="K46" s="184"/>
      <c r="L46" s="184"/>
      <c r="M46" s="184"/>
      <c r="N46" s="184"/>
      <c r="O46" s="184"/>
      <c r="P46" s="184"/>
      <c r="Q46" s="184"/>
      <c r="R46" s="184"/>
    </row>
    <row r="47" spans="1:18" ht="16.8" hidden="1" thickBot="1" x14ac:dyDescent="0.4">
      <c r="A47" s="153">
        <v>43282</v>
      </c>
      <c r="B47" s="175"/>
      <c r="C47" s="175"/>
      <c r="D47" s="175"/>
      <c r="E47" s="175"/>
      <c r="F47" s="175"/>
      <c r="G47" s="175"/>
      <c r="H47" s="175"/>
      <c r="I47" s="175"/>
      <c r="J47" s="175"/>
      <c r="K47" s="175"/>
      <c r="L47" s="175"/>
      <c r="M47" s="175"/>
      <c r="N47" s="175"/>
      <c r="O47" s="175"/>
      <c r="P47" s="175"/>
      <c r="Q47" s="176"/>
      <c r="R47" s="177"/>
    </row>
    <row r="48" spans="1:18" ht="16.8" hidden="1" thickBot="1" x14ac:dyDescent="0.4">
      <c r="A48" s="143">
        <v>43313</v>
      </c>
      <c r="B48" s="156"/>
      <c r="C48" s="156"/>
      <c r="D48" s="156"/>
      <c r="E48" s="156"/>
      <c r="F48" s="156"/>
      <c r="G48" s="156"/>
      <c r="H48" s="156"/>
      <c r="I48" s="156"/>
      <c r="J48" s="156"/>
      <c r="K48" s="156"/>
      <c r="L48" s="156"/>
      <c r="M48" s="156"/>
      <c r="N48" s="156"/>
      <c r="O48" s="156"/>
      <c r="P48" s="156"/>
      <c r="Q48" s="156"/>
      <c r="R48" s="178"/>
    </row>
    <row r="49" spans="1:18" ht="16.8" hidden="1" thickBot="1" x14ac:dyDescent="0.4">
      <c r="A49" s="143">
        <v>43344</v>
      </c>
      <c r="B49" s="156"/>
      <c r="C49" s="156"/>
      <c r="D49" s="156"/>
      <c r="E49" s="156"/>
      <c r="F49" s="156"/>
      <c r="G49" s="156"/>
      <c r="H49" s="156"/>
      <c r="I49" s="156"/>
      <c r="J49" s="156"/>
      <c r="K49" s="156"/>
      <c r="L49" s="156"/>
      <c r="M49" s="156"/>
      <c r="N49" s="156"/>
      <c r="O49" s="156"/>
      <c r="P49" s="156"/>
      <c r="Q49" s="156"/>
      <c r="R49" s="178"/>
    </row>
    <row r="50" spans="1:18" ht="16.8" hidden="1" thickBot="1" x14ac:dyDescent="0.4">
      <c r="A50" s="143">
        <v>43374</v>
      </c>
      <c r="B50" s="156"/>
      <c r="C50" s="156"/>
      <c r="D50" s="156"/>
      <c r="E50" s="156"/>
      <c r="F50" s="156"/>
      <c r="G50" s="156"/>
      <c r="H50" s="156"/>
      <c r="I50" s="156"/>
      <c r="J50" s="156"/>
      <c r="K50" s="156"/>
      <c r="L50" s="156"/>
      <c r="M50" s="156"/>
      <c r="N50" s="156"/>
      <c r="O50" s="156"/>
      <c r="P50" s="156"/>
      <c r="Q50" s="156"/>
      <c r="R50" s="178"/>
    </row>
    <row r="51" spans="1:18" ht="16.8" hidden="1" thickBot="1" x14ac:dyDescent="0.4">
      <c r="A51" s="143">
        <v>43405</v>
      </c>
      <c r="B51" s="156"/>
      <c r="C51" s="156"/>
      <c r="D51" s="156"/>
      <c r="E51" s="156"/>
      <c r="F51" s="156"/>
      <c r="G51" s="156"/>
      <c r="H51" s="156"/>
      <c r="I51" s="156"/>
      <c r="J51" s="156"/>
      <c r="K51" s="156"/>
      <c r="L51" s="156"/>
      <c r="M51" s="156"/>
      <c r="N51" s="156"/>
      <c r="O51" s="156"/>
      <c r="P51" s="156"/>
      <c r="Q51" s="156"/>
      <c r="R51" s="178"/>
    </row>
    <row r="52" spans="1:18" ht="16.8" hidden="1" thickBot="1" x14ac:dyDescent="0.4">
      <c r="A52" s="143">
        <v>43435</v>
      </c>
      <c r="B52" s="156"/>
      <c r="C52" s="156"/>
      <c r="D52" s="156"/>
      <c r="E52" s="156"/>
      <c r="F52" s="156"/>
      <c r="G52" s="156"/>
      <c r="H52" s="156"/>
      <c r="I52" s="156"/>
      <c r="J52" s="156"/>
      <c r="K52" s="156"/>
      <c r="L52" s="156"/>
      <c r="M52" s="156"/>
      <c r="N52" s="156"/>
      <c r="O52" s="156"/>
      <c r="P52" s="156"/>
      <c r="Q52" s="156"/>
      <c r="R52" s="178"/>
    </row>
    <row r="53" spans="1:18" ht="16.8" hidden="1" thickBot="1" x14ac:dyDescent="0.4">
      <c r="A53" s="143">
        <v>43466</v>
      </c>
      <c r="B53" s="156"/>
      <c r="C53" s="156"/>
      <c r="D53" s="156"/>
      <c r="E53" s="156"/>
      <c r="F53" s="156"/>
      <c r="G53" s="156"/>
      <c r="H53" s="156"/>
      <c r="I53" s="156"/>
      <c r="J53" s="156"/>
      <c r="K53" s="156"/>
      <c r="L53" s="156"/>
      <c r="M53" s="156"/>
      <c r="N53" s="156"/>
      <c r="O53" s="156"/>
      <c r="P53" s="156"/>
      <c r="Q53" s="156"/>
      <c r="R53" s="178"/>
    </row>
    <row r="54" spans="1:18" ht="16.8" hidden="1" thickBot="1" x14ac:dyDescent="0.4">
      <c r="A54" s="143">
        <v>43497</v>
      </c>
      <c r="B54" s="156"/>
      <c r="C54" s="156"/>
      <c r="D54" s="156"/>
      <c r="E54" s="156"/>
      <c r="F54" s="156"/>
      <c r="G54" s="156"/>
      <c r="H54" s="156"/>
      <c r="I54" s="156"/>
      <c r="J54" s="156"/>
      <c r="K54" s="156"/>
      <c r="L54" s="156"/>
      <c r="M54" s="156"/>
      <c r="N54" s="156"/>
      <c r="O54" s="156"/>
      <c r="P54" s="156"/>
      <c r="Q54" s="156"/>
      <c r="R54" s="178"/>
    </row>
    <row r="55" spans="1:18" ht="16.8" hidden="1" thickBot="1" x14ac:dyDescent="0.4">
      <c r="A55" s="143">
        <v>43525</v>
      </c>
      <c r="B55" s="156"/>
      <c r="C55" s="156"/>
      <c r="D55" s="156"/>
      <c r="E55" s="156"/>
      <c r="F55" s="156"/>
      <c r="G55" s="156"/>
      <c r="H55" s="156"/>
      <c r="I55" s="156"/>
      <c r="J55" s="156"/>
      <c r="K55" s="156"/>
      <c r="L55" s="156"/>
      <c r="M55" s="156"/>
      <c r="N55" s="156"/>
      <c r="O55" s="156"/>
      <c r="P55" s="156"/>
      <c r="Q55" s="156"/>
      <c r="R55" s="178"/>
    </row>
    <row r="56" spans="1:18" ht="16.8" hidden="1" thickBot="1" x14ac:dyDescent="0.4">
      <c r="A56" s="143">
        <v>43556</v>
      </c>
      <c r="B56" s="156"/>
      <c r="C56" s="156"/>
      <c r="D56" s="156"/>
      <c r="E56" s="156"/>
      <c r="F56" s="156"/>
      <c r="G56" s="156"/>
      <c r="H56" s="156"/>
      <c r="I56" s="156"/>
      <c r="J56" s="156"/>
      <c r="K56" s="156"/>
      <c r="L56" s="156"/>
      <c r="M56" s="156"/>
      <c r="N56" s="156"/>
      <c r="O56" s="156"/>
      <c r="P56" s="156"/>
      <c r="Q56" s="156"/>
      <c r="R56" s="178"/>
    </row>
    <row r="57" spans="1:18" ht="16.8" hidden="1" thickBot="1" x14ac:dyDescent="0.4">
      <c r="A57" s="143">
        <v>43586</v>
      </c>
      <c r="B57" s="156"/>
      <c r="C57" s="156"/>
      <c r="D57" s="156"/>
      <c r="E57" s="156"/>
      <c r="F57" s="156"/>
      <c r="G57" s="156"/>
      <c r="H57" s="156"/>
      <c r="I57" s="156"/>
      <c r="J57" s="156"/>
      <c r="K57" s="156"/>
      <c r="L57" s="156"/>
      <c r="M57" s="156"/>
      <c r="N57" s="156"/>
      <c r="O57" s="156"/>
      <c r="P57" s="156"/>
      <c r="Q57" s="156"/>
      <c r="R57" s="178"/>
    </row>
    <row r="58" spans="1:18" ht="16.8" hidden="1" thickBot="1" x14ac:dyDescent="0.4">
      <c r="A58" s="179">
        <v>43617</v>
      </c>
      <c r="B58" s="180"/>
      <c r="C58" s="180"/>
      <c r="D58" s="180"/>
      <c r="E58" s="180"/>
      <c r="F58" s="185"/>
      <c r="G58" s="185"/>
      <c r="H58" s="180"/>
      <c r="I58" s="180"/>
      <c r="J58" s="180"/>
      <c r="K58" s="180"/>
      <c r="L58" s="180"/>
      <c r="M58" s="180"/>
      <c r="N58" s="180"/>
      <c r="O58" s="180"/>
      <c r="P58" s="180"/>
      <c r="Q58" s="180"/>
      <c r="R58" s="181"/>
    </row>
    <row r="59" spans="1:18" ht="16.8" hidden="1" thickBot="1" x14ac:dyDescent="0.4">
      <c r="A59" s="182" t="s">
        <v>86</v>
      </c>
      <c r="B59" s="183"/>
      <c r="C59" s="183"/>
      <c r="D59" s="183"/>
      <c r="E59" s="183"/>
      <c r="F59" s="183"/>
      <c r="G59" s="183"/>
      <c r="H59" s="183"/>
      <c r="I59" s="183"/>
      <c r="J59" s="183"/>
      <c r="K59" s="183"/>
      <c r="L59" s="183"/>
      <c r="M59" s="183"/>
      <c r="N59" s="183"/>
      <c r="O59" s="183"/>
      <c r="P59" s="183"/>
      <c r="Q59" s="183"/>
      <c r="R59" s="183"/>
    </row>
    <row r="60" spans="1:18" ht="16.8" thickBot="1" x14ac:dyDescent="0.4">
      <c r="A60" s="174" t="s">
        <v>52</v>
      </c>
      <c r="B60" s="376"/>
      <c r="C60" s="376"/>
      <c r="D60" s="376"/>
      <c r="E60" s="376"/>
      <c r="F60" s="376"/>
      <c r="G60" s="376"/>
      <c r="H60" s="376"/>
      <c r="I60" s="376"/>
      <c r="J60" s="376"/>
      <c r="K60" s="376"/>
      <c r="L60" s="376"/>
      <c r="M60" s="376"/>
      <c r="N60" s="376"/>
      <c r="O60" s="376"/>
      <c r="P60" s="376"/>
      <c r="Q60" s="376"/>
      <c r="R60" s="376"/>
    </row>
    <row r="61" spans="1:18" ht="16.2" x14ac:dyDescent="0.35">
      <c r="A61" s="153">
        <v>45108</v>
      </c>
      <c r="B61" s="175">
        <v>3278</v>
      </c>
      <c r="C61" s="175">
        <v>987</v>
      </c>
      <c r="D61" s="175">
        <v>3022</v>
      </c>
      <c r="E61" s="175">
        <v>681</v>
      </c>
      <c r="F61" s="175">
        <v>11512</v>
      </c>
      <c r="G61" s="175">
        <v>5555</v>
      </c>
      <c r="H61" s="175">
        <v>43664</v>
      </c>
      <c r="I61" s="175">
        <v>0</v>
      </c>
      <c r="J61" s="175">
        <v>28417</v>
      </c>
      <c r="K61" s="175">
        <v>4892</v>
      </c>
      <c r="L61" s="175">
        <v>276</v>
      </c>
      <c r="M61" s="175">
        <v>1405</v>
      </c>
      <c r="N61" s="175">
        <v>267</v>
      </c>
      <c r="O61" s="427" t="s">
        <v>258</v>
      </c>
      <c r="P61" s="175">
        <v>0</v>
      </c>
      <c r="Q61" s="427" t="s">
        <v>258</v>
      </c>
      <c r="R61" s="175">
        <v>103961</v>
      </c>
    </row>
    <row r="62" spans="1:18" ht="16.2" x14ac:dyDescent="0.35">
      <c r="A62" s="143">
        <v>45139</v>
      </c>
      <c r="B62" s="156">
        <v>3174</v>
      </c>
      <c r="C62" s="156">
        <v>965</v>
      </c>
      <c r="D62" s="156">
        <v>2951</v>
      </c>
      <c r="E62" s="156">
        <v>652</v>
      </c>
      <c r="F62" s="156">
        <v>10980</v>
      </c>
      <c r="G62" s="156">
        <v>5084</v>
      </c>
      <c r="H62" s="156">
        <v>41126</v>
      </c>
      <c r="I62" s="156">
        <v>0</v>
      </c>
      <c r="J62" s="156">
        <v>27048</v>
      </c>
      <c r="K62" s="156">
        <v>4611</v>
      </c>
      <c r="L62" s="156">
        <v>277</v>
      </c>
      <c r="M62" s="156">
        <v>1338</v>
      </c>
      <c r="N62" s="156">
        <v>264</v>
      </c>
      <c r="O62" s="178" t="s">
        <v>258</v>
      </c>
      <c r="P62" s="156">
        <v>0</v>
      </c>
      <c r="Q62" s="178" t="s">
        <v>258</v>
      </c>
      <c r="R62" s="156">
        <v>98475</v>
      </c>
    </row>
    <row r="63" spans="1:18" ht="16.2" x14ac:dyDescent="0.35">
      <c r="A63" s="143">
        <v>45170</v>
      </c>
      <c r="B63" s="156">
        <v>3123</v>
      </c>
      <c r="C63" s="156">
        <v>937</v>
      </c>
      <c r="D63" s="156">
        <v>2905</v>
      </c>
      <c r="E63" s="156">
        <v>650</v>
      </c>
      <c r="F63" s="156">
        <v>10464</v>
      </c>
      <c r="G63" s="156">
        <v>4711</v>
      </c>
      <c r="H63" s="156">
        <v>39185</v>
      </c>
      <c r="I63" s="156">
        <v>0</v>
      </c>
      <c r="J63" s="156">
        <v>25532</v>
      </c>
      <c r="K63" s="156">
        <v>4537</v>
      </c>
      <c r="L63" s="156">
        <v>272</v>
      </c>
      <c r="M63" s="156">
        <v>1302</v>
      </c>
      <c r="N63" s="156">
        <v>261</v>
      </c>
      <c r="O63" s="178" t="s">
        <v>258</v>
      </c>
      <c r="P63" s="156">
        <v>0</v>
      </c>
      <c r="Q63" s="178" t="s">
        <v>258</v>
      </c>
      <c r="R63" s="156">
        <v>93888</v>
      </c>
    </row>
    <row r="64" spans="1:18" ht="16.2" x14ac:dyDescent="0.35">
      <c r="A64" s="143">
        <v>45200</v>
      </c>
      <c r="B64" s="156">
        <v>3131</v>
      </c>
      <c r="C64" s="156">
        <v>943</v>
      </c>
      <c r="D64" s="156">
        <v>2913</v>
      </c>
      <c r="E64" s="156">
        <v>654</v>
      </c>
      <c r="F64" s="156">
        <v>10314</v>
      </c>
      <c r="G64" s="156">
        <v>4646</v>
      </c>
      <c r="H64" s="156">
        <v>38929</v>
      </c>
      <c r="I64" s="156">
        <v>0</v>
      </c>
      <c r="J64" s="156">
        <v>25318</v>
      </c>
      <c r="K64" s="156">
        <v>4575</v>
      </c>
      <c r="L64" s="156">
        <v>273</v>
      </c>
      <c r="M64" s="156">
        <v>1330</v>
      </c>
      <c r="N64" s="156">
        <v>280</v>
      </c>
      <c r="O64" s="178" t="s">
        <v>258</v>
      </c>
      <c r="P64" s="156">
        <v>0</v>
      </c>
      <c r="Q64" s="178" t="s">
        <v>258</v>
      </c>
      <c r="R64" s="156">
        <v>93315</v>
      </c>
    </row>
    <row r="65" spans="1:18" ht="16.2" x14ac:dyDescent="0.35">
      <c r="A65" s="143">
        <v>45231</v>
      </c>
      <c r="B65" s="156">
        <v>3100</v>
      </c>
      <c r="C65" s="156">
        <v>941</v>
      </c>
      <c r="D65" s="156">
        <v>2860</v>
      </c>
      <c r="E65" s="156">
        <v>713</v>
      </c>
      <c r="F65" s="156">
        <v>9831</v>
      </c>
      <c r="G65" s="156">
        <v>3990</v>
      </c>
      <c r="H65" s="156">
        <v>36347</v>
      </c>
      <c r="I65" s="156">
        <v>0</v>
      </c>
      <c r="J65" s="156">
        <v>23281</v>
      </c>
      <c r="K65" s="156">
        <v>4318</v>
      </c>
      <c r="L65" s="156">
        <v>269</v>
      </c>
      <c r="M65" s="156">
        <v>1378</v>
      </c>
      <c r="N65" s="156">
        <v>259</v>
      </c>
      <c r="O65" s="178" t="s">
        <v>258</v>
      </c>
      <c r="P65" s="156">
        <v>0</v>
      </c>
      <c r="Q65" s="178" t="s">
        <v>258</v>
      </c>
      <c r="R65" s="156">
        <v>87302</v>
      </c>
    </row>
    <row r="66" spans="1:18" ht="16.2" x14ac:dyDescent="0.35">
      <c r="A66" s="143">
        <v>45261</v>
      </c>
      <c r="B66" s="156">
        <v>3064</v>
      </c>
      <c r="C66" s="156">
        <v>934</v>
      </c>
      <c r="D66" s="156">
        <v>2846</v>
      </c>
      <c r="E66" s="156">
        <v>735</v>
      </c>
      <c r="F66" s="156">
        <v>9647</v>
      </c>
      <c r="G66" s="156">
        <v>3751</v>
      </c>
      <c r="H66" s="156">
        <v>34939</v>
      </c>
      <c r="I66" s="156">
        <v>0</v>
      </c>
      <c r="J66" s="156">
        <v>23148</v>
      </c>
      <c r="K66" s="156">
        <v>4012</v>
      </c>
      <c r="L66" s="156">
        <v>267</v>
      </c>
      <c r="M66" s="156">
        <v>1414</v>
      </c>
      <c r="N66" s="156">
        <v>258</v>
      </c>
      <c r="O66" s="178" t="s">
        <v>258</v>
      </c>
      <c r="P66" s="156">
        <v>0</v>
      </c>
      <c r="Q66" s="178" t="s">
        <v>258</v>
      </c>
      <c r="R66" s="156">
        <v>85020</v>
      </c>
    </row>
    <row r="67" spans="1:18" ht="16.2" x14ac:dyDescent="0.35">
      <c r="A67" s="143">
        <v>45292</v>
      </c>
      <c r="B67" s="156">
        <v>3052</v>
      </c>
      <c r="C67" s="156">
        <v>925</v>
      </c>
      <c r="D67" s="156">
        <v>2835</v>
      </c>
      <c r="E67" s="156">
        <v>729</v>
      </c>
      <c r="F67" s="156">
        <v>9367</v>
      </c>
      <c r="G67" s="156">
        <v>3382</v>
      </c>
      <c r="H67" s="156">
        <v>32936</v>
      </c>
      <c r="I67" s="156">
        <v>0</v>
      </c>
      <c r="J67" s="156">
        <v>22014</v>
      </c>
      <c r="K67" s="156">
        <v>3919</v>
      </c>
      <c r="L67" s="156">
        <v>274</v>
      </c>
      <c r="M67" s="156">
        <v>1414</v>
      </c>
      <c r="N67" s="156">
        <v>255</v>
      </c>
      <c r="O67" s="178" t="s">
        <v>258</v>
      </c>
      <c r="P67" s="156">
        <v>0</v>
      </c>
      <c r="Q67" s="178" t="s">
        <v>258</v>
      </c>
      <c r="R67" s="156">
        <v>81116</v>
      </c>
    </row>
    <row r="68" spans="1:18" ht="16.2" x14ac:dyDescent="0.35">
      <c r="A68" s="143">
        <v>45323</v>
      </c>
      <c r="B68" s="156">
        <v>2915</v>
      </c>
      <c r="C68" s="156">
        <v>901</v>
      </c>
      <c r="D68" s="156">
        <v>2680</v>
      </c>
      <c r="E68" s="156">
        <v>736</v>
      </c>
      <c r="F68" s="156">
        <v>9177</v>
      </c>
      <c r="G68" s="156">
        <v>3029</v>
      </c>
      <c r="H68" s="156">
        <v>31509</v>
      </c>
      <c r="I68" s="156">
        <v>0</v>
      </c>
      <c r="J68" s="156">
        <v>21475</v>
      </c>
      <c r="K68" s="156">
        <v>3434</v>
      </c>
      <c r="L68" s="156">
        <v>265</v>
      </c>
      <c r="M68" s="156">
        <v>1373</v>
      </c>
      <c r="N68" s="156">
        <v>257</v>
      </c>
      <c r="O68" s="178" t="s">
        <v>258</v>
      </c>
      <c r="P68" s="156">
        <v>0</v>
      </c>
      <c r="Q68" s="178" t="s">
        <v>258</v>
      </c>
      <c r="R68" s="156">
        <v>77765</v>
      </c>
    </row>
    <row r="69" spans="1:18" ht="16.2" x14ac:dyDescent="0.35">
      <c r="A69" s="143">
        <v>45352</v>
      </c>
      <c r="B69" s="156">
        <v>2939</v>
      </c>
      <c r="C69" s="156">
        <v>872</v>
      </c>
      <c r="D69" s="156">
        <v>2575</v>
      </c>
      <c r="E69" s="156">
        <v>732</v>
      </c>
      <c r="F69" s="156">
        <v>8986</v>
      </c>
      <c r="G69" s="156">
        <v>2751</v>
      </c>
      <c r="H69" s="156">
        <v>30056</v>
      </c>
      <c r="I69" s="156">
        <v>0</v>
      </c>
      <c r="J69" s="156">
        <v>20938</v>
      </c>
      <c r="K69" s="156">
        <v>3272</v>
      </c>
      <c r="L69" s="156">
        <v>267</v>
      </c>
      <c r="M69" s="156">
        <v>1405</v>
      </c>
      <c r="N69" s="156">
        <v>258</v>
      </c>
      <c r="O69" s="178" t="s">
        <v>258</v>
      </c>
      <c r="P69" s="156">
        <v>0</v>
      </c>
      <c r="Q69" s="178" t="s">
        <v>258</v>
      </c>
      <c r="R69" s="156">
        <v>75072</v>
      </c>
    </row>
    <row r="70" spans="1:18" ht="16.2" x14ac:dyDescent="0.35">
      <c r="A70" s="143">
        <v>45383</v>
      </c>
      <c r="B70" s="156">
        <v>2991</v>
      </c>
      <c r="C70" s="156">
        <v>884</v>
      </c>
      <c r="D70" s="156">
        <v>2580</v>
      </c>
      <c r="E70" s="156">
        <v>772</v>
      </c>
      <c r="F70" s="156">
        <v>8751</v>
      </c>
      <c r="G70" s="156">
        <v>2520</v>
      </c>
      <c r="H70" s="156">
        <v>28423</v>
      </c>
      <c r="I70" s="156">
        <v>0</v>
      </c>
      <c r="J70" s="156">
        <v>20563</v>
      </c>
      <c r="K70" s="156">
        <v>2965</v>
      </c>
      <c r="L70" s="156">
        <v>262</v>
      </c>
      <c r="M70" s="156">
        <v>1409</v>
      </c>
      <c r="N70" s="156">
        <v>252</v>
      </c>
      <c r="O70" s="178" t="s">
        <v>258</v>
      </c>
      <c r="P70" s="156">
        <v>0</v>
      </c>
      <c r="Q70" s="178" t="s">
        <v>258</v>
      </c>
      <c r="R70" s="156">
        <v>72395</v>
      </c>
    </row>
    <row r="71" spans="1:18" ht="16.2" x14ac:dyDescent="0.35">
      <c r="A71" s="143">
        <v>45413</v>
      </c>
      <c r="B71" s="156"/>
      <c r="C71" s="156"/>
      <c r="D71" s="156"/>
      <c r="E71" s="156"/>
      <c r="F71" s="156"/>
      <c r="G71" s="156"/>
      <c r="H71" s="156"/>
      <c r="I71" s="156"/>
      <c r="J71" s="156"/>
      <c r="K71" s="156"/>
      <c r="L71" s="156"/>
      <c r="M71" s="156"/>
      <c r="N71" s="156"/>
      <c r="O71" s="156"/>
      <c r="P71" s="156"/>
      <c r="Q71" s="156"/>
      <c r="R71" s="156"/>
    </row>
    <row r="72" spans="1:18" ht="16.8" thickBot="1" x14ac:dyDescent="0.4">
      <c r="A72" s="179">
        <v>45444</v>
      </c>
      <c r="B72" s="180"/>
      <c r="C72" s="180"/>
      <c r="D72" s="180"/>
      <c r="E72" s="180"/>
      <c r="F72" s="180"/>
      <c r="G72" s="180"/>
      <c r="H72" s="180"/>
      <c r="I72" s="180"/>
      <c r="J72" s="180"/>
      <c r="K72" s="180"/>
      <c r="L72" s="180"/>
      <c r="M72" s="180"/>
      <c r="N72" s="180"/>
      <c r="O72" s="180"/>
      <c r="P72" s="180"/>
      <c r="Q72" s="180"/>
      <c r="R72" s="180"/>
    </row>
    <row r="73" spans="1:18" ht="17.399999999999999" thickTop="1" thickBot="1" x14ac:dyDescent="0.4">
      <c r="A73" s="182" t="s">
        <v>257</v>
      </c>
      <c r="B73" s="183">
        <v>3076</v>
      </c>
      <c r="C73" s="183">
        <v>928</v>
      </c>
      <c r="D73" s="183">
        <v>2816</v>
      </c>
      <c r="E73" s="183">
        <v>705</v>
      </c>
      <c r="F73" s="183">
        <v>9903</v>
      </c>
      <c r="G73" s="183">
        <v>3942</v>
      </c>
      <c r="H73" s="183">
        <v>35711</v>
      </c>
      <c r="I73" s="183">
        <v>0</v>
      </c>
      <c r="J73" s="183">
        <v>23773</v>
      </c>
      <c r="K73" s="183">
        <v>4054</v>
      </c>
      <c r="L73" s="183">
        <v>270</v>
      </c>
      <c r="M73" s="183">
        <v>1377</v>
      </c>
      <c r="N73" s="183">
        <v>261</v>
      </c>
      <c r="O73" s="183">
        <v>0</v>
      </c>
      <c r="P73" s="183">
        <v>0</v>
      </c>
      <c r="Q73" s="183">
        <v>0</v>
      </c>
      <c r="R73" s="183">
        <v>86816</v>
      </c>
    </row>
    <row r="74" spans="1:18" ht="33" thickBot="1" x14ac:dyDescent="0.4">
      <c r="A74" s="174" t="s">
        <v>101</v>
      </c>
      <c r="B74" s="376"/>
      <c r="C74" s="376"/>
      <c r="D74" s="376"/>
      <c r="E74" s="376"/>
      <c r="F74" s="376"/>
      <c r="G74" s="376"/>
      <c r="H74" s="376"/>
      <c r="I74" s="376"/>
      <c r="J74" s="376"/>
      <c r="K74" s="376"/>
      <c r="L74" s="376"/>
      <c r="M74" s="376"/>
      <c r="N74" s="376"/>
      <c r="O74" s="376"/>
      <c r="P74" s="376"/>
      <c r="Q74" s="376"/>
      <c r="R74" s="376"/>
    </row>
    <row r="75" spans="1:18" ht="16.2" x14ac:dyDescent="0.35">
      <c r="A75" s="153">
        <v>45108</v>
      </c>
      <c r="B75" s="175">
        <v>4031</v>
      </c>
      <c r="C75" s="175">
        <v>491</v>
      </c>
      <c r="D75" s="175">
        <v>125</v>
      </c>
      <c r="E75" s="175">
        <v>0</v>
      </c>
      <c r="F75" s="175">
        <v>0</v>
      </c>
      <c r="G75" s="175">
        <v>0</v>
      </c>
      <c r="H75" s="175">
        <v>0</v>
      </c>
      <c r="I75" s="175">
        <v>0</v>
      </c>
      <c r="J75" s="175">
        <v>0</v>
      </c>
      <c r="K75" s="175">
        <v>0</v>
      </c>
      <c r="L75" s="175">
        <v>0</v>
      </c>
      <c r="M75" s="175">
        <v>0</v>
      </c>
      <c r="N75" s="175">
        <v>0</v>
      </c>
      <c r="O75" s="175">
        <v>0</v>
      </c>
      <c r="P75" s="175">
        <v>0</v>
      </c>
      <c r="Q75" s="175">
        <v>0</v>
      </c>
      <c r="R75" s="175">
        <v>4647</v>
      </c>
    </row>
    <row r="76" spans="1:18" ht="16.2" x14ac:dyDescent="0.35">
      <c r="A76" s="143">
        <v>45139</v>
      </c>
      <c r="B76" s="156">
        <v>3988</v>
      </c>
      <c r="C76" s="156">
        <v>470</v>
      </c>
      <c r="D76" s="156">
        <v>123</v>
      </c>
      <c r="E76" s="156">
        <v>0</v>
      </c>
      <c r="F76" s="156">
        <v>0</v>
      </c>
      <c r="G76" s="156">
        <v>0</v>
      </c>
      <c r="H76" s="156">
        <v>0</v>
      </c>
      <c r="I76" s="156">
        <v>0</v>
      </c>
      <c r="J76" s="156">
        <v>0</v>
      </c>
      <c r="K76" s="156">
        <v>0</v>
      </c>
      <c r="L76" s="156">
        <v>0</v>
      </c>
      <c r="M76" s="156">
        <v>0</v>
      </c>
      <c r="N76" s="156">
        <v>0</v>
      </c>
      <c r="O76" s="156">
        <v>0</v>
      </c>
      <c r="P76" s="156">
        <v>0</v>
      </c>
      <c r="Q76" s="156">
        <v>0</v>
      </c>
      <c r="R76" s="156">
        <v>4581</v>
      </c>
    </row>
    <row r="77" spans="1:18" ht="16.2" x14ac:dyDescent="0.35">
      <c r="A77" s="143">
        <v>45170</v>
      </c>
      <c r="B77" s="156">
        <v>3933</v>
      </c>
      <c r="C77" s="156">
        <v>466</v>
      </c>
      <c r="D77" s="156">
        <v>116</v>
      </c>
      <c r="E77" s="156">
        <v>0</v>
      </c>
      <c r="F77" s="156">
        <v>0</v>
      </c>
      <c r="G77" s="156">
        <v>0</v>
      </c>
      <c r="H77" s="156">
        <v>0</v>
      </c>
      <c r="I77" s="156">
        <v>0</v>
      </c>
      <c r="J77" s="156">
        <v>0</v>
      </c>
      <c r="K77" s="156">
        <v>0</v>
      </c>
      <c r="L77" s="156">
        <v>0</v>
      </c>
      <c r="M77" s="156">
        <v>0</v>
      </c>
      <c r="N77" s="156">
        <v>0</v>
      </c>
      <c r="O77" s="156">
        <v>0</v>
      </c>
      <c r="P77" s="156">
        <v>0</v>
      </c>
      <c r="Q77" s="156">
        <v>0</v>
      </c>
      <c r="R77" s="156">
        <v>4515</v>
      </c>
    </row>
    <row r="78" spans="1:18" ht="16.2" x14ac:dyDescent="0.35">
      <c r="A78" s="143">
        <v>45200</v>
      </c>
      <c r="B78" s="156">
        <v>3952</v>
      </c>
      <c r="C78" s="156">
        <v>467</v>
      </c>
      <c r="D78" s="156">
        <v>111</v>
      </c>
      <c r="E78" s="156">
        <v>0</v>
      </c>
      <c r="F78" s="156">
        <v>0</v>
      </c>
      <c r="G78" s="156">
        <v>0</v>
      </c>
      <c r="H78" s="156">
        <v>0</v>
      </c>
      <c r="I78" s="156">
        <v>0</v>
      </c>
      <c r="J78" s="156">
        <v>0</v>
      </c>
      <c r="K78" s="156">
        <v>0</v>
      </c>
      <c r="L78" s="156">
        <v>0</v>
      </c>
      <c r="M78" s="156">
        <v>0</v>
      </c>
      <c r="N78" s="156">
        <v>0</v>
      </c>
      <c r="O78" s="156">
        <v>0</v>
      </c>
      <c r="P78" s="156">
        <v>0</v>
      </c>
      <c r="Q78" s="156">
        <v>0</v>
      </c>
      <c r="R78" s="156">
        <v>4530</v>
      </c>
    </row>
    <row r="79" spans="1:18" ht="16.2" x14ac:dyDescent="0.35">
      <c r="A79" s="143">
        <v>45231</v>
      </c>
      <c r="B79" s="156">
        <v>3916</v>
      </c>
      <c r="C79" s="156">
        <v>441</v>
      </c>
      <c r="D79" s="156">
        <v>111</v>
      </c>
      <c r="E79" s="156">
        <v>0</v>
      </c>
      <c r="F79" s="156">
        <v>0</v>
      </c>
      <c r="G79" s="156">
        <v>0</v>
      </c>
      <c r="H79" s="156">
        <v>0</v>
      </c>
      <c r="I79" s="156">
        <v>0</v>
      </c>
      <c r="J79" s="156">
        <v>0</v>
      </c>
      <c r="K79" s="156">
        <v>0</v>
      </c>
      <c r="L79" s="156">
        <v>0</v>
      </c>
      <c r="M79" s="156">
        <v>0</v>
      </c>
      <c r="N79" s="156">
        <v>0</v>
      </c>
      <c r="O79" s="156">
        <v>0</v>
      </c>
      <c r="P79" s="156">
        <v>0</v>
      </c>
      <c r="Q79" s="156">
        <v>0</v>
      </c>
      <c r="R79" s="156">
        <v>4468</v>
      </c>
    </row>
    <row r="80" spans="1:18" ht="16.2" x14ac:dyDescent="0.35">
      <c r="A80" s="143">
        <v>45261</v>
      </c>
      <c r="B80" s="156">
        <v>3926</v>
      </c>
      <c r="C80" s="156">
        <v>438</v>
      </c>
      <c r="D80" s="156">
        <v>110</v>
      </c>
      <c r="E80" s="156">
        <v>0</v>
      </c>
      <c r="F80" s="156">
        <v>0</v>
      </c>
      <c r="G80" s="156">
        <v>0</v>
      </c>
      <c r="H80" s="156">
        <v>0</v>
      </c>
      <c r="I80" s="156">
        <v>0</v>
      </c>
      <c r="J80" s="156">
        <v>0</v>
      </c>
      <c r="K80" s="156">
        <v>0</v>
      </c>
      <c r="L80" s="156">
        <v>0</v>
      </c>
      <c r="M80" s="156">
        <v>0</v>
      </c>
      <c r="N80" s="156">
        <v>0</v>
      </c>
      <c r="O80" s="156">
        <v>0</v>
      </c>
      <c r="P80" s="156">
        <v>0</v>
      </c>
      <c r="Q80" s="156">
        <v>0</v>
      </c>
      <c r="R80" s="156">
        <v>4474</v>
      </c>
    </row>
    <row r="81" spans="1:18" ht="16.2" x14ac:dyDescent="0.35">
      <c r="A81" s="143">
        <v>45292</v>
      </c>
      <c r="B81" s="156">
        <v>3867</v>
      </c>
      <c r="C81" s="156">
        <v>428</v>
      </c>
      <c r="D81" s="156">
        <v>105</v>
      </c>
      <c r="E81" s="156">
        <v>0</v>
      </c>
      <c r="F81" s="156">
        <v>0</v>
      </c>
      <c r="G81" s="156">
        <v>0</v>
      </c>
      <c r="H81" s="156">
        <v>0</v>
      </c>
      <c r="I81" s="156">
        <v>0</v>
      </c>
      <c r="J81" s="156">
        <v>0</v>
      </c>
      <c r="K81" s="156">
        <v>0</v>
      </c>
      <c r="L81" s="156">
        <v>0</v>
      </c>
      <c r="M81" s="156">
        <v>0</v>
      </c>
      <c r="N81" s="156">
        <v>0</v>
      </c>
      <c r="O81" s="156">
        <v>0</v>
      </c>
      <c r="P81" s="156">
        <v>0</v>
      </c>
      <c r="Q81" s="156">
        <v>0</v>
      </c>
      <c r="R81" s="156">
        <v>4400</v>
      </c>
    </row>
    <row r="82" spans="1:18" ht="16.2" x14ac:dyDescent="0.35">
      <c r="A82" s="143">
        <v>45323</v>
      </c>
      <c r="B82" s="156">
        <v>3910</v>
      </c>
      <c r="C82" s="156">
        <v>426</v>
      </c>
      <c r="D82" s="156">
        <v>101</v>
      </c>
      <c r="E82" s="156">
        <v>0</v>
      </c>
      <c r="F82" s="156">
        <v>0</v>
      </c>
      <c r="G82" s="156">
        <v>0</v>
      </c>
      <c r="H82" s="156">
        <v>0</v>
      </c>
      <c r="I82" s="156">
        <v>0</v>
      </c>
      <c r="J82" s="156">
        <v>0</v>
      </c>
      <c r="K82" s="156">
        <v>0</v>
      </c>
      <c r="L82" s="156">
        <v>0</v>
      </c>
      <c r="M82" s="156">
        <v>0</v>
      </c>
      <c r="N82" s="156">
        <v>0</v>
      </c>
      <c r="O82" s="156">
        <v>0</v>
      </c>
      <c r="P82" s="156">
        <v>0</v>
      </c>
      <c r="Q82" s="156">
        <v>0</v>
      </c>
      <c r="R82" s="156">
        <v>4437</v>
      </c>
    </row>
    <row r="83" spans="1:18" ht="16.2" x14ac:dyDescent="0.35">
      <c r="A83" s="143">
        <v>45352</v>
      </c>
      <c r="B83" s="156">
        <v>4047</v>
      </c>
      <c r="C83" s="156">
        <v>440</v>
      </c>
      <c r="D83" s="156">
        <v>113</v>
      </c>
      <c r="E83" s="156">
        <v>0</v>
      </c>
      <c r="F83" s="156">
        <v>0</v>
      </c>
      <c r="G83" s="156">
        <v>0</v>
      </c>
      <c r="H83" s="156">
        <v>0</v>
      </c>
      <c r="I83" s="156">
        <v>0</v>
      </c>
      <c r="J83" s="156">
        <v>0</v>
      </c>
      <c r="K83" s="156">
        <v>0</v>
      </c>
      <c r="L83" s="156">
        <v>0</v>
      </c>
      <c r="M83" s="156">
        <v>0</v>
      </c>
      <c r="N83" s="156">
        <v>0</v>
      </c>
      <c r="O83" s="156">
        <v>0</v>
      </c>
      <c r="P83" s="156">
        <v>0</v>
      </c>
      <c r="Q83" s="156">
        <v>0</v>
      </c>
      <c r="R83" s="156">
        <v>4600</v>
      </c>
    </row>
    <row r="84" spans="1:18" ht="16.2" x14ac:dyDescent="0.35">
      <c r="A84" s="143">
        <v>45383</v>
      </c>
      <c r="B84" s="156">
        <v>4142</v>
      </c>
      <c r="C84" s="156">
        <v>442</v>
      </c>
      <c r="D84" s="156">
        <v>116</v>
      </c>
      <c r="E84" s="156">
        <v>0</v>
      </c>
      <c r="F84" s="156">
        <v>0</v>
      </c>
      <c r="G84" s="156">
        <v>0</v>
      </c>
      <c r="H84" s="156">
        <v>0</v>
      </c>
      <c r="I84" s="156">
        <v>0</v>
      </c>
      <c r="J84" s="156">
        <v>0</v>
      </c>
      <c r="K84" s="156">
        <v>0</v>
      </c>
      <c r="L84" s="156">
        <v>0</v>
      </c>
      <c r="M84" s="156">
        <v>0</v>
      </c>
      <c r="N84" s="156">
        <v>0</v>
      </c>
      <c r="O84" s="156">
        <v>0</v>
      </c>
      <c r="P84" s="156">
        <v>0</v>
      </c>
      <c r="Q84" s="156">
        <v>0</v>
      </c>
      <c r="R84" s="156">
        <v>4700</v>
      </c>
    </row>
    <row r="85" spans="1:18" ht="16.2" x14ac:dyDescent="0.35">
      <c r="A85" s="143">
        <v>45413</v>
      </c>
      <c r="B85" s="156"/>
      <c r="C85" s="156"/>
      <c r="D85" s="156"/>
      <c r="E85" s="156"/>
      <c r="F85" s="156"/>
      <c r="G85" s="156"/>
      <c r="H85" s="156"/>
      <c r="I85" s="156"/>
      <c r="J85" s="156"/>
      <c r="K85" s="156"/>
      <c r="L85" s="156"/>
      <c r="M85" s="156"/>
      <c r="N85" s="156"/>
      <c r="O85" s="156"/>
      <c r="P85" s="156"/>
      <c r="Q85" s="156"/>
      <c r="R85" s="156"/>
    </row>
    <row r="86" spans="1:18" ht="16.8" thickBot="1" x14ac:dyDescent="0.4">
      <c r="A86" s="179">
        <v>45444</v>
      </c>
      <c r="B86" s="180"/>
      <c r="C86" s="180"/>
      <c r="D86" s="180"/>
      <c r="E86" s="180"/>
      <c r="F86" s="180"/>
      <c r="G86" s="180"/>
      <c r="H86" s="180"/>
      <c r="I86" s="180"/>
      <c r="J86" s="180"/>
      <c r="K86" s="180"/>
      <c r="L86" s="180"/>
      <c r="M86" s="180"/>
      <c r="N86" s="180"/>
      <c r="O86" s="180"/>
      <c r="P86" s="180"/>
      <c r="Q86" s="180"/>
      <c r="R86" s="180"/>
    </row>
    <row r="87" spans="1:18" ht="17.399999999999999" thickTop="1" thickBot="1" x14ac:dyDescent="0.4">
      <c r="A87" s="182" t="s">
        <v>257</v>
      </c>
      <c r="B87" s="183">
        <v>3971</v>
      </c>
      <c r="C87" s="183">
        <v>451</v>
      </c>
      <c r="D87" s="183">
        <v>113</v>
      </c>
      <c r="E87" s="183">
        <v>0</v>
      </c>
      <c r="F87" s="183">
        <v>0</v>
      </c>
      <c r="G87" s="183">
        <v>0</v>
      </c>
      <c r="H87" s="183">
        <v>0</v>
      </c>
      <c r="I87" s="183">
        <v>0</v>
      </c>
      <c r="J87" s="183">
        <v>0</v>
      </c>
      <c r="K87" s="183">
        <v>0</v>
      </c>
      <c r="L87" s="183">
        <v>0</v>
      </c>
      <c r="M87" s="183">
        <v>0</v>
      </c>
      <c r="N87" s="183">
        <v>0</v>
      </c>
      <c r="O87" s="183">
        <v>0</v>
      </c>
      <c r="P87" s="183">
        <v>0</v>
      </c>
      <c r="Q87" s="183">
        <v>0</v>
      </c>
      <c r="R87" s="183">
        <v>4535</v>
      </c>
    </row>
    <row r="88" spans="1:18" ht="62.25" hidden="1" customHeight="1" thickBot="1" x14ac:dyDescent="0.4">
      <c r="A88" s="186">
        <v>0</v>
      </c>
      <c r="B88" s="187" t="s">
        <v>34</v>
      </c>
      <c r="C88" s="187" t="s">
        <v>35</v>
      </c>
      <c r="D88" s="187" t="s">
        <v>36</v>
      </c>
      <c r="E88" s="187" t="s">
        <v>23</v>
      </c>
      <c r="F88" s="187" t="s">
        <v>37</v>
      </c>
      <c r="G88" s="187" t="s">
        <v>38</v>
      </c>
      <c r="H88" s="187" t="s">
        <v>39</v>
      </c>
      <c r="I88" s="187" t="s">
        <v>1</v>
      </c>
      <c r="J88" s="187" t="s">
        <v>44</v>
      </c>
      <c r="K88" s="187" t="s">
        <v>40</v>
      </c>
      <c r="L88" s="187" t="s">
        <v>2</v>
      </c>
      <c r="M88" s="187" t="s">
        <v>41</v>
      </c>
      <c r="N88" s="187" t="s">
        <v>42</v>
      </c>
      <c r="O88" s="187" t="s">
        <v>43</v>
      </c>
      <c r="P88" s="187" t="s">
        <v>7</v>
      </c>
      <c r="Q88" s="187"/>
      <c r="R88" s="187" t="s">
        <v>0</v>
      </c>
    </row>
    <row r="89" spans="1:18" ht="19.2" thickBot="1" x14ac:dyDescent="0.4">
      <c r="A89" s="174" t="s">
        <v>158</v>
      </c>
      <c r="B89" s="376"/>
      <c r="C89" s="376"/>
      <c r="D89" s="376"/>
      <c r="E89" s="376"/>
      <c r="F89" s="376"/>
      <c r="G89" s="376"/>
      <c r="H89" s="376"/>
      <c r="I89" s="376"/>
      <c r="J89" s="376"/>
      <c r="K89" s="376"/>
      <c r="L89" s="376"/>
      <c r="M89" s="376"/>
      <c r="N89" s="376"/>
      <c r="O89" s="376"/>
      <c r="P89" s="376"/>
      <c r="Q89" s="376"/>
      <c r="R89" s="376"/>
    </row>
    <row r="90" spans="1:18" ht="16.2" x14ac:dyDescent="0.35">
      <c r="A90" s="153">
        <v>45108</v>
      </c>
      <c r="B90" s="175">
        <v>45841</v>
      </c>
      <c r="C90" s="175">
        <v>12987</v>
      </c>
      <c r="D90" s="175">
        <v>62245</v>
      </c>
      <c r="E90" s="175">
        <v>19165</v>
      </c>
      <c r="F90" s="175">
        <v>190291</v>
      </c>
      <c r="G90" s="175">
        <v>96392</v>
      </c>
      <c r="H90" s="175">
        <v>512110</v>
      </c>
      <c r="I90" s="175">
        <v>119</v>
      </c>
      <c r="J90" s="175">
        <v>483868</v>
      </c>
      <c r="K90" s="175">
        <v>70512</v>
      </c>
      <c r="L90" s="175">
        <v>18419</v>
      </c>
      <c r="M90" s="175">
        <v>26005</v>
      </c>
      <c r="N90" s="175">
        <v>6165</v>
      </c>
      <c r="O90" s="175">
        <v>41</v>
      </c>
      <c r="P90" s="175">
        <v>0</v>
      </c>
      <c r="Q90" s="427" t="s">
        <v>258</v>
      </c>
      <c r="R90" s="175">
        <v>1544160</v>
      </c>
    </row>
    <row r="91" spans="1:18" ht="16.2" x14ac:dyDescent="0.35">
      <c r="A91" s="143">
        <v>45139</v>
      </c>
      <c r="B91" s="156">
        <v>45133</v>
      </c>
      <c r="C91" s="156">
        <v>12789</v>
      </c>
      <c r="D91" s="156">
        <v>61469</v>
      </c>
      <c r="E91" s="156">
        <v>19130</v>
      </c>
      <c r="F91" s="156">
        <v>184347</v>
      </c>
      <c r="G91" s="156">
        <v>91168</v>
      </c>
      <c r="H91" s="156">
        <v>494759</v>
      </c>
      <c r="I91" s="156">
        <v>120</v>
      </c>
      <c r="J91" s="156">
        <v>469902</v>
      </c>
      <c r="K91" s="156">
        <v>68609</v>
      </c>
      <c r="L91" s="156">
        <v>18462</v>
      </c>
      <c r="M91" s="156">
        <v>25473</v>
      </c>
      <c r="N91" s="156">
        <v>6194</v>
      </c>
      <c r="O91" s="156">
        <v>42</v>
      </c>
      <c r="P91" s="156">
        <v>0</v>
      </c>
      <c r="Q91" s="156">
        <v>105</v>
      </c>
      <c r="R91" s="156">
        <v>1497597</v>
      </c>
    </row>
    <row r="92" spans="1:18" ht="16.2" x14ac:dyDescent="0.35">
      <c r="A92" s="143">
        <v>45170</v>
      </c>
      <c r="B92" s="156">
        <v>44679</v>
      </c>
      <c r="C92" s="156">
        <v>12631</v>
      </c>
      <c r="D92" s="156">
        <v>60929</v>
      </c>
      <c r="E92" s="156">
        <v>19164</v>
      </c>
      <c r="F92" s="156">
        <v>177425</v>
      </c>
      <c r="G92" s="156">
        <v>85701</v>
      </c>
      <c r="H92" s="156">
        <v>476903</v>
      </c>
      <c r="I92" s="156">
        <v>115</v>
      </c>
      <c r="J92" s="156">
        <v>453363</v>
      </c>
      <c r="K92" s="156">
        <v>67012</v>
      </c>
      <c r="L92" s="156">
        <v>18543</v>
      </c>
      <c r="M92" s="156">
        <v>24929</v>
      </c>
      <c r="N92" s="156">
        <v>6114</v>
      </c>
      <c r="O92" s="156">
        <v>41</v>
      </c>
      <c r="P92" s="156">
        <v>0</v>
      </c>
      <c r="Q92" s="156">
        <v>53</v>
      </c>
      <c r="R92" s="156">
        <v>1447549</v>
      </c>
    </row>
    <row r="93" spans="1:18" ht="16.2" x14ac:dyDescent="0.35">
      <c r="A93" s="143">
        <v>45200</v>
      </c>
      <c r="B93" s="156">
        <v>44539</v>
      </c>
      <c r="C93" s="156">
        <v>12558</v>
      </c>
      <c r="D93" s="156">
        <v>60634</v>
      </c>
      <c r="E93" s="156">
        <v>19147</v>
      </c>
      <c r="F93" s="156">
        <v>174010</v>
      </c>
      <c r="G93" s="156">
        <v>83110</v>
      </c>
      <c r="H93" s="156">
        <v>468936</v>
      </c>
      <c r="I93" s="156">
        <v>119</v>
      </c>
      <c r="J93" s="156">
        <v>447500</v>
      </c>
      <c r="K93" s="156">
        <v>67002</v>
      </c>
      <c r="L93" s="156">
        <v>18299</v>
      </c>
      <c r="M93" s="156">
        <v>24834</v>
      </c>
      <c r="N93" s="156">
        <v>6078</v>
      </c>
      <c r="O93" s="156">
        <v>45</v>
      </c>
      <c r="P93" s="156">
        <v>0</v>
      </c>
      <c r="Q93" s="156">
        <v>48</v>
      </c>
      <c r="R93" s="156">
        <v>1426811</v>
      </c>
    </row>
    <row r="94" spans="1:18" ht="16.2" x14ac:dyDescent="0.35">
      <c r="A94" s="143">
        <v>45231</v>
      </c>
      <c r="B94" s="156">
        <v>43843</v>
      </c>
      <c r="C94" s="156">
        <v>12418</v>
      </c>
      <c r="D94" s="156">
        <v>59679</v>
      </c>
      <c r="E94" s="156">
        <v>19565</v>
      </c>
      <c r="F94" s="156">
        <v>164243</v>
      </c>
      <c r="G94" s="156">
        <v>72868</v>
      </c>
      <c r="H94" s="156">
        <v>431184</v>
      </c>
      <c r="I94" s="156">
        <v>117</v>
      </c>
      <c r="J94" s="156">
        <v>415269</v>
      </c>
      <c r="K94" s="156">
        <v>64846</v>
      </c>
      <c r="L94" s="156">
        <v>18268</v>
      </c>
      <c r="M94" s="156">
        <v>23913</v>
      </c>
      <c r="N94" s="156">
        <v>5733</v>
      </c>
      <c r="O94" s="156">
        <v>49</v>
      </c>
      <c r="P94" s="156">
        <v>0</v>
      </c>
      <c r="Q94" s="156">
        <v>66</v>
      </c>
      <c r="R94" s="156">
        <v>1331995</v>
      </c>
    </row>
    <row r="95" spans="1:18" ht="16.2" x14ac:dyDescent="0.35">
      <c r="A95" s="143">
        <v>45261</v>
      </c>
      <c r="B95" s="156">
        <v>43331</v>
      </c>
      <c r="C95" s="156">
        <v>12314</v>
      </c>
      <c r="D95" s="156">
        <v>59303</v>
      </c>
      <c r="E95" s="156">
        <v>19698</v>
      </c>
      <c r="F95" s="156">
        <v>159817</v>
      </c>
      <c r="G95" s="156">
        <v>67413</v>
      </c>
      <c r="H95" s="156">
        <v>408270</v>
      </c>
      <c r="I95" s="156">
        <v>116</v>
      </c>
      <c r="J95" s="156">
        <v>405922</v>
      </c>
      <c r="K95" s="156">
        <v>59828</v>
      </c>
      <c r="L95" s="156">
        <v>18299</v>
      </c>
      <c r="M95" s="156">
        <v>23818</v>
      </c>
      <c r="N95" s="156">
        <v>5734</v>
      </c>
      <c r="O95" s="156">
        <v>36</v>
      </c>
      <c r="P95" s="156">
        <v>0</v>
      </c>
      <c r="Q95" s="156">
        <v>61</v>
      </c>
      <c r="R95" s="156">
        <v>1283899</v>
      </c>
    </row>
    <row r="96" spans="1:18" ht="16.2" x14ac:dyDescent="0.35">
      <c r="A96" s="143">
        <v>45292</v>
      </c>
      <c r="B96" s="156">
        <v>42782</v>
      </c>
      <c r="C96" s="156">
        <v>12174</v>
      </c>
      <c r="D96" s="156">
        <v>58837</v>
      </c>
      <c r="E96" s="156">
        <v>19647</v>
      </c>
      <c r="F96" s="156">
        <v>155412</v>
      </c>
      <c r="G96" s="156">
        <v>60885</v>
      </c>
      <c r="H96" s="156">
        <v>382707</v>
      </c>
      <c r="I96" s="156">
        <v>116</v>
      </c>
      <c r="J96" s="156">
        <v>391302</v>
      </c>
      <c r="K96" s="156">
        <v>59932</v>
      </c>
      <c r="L96" s="156">
        <v>18258</v>
      </c>
      <c r="M96" s="156">
        <v>23690</v>
      </c>
      <c r="N96" s="156">
        <v>5676</v>
      </c>
      <c r="O96" s="156">
        <v>63</v>
      </c>
      <c r="P96" s="156">
        <v>0</v>
      </c>
      <c r="Q96" s="156">
        <v>74</v>
      </c>
      <c r="R96" s="156">
        <v>1231481</v>
      </c>
    </row>
    <row r="97" spans="1:18" ht="16.2" x14ac:dyDescent="0.35">
      <c r="A97" s="143">
        <v>45323</v>
      </c>
      <c r="B97" s="156">
        <v>41866</v>
      </c>
      <c r="C97" s="156">
        <v>11848</v>
      </c>
      <c r="D97" s="156">
        <v>56979</v>
      </c>
      <c r="E97" s="156">
        <v>20093</v>
      </c>
      <c r="F97" s="156">
        <v>150881</v>
      </c>
      <c r="G97" s="156">
        <v>55190</v>
      </c>
      <c r="H97" s="156">
        <v>362617</v>
      </c>
      <c r="I97" s="156">
        <v>117</v>
      </c>
      <c r="J97" s="156">
        <v>383990</v>
      </c>
      <c r="K97" s="156">
        <v>53403</v>
      </c>
      <c r="L97" s="156">
        <v>18141</v>
      </c>
      <c r="M97" s="156">
        <v>23198</v>
      </c>
      <c r="N97" s="156">
        <v>5612</v>
      </c>
      <c r="O97" s="156">
        <v>67</v>
      </c>
      <c r="P97" s="156">
        <v>0</v>
      </c>
      <c r="Q97" s="156">
        <v>64</v>
      </c>
      <c r="R97" s="156">
        <v>1184002</v>
      </c>
    </row>
    <row r="98" spans="1:18" ht="16.2" x14ac:dyDescent="0.35">
      <c r="A98" s="143">
        <v>45352</v>
      </c>
      <c r="B98" s="156">
        <v>42048</v>
      </c>
      <c r="C98" s="156">
        <v>11657</v>
      </c>
      <c r="D98" s="156">
        <v>56113</v>
      </c>
      <c r="E98" s="156">
        <v>20283</v>
      </c>
      <c r="F98" s="156">
        <v>146790</v>
      </c>
      <c r="G98" s="156">
        <v>49635</v>
      </c>
      <c r="H98" s="156">
        <v>338255</v>
      </c>
      <c r="I98" s="156">
        <v>118</v>
      </c>
      <c r="J98" s="156">
        <v>373123</v>
      </c>
      <c r="K98" s="156">
        <v>50668</v>
      </c>
      <c r="L98" s="156">
        <v>18066</v>
      </c>
      <c r="M98" s="156">
        <v>22882</v>
      </c>
      <c r="N98" s="156">
        <v>5620</v>
      </c>
      <c r="O98" s="156">
        <v>87</v>
      </c>
      <c r="P98" s="156">
        <v>0</v>
      </c>
      <c r="Q98" s="178" t="s">
        <v>258</v>
      </c>
      <c r="R98" s="156">
        <v>1135345</v>
      </c>
    </row>
    <row r="99" spans="1:18" ht="16.2" x14ac:dyDescent="0.35">
      <c r="A99" s="143">
        <v>45383</v>
      </c>
      <c r="B99" s="156">
        <v>42393</v>
      </c>
      <c r="C99" s="156">
        <v>11701</v>
      </c>
      <c r="D99" s="156">
        <v>55915</v>
      </c>
      <c r="E99" s="156">
        <v>21435</v>
      </c>
      <c r="F99" s="156">
        <v>142890</v>
      </c>
      <c r="G99" s="156">
        <v>44871</v>
      </c>
      <c r="H99" s="156">
        <v>317869</v>
      </c>
      <c r="I99" s="156">
        <v>116</v>
      </c>
      <c r="J99" s="156">
        <v>364071</v>
      </c>
      <c r="K99" s="156">
        <v>45537</v>
      </c>
      <c r="L99" s="156">
        <v>18155</v>
      </c>
      <c r="M99" s="156">
        <v>22803</v>
      </c>
      <c r="N99" s="156">
        <v>5118</v>
      </c>
      <c r="O99" s="156">
        <v>71</v>
      </c>
      <c r="P99" s="156">
        <v>0</v>
      </c>
      <c r="Q99" s="178" t="s">
        <v>258</v>
      </c>
      <c r="R99" s="156">
        <v>1092945</v>
      </c>
    </row>
    <row r="100" spans="1:18" ht="16.2" x14ac:dyDescent="0.35">
      <c r="A100" s="143">
        <v>45413</v>
      </c>
      <c r="B100" s="156"/>
      <c r="C100" s="156"/>
      <c r="D100" s="156"/>
      <c r="E100" s="156"/>
      <c r="F100" s="156"/>
      <c r="G100" s="156"/>
      <c r="H100" s="156"/>
      <c r="I100" s="156"/>
      <c r="J100" s="156"/>
      <c r="K100" s="156"/>
      <c r="L100" s="156"/>
      <c r="M100" s="156"/>
      <c r="N100" s="156"/>
      <c r="O100" s="156"/>
      <c r="P100" s="156"/>
      <c r="Q100" s="156"/>
      <c r="R100" s="156"/>
    </row>
    <row r="101" spans="1:18" ht="16.8" thickBot="1" x14ac:dyDescent="0.4">
      <c r="A101" s="179">
        <v>45444</v>
      </c>
      <c r="B101" s="180"/>
      <c r="C101" s="180"/>
      <c r="D101" s="180"/>
      <c r="E101" s="180"/>
      <c r="F101" s="180"/>
      <c r="G101" s="180"/>
      <c r="H101" s="180"/>
      <c r="I101" s="180"/>
      <c r="J101" s="180"/>
      <c r="K101" s="180"/>
      <c r="L101" s="180"/>
      <c r="M101" s="180"/>
      <c r="N101" s="180"/>
      <c r="O101" s="180"/>
      <c r="P101" s="180"/>
      <c r="Q101" s="180"/>
      <c r="R101" s="180"/>
    </row>
    <row r="102" spans="1:18" ht="17.399999999999999" thickTop="1" thickBot="1" x14ac:dyDescent="0.4">
      <c r="A102" s="182" t="s">
        <v>257</v>
      </c>
      <c r="B102" s="183">
        <v>43645</v>
      </c>
      <c r="C102" s="183">
        <v>12308</v>
      </c>
      <c r="D102" s="183">
        <v>59210</v>
      </c>
      <c r="E102" s="183">
        <v>19733</v>
      </c>
      <c r="F102" s="183">
        <v>164611</v>
      </c>
      <c r="G102" s="183">
        <v>70723</v>
      </c>
      <c r="H102" s="183">
        <v>419361</v>
      </c>
      <c r="I102" s="183">
        <v>117</v>
      </c>
      <c r="J102" s="183">
        <v>418831</v>
      </c>
      <c r="K102" s="183">
        <v>60735</v>
      </c>
      <c r="L102" s="183">
        <v>18291</v>
      </c>
      <c r="M102" s="183">
        <v>24155</v>
      </c>
      <c r="N102" s="183">
        <v>5804</v>
      </c>
      <c r="O102" s="183">
        <v>54</v>
      </c>
      <c r="P102" s="183">
        <v>0</v>
      </c>
      <c r="Q102" s="183">
        <v>67</v>
      </c>
      <c r="R102" s="183">
        <v>1317578.3999999999</v>
      </c>
    </row>
    <row r="103" spans="1:18" ht="15" hidden="1" thickBot="1" x14ac:dyDescent="0.4">
      <c r="A103" s="188"/>
      <c r="R103" s="189"/>
    </row>
    <row r="104" spans="1:18" ht="15" hidden="1" thickBot="1" x14ac:dyDescent="0.4">
      <c r="A104" s="188"/>
      <c r="R104" s="189"/>
    </row>
    <row r="105" spans="1:18" ht="15" hidden="1" thickBot="1" x14ac:dyDescent="0.4">
      <c r="A105" s="188"/>
      <c r="R105" s="189"/>
    </row>
    <row r="106" spans="1:18" ht="15" hidden="1" thickBot="1" x14ac:dyDescent="0.4">
      <c r="A106" s="188"/>
      <c r="R106" s="189"/>
    </row>
    <row r="107" spans="1:18" ht="15" hidden="1" thickBot="1" x14ac:dyDescent="0.4">
      <c r="A107" s="188"/>
      <c r="R107" s="189"/>
    </row>
    <row r="108" spans="1:18" ht="15" hidden="1" thickBot="1" x14ac:dyDescent="0.4">
      <c r="A108" s="188"/>
      <c r="R108" s="189"/>
    </row>
    <row r="109" spans="1:18" ht="15" hidden="1" thickBot="1" x14ac:dyDescent="0.4">
      <c r="A109" s="188"/>
      <c r="R109" s="189"/>
    </row>
    <row r="110" spans="1:18" ht="15" hidden="1" thickBot="1" x14ac:dyDescent="0.4">
      <c r="A110" s="188"/>
      <c r="R110" s="189"/>
    </row>
    <row r="111" spans="1:18" ht="15" hidden="1" thickBot="1" x14ac:dyDescent="0.4">
      <c r="A111" s="188"/>
      <c r="R111" s="189"/>
    </row>
    <row r="112" spans="1:18" ht="15" hidden="1" thickBot="1" x14ac:dyDescent="0.4">
      <c r="A112" s="188"/>
      <c r="R112" s="189"/>
    </row>
    <row r="113" spans="1:19" ht="15" hidden="1" thickBot="1" x14ac:dyDescent="0.4">
      <c r="A113" s="188"/>
      <c r="R113" s="189"/>
    </row>
    <row r="114" spans="1:19" ht="15" hidden="1" thickBot="1" x14ac:dyDescent="0.4">
      <c r="A114" s="188"/>
      <c r="R114" s="189"/>
    </row>
    <row r="115" spans="1:19" ht="15" hidden="1" thickBot="1" x14ac:dyDescent="0.4">
      <c r="A115" s="188"/>
      <c r="R115" s="189"/>
    </row>
    <row r="116" spans="1:19" ht="15" hidden="1" thickBot="1" x14ac:dyDescent="0.4">
      <c r="A116" s="188"/>
      <c r="R116" s="189"/>
    </row>
    <row r="117" spans="1:19" x14ac:dyDescent="0.35">
      <c r="A117" s="508" t="s">
        <v>4</v>
      </c>
      <c r="B117" s="509"/>
      <c r="C117" s="509"/>
      <c r="D117" s="509"/>
      <c r="E117" s="509"/>
      <c r="F117" s="509"/>
      <c r="G117" s="509"/>
      <c r="H117" s="509"/>
      <c r="I117" s="509"/>
      <c r="J117" s="509"/>
      <c r="K117" s="509"/>
      <c r="L117" s="509"/>
      <c r="M117" s="509"/>
      <c r="N117" s="509"/>
      <c r="O117" s="509"/>
      <c r="P117" s="509"/>
      <c r="Q117" s="509"/>
      <c r="R117" s="510"/>
    </row>
    <row r="118" spans="1:19" ht="15.75" customHeight="1" x14ac:dyDescent="0.35">
      <c r="A118" s="511" t="s">
        <v>109</v>
      </c>
      <c r="B118" s="512"/>
      <c r="C118" s="512"/>
      <c r="D118" s="512"/>
      <c r="E118" s="512"/>
      <c r="F118" s="512"/>
      <c r="G118" s="512"/>
      <c r="H118" s="512"/>
      <c r="I118" s="512"/>
      <c r="J118" s="512"/>
      <c r="K118" s="512"/>
      <c r="L118" s="512"/>
      <c r="M118" s="512"/>
      <c r="N118" s="512"/>
      <c r="O118" s="512"/>
      <c r="P118" s="512"/>
      <c r="Q118" s="512"/>
      <c r="R118" s="513"/>
    </row>
    <row r="119" spans="1:19" ht="26.4" customHeight="1" x14ac:dyDescent="0.35">
      <c r="A119" s="502" t="s">
        <v>110</v>
      </c>
      <c r="B119" s="503"/>
      <c r="C119" s="503"/>
      <c r="D119" s="503"/>
      <c r="E119" s="503"/>
      <c r="F119" s="503"/>
      <c r="G119" s="503"/>
      <c r="H119" s="503"/>
      <c r="I119" s="503"/>
      <c r="J119" s="503"/>
      <c r="K119" s="503"/>
      <c r="L119" s="503"/>
      <c r="M119" s="503"/>
      <c r="N119" s="503"/>
      <c r="O119" s="503"/>
      <c r="P119" s="503"/>
      <c r="Q119" s="503"/>
      <c r="R119" s="504"/>
    </row>
    <row r="120" spans="1:19" x14ac:dyDescent="0.35">
      <c r="A120" s="514" t="s">
        <v>111</v>
      </c>
      <c r="B120" s="515"/>
      <c r="C120" s="515"/>
      <c r="D120" s="515"/>
      <c r="E120" s="515"/>
      <c r="F120" s="515"/>
      <c r="G120" s="515"/>
      <c r="H120" s="515"/>
      <c r="I120" s="515"/>
      <c r="J120" s="515"/>
      <c r="K120" s="515"/>
      <c r="L120" s="515"/>
      <c r="M120" s="515"/>
      <c r="N120" s="515"/>
      <c r="O120" s="515"/>
      <c r="P120" s="515"/>
      <c r="Q120" s="515"/>
      <c r="R120" s="516"/>
    </row>
    <row r="121" spans="1:19" ht="27.6" customHeight="1" x14ac:dyDescent="0.35">
      <c r="A121" s="502" t="s">
        <v>112</v>
      </c>
      <c r="B121" s="503"/>
      <c r="C121" s="503"/>
      <c r="D121" s="503"/>
      <c r="E121" s="503"/>
      <c r="F121" s="503"/>
      <c r="G121" s="503"/>
      <c r="H121" s="503"/>
      <c r="I121" s="503"/>
      <c r="J121" s="503"/>
      <c r="K121" s="503"/>
      <c r="L121" s="503"/>
      <c r="M121" s="503"/>
      <c r="N121" s="503"/>
      <c r="O121" s="503"/>
      <c r="P121" s="503"/>
      <c r="Q121" s="503"/>
      <c r="R121" s="504"/>
    </row>
    <row r="122" spans="1:19" ht="15" thickBot="1" x14ac:dyDescent="0.4">
      <c r="A122" s="499" t="s">
        <v>131</v>
      </c>
      <c r="B122" s="500"/>
      <c r="C122" s="500"/>
      <c r="D122" s="500"/>
      <c r="E122" s="500"/>
      <c r="F122" s="500"/>
      <c r="G122" s="500"/>
      <c r="H122" s="500"/>
      <c r="I122" s="500"/>
      <c r="J122" s="500"/>
      <c r="K122" s="500"/>
      <c r="L122" s="500"/>
      <c r="M122" s="500"/>
      <c r="N122" s="500"/>
      <c r="O122" s="500"/>
      <c r="P122" s="500"/>
      <c r="Q122" s="500"/>
      <c r="R122" s="501"/>
      <c r="S122" s="190" t="s">
        <v>85</v>
      </c>
    </row>
  </sheetData>
  <mergeCells count="7">
    <mergeCell ref="A122:R122"/>
    <mergeCell ref="A121:R121"/>
    <mergeCell ref="A2:R2"/>
    <mergeCell ref="A117:R117"/>
    <mergeCell ref="A118:R118"/>
    <mergeCell ref="A119:R119"/>
    <mergeCell ref="A120:R120"/>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R96"/>
  <sheetViews>
    <sheetView view="pageBreakPreview" topLeftCell="B50" zoomScale="85" zoomScaleNormal="100" zoomScaleSheetLayoutView="85" workbookViewId="0">
      <selection activeCell="I98" sqref="I98"/>
    </sheetView>
  </sheetViews>
  <sheetFormatPr defaultColWidth="9.109375" defaultRowHeight="14.4" x14ac:dyDescent="0.35"/>
  <cols>
    <col min="1" max="1" width="9.109375" style="68"/>
    <col min="2" max="2" width="9.33203125" style="68" bestFit="1" customWidth="1"/>
    <col min="3" max="3" width="34" style="68" bestFit="1" customWidth="1"/>
    <col min="4" max="16" width="16.6640625" style="68" customWidth="1"/>
    <col min="17" max="17" width="11.44140625" style="68" bestFit="1" customWidth="1"/>
    <col min="18" max="16384" width="9.109375" style="68"/>
  </cols>
  <sheetData>
    <row r="1" spans="1:16" ht="15" thickBot="1" x14ac:dyDescent="0.4">
      <c r="A1" s="68" t="s">
        <v>172</v>
      </c>
    </row>
    <row r="2" spans="1:16" ht="16.8" thickBot="1" x14ac:dyDescent="0.4">
      <c r="B2" s="523" t="s">
        <v>102</v>
      </c>
      <c r="C2" s="524"/>
      <c r="D2" s="524"/>
      <c r="E2" s="524"/>
      <c r="F2" s="524"/>
      <c r="G2" s="524"/>
      <c r="H2" s="524"/>
      <c r="I2" s="524"/>
      <c r="J2" s="524"/>
      <c r="K2" s="524"/>
      <c r="L2" s="524"/>
      <c r="M2" s="524"/>
      <c r="N2" s="524"/>
      <c r="O2" s="524"/>
      <c r="P2" s="525"/>
    </row>
    <row r="3" spans="1:16" ht="63" customHeight="1" thickBot="1" x14ac:dyDescent="0.4">
      <c r="B3" s="191" t="s">
        <v>99</v>
      </c>
      <c r="C3" s="192" t="s">
        <v>103</v>
      </c>
      <c r="D3" s="193" t="s">
        <v>206</v>
      </c>
      <c r="E3" s="193" t="s">
        <v>207</v>
      </c>
      <c r="F3" s="193" t="s">
        <v>208</v>
      </c>
      <c r="G3" s="193" t="s">
        <v>209</v>
      </c>
      <c r="H3" s="193" t="s">
        <v>210</v>
      </c>
      <c r="I3" s="193" t="s">
        <v>211</v>
      </c>
      <c r="J3" s="193" t="s">
        <v>212</v>
      </c>
      <c r="K3" s="193" t="s">
        <v>213</v>
      </c>
      <c r="L3" s="193" t="s">
        <v>214</v>
      </c>
      <c r="M3" s="193" t="s">
        <v>215</v>
      </c>
      <c r="N3" s="193" t="s">
        <v>190</v>
      </c>
      <c r="O3" s="193" t="s">
        <v>216</v>
      </c>
      <c r="P3" s="194" t="s">
        <v>217</v>
      </c>
    </row>
    <row r="4" spans="1:16" ht="16.2" x14ac:dyDescent="0.35">
      <c r="B4" s="526" t="s">
        <v>159</v>
      </c>
      <c r="C4" s="195" t="s">
        <v>259</v>
      </c>
      <c r="D4" s="196">
        <v>4101</v>
      </c>
      <c r="E4" s="196">
        <v>3968</v>
      </c>
      <c r="F4" s="196">
        <v>3838</v>
      </c>
      <c r="G4" s="196">
        <v>3796</v>
      </c>
      <c r="H4" s="196">
        <v>3571</v>
      </c>
      <c r="I4" s="196">
        <v>3461</v>
      </c>
      <c r="J4" s="196">
        <v>3343</v>
      </c>
      <c r="K4" s="196">
        <v>3229</v>
      </c>
      <c r="L4" s="196">
        <v>3080</v>
      </c>
      <c r="M4" s="196">
        <v>2938</v>
      </c>
      <c r="N4" s="196"/>
      <c r="O4" s="196"/>
      <c r="P4" s="197">
        <f>AVERAGE(D4:O4)</f>
        <v>3532.5</v>
      </c>
    </row>
    <row r="5" spans="1:16" ht="16.2" x14ac:dyDescent="0.35">
      <c r="B5" s="527"/>
      <c r="C5" s="198" t="s">
        <v>260</v>
      </c>
      <c r="D5" s="199">
        <v>10887</v>
      </c>
      <c r="E5" s="199">
        <v>10580</v>
      </c>
      <c r="F5" s="199">
        <v>10175</v>
      </c>
      <c r="G5" s="199">
        <v>9942</v>
      </c>
      <c r="H5" s="199">
        <v>9142</v>
      </c>
      <c r="I5" s="199">
        <v>8799</v>
      </c>
      <c r="J5" s="199">
        <v>8502</v>
      </c>
      <c r="K5" s="199">
        <v>8104</v>
      </c>
      <c r="L5" s="199">
        <v>7761</v>
      </c>
      <c r="M5" s="199">
        <v>7334</v>
      </c>
      <c r="N5" s="199"/>
      <c r="O5" s="199"/>
      <c r="P5" s="200">
        <f t="shared" ref="P5:P45" si="0">AVERAGE(D5:O5)</f>
        <v>9122.6</v>
      </c>
    </row>
    <row r="6" spans="1:16" ht="16.2" x14ac:dyDescent="0.35">
      <c r="B6" s="527"/>
      <c r="C6" s="198" t="s">
        <v>261</v>
      </c>
      <c r="D6" s="199">
        <v>763</v>
      </c>
      <c r="E6" s="199">
        <v>735</v>
      </c>
      <c r="F6" s="199">
        <v>709</v>
      </c>
      <c r="G6" s="199">
        <v>690</v>
      </c>
      <c r="H6" s="199">
        <v>634</v>
      </c>
      <c r="I6" s="199">
        <v>620</v>
      </c>
      <c r="J6" s="199">
        <v>616</v>
      </c>
      <c r="K6" s="199">
        <v>573</v>
      </c>
      <c r="L6" s="199">
        <v>545</v>
      </c>
      <c r="M6" s="199">
        <v>510</v>
      </c>
      <c r="N6" s="199"/>
      <c r="O6" s="199"/>
      <c r="P6" s="200">
        <f t="shared" si="0"/>
        <v>639.5</v>
      </c>
    </row>
    <row r="7" spans="1:16" ht="16.2" x14ac:dyDescent="0.35">
      <c r="B7" s="527"/>
      <c r="C7" s="198" t="s">
        <v>262</v>
      </c>
      <c r="D7" s="199">
        <v>8131</v>
      </c>
      <c r="E7" s="199">
        <v>7875</v>
      </c>
      <c r="F7" s="199">
        <v>7515</v>
      </c>
      <c r="G7" s="199">
        <v>7322</v>
      </c>
      <c r="H7" s="199">
        <v>6656</v>
      </c>
      <c r="I7" s="199">
        <v>6305</v>
      </c>
      <c r="J7" s="199">
        <v>6004</v>
      </c>
      <c r="K7" s="199">
        <v>5680</v>
      </c>
      <c r="L7" s="199">
        <v>5372</v>
      </c>
      <c r="M7" s="199">
        <v>5051</v>
      </c>
      <c r="N7" s="199"/>
      <c r="O7" s="199"/>
      <c r="P7" s="200">
        <f t="shared" si="0"/>
        <v>6591.1</v>
      </c>
    </row>
    <row r="8" spans="1:16" ht="16.2" x14ac:dyDescent="0.35">
      <c r="B8" s="527"/>
      <c r="C8" s="198" t="s">
        <v>263</v>
      </c>
      <c r="D8" s="199">
        <v>15972</v>
      </c>
      <c r="E8" s="199">
        <v>15552</v>
      </c>
      <c r="F8" s="199">
        <v>14905</v>
      </c>
      <c r="G8" s="199">
        <v>14673</v>
      </c>
      <c r="H8" s="199">
        <v>13535</v>
      </c>
      <c r="I8" s="199">
        <v>12966</v>
      </c>
      <c r="J8" s="199">
        <v>12396</v>
      </c>
      <c r="K8" s="199">
        <v>11816</v>
      </c>
      <c r="L8" s="199">
        <v>11134</v>
      </c>
      <c r="M8" s="199">
        <v>10480</v>
      </c>
      <c r="N8" s="199"/>
      <c r="O8" s="199"/>
      <c r="P8" s="200">
        <f t="shared" si="0"/>
        <v>13342.9</v>
      </c>
    </row>
    <row r="9" spans="1:16" ht="16.2" x14ac:dyDescent="0.35">
      <c r="B9" s="527"/>
      <c r="C9" s="198" t="s">
        <v>264</v>
      </c>
      <c r="D9" s="199">
        <v>2170</v>
      </c>
      <c r="E9" s="199">
        <v>2088</v>
      </c>
      <c r="F9" s="199">
        <v>1989</v>
      </c>
      <c r="G9" s="199">
        <v>1967</v>
      </c>
      <c r="H9" s="199">
        <v>1831</v>
      </c>
      <c r="I9" s="199">
        <v>1710</v>
      </c>
      <c r="J9" s="199">
        <v>1613</v>
      </c>
      <c r="K9" s="199">
        <v>1562</v>
      </c>
      <c r="L9" s="199">
        <v>1450</v>
      </c>
      <c r="M9" s="199">
        <v>1394</v>
      </c>
      <c r="N9" s="199"/>
      <c r="O9" s="199"/>
      <c r="P9" s="200">
        <f t="shared" si="0"/>
        <v>1777.4</v>
      </c>
    </row>
    <row r="10" spans="1:16" ht="16.2" x14ac:dyDescent="0.35">
      <c r="B10" s="527"/>
      <c r="C10" s="198" t="s">
        <v>265</v>
      </c>
      <c r="D10" s="199">
        <v>3575</v>
      </c>
      <c r="E10" s="199">
        <v>3453</v>
      </c>
      <c r="F10" s="199">
        <v>3348</v>
      </c>
      <c r="G10" s="199">
        <v>3300</v>
      </c>
      <c r="H10" s="199">
        <v>2972</v>
      </c>
      <c r="I10" s="199">
        <v>2817</v>
      </c>
      <c r="J10" s="199">
        <v>2645</v>
      </c>
      <c r="K10" s="199">
        <v>2477</v>
      </c>
      <c r="L10" s="199">
        <v>2267</v>
      </c>
      <c r="M10" s="199">
        <v>2141</v>
      </c>
      <c r="N10" s="199"/>
      <c r="O10" s="199"/>
      <c r="P10" s="200">
        <f t="shared" si="0"/>
        <v>2899.5</v>
      </c>
    </row>
    <row r="11" spans="1:16" ht="16.2" x14ac:dyDescent="0.35">
      <c r="B11" s="527"/>
      <c r="C11" s="198" t="s">
        <v>266</v>
      </c>
      <c r="D11" s="199">
        <v>146</v>
      </c>
      <c r="E11" s="199">
        <v>143</v>
      </c>
      <c r="F11" s="199">
        <v>138</v>
      </c>
      <c r="G11" s="199">
        <v>139</v>
      </c>
      <c r="H11" s="199">
        <v>135</v>
      </c>
      <c r="I11" s="199">
        <v>141</v>
      </c>
      <c r="J11" s="199">
        <v>128</v>
      </c>
      <c r="K11" s="199">
        <v>130</v>
      </c>
      <c r="L11" s="199">
        <v>132</v>
      </c>
      <c r="M11" s="199">
        <v>125</v>
      </c>
      <c r="N11" s="199"/>
      <c r="O11" s="199"/>
      <c r="P11" s="200">
        <f t="shared" si="0"/>
        <v>135.69999999999999</v>
      </c>
    </row>
    <row r="12" spans="1:16" ht="16.2" x14ac:dyDescent="0.35">
      <c r="B12" s="527"/>
      <c r="C12" s="198" t="s">
        <v>267</v>
      </c>
      <c r="D12" s="199">
        <v>262</v>
      </c>
      <c r="E12" s="199">
        <v>243</v>
      </c>
      <c r="F12" s="199">
        <v>229</v>
      </c>
      <c r="G12" s="199">
        <v>229</v>
      </c>
      <c r="H12" s="199">
        <v>217</v>
      </c>
      <c r="I12" s="199">
        <v>206</v>
      </c>
      <c r="J12" s="199">
        <v>179</v>
      </c>
      <c r="K12" s="199">
        <v>172</v>
      </c>
      <c r="L12" s="199">
        <v>162</v>
      </c>
      <c r="M12" s="199">
        <v>160</v>
      </c>
      <c r="N12" s="199"/>
      <c r="O12" s="199"/>
      <c r="P12" s="200">
        <f t="shared" si="0"/>
        <v>205.9</v>
      </c>
    </row>
    <row r="13" spans="1:16" ht="16.2" x14ac:dyDescent="0.35">
      <c r="B13" s="527"/>
      <c r="C13" s="198" t="s">
        <v>268</v>
      </c>
      <c r="D13" s="199">
        <v>14421</v>
      </c>
      <c r="E13" s="199">
        <v>13952</v>
      </c>
      <c r="F13" s="199">
        <v>13484</v>
      </c>
      <c r="G13" s="199">
        <v>13297</v>
      </c>
      <c r="H13" s="199">
        <v>12287</v>
      </c>
      <c r="I13" s="199">
        <v>11760</v>
      </c>
      <c r="J13" s="199">
        <v>11154</v>
      </c>
      <c r="K13" s="199">
        <v>10691</v>
      </c>
      <c r="L13" s="199">
        <v>10042</v>
      </c>
      <c r="M13" s="199">
        <v>9569</v>
      </c>
      <c r="N13" s="199"/>
      <c r="O13" s="199"/>
      <c r="P13" s="200">
        <f t="shared" si="0"/>
        <v>12065.7</v>
      </c>
    </row>
    <row r="14" spans="1:16" ht="16.2" x14ac:dyDescent="0.35">
      <c r="B14" s="527"/>
      <c r="C14" s="198" t="s">
        <v>269</v>
      </c>
      <c r="D14" s="199">
        <v>69944</v>
      </c>
      <c r="E14" s="199">
        <v>67943</v>
      </c>
      <c r="F14" s="199">
        <v>65691</v>
      </c>
      <c r="G14" s="199">
        <v>64819</v>
      </c>
      <c r="H14" s="199">
        <v>60328</v>
      </c>
      <c r="I14" s="199">
        <v>58083</v>
      </c>
      <c r="J14" s="199">
        <v>55609</v>
      </c>
      <c r="K14" s="199">
        <v>53407</v>
      </c>
      <c r="L14" s="199">
        <v>50931</v>
      </c>
      <c r="M14" s="199">
        <v>48941</v>
      </c>
      <c r="N14" s="199"/>
      <c r="O14" s="199"/>
      <c r="P14" s="200">
        <f t="shared" si="0"/>
        <v>59569.599999999999</v>
      </c>
    </row>
    <row r="15" spans="1:16" ht="16.2" x14ac:dyDescent="0.35">
      <c r="B15" s="527"/>
      <c r="C15" s="198" t="s">
        <v>270</v>
      </c>
      <c r="D15" s="199">
        <v>50838</v>
      </c>
      <c r="E15" s="199">
        <v>49335</v>
      </c>
      <c r="F15" s="199">
        <v>47657</v>
      </c>
      <c r="G15" s="199">
        <v>47082</v>
      </c>
      <c r="H15" s="199">
        <v>43983</v>
      </c>
      <c r="I15" s="199">
        <v>42253</v>
      </c>
      <c r="J15" s="199">
        <v>40548</v>
      </c>
      <c r="K15" s="199">
        <v>38924</v>
      </c>
      <c r="L15" s="199">
        <v>37610</v>
      </c>
      <c r="M15" s="199">
        <v>36540</v>
      </c>
      <c r="N15" s="199"/>
      <c r="O15" s="199"/>
      <c r="P15" s="200">
        <f t="shared" si="0"/>
        <v>43477</v>
      </c>
    </row>
    <row r="16" spans="1:16" ht="16.2" x14ac:dyDescent="0.35">
      <c r="B16" s="527"/>
      <c r="C16" s="198" t="s">
        <v>271</v>
      </c>
      <c r="D16" s="199">
        <v>4259</v>
      </c>
      <c r="E16" s="199">
        <v>4101</v>
      </c>
      <c r="F16" s="199">
        <v>3925</v>
      </c>
      <c r="G16" s="199">
        <v>3887</v>
      </c>
      <c r="H16" s="199">
        <v>3602</v>
      </c>
      <c r="I16" s="199">
        <v>3466</v>
      </c>
      <c r="J16" s="199">
        <v>3289</v>
      </c>
      <c r="K16" s="199">
        <v>3127</v>
      </c>
      <c r="L16" s="199">
        <v>2997</v>
      </c>
      <c r="M16" s="199">
        <v>2863</v>
      </c>
      <c r="N16" s="199"/>
      <c r="O16" s="199"/>
      <c r="P16" s="200">
        <f t="shared" si="0"/>
        <v>3551.6</v>
      </c>
    </row>
    <row r="17" spans="2:16" ht="16.2" x14ac:dyDescent="0.35">
      <c r="B17" s="527"/>
      <c r="C17" s="198" t="s">
        <v>272</v>
      </c>
      <c r="D17" s="199">
        <v>10750</v>
      </c>
      <c r="E17" s="199">
        <v>10423</v>
      </c>
      <c r="F17" s="199">
        <v>10113</v>
      </c>
      <c r="G17" s="199">
        <v>9930</v>
      </c>
      <c r="H17" s="199">
        <v>9380</v>
      </c>
      <c r="I17" s="199">
        <v>9034</v>
      </c>
      <c r="J17" s="199">
        <v>8744</v>
      </c>
      <c r="K17" s="199">
        <v>8407</v>
      </c>
      <c r="L17" s="199">
        <v>8053</v>
      </c>
      <c r="M17" s="199">
        <v>7776</v>
      </c>
      <c r="N17" s="199"/>
      <c r="O17" s="199"/>
      <c r="P17" s="200">
        <f t="shared" si="0"/>
        <v>9261</v>
      </c>
    </row>
    <row r="18" spans="2:16" ht="16.2" x14ac:dyDescent="0.35">
      <c r="B18" s="527"/>
      <c r="C18" s="198" t="s">
        <v>273</v>
      </c>
      <c r="D18" s="199">
        <v>14466</v>
      </c>
      <c r="E18" s="199">
        <v>14050</v>
      </c>
      <c r="F18" s="199">
        <v>13587</v>
      </c>
      <c r="G18" s="199">
        <v>13274</v>
      </c>
      <c r="H18" s="199">
        <v>12327</v>
      </c>
      <c r="I18" s="199">
        <v>11905</v>
      </c>
      <c r="J18" s="199">
        <v>11405</v>
      </c>
      <c r="K18" s="199">
        <v>10955</v>
      </c>
      <c r="L18" s="199">
        <v>10441</v>
      </c>
      <c r="M18" s="199">
        <v>9954</v>
      </c>
      <c r="N18" s="199"/>
      <c r="O18" s="199"/>
      <c r="P18" s="200">
        <f t="shared" si="0"/>
        <v>12236.4</v>
      </c>
    </row>
    <row r="19" spans="2:16" ht="16.2" x14ac:dyDescent="0.35">
      <c r="B19" s="527"/>
      <c r="C19" s="198" t="s">
        <v>274</v>
      </c>
      <c r="D19" s="199">
        <v>792</v>
      </c>
      <c r="E19" s="199">
        <v>792</v>
      </c>
      <c r="F19" s="199">
        <v>730</v>
      </c>
      <c r="G19" s="199">
        <v>740</v>
      </c>
      <c r="H19" s="199">
        <v>677</v>
      </c>
      <c r="I19" s="199">
        <v>641</v>
      </c>
      <c r="J19" s="199">
        <v>609</v>
      </c>
      <c r="K19" s="199">
        <v>562</v>
      </c>
      <c r="L19" s="199">
        <v>525</v>
      </c>
      <c r="M19" s="199">
        <v>491</v>
      </c>
      <c r="N19" s="199"/>
      <c r="O19" s="199"/>
      <c r="P19" s="200">
        <f t="shared" si="0"/>
        <v>655.9</v>
      </c>
    </row>
    <row r="20" spans="2:16" ht="16.2" x14ac:dyDescent="0.35">
      <c r="B20" s="527"/>
      <c r="C20" s="198" t="s">
        <v>275</v>
      </c>
      <c r="D20" s="199">
        <v>1811</v>
      </c>
      <c r="E20" s="199">
        <v>1776</v>
      </c>
      <c r="F20" s="199">
        <v>1709</v>
      </c>
      <c r="G20" s="199">
        <v>1680</v>
      </c>
      <c r="H20" s="199">
        <v>1496</v>
      </c>
      <c r="I20" s="199">
        <v>1419</v>
      </c>
      <c r="J20" s="199">
        <v>1318</v>
      </c>
      <c r="K20" s="199">
        <v>1246</v>
      </c>
      <c r="L20" s="199">
        <v>1152</v>
      </c>
      <c r="M20" s="199">
        <v>1055</v>
      </c>
      <c r="N20" s="199"/>
      <c r="O20" s="199"/>
      <c r="P20" s="200">
        <f t="shared" si="0"/>
        <v>1466.2</v>
      </c>
    </row>
    <row r="21" spans="2:16" ht="16.2" x14ac:dyDescent="0.35">
      <c r="B21" s="527"/>
      <c r="C21" s="198" t="s">
        <v>276</v>
      </c>
      <c r="D21" s="199">
        <v>1700</v>
      </c>
      <c r="E21" s="199">
        <v>1634</v>
      </c>
      <c r="F21" s="199">
        <v>1600</v>
      </c>
      <c r="G21" s="199">
        <v>1611</v>
      </c>
      <c r="H21" s="199">
        <v>1524</v>
      </c>
      <c r="I21" s="199">
        <v>1446</v>
      </c>
      <c r="J21" s="199">
        <v>1355</v>
      </c>
      <c r="K21" s="199">
        <v>1300</v>
      </c>
      <c r="L21" s="199">
        <v>1224</v>
      </c>
      <c r="M21" s="199">
        <v>1151</v>
      </c>
      <c r="N21" s="199"/>
      <c r="O21" s="199"/>
      <c r="P21" s="200">
        <f t="shared" si="0"/>
        <v>1454.5</v>
      </c>
    </row>
    <row r="22" spans="2:16" ht="16.2" x14ac:dyDescent="0.35">
      <c r="B22" s="527"/>
      <c r="C22" s="198" t="s">
        <v>277</v>
      </c>
      <c r="D22" s="199">
        <v>3635</v>
      </c>
      <c r="E22" s="199">
        <v>3474</v>
      </c>
      <c r="F22" s="199">
        <v>3318</v>
      </c>
      <c r="G22" s="199">
        <v>3281</v>
      </c>
      <c r="H22" s="199">
        <v>2890</v>
      </c>
      <c r="I22" s="199">
        <v>2698</v>
      </c>
      <c r="J22" s="199">
        <v>2510</v>
      </c>
      <c r="K22" s="199">
        <v>2331</v>
      </c>
      <c r="L22" s="199">
        <v>2164</v>
      </c>
      <c r="M22" s="199">
        <v>1961</v>
      </c>
      <c r="N22" s="199"/>
      <c r="O22" s="199"/>
      <c r="P22" s="200">
        <f t="shared" si="0"/>
        <v>2826.2</v>
      </c>
    </row>
    <row r="23" spans="2:16" ht="16.2" x14ac:dyDescent="0.35">
      <c r="B23" s="527"/>
      <c r="C23" s="198" t="s">
        <v>278</v>
      </c>
      <c r="D23" s="199">
        <v>222</v>
      </c>
      <c r="E23" s="199">
        <v>218</v>
      </c>
      <c r="F23" s="199">
        <v>215</v>
      </c>
      <c r="G23" s="199">
        <v>213</v>
      </c>
      <c r="H23" s="199">
        <v>188</v>
      </c>
      <c r="I23" s="199">
        <v>183</v>
      </c>
      <c r="J23" s="199">
        <v>177</v>
      </c>
      <c r="K23" s="199">
        <v>162</v>
      </c>
      <c r="L23" s="199">
        <v>142</v>
      </c>
      <c r="M23" s="199">
        <v>137</v>
      </c>
      <c r="N23" s="199"/>
      <c r="O23" s="199"/>
      <c r="P23" s="200">
        <f t="shared" si="0"/>
        <v>185.7</v>
      </c>
    </row>
    <row r="24" spans="2:16" ht="16.2" x14ac:dyDescent="0.35">
      <c r="B24" s="527"/>
      <c r="C24" s="198" t="s">
        <v>279</v>
      </c>
      <c r="D24" s="199">
        <v>1366</v>
      </c>
      <c r="E24" s="199">
        <v>1330</v>
      </c>
      <c r="F24" s="199">
        <v>1280</v>
      </c>
      <c r="G24" s="199">
        <v>1263</v>
      </c>
      <c r="H24" s="199">
        <v>1156</v>
      </c>
      <c r="I24" s="199">
        <v>1089</v>
      </c>
      <c r="J24" s="199">
        <v>1044</v>
      </c>
      <c r="K24" s="199">
        <v>979</v>
      </c>
      <c r="L24" s="199">
        <v>884</v>
      </c>
      <c r="M24" s="199">
        <v>815</v>
      </c>
      <c r="N24" s="199"/>
      <c r="O24" s="199"/>
      <c r="P24" s="200">
        <f t="shared" si="0"/>
        <v>1120.5999999999999</v>
      </c>
    </row>
    <row r="25" spans="2:16" ht="16.2" x14ac:dyDescent="0.35">
      <c r="B25" s="527"/>
      <c r="C25" s="198" t="s">
        <v>280</v>
      </c>
      <c r="D25" s="199">
        <v>4407</v>
      </c>
      <c r="E25" s="199">
        <v>4256</v>
      </c>
      <c r="F25" s="199">
        <v>4102</v>
      </c>
      <c r="G25" s="199">
        <v>4062</v>
      </c>
      <c r="H25" s="199">
        <v>3707</v>
      </c>
      <c r="I25" s="199">
        <v>3499</v>
      </c>
      <c r="J25" s="199">
        <v>3313</v>
      </c>
      <c r="K25" s="199">
        <v>3119</v>
      </c>
      <c r="L25" s="199">
        <v>2957</v>
      </c>
      <c r="M25" s="199">
        <v>2643</v>
      </c>
      <c r="N25" s="199"/>
      <c r="O25" s="199"/>
      <c r="P25" s="200">
        <f t="shared" si="0"/>
        <v>3606.5</v>
      </c>
    </row>
    <row r="26" spans="2:16" ht="16.8" thickBot="1" x14ac:dyDescent="0.4">
      <c r="B26" s="527"/>
      <c r="C26" s="201" t="s">
        <v>281</v>
      </c>
      <c r="D26" s="202">
        <v>17869</v>
      </c>
      <c r="E26" s="202">
        <v>17434</v>
      </c>
      <c r="F26" s="202">
        <v>16911</v>
      </c>
      <c r="G26" s="202">
        <v>16839</v>
      </c>
      <c r="H26" s="202">
        <v>15635</v>
      </c>
      <c r="I26" s="202">
        <v>15048</v>
      </c>
      <c r="J26" s="202">
        <v>14705</v>
      </c>
      <c r="K26" s="202">
        <v>14060</v>
      </c>
      <c r="L26" s="202">
        <v>13579</v>
      </c>
      <c r="M26" s="202">
        <v>12973</v>
      </c>
      <c r="N26" s="202"/>
      <c r="O26" s="202"/>
      <c r="P26" s="203">
        <f t="shared" si="0"/>
        <v>15505.3</v>
      </c>
    </row>
    <row r="27" spans="2:16" ht="17.399999999999999" thickTop="1" thickBot="1" x14ac:dyDescent="0.4">
      <c r="B27" s="528"/>
      <c r="C27" s="204" t="s">
        <v>8</v>
      </c>
      <c r="D27" s="205">
        <v>242487</v>
      </c>
      <c r="E27" s="205">
        <v>235355</v>
      </c>
      <c r="F27" s="205">
        <v>227168</v>
      </c>
      <c r="G27" s="205">
        <v>224036</v>
      </c>
      <c r="H27" s="205">
        <v>207873</v>
      </c>
      <c r="I27" s="205">
        <v>199549</v>
      </c>
      <c r="J27" s="205">
        <v>191206</v>
      </c>
      <c r="K27" s="205">
        <v>183013</v>
      </c>
      <c r="L27" s="205">
        <v>174604</v>
      </c>
      <c r="M27" s="205">
        <v>167002</v>
      </c>
      <c r="N27" s="205"/>
      <c r="O27" s="205"/>
      <c r="P27" s="206">
        <f t="shared" si="0"/>
        <v>205229.3</v>
      </c>
    </row>
    <row r="28" spans="2:16" ht="16.2" x14ac:dyDescent="0.35">
      <c r="B28" s="526" t="s">
        <v>87</v>
      </c>
      <c r="C28" s="195" t="s">
        <v>282</v>
      </c>
      <c r="D28" s="196">
        <v>462</v>
      </c>
      <c r="E28" s="196">
        <v>455</v>
      </c>
      <c r="F28" s="196">
        <v>442</v>
      </c>
      <c r="G28" s="196">
        <v>449</v>
      </c>
      <c r="H28" s="196">
        <v>428</v>
      </c>
      <c r="I28" s="196">
        <v>425</v>
      </c>
      <c r="J28" s="196">
        <v>421</v>
      </c>
      <c r="K28" s="196">
        <v>413</v>
      </c>
      <c r="L28" s="196">
        <v>390</v>
      </c>
      <c r="M28" s="196">
        <v>389</v>
      </c>
      <c r="N28" s="196"/>
      <c r="O28" s="196"/>
      <c r="P28" s="197">
        <f t="shared" si="0"/>
        <v>427.4</v>
      </c>
    </row>
    <row r="29" spans="2:16" ht="16.2" x14ac:dyDescent="0.35">
      <c r="B29" s="527"/>
      <c r="C29" s="198" t="s">
        <v>283</v>
      </c>
      <c r="D29" s="199">
        <v>2287</v>
      </c>
      <c r="E29" s="199">
        <v>2218</v>
      </c>
      <c r="F29" s="199">
        <v>2139</v>
      </c>
      <c r="G29" s="199">
        <v>2128</v>
      </c>
      <c r="H29" s="199">
        <v>1956</v>
      </c>
      <c r="I29" s="199">
        <v>1894</v>
      </c>
      <c r="J29" s="199">
        <v>1793</v>
      </c>
      <c r="K29" s="199">
        <v>1692</v>
      </c>
      <c r="L29" s="199">
        <v>1628</v>
      </c>
      <c r="M29" s="199">
        <v>1544</v>
      </c>
      <c r="N29" s="199"/>
      <c r="O29" s="199"/>
      <c r="P29" s="200">
        <f t="shared" si="0"/>
        <v>1927.9</v>
      </c>
    </row>
    <row r="30" spans="2:16" ht="16.2" x14ac:dyDescent="0.35">
      <c r="B30" s="527"/>
      <c r="C30" s="198" t="s">
        <v>284</v>
      </c>
      <c r="D30" s="199">
        <v>1345</v>
      </c>
      <c r="E30" s="199">
        <v>1319</v>
      </c>
      <c r="F30" s="199">
        <v>1273</v>
      </c>
      <c r="G30" s="199">
        <v>1251</v>
      </c>
      <c r="H30" s="199">
        <v>1143</v>
      </c>
      <c r="I30" s="199">
        <v>1115</v>
      </c>
      <c r="J30" s="199">
        <v>1048</v>
      </c>
      <c r="K30" s="199">
        <v>1011</v>
      </c>
      <c r="L30" s="199">
        <v>962</v>
      </c>
      <c r="M30" s="199">
        <v>925</v>
      </c>
      <c r="N30" s="199"/>
      <c r="O30" s="199"/>
      <c r="P30" s="200">
        <f t="shared" si="0"/>
        <v>1139.2</v>
      </c>
    </row>
    <row r="31" spans="2:16" ht="16.2" x14ac:dyDescent="0.35">
      <c r="B31" s="527"/>
      <c r="C31" s="198" t="s">
        <v>285</v>
      </c>
      <c r="D31" s="199">
        <v>5544</v>
      </c>
      <c r="E31" s="199">
        <v>5376</v>
      </c>
      <c r="F31" s="199">
        <v>5221</v>
      </c>
      <c r="G31" s="199">
        <v>5123</v>
      </c>
      <c r="H31" s="199">
        <v>4809</v>
      </c>
      <c r="I31" s="199">
        <v>4629</v>
      </c>
      <c r="J31" s="199">
        <v>4590</v>
      </c>
      <c r="K31" s="199">
        <v>4425</v>
      </c>
      <c r="L31" s="199">
        <v>4336</v>
      </c>
      <c r="M31" s="199">
        <v>4183</v>
      </c>
      <c r="N31" s="199"/>
      <c r="O31" s="199"/>
      <c r="P31" s="200">
        <f t="shared" si="0"/>
        <v>4823.6000000000004</v>
      </c>
    </row>
    <row r="32" spans="2:16" ht="16.2" x14ac:dyDescent="0.35">
      <c r="B32" s="527"/>
      <c r="C32" s="198" t="s">
        <v>286</v>
      </c>
      <c r="D32" s="199">
        <v>9580</v>
      </c>
      <c r="E32" s="199">
        <v>9257</v>
      </c>
      <c r="F32" s="199">
        <v>8915</v>
      </c>
      <c r="G32" s="199">
        <v>8761</v>
      </c>
      <c r="H32" s="199">
        <v>8096</v>
      </c>
      <c r="I32" s="199">
        <v>7682</v>
      </c>
      <c r="J32" s="199">
        <v>7427</v>
      </c>
      <c r="K32" s="199">
        <v>7082</v>
      </c>
      <c r="L32" s="199">
        <v>6722</v>
      </c>
      <c r="M32" s="199">
        <v>6486</v>
      </c>
      <c r="N32" s="199"/>
      <c r="O32" s="199"/>
      <c r="P32" s="200">
        <f t="shared" si="0"/>
        <v>8000.8</v>
      </c>
    </row>
    <row r="33" spans="2:16" ht="16.2" x14ac:dyDescent="0.35">
      <c r="B33" s="527"/>
      <c r="C33" s="198" t="s">
        <v>287</v>
      </c>
      <c r="D33" s="199">
        <v>1185</v>
      </c>
      <c r="E33" s="199">
        <v>1133</v>
      </c>
      <c r="F33" s="199">
        <v>1096</v>
      </c>
      <c r="G33" s="199">
        <v>1077</v>
      </c>
      <c r="H33" s="199">
        <v>1025</v>
      </c>
      <c r="I33" s="199">
        <v>978</v>
      </c>
      <c r="J33" s="199">
        <v>971</v>
      </c>
      <c r="K33" s="199">
        <v>924</v>
      </c>
      <c r="L33" s="199">
        <v>881</v>
      </c>
      <c r="M33" s="199">
        <v>843</v>
      </c>
      <c r="N33" s="199"/>
      <c r="O33" s="199"/>
      <c r="P33" s="200">
        <f t="shared" si="0"/>
        <v>1011.3</v>
      </c>
    </row>
    <row r="34" spans="2:16" ht="16.2" x14ac:dyDescent="0.35">
      <c r="B34" s="527"/>
      <c r="C34" s="198" t="s">
        <v>288</v>
      </c>
      <c r="D34" s="199">
        <v>737</v>
      </c>
      <c r="E34" s="199">
        <v>731</v>
      </c>
      <c r="F34" s="199">
        <v>718</v>
      </c>
      <c r="G34" s="199">
        <v>705</v>
      </c>
      <c r="H34" s="199">
        <v>667</v>
      </c>
      <c r="I34" s="199">
        <v>666</v>
      </c>
      <c r="J34" s="199">
        <v>657</v>
      </c>
      <c r="K34" s="199">
        <v>629</v>
      </c>
      <c r="L34" s="199">
        <v>602</v>
      </c>
      <c r="M34" s="199">
        <v>585</v>
      </c>
      <c r="N34" s="199"/>
      <c r="O34" s="199"/>
      <c r="P34" s="200">
        <f t="shared" si="0"/>
        <v>669.7</v>
      </c>
    </row>
    <row r="35" spans="2:16" ht="16.2" x14ac:dyDescent="0.35">
      <c r="B35" s="527"/>
      <c r="C35" s="198" t="s">
        <v>289</v>
      </c>
      <c r="D35" s="199">
        <v>1385</v>
      </c>
      <c r="E35" s="199">
        <v>1340</v>
      </c>
      <c r="F35" s="199">
        <v>1299</v>
      </c>
      <c r="G35" s="199">
        <v>1297</v>
      </c>
      <c r="H35" s="199">
        <v>1240</v>
      </c>
      <c r="I35" s="199">
        <v>1214</v>
      </c>
      <c r="J35" s="199">
        <v>1176</v>
      </c>
      <c r="K35" s="199">
        <v>1129</v>
      </c>
      <c r="L35" s="199">
        <v>1080</v>
      </c>
      <c r="M35" s="199">
        <v>1040</v>
      </c>
      <c r="N35" s="199"/>
      <c r="O35" s="199"/>
      <c r="P35" s="200">
        <f t="shared" si="0"/>
        <v>1220</v>
      </c>
    </row>
    <row r="36" spans="2:16" ht="16.2" x14ac:dyDescent="0.35">
      <c r="B36" s="527"/>
      <c r="C36" s="198" t="s">
        <v>290</v>
      </c>
      <c r="D36" s="199">
        <v>70526</v>
      </c>
      <c r="E36" s="199">
        <v>68243</v>
      </c>
      <c r="F36" s="199">
        <v>66072</v>
      </c>
      <c r="G36" s="199">
        <v>65241</v>
      </c>
      <c r="H36" s="199">
        <v>61017</v>
      </c>
      <c r="I36" s="199">
        <v>59032</v>
      </c>
      <c r="J36" s="199">
        <v>56144</v>
      </c>
      <c r="K36" s="199">
        <v>54044</v>
      </c>
      <c r="L36" s="199">
        <v>52179</v>
      </c>
      <c r="M36" s="199">
        <v>50418</v>
      </c>
      <c r="N36" s="199"/>
      <c r="O36" s="199"/>
      <c r="P36" s="200">
        <f t="shared" si="0"/>
        <v>60291.6</v>
      </c>
    </row>
    <row r="37" spans="2:16" ht="16.2" x14ac:dyDescent="0.35">
      <c r="B37" s="527"/>
      <c r="C37" s="198" t="s">
        <v>291</v>
      </c>
      <c r="D37" s="199">
        <v>3111</v>
      </c>
      <c r="E37" s="199">
        <v>3035</v>
      </c>
      <c r="F37" s="199">
        <v>2939</v>
      </c>
      <c r="G37" s="199">
        <v>2917</v>
      </c>
      <c r="H37" s="199">
        <v>2750</v>
      </c>
      <c r="I37" s="199">
        <v>2659</v>
      </c>
      <c r="J37" s="199">
        <v>2578</v>
      </c>
      <c r="K37" s="199">
        <v>2517</v>
      </c>
      <c r="L37" s="199">
        <v>2373</v>
      </c>
      <c r="M37" s="199">
        <v>2260</v>
      </c>
      <c r="N37" s="199"/>
      <c r="O37" s="199"/>
      <c r="P37" s="200">
        <f t="shared" si="0"/>
        <v>2713.9</v>
      </c>
    </row>
    <row r="38" spans="2:16" ht="16.8" thickBot="1" x14ac:dyDescent="0.4">
      <c r="B38" s="527"/>
      <c r="C38" s="201" t="s">
        <v>281</v>
      </c>
      <c r="D38" s="202">
        <v>11523</v>
      </c>
      <c r="E38" s="202">
        <v>11197</v>
      </c>
      <c r="F38" s="202">
        <v>10865</v>
      </c>
      <c r="G38" s="202">
        <v>10817</v>
      </c>
      <c r="H38" s="202">
        <v>9883</v>
      </c>
      <c r="I38" s="202">
        <v>9578</v>
      </c>
      <c r="J38" s="202">
        <v>8697</v>
      </c>
      <c r="K38" s="202">
        <v>8285</v>
      </c>
      <c r="L38" s="202">
        <v>7920</v>
      </c>
      <c r="M38" s="202">
        <v>7521</v>
      </c>
      <c r="N38" s="202"/>
      <c r="O38" s="202"/>
      <c r="P38" s="203">
        <f t="shared" si="0"/>
        <v>9628.6</v>
      </c>
    </row>
    <row r="39" spans="2:16" ht="17.399999999999999" thickTop="1" thickBot="1" x14ac:dyDescent="0.4">
      <c r="B39" s="528"/>
      <c r="C39" s="204" t="s">
        <v>8</v>
      </c>
      <c r="D39" s="205">
        <v>107685</v>
      </c>
      <c r="E39" s="205">
        <v>104304</v>
      </c>
      <c r="F39" s="205">
        <v>100979</v>
      </c>
      <c r="G39" s="205">
        <v>99766</v>
      </c>
      <c r="H39" s="205">
        <v>93014</v>
      </c>
      <c r="I39" s="205">
        <v>89872</v>
      </c>
      <c r="J39" s="205">
        <v>85502</v>
      </c>
      <c r="K39" s="205">
        <v>82151</v>
      </c>
      <c r="L39" s="205">
        <v>79073</v>
      </c>
      <c r="M39" s="205">
        <v>76194</v>
      </c>
      <c r="N39" s="205"/>
      <c r="O39" s="205"/>
      <c r="P39" s="206">
        <f t="shared" si="0"/>
        <v>91854</v>
      </c>
    </row>
    <row r="40" spans="2:16" ht="16.2" x14ac:dyDescent="0.35">
      <c r="B40" s="526" t="s">
        <v>91</v>
      </c>
      <c r="C40" s="195" t="s">
        <v>292</v>
      </c>
      <c r="D40" s="196">
        <v>128376</v>
      </c>
      <c r="E40" s="196">
        <v>124775</v>
      </c>
      <c r="F40" s="196">
        <v>119969</v>
      </c>
      <c r="G40" s="196">
        <v>118113</v>
      </c>
      <c r="H40" s="196">
        <v>110548</v>
      </c>
      <c r="I40" s="196">
        <v>106790</v>
      </c>
      <c r="J40" s="196">
        <v>101941</v>
      </c>
      <c r="K40" s="196">
        <v>97798</v>
      </c>
      <c r="L40" s="196">
        <v>93614</v>
      </c>
      <c r="M40" s="196">
        <v>89884</v>
      </c>
      <c r="N40" s="196"/>
      <c r="O40" s="196"/>
      <c r="P40" s="197">
        <f t="shared" si="0"/>
        <v>109180.8</v>
      </c>
    </row>
    <row r="41" spans="2:16" ht="16.2" x14ac:dyDescent="0.35">
      <c r="B41" s="527"/>
      <c r="C41" s="198" t="s">
        <v>293</v>
      </c>
      <c r="D41" s="199">
        <v>132677</v>
      </c>
      <c r="E41" s="199">
        <v>128849</v>
      </c>
      <c r="F41" s="199">
        <v>123350</v>
      </c>
      <c r="G41" s="199">
        <v>121563</v>
      </c>
      <c r="H41" s="199">
        <v>114646</v>
      </c>
      <c r="I41" s="199">
        <v>110492</v>
      </c>
      <c r="J41" s="199">
        <v>104584</v>
      </c>
      <c r="K41" s="199">
        <v>100737</v>
      </c>
      <c r="L41" s="199">
        <v>96292</v>
      </c>
      <c r="M41" s="199">
        <v>92660</v>
      </c>
      <c r="N41" s="199"/>
      <c r="O41" s="199"/>
      <c r="P41" s="200">
        <f t="shared" si="0"/>
        <v>112585</v>
      </c>
    </row>
    <row r="42" spans="2:16" ht="16.2" x14ac:dyDescent="0.35">
      <c r="B42" s="527"/>
      <c r="C42" s="198" t="s">
        <v>294</v>
      </c>
      <c r="D42" s="199">
        <v>34215</v>
      </c>
      <c r="E42" s="199">
        <v>33163</v>
      </c>
      <c r="F42" s="199">
        <v>32050</v>
      </c>
      <c r="G42" s="199">
        <v>31561</v>
      </c>
      <c r="H42" s="199">
        <v>29637</v>
      </c>
      <c r="I42" s="199">
        <v>28241</v>
      </c>
      <c r="J42" s="199">
        <v>27023</v>
      </c>
      <c r="K42" s="199">
        <v>25913</v>
      </c>
      <c r="L42" s="199">
        <v>24705</v>
      </c>
      <c r="M42" s="199">
        <v>23790</v>
      </c>
      <c r="N42" s="199"/>
      <c r="O42" s="199"/>
      <c r="P42" s="200">
        <f t="shared" si="0"/>
        <v>29029.8</v>
      </c>
    </row>
    <row r="43" spans="2:16" ht="16.2" x14ac:dyDescent="0.35">
      <c r="B43" s="527"/>
      <c r="C43" s="198" t="s">
        <v>295</v>
      </c>
      <c r="D43" s="199">
        <v>3174</v>
      </c>
      <c r="E43" s="199">
        <v>3070</v>
      </c>
      <c r="F43" s="199">
        <v>2984</v>
      </c>
      <c r="G43" s="199">
        <v>2930</v>
      </c>
      <c r="H43" s="199">
        <v>2743</v>
      </c>
      <c r="I43" s="199">
        <v>2611</v>
      </c>
      <c r="J43" s="199">
        <v>2528</v>
      </c>
      <c r="K43" s="199">
        <v>2419</v>
      </c>
      <c r="L43" s="199">
        <v>2303</v>
      </c>
      <c r="M43" s="199">
        <v>2213</v>
      </c>
      <c r="N43" s="199"/>
      <c r="O43" s="199"/>
      <c r="P43" s="200">
        <f t="shared" si="0"/>
        <v>2697.5</v>
      </c>
    </row>
    <row r="44" spans="2:16" ht="16.8" thickBot="1" x14ac:dyDescent="0.4">
      <c r="B44" s="527"/>
      <c r="C44" s="201" t="s">
        <v>281</v>
      </c>
      <c r="D44" s="202">
        <v>69440</v>
      </c>
      <c r="E44" s="202">
        <v>68189</v>
      </c>
      <c r="F44" s="202">
        <v>64667</v>
      </c>
      <c r="G44" s="202">
        <v>64107</v>
      </c>
      <c r="H44" s="202">
        <v>60280</v>
      </c>
      <c r="I44" s="202">
        <v>58833</v>
      </c>
      <c r="J44" s="202">
        <v>57306</v>
      </c>
      <c r="K44" s="202">
        <v>55642</v>
      </c>
      <c r="L44" s="202">
        <v>54177</v>
      </c>
      <c r="M44" s="202">
        <v>53603</v>
      </c>
      <c r="N44" s="202"/>
      <c r="O44" s="202"/>
      <c r="P44" s="203">
        <f t="shared" si="0"/>
        <v>60624.4</v>
      </c>
    </row>
    <row r="45" spans="2:16" ht="17.399999999999999" thickTop="1" thickBot="1" x14ac:dyDescent="0.4">
      <c r="B45" s="528"/>
      <c r="C45" s="204" t="s">
        <v>8</v>
      </c>
      <c r="D45" s="205">
        <v>367882</v>
      </c>
      <c r="E45" s="205">
        <v>358046</v>
      </c>
      <c r="F45" s="449">
        <v>343020</v>
      </c>
      <c r="G45" s="449">
        <v>338274</v>
      </c>
      <c r="H45" s="449">
        <v>317854</v>
      </c>
      <c r="I45" s="449">
        <v>306967</v>
      </c>
      <c r="J45" s="449">
        <v>293382</v>
      </c>
      <c r="K45" s="449">
        <v>282509</v>
      </c>
      <c r="L45" s="449">
        <v>271091</v>
      </c>
      <c r="M45" s="449">
        <v>262150</v>
      </c>
      <c r="N45" s="205"/>
      <c r="O45" s="205"/>
      <c r="P45" s="206">
        <f t="shared" si="0"/>
        <v>314117.5</v>
      </c>
    </row>
    <row r="46" spans="2:16" ht="16.2" x14ac:dyDescent="0.35">
      <c r="B46" s="526" t="s">
        <v>88</v>
      </c>
      <c r="C46" s="195" t="s">
        <v>296</v>
      </c>
      <c r="D46" s="196">
        <v>7664</v>
      </c>
      <c r="E46" s="196">
        <v>7563</v>
      </c>
      <c r="F46" s="199">
        <v>7333</v>
      </c>
      <c r="G46" s="199">
        <v>7165</v>
      </c>
      <c r="H46" s="199">
        <v>6723</v>
      </c>
      <c r="I46" s="199">
        <v>6524</v>
      </c>
      <c r="J46" s="199">
        <v>6376</v>
      </c>
      <c r="K46" s="199">
        <v>6153</v>
      </c>
      <c r="L46" s="199">
        <v>5910</v>
      </c>
      <c r="M46" s="199">
        <v>5720</v>
      </c>
      <c r="N46" s="196"/>
      <c r="O46" s="196"/>
      <c r="P46" s="197">
        <f>AVERAGE(D46:O46)</f>
        <v>6713.1</v>
      </c>
    </row>
    <row r="47" spans="2:16" ht="16.2" x14ac:dyDescent="0.35">
      <c r="B47" s="527"/>
      <c r="C47" s="198" t="s">
        <v>297</v>
      </c>
      <c r="D47" s="199">
        <v>1460</v>
      </c>
      <c r="E47" s="199">
        <v>1405</v>
      </c>
      <c r="F47" s="199">
        <v>1346</v>
      </c>
      <c r="G47" s="199">
        <v>1329</v>
      </c>
      <c r="H47" s="199">
        <v>1264</v>
      </c>
      <c r="I47" s="199">
        <v>1204</v>
      </c>
      <c r="J47" s="199">
        <v>1156</v>
      </c>
      <c r="K47" s="199">
        <v>1149</v>
      </c>
      <c r="L47" s="199">
        <v>1105</v>
      </c>
      <c r="M47" s="199">
        <v>1063</v>
      </c>
      <c r="N47" s="199"/>
      <c r="O47" s="199"/>
      <c r="P47" s="200">
        <f t="shared" ref="P47:P89" si="1">AVERAGE(D47:O47)</f>
        <v>1248.0999999999999</v>
      </c>
    </row>
    <row r="48" spans="2:16" ht="16.2" x14ac:dyDescent="0.35">
      <c r="B48" s="527"/>
      <c r="C48" s="198" t="s">
        <v>298</v>
      </c>
      <c r="D48" s="199">
        <v>1989</v>
      </c>
      <c r="E48" s="199">
        <v>1915</v>
      </c>
      <c r="F48" s="199">
        <v>1864</v>
      </c>
      <c r="G48" s="199">
        <v>1840</v>
      </c>
      <c r="H48" s="199">
        <v>1711</v>
      </c>
      <c r="I48" s="199">
        <v>1695</v>
      </c>
      <c r="J48" s="199">
        <v>1635</v>
      </c>
      <c r="K48" s="199">
        <v>1545</v>
      </c>
      <c r="L48" s="199">
        <v>1463</v>
      </c>
      <c r="M48" s="199">
        <v>1447</v>
      </c>
      <c r="N48" s="199"/>
      <c r="O48" s="199"/>
      <c r="P48" s="200">
        <f t="shared" si="1"/>
        <v>1710.4</v>
      </c>
    </row>
    <row r="49" spans="2:16" ht="16.2" x14ac:dyDescent="0.35">
      <c r="B49" s="527"/>
      <c r="C49" s="198" t="s">
        <v>299</v>
      </c>
      <c r="D49" s="199">
        <v>4482</v>
      </c>
      <c r="E49" s="199">
        <v>4335</v>
      </c>
      <c r="F49" s="199">
        <v>4154</v>
      </c>
      <c r="G49" s="199">
        <v>4081</v>
      </c>
      <c r="H49" s="199">
        <v>3857</v>
      </c>
      <c r="I49" s="199">
        <v>3731</v>
      </c>
      <c r="J49" s="199">
        <v>3569</v>
      </c>
      <c r="K49" s="199">
        <v>3436</v>
      </c>
      <c r="L49" s="199">
        <v>3291</v>
      </c>
      <c r="M49" s="199">
        <v>3127</v>
      </c>
      <c r="N49" s="199"/>
      <c r="O49" s="199"/>
      <c r="P49" s="200">
        <f t="shared" si="1"/>
        <v>3806.3</v>
      </c>
    </row>
    <row r="50" spans="2:16" ht="16.2" x14ac:dyDescent="0.35">
      <c r="B50" s="527"/>
      <c r="C50" s="198" t="s">
        <v>300</v>
      </c>
      <c r="D50" s="199">
        <v>3567</v>
      </c>
      <c r="E50" s="199">
        <v>3462</v>
      </c>
      <c r="F50" s="199">
        <v>3345</v>
      </c>
      <c r="G50" s="199">
        <v>3302</v>
      </c>
      <c r="H50" s="199">
        <v>3102</v>
      </c>
      <c r="I50" s="199">
        <v>3059</v>
      </c>
      <c r="J50" s="199">
        <v>2956</v>
      </c>
      <c r="K50" s="199">
        <v>2835</v>
      </c>
      <c r="L50" s="199">
        <v>2707</v>
      </c>
      <c r="M50" s="199">
        <v>2658</v>
      </c>
      <c r="N50" s="199"/>
      <c r="O50" s="199"/>
      <c r="P50" s="200">
        <f t="shared" si="1"/>
        <v>3099.3</v>
      </c>
    </row>
    <row r="51" spans="2:16" ht="16.2" x14ac:dyDescent="0.35">
      <c r="B51" s="527"/>
      <c r="C51" s="198" t="s">
        <v>301</v>
      </c>
      <c r="D51" s="199">
        <v>2128</v>
      </c>
      <c r="E51" s="199">
        <v>2089</v>
      </c>
      <c r="F51" s="199">
        <v>2021</v>
      </c>
      <c r="G51" s="199">
        <v>1979</v>
      </c>
      <c r="H51" s="199">
        <v>1877</v>
      </c>
      <c r="I51" s="199">
        <v>1838</v>
      </c>
      <c r="J51" s="199">
        <v>1790</v>
      </c>
      <c r="K51" s="199">
        <v>1732</v>
      </c>
      <c r="L51" s="199">
        <v>1630</v>
      </c>
      <c r="M51" s="199">
        <v>1596</v>
      </c>
      <c r="N51" s="199"/>
      <c r="O51" s="199"/>
      <c r="P51" s="200">
        <f t="shared" si="1"/>
        <v>1868</v>
      </c>
    </row>
    <row r="52" spans="2:16" ht="16.2" x14ac:dyDescent="0.35">
      <c r="B52" s="527"/>
      <c r="C52" s="198" t="s">
        <v>302</v>
      </c>
      <c r="D52" s="199">
        <v>1424</v>
      </c>
      <c r="E52" s="199">
        <v>1390</v>
      </c>
      <c r="F52" s="199">
        <v>1368</v>
      </c>
      <c r="G52" s="199">
        <v>1349</v>
      </c>
      <c r="H52" s="199">
        <v>1315</v>
      </c>
      <c r="I52" s="199">
        <v>1279</v>
      </c>
      <c r="J52" s="199">
        <v>1226</v>
      </c>
      <c r="K52" s="199">
        <v>1179</v>
      </c>
      <c r="L52" s="199">
        <v>1126</v>
      </c>
      <c r="M52" s="199">
        <v>1108</v>
      </c>
      <c r="N52" s="199"/>
      <c r="O52" s="199"/>
      <c r="P52" s="200">
        <f t="shared" si="1"/>
        <v>1276.4000000000001</v>
      </c>
    </row>
    <row r="53" spans="2:16" ht="16.2" x14ac:dyDescent="0.35">
      <c r="B53" s="527"/>
      <c r="C53" s="198" t="s">
        <v>303</v>
      </c>
      <c r="D53" s="199">
        <v>1186</v>
      </c>
      <c r="E53" s="199">
        <v>1151</v>
      </c>
      <c r="F53" s="199">
        <v>1122</v>
      </c>
      <c r="G53" s="199">
        <v>1129</v>
      </c>
      <c r="H53" s="199">
        <v>1027</v>
      </c>
      <c r="I53" s="199">
        <v>990</v>
      </c>
      <c r="J53" s="199">
        <v>983</v>
      </c>
      <c r="K53" s="199">
        <v>934</v>
      </c>
      <c r="L53" s="199">
        <v>892</v>
      </c>
      <c r="M53" s="199">
        <v>868</v>
      </c>
      <c r="N53" s="199"/>
      <c r="O53" s="199"/>
      <c r="P53" s="200">
        <f t="shared" si="1"/>
        <v>1028.2</v>
      </c>
    </row>
    <row r="54" spans="2:16" ht="16.2" x14ac:dyDescent="0.35">
      <c r="B54" s="527"/>
      <c r="C54" s="198" t="s">
        <v>304</v>
      </c>
      <c r="D54" s="199">
        <v>14534</v>
      </c>
      <c r="E54" s="199">
        <v>14052</v>
      </c>
      <c r="F54" s="199">
        <v>13665</v>
      </c>
      <c r="G54" s="199">
        <v>13378</v>
      </c>
      <c r="H54" s="199">
        <v>12638</v>
      </c>
      <c r="I54" s="199">
        <v>12329</v>
      </c>
      <c r="J54" s="199">
        <v>11921</v>
      </c>
      <c r="K54" s="199">
        <v>11467</v>
      </c>
      <c r="L54" s="199">
        <v>11024</v>
      </c>
      <c r="M54" s="199">
        <v>10606</v>
      </c>
      <c r="N54" s="199"/>
      <c r="O54" s="199"/>
      <c r="P54" s="200">
        <f t="shared" si="1"/>
        <v>12561.4</v>
      </c>
    </row>
    <row r="55" spans="2:16" ht="16.2" x14ac:dyDescent="0.35">
      <c r="B55" s="527"/>
      <c r="C55" s="198" t="s">
        <v>305</v>
      </c>
      <c r="D55" s="199">
        <v>2921</v>
      </c>
      <c r="E55" s="199">
        <v>2859</v>
      </c>
      <c r="F55" s="199">
        <v>2751</v>
      </c>
      <c r="G55" s="199">
        <v>2719</v>
      </c>
      <c r="H55" s="199">
        <v>2568</v>
      </c>
      <c r="I55" s="199">
        <v>2489</v>
      </c>
      <c r="J55" s="199">
        <v>2418</v>
      </c>
      <c r="K55" s="199">
        <v>2285</v>
      </c>
      <c r="L55" s="199">
        <v>2227</v>
      </c>
      <c r="M55" s="199">
        <v>2156</v>
      </c>
      <c r="N55" s="199"/>
      <c r="O55" s="199"/>
      <c r="P55" s="200">
        <f t="shared" si="1"/>
        <v>2539.3000000000002</v>
      </c>
    </row>
    <row r="56" spans="2:16" ht="16.2" x14ac:dyDescent="0.35">
      <c r="B56" s="527"/>
      <c r="C56" s="198" t="s">
        <v>306</v>
      </c>
      <c r="D56" s="199">
        <v>429</v>
      </c>
      <c r="E56" s="199">
        <v>440</v>
      </c>
      <c r="F56" s="199">
        <v>438</v>
      </c>
      <c r="G56" s="199">
        <v>431</v>
      </c>
      <c r="H56" s="199">
        <v>418</v>
      </c>
      <c r="I56" s="199">
        <v>405</v>
      </c>
      <c r="J56" s="199">
        <v>391</v>
      </c>
      <c r="K56" s="199">
        <v>376</v>
      </c>
      <c r="L56" s="199">
        <v>364</v>
      </c>
      <c r="M56" s="199">
        <v>358</v>
      </c>
      <c r="N56" s="199"/>
      <c r="O56" s="199"/>
      <c r="P56" s="200">
        <f t="shared" si="1"/>
        <v>405</v>
      </c>
    </row>
    <row r="57" spans="2:16" ht="16.2" x14ac:dyDescent="0.35">
      <c r="B57" s="527"/>
      <c r="C57" s="198" t="s">
        <v>307</v>
      </c>
      <c r="D57" s="199">
        <v>1504</v>
      </c>
      <c r="E57" s="199">
        <v>1426</v>
      </c>
      <c r="F57" s="199">
        <v>1357</v>
      </c>
      <c r="G57" s="199">
        <v>1335</v>
      </c>
      <c r="H57" s="199">
        <v>1235</v>
      </c>
      <c r="I57" s="199">
        <v>1187</v>
      </c>
      <c r="J57" s="199">
        <v>1137</v>
      </c>
      <c r="K57" s="199">
        <v>1059</v>
      </c>
      <c r="L57" s="199">
        <v>984</v>
      </c>
      <c r="M57" s="199">
        <v>928</v>
      </c>
      <c r="N57" s="199"/>
      <c r="O57" s="199"/>
      <c r="P57" s="200">
        <f t="shared" si="1"/>
        <v>1215.2</v>
      </c>
    </row>
    <row r="58" spans="2:16" ht="16.2" x14ac:dyDescent="0.35">
      <c r="B58" s="527"/>
      <c r="C58" s="198" t="s">
        <v>308</v>
      </c>
      <c r="D58" s="199">
        <v>5820</v>
      </c>
      <c r="E58" s="199">
        <v>5650</v>
      </c>
      <c r="F58" s="199">
        <v>5555</v>
      </c>
      <c r="G58" s="199">
        <v>5434</v>
      </c>
      <c r="H58" s="199">
        <v>5109</v>
      </c>
      <c r="I58" s="199">
        <v>4916</v>
      </c>
      <c r="J58" s="199">
        <v>4807</v>
      </c>
      <c r="K58" s="199">
        <v>4625</v>
      </c>
      <c r="L58" s="199">
        <v>4480</v>
      </c>
      <c r="M58" s="199">
        <v>4355</v>
      </c>
      <c r="N58" s="199"/>
      <c r="O58" s="199"/>
      <c r="P58" s="200">
        <f t="shared" si="1"/>
        <v>5075.1000000000004</v>
      </c>
    </row>
    <row r="59" spans="2:16" ht="16.2" x14ac:dyDescent="0.35">
      <c r="B59" s="527"/>
      <c r="C59" s="198" t="s">
        <v>309</v>
      </c>
      <c r="D59" s="199">
        <v>194</v>
      </c>
      <c r="E59" s="199">
        <v>182</v>
      </c>
      <c r="F59" s="199">
        <v>176</v>
      </c>
      <c r="G59" s="199">
        <v>176</v>
      </c>
      <c r="H59" s="199">
        <v>172</v>
      </c>
      <c r="I59" s="199">
        <v>170</v>
      </c>
      <c r="J59" s="199">
        <v>168</v>
      </c>
      <c r="K59" s="199">
        <v>163</v>
      </c>
      <c r="L59" s="199">
        <v>150</v>
      </c>
      <c r="M59" s="199">
        <v>140</v>
      </c>
      <c r="N59" s="199"/>
      <c r="O59" s="199"/>
      <c r="P59" s="200">
        <f t="shared" si="1"/>
        <v>169.1</v>
      </c>
    </row>
    <row r="60" spans="2:16" ht="16.2" x14ac:dyDescent="0.35">
      <c r="B60" s="527"/>
      <c r="C60" s="198" t="s">
        <v>310</v>
      </c>
      <c r="D60" s="199">
        <v>8504</v>
      </c>
      <c r="E60" s="199">
        <v>8315</v>
      </c>
      <c r="F60" s="199">
        <v>8075</v>
      </c>
      <c r="G60" s="199">
        <v>7942</v>
      </c>
      <c r="H60" s="199">
        <v>7498</v>
      </c>
      <c r="I60" s="199">
        <v>7258</v>
      </c>
      <c r="J60" s="199">
        <v>7079</v>
      </c>
      <c r="K60" s="199">
        <v>6821</v>
      </c>
      <c r="L60" s="199">
        <v>6606</v>
      </c>
      <c r="M60" s="199">
        <v>6389</v>
      </c>
      <c r="N60" s="199"/>
      <c r="O60" s="199"/>
      <c r="P60" s="200">
        <f t="shared" si="1"/>
        <v>7448.7</v>
      </c>
    </row>
    <row r="61" spans="2:16" ht="16.2" x14ac:dyDescent="0.35">
      <c r="B61" s="527"/>
      <c r="C61" s="198" t="s">
        <v>311</v>
      </c>
      <c r="D61" s="199">
        <v>5323</v>
      </c>
      <c r="E61" s="199">
        <v>5183</v>
      </c>
      <c r="F61" s="199">
        <v>5006</v>
      </c>
      <c r="G61" s="199">
        <v>4957</v>
      </c>
      <c r="H61" s="199">
        <v>4651</v>
      </c>
      <c r="I61" s="199">
        <v>4493</v>
      </c>
      <c r="J61" s="199">
        <v>4336</v>
      </c>
      <c r="K61" s="199">
        <v>4213</v>
      </c>
      <c r="L61" s="199">
        <v>4022</v>
      </c>
      <c r="M61" s="199">
        <v>3853</v>
      </c>
      <c r="N61" s="199"/>
      <c r="O61" s="199"/>
      <c r="P61" s="200">
        <f t="shared" si="1"/>
        <v>4603.7</v>
      </c>
    </row>
    <row r="62" spans="2:16" ht="16.2" x14ac:dyDescent="0.35">
      <c r="B62" s="527"/>
      <c r="C62" s="198" t="s">
        <v>312</v>
      </c>
      <c r="D62" s="199">
        <v>72002</v>
      </c>
      <c r="E62" s="199">
        <v>70105</v>
      </c>
      <c r="F62" s="199">
        <v>68200</v>
      </c>
      <c r="G62" s="199">
        <v>67172</v>
      </c>
      <c r="H62" s="199">
        <v>63088</v>
      </c>
      <c r="I62" s="199">
        <v>61378</v>
      </c>
      <c r="J62" s="199">
        <v>59810</v>
      </c>
      <c r="K62" s="199">
        <v>57932</v>
      </c>
      <c r="L62" s="199">
        <v>56295</v>
      </c>
      <c r="M62" s="199">
        <v>55112</v>
      </c>
      <c r="N62" s="199"/>
      <c r="O62" s="199"/>
      <c r="P62" s="200">
        <f t="shared" si="1"/>
        <v>63109.4</v>
      </c>
    </row>
    <row r="63" spans="2:16" ht="16.2" x14ac:dyDescent="0.35">
      <c r="B63" s="527"/>
      <c r="C63" s="198" t="s">
        <v>313</v>
      </c>
      <c r="D63" s="199">
        <v>4677</v>
      </c>
      <c r="E63" s="199">
        <v>4577</v>
      </c>
      <c r="F63" s="199">
        <v>4436</v>
      </c>
      <c r="G63" s="199">
        <v>4393</v>
      </c>
      <c r="H63" s="199">
        <v>4120</v>
      </c>
      <c r="I63" s="199">
        <v>3988</v>
      </c>
      <c r="J63" s="199">
        <v>3838</v>
      </c>
      <c r="K63" s="199">
        <v>3652</v>
      </c>
      <c r="L63" s="199">
        <v>3499</v>
      </c>
      <c r="M63" s="199">
        <v>3413</v>
      </c>
      <c r="N63" s="199"/>
      <c r="O63" s="199"/>
      <c r="P63" s="200">
        <f t="shared" si="1"/>
        <v>4059.3</v>
      </c>
    </row>
    <row r="64" spans="2:16" ht="16.2" x14ac:dyDescent="0.35">
      <c r="B64" s="527"/>
      <c r="C64" s="198" t="s">
        <v>314</v>
      </c>
      <c r="D64" s="199">
        <v>2753</v>
      </c>
      <c r="E64" s="199">
        <v>2699</v>
      </c>
      <c r="F64" s="199">
        <v>2639</v>
      </c>
      <c r="G64" s="199">
        <v>2608</v>
      </c>
      <c r="H64" s="199">
        <v>2463</v>
      </c>
      <c r="I64" s="199">
        <v>2367</v>
      </c>
      <c r="J64" s="199">
        <v>2292</v>
      </c>
      <c r="K64" s="199">
        <v>2212</v>
      </c>
      <c r="L64" s="199">
        <v>2127</v>
      </c>
      <c r="M64" s="199">
        <v>2026</v>
      </c>
      <c r="N64" s="199"/>
      <c r="O64" s="199"/>
      <c r="P64" s="200">
        <f t="shared" si="1"/>
        <v>2418.6</v>
      </c>
    </row>
    <row r="65" spans="2:16" ht="16.8" thickBot="1" x14ac:dyDescent="0.4">
      <c r="B65" s="527"/>
      <c r="C65" s="201" t="s">
        <v>281</v>
      </c>
      <c r="D65" s="202">
        <v>7848</v>
      </c>
      <c r="E65" s="202">
        <v>7697</v>
      </c>
      <c r="F65" s="202">
        <v>7402</v>
      </c>
      <c r="G65" s="202">
        <v>7396</v>
      </c>
      <c r="H65" s="202">
        <v>6897</v>
      </c>
      <c r="I65" s="202">
        <v>6661</v>
      </c>
      <c r="J65" s="202">
        <v>6456</v>
      </c>
      <c r="K65" s="202">
        <v>6243</v>
      </c>
      <c r="L65" s="202">
        <v>5949</v>
      </c>
      <c r="M65" s="202">
        <v>5706</v>
      </c>
      <c r="N65" s="202"/>
      <c r="O65" s="202"/>
      <c r="P65" s="203">
        <f t="shared" si="1"/>
        <v>6825.5</v>
      </c>
    </row>
    <row r="66" spans="2:16" ht="17.399999999999999" thickTop="1" thickBot="1" x14ac:dyDescent="0.4">
      <c r="B66" s="528"/>
      <c r="C66" s="204" t="s">
        <v>8</v>
      </c>
      <c r="D66" s="205">
        <v>150409</v>
      </c>
      <c r="E66" s="205">
        <v>146495</v>
      </c>
      <c r="F66" s="450">
        <v>142253</v>
      </c>
      <c r="G66" s="450">
        <v>140115</v>
      </c>
      <c r="H66" s="450">
        <v>131733</v>
      </c>
      <c r="I66" s="450">
        <v>127961</v>
      </c>
      <c r="J66" s="450">
        <v>124344</v>
      </c>
      <c r="K66" s="450">
        <v>120011</v>
      </c>
      <c r="L66" s="450">
        <v>115851</v>
      </c>
      <c r="M66" s="450">
        <v>112629</v>
      </c>
      <c r="N66" s="205"/>
      <c r="O66" s="205"/>
      <c r="P66" s="206">
        <f t="shared" si="1"/>
        <v>131180.1</v>
      </c>
    </row>
    <row r="67" spans="2:16" ht="16.2" x14ac:dyDescent="0.35">
      <c r="B67" s="526" t="s">
        <v>160</v>
      </c>
      <c r="C67" s="195" t="s">
        <v>315</v>
      </c>
      <c r="D67" s="196">
        <v>90791</v>
      </c>
      <c r="E67" s="196">
        <v>89909</v>
      </c>
      <c r="F67" s="199">
        <v>88276</v>
      </c>
      <c r="G67" s="199">
        <v>86296</v>
      </c>
      <c r="H67" s="199">
        <v>80195</v>
      </c>
      <c r="I67" s="199">
        <v>76172</v>
      </c>
      <c r="J67" s="199">
        <v>73096</v>
      </c>
      <c r="K67" s="199">
        <v>70589</v>
      </c>
      <c r="L67" s="199">
        <v>67206</v>
      </c>
      <c r="M67" s="199">
        <v>64698</v>
      </c>
      <c r="N67" s="196"/>
      <c r="O67" s="196"/>
      <c r="P67" s="197">
        <f t="shared" si="1"/>
        <v>78722.8</v>
      </c>
    </row>
    <row r="68" spans="2:16" ht="16.8" thickBot="1" x14ac:dyDescent="0.4">
      <c r="B68" s="527"/>
      <c r="C68" s="201" t="s">
        <v>281</v>
      </c>
      <c r="D68" s="202">
        <v>72659</v>
      </c>
      <c r="E68" s="202">
        <v>70291</v>
      </c>
      <c r="F68" s="202">
        <v>70310</v>
      </c>
      <c r="G68" s="202">
        <v>69335</v>
      </c>
      <c r="H68" s="202">
        <v>64202</v>
      </c>
      <c r="I68" s="202">
        <v>61885</v>
      </c>
      <c r="J68" s="202">
        <v>62597</v>
      </c>
      <c r="K68" s="202">
        <v>60226</v>
      </c>
      <c r="L68" s="202">
        <v>57714</v>
      </c>
      <c r="M68" s="202">
        <v>55065</v>
      </c>
      <c r="N68" s="202"/>
      <c r="O68" s="202"/>
      <c r="P68" s="203">
        <f t="shared" si="1"/>
        <v>64428.4</v>
      </c>
    </row>
    <row r="69" spans="2:16" ht="17.399999999999999" thickTop="1" thickBot="1" x14ac:dyDescent="0.4">
      <c r="B69" s="528"/>
      <c r="C69" s="204" t="s">
        <v>8</v>
      </c>
      <c r="D69" s="205">
        <v>163450</v>
      </c>
      <c r="E69" s="205">
        <v>160200</v>
      </c>
      <c r="F69" s="450">
        <v>158586</v>
      </c>
      <c r="G69" s="450">
        <v>155631</v>
      </c>
      <c r="H69" s="450">
        <v>144397</v>
      </c>
      <c r="I69" s="450">
        <v>138057</v>
      </c>
      <c r="J69" s="450">
        <v>135693</v>
      </c>
      <c r="K69" s="450">
        <v>130815</v>
      </c>
      <c r="L69" s="450">
        <v>124920</v>
      </c>
      <c r="M69" s="450">
        <v>119763</v>
      </c>
      <c r="N69" s="205"/>
      <c r="O69" s="205"/>
      <c r="P69" s="206">
        <f t="shared" si="1"/>
        <v>143151.20000000001</v>
      </c>
    </row>
    <row r="70" spans="2:16" ht="16.2" x14ac:dyDescent="0.35">
      <c r="B70" s="526" t="s">
        <v>89</v>
      </c>
      <c r="C70" s="195" t="s">
        <v>316</v>
      </c>
      <c r="D70" s="196">
        <v>53948</v>
      </c>
      <c r="E70" s="196">
        <v>52104</v>
      </c>
      <c r="F70" s="199">
        <v>50456</v>
      </c>
      <c r="G70" s="199">
        <v>49586</v>
      </c>
      <c r="H70" s="199">
        <v>45937</v>
      </c>
      <c r="I70" s="199">
        <v>43898</v>
      </c>
      <c r="J70" s="199">
        <v>41870</v>
      </c>
      <c r="K70" s="199">
        <v>40120</v>
      </c>
      <c r="L70" s="199">
        <v>38164</v>
      </c>
      <c r="M70" s="199">
        <v>36321</v>
      </c>
      <c r="N70" s="196"/>
      <c r="O70" s="196"/>
      <c r="P70" s="197">
        <f t="shared" si="1"/>
        <v>45240.4</v>
      </c>
    </row>
    <row r="71" spans="2:16" ht="16.2" x14ac:dyDescent="0.35">
      <c r="B71" s="527"/>
      <c r="C71" s="198" t="s">
        <v>317</v>
      </c>
      <c r="D71" s="199">
        <v>7101</v>
      </c>
      <c r="E71" s="199">
        <v>6810</v>
      </c>
      <c r="F71" s="199">
        <v>6713</v>
      </c>
      <c r="G71" s="199">
        <v>6604</v>
      </c>
      <c r="H71" s="199">
        <v>6123</v>
      </c>
      <c r="I71" s="199">
        <v>5820</v>
      </c>
      <c r="J71" s="199">
        <v>5432</v>
      </c>
      <c r="K71" s="199">
        <v>5184</v>
      </c>
      <c r="L71" s="199">
        <v>5109</v>
      </c>
      <c r="M71" s="199">
        <v>4958</v>
      </c>
      <c r="N71" s="199"/>
      <c r="O71" s="199"/>
      <c r="P71" s="200">
        <f t="shared" si="1"/>
        <v>5985.4</v>
      </c>
    </row>
    <row r="72" spans="2:16" ht="16.2" x14ac:dyDescent="0.35">
      <c r="B72" s="527"/>
      <c r="C72" s="198" t="s">
        <v>318</v>
      </c>
      <c r="D72" s="199">
        <v>1486</v>
      </c>
      <c r="E72" s="199">
        <v>1441</v>
      </c>
      <c r="F72" s="199">
        <v>1399</v>
      </c>
      <c r="G72" s="199">
        <v>1364</v>
      </c>
      <c r="H72" s="199">
        <v>1283</v>
      </c>
      <c r="I72" s="199">
        <v>1179</v>
      </c>
      <c r="J72" s="199">
        <v>1094</v>
      </c>
      <c r="K72" s="199">
        <v>1023</v>
      </c>
      <c r="L72" s="199">
        <v>954</v>
      </c>
      <c r="M72" s="199">
        <v>893</v>
      </c>
      <c r="N72" s="199"/>
      <c r="O72" s="199"/>
      <c r="P72" s="200">
        <f t="shared" si="1"/>
        <v>1211.5999999999999</v>
      </c>
    </row>
    <row r="73" spans="2:16" ht="16.2" x14ac:dyDescent="0.35">
      <c r="B73" s="527"/>
      <c r="C73" s="198" t="s">
        <v>319</v>
      </c>
      <c r="D73" s="199">
        <v>1144</v>
      </c>
      <c r="E73" s="199">
        <v>1110</v>
      </c>
      <c r="F73" s="199">
        <v>1066</v>
      </c>
      <c r="G73" s="199">
        <v>1057</v>
      </c>
      <c r="H73" s="199">
        <v>988</v>
      </c>
      <c r="I73" s="199">
        <v>947</v>
      </c>
      <c r="J73" s="199">
        <v>913</v>
      </c>
      <c r="K73" s="199">
        <v>897</v>
      </c>
      <c r="L73" s="199">
        <v>840</v>
      </c>
      <c r="M73" s="199">
        <v>801</v>
      </c>
      <c r="N73" s="199"/>
      <c r="O73" s="199"/>
      <c r="P73" s="200">
        <f t="shared" si="1"/>
        <v>976.3</v>
      </c>
    </row>
    <row r="74" spans="2:16" ht="16.2" x14ac:dyDescent="0.35">
      <c r="B74" s="527"/>
      <c r="C74" s="198" t="s">
        <v>320</v>
      </c>
      <c r="D74" s="199">
        <v>76389</v>
      </c>
      <c r="E74" s="199">
        <v>73743</v>
      </c>
      <c r="F74" s="199">
        <v>71097</v>
      </c>
      <c r="G74" s="199">
        <v>70040</v>
      </c>
      <c r="H74" s="199">
        <v>65393</v>
      </c>
      <c r="I74" s="199">
        <v>62565</v>
      </c>
      <c r="J74" s="199">
        <v>58590</v>
      </c>
      <c r="K74" s="199">
        <v>56100</v>
      </c>
      <c r="L74" s="199">
        <v>53394</v>
      </c>
      <c r="M74" s="199">
        <v>51111</v>
      </c>
      <c r="N74" s="199"/>
      <c r="O74" s="199"/>
      <c r="P74" s="200">
        <f t="shared" si="1"/>
        <v>63842.2</v>
      </c>
    </row>
    <row r="75" spans="2:16" ht="16.8" thickBot="1" x14ac:dyDescent="0.4">
      <c r="B75" s="527"/>
      <c r="C75" s="201" t="s">
        <v>281</v>
      </c>
      <c r="D75" s="202">
        <v>50252</v>
      </c>
      <c r="E75" s="202">
        <v>49006</v>
      </c>
      <c r="F75" s="202">
        <v>47569</v>
      </c>
      <c r="G75" s="202">
        <v>46873</v>
      </c>
      <c r="H75" s="202">
        <v>43898</v>
      </c>
      <c r="I75" s="202">
        <v>42645</v>
      </c>
      <c r="J75" s="202">
        <v>41384</v>
      </c>
      <c r="K75" s="202">
        <v>39952</v>
      </c>
      <c r="L75" s="202">
        <v>38547</v>
      </c>
      <c r="M75" s="202">
        <v>37202</v>
      </c>
      <c r="N75" s="202"/>
      <c r="O75" s="202"/>
      <c r="P75" s="203">
        <f t="shared" si="1"/>
        <v>43732.800000000003</v>
      </c>
    </row>
    <row r="76" spans="2:16" ht="17.399999999999999" thickTop="1" thickBot="1" x14ac:dyDescent="0.4">
      <c r="B76" s="528"/>
      <c r="C76" s="204" t="s">
        <v>8</v>
      </c>
      <c r="D76" s="205">
        <v>190320</v>
      </c>
      <c r="E76" s="205">
        <v>184214</v>
      </c>
      <c r="F76" s="205">
        <v>178300</v>
      </c>
      <c r="G76" s="205">
        <v>175524</v>
      </c>
      <c r="H76" s="205">
        <v>163622</v>
      </c>
      <c r="I76" s="205">
        <v>157054</v>
      </c>
      <c r="J76" s="205">
        <v>149283</v>
      </c>
      <c r="K76" s="205">
        <v>143276</v>
      </c>
      <c r="L76" s="205">
        <v>137008</v>
      </c>
      <c r="M76" s="205">
        <v>131286</v>
      </c>
      <c r="N76" s="205"/>
      <c r="O76" s="205"/>
      <c r="P76" s="206">
        <f t="shared" si="1"/>
        <v>160988.70000000001</v>
      </c>
    </row>
    <row r="77" spans="2:16" ht="16.2" x14ac:dyDescent="0.35">
      <c r="B77" s="526" t="s">
        <v>90</v>
      </c>
      <c r="C77" s="195" t="s">
        <v>321</v>
      </c>
      <c r="D77" s="196">
        <v>199084</v>
      </c>
      <c r="E77" s="196">
        <v>192125</v>
      </c>
      <c r="F77" s="199">
        <v>185403</v>
      </c>
      <c r="G77" s="199">
        <v>182446</v>
      </c>
      <c r="H77" s="199">
        <v>169748</v>
      </c>
      <c r="I77" s="199">
        <v>163471</v>
      </c>
      <c r="J77" s="199">
        <v>156621</v>
      </c>
      <c r="K77" s="199">
        <v>150626</v>
      </c>
      <c r="L77" s="199">
        <v>144350</v>
      </c>
      <c r="M77" s="199">
        <v>138660</v>
      </c>
      <c r="N77" s="196"/>
      <c r="O77" s="196"/>
      <c r="P77" s="197">
        <f t="shared" si="1"/>
        <v>168253.4</v>
      </c>
    </row>
    <row r="78" spans="2:16" ht="16.2" x14ac:dyDescent="0.35">
      <c r="B78" s="527"/>
      <c r="C78" s="198" t="s">
        <v>322</v>
      </c>
      <c r="D78" s="199">
        <v>1646</v>
      </c>
      <c r="E78" s="199">
        <v>1616</v>
      </c>
      <c r="F78" s="199">
        <v>1585</v>
      </c>
      <c r="G78" s="199">
        <v>1544</v>
      </c>
      <c r="H78" s="199">
        <v>1464</v>
      </c>
      <c r="I78" s="199">
        <v>1412</v>
      </c>
      <c r="J78" s="199">
        <v>1234</v>
      </c>
      <c r="K78" s="199">
        <v>1187</v>
      </c>
      <c r="L78" s="199">
        <v>1126</v>
      </c>
      <c r="M78" s="199">
        <v>1097</v>
      </c>
      <c r="N78" s="199"/>
      <c r="O78" s="199"/>
      <c r="P78" s="200">
        <f t="shared" si="1"/>
        <v>1391.1</v>
      </c>
    </row>
    <row r="79" spans="2:16" ht="16.2" x14ac:dyDescent="0.35">
      <c r="B79" s="527"/>
      <c r="C79" s="198" t="s">
        <v>323</v>
      </c>
      <c r="D79" s="199">
        <v>6094</v>
      </c>
      <c r="E79" s="199">
        <v>5878</v>
      </c>
      <c r="F79" s="199">
        <v>5670</v>
      </c>
      <c r="G79" s="199">
        <v>5503</v>
      </c>
      <c r="H79" s="199">
        <v>5126</v>
      </c>
      <c r="I79" s="199">
        <v>4913</v>
      </c>
      <c r="J79" s="199">
        <v>4707</v>
      </c>
      <c r="K79" s="199">
        <v>4499</v>
      </c>
      <c r="L79" s="199">
        <v>4285</v>
      </c>
      <c r="M79" s="199">
        <v>4118</v>
      </c>
      <c r="N79" s="199"/>
      <c r="O79" s="199"/>
      <c r="P79" s="200">
        <f t="shared" si="1"/>
        <v>5079.3</v>
      </c>
    </row>
    <row r="80" spans="2:16" ht="16.8" thickBot="1" x14ac:dyDescent="0.4">
      <c r="B80" s="527"/>
      <c r="C80" s="201" t="s">
        <v>281</v>
      </c>
      <c r="D80" s="202">
        <v>11162</v>
      </c>
      <c r="E80" s="202">
        <v>10989</v>
      </c>
      <c r="F80" s="202">
        <v>10739</v>
      </c>
      <c r="G80" s="202">
        <v>10700</v>
      </c>
      <c r="H80" s="202">
        <v>9925</v>
      </c>
      <c r="I80" s="202">
        <v>9684</v>
      </c>
      <c r="J80" s="202">
        <v>8463</v>
      </c>
      <c r="K80" s="202">
        <v>8206</v>
      </c>
      <c r="L80" s="202">
        <v>7976</v>
      </c>
      <c r="M80" s="202">
        <v>7660</v>
      </c>
      <c r="N80" s="202"/>
      <c r="O80" s="202"/>
      <c r="P80" s="203">
        <f t="shared" si="1"/>
        <v>9550.4</v>
      </c>
    </row>
    <row r="81" spans="2:18" ht="17.399999999999999" thickTop="1" thickBot="1" x14ac:dyDescent="0.4">
      <c r="B81" s="528"/>
      <c r="C81" s="204" t="s">
        <v>8</v>
      </c>
      <c r="D81" s="205">
        <v>217986</v>
      </c>
      <c r="E81" s="205">
        <v>210608</v>
      </c>
      <c r="F81" s="205">
        <v>203397</v>
      </c>
      <c r="G81" s="205">
        <v>200193</v>
      </c>
      <c r="H81" s="205">
        <v>186263</v>
      </c>
      <c r="I81" s="205">
        <v>179480</v>
      </c>
      <c r="J81" s="205">
        <v>171025</v>
      </c>
      <c r="K81" s="205">
        <v>164518</v>
      </c>
      <c r="L81" s="205">
        <v>157737</v>
      </c>
      <c r="M81" s="205">
        <v>151535</v>
      </c>
      <c r="N81" s="205"/>
      <c r="O81" s="205"/>
      <c r="P81" s="206">
        <f t="shared" si="1"/>
        <v>184274.2</v>
      </c>
    </row>
    <row r="82" spans="2:18" ht="16.2" x14ac:dyDescent="0.35">
      <c r="B82" s="532" t="s">
        <v>161</v>
      </c>
      <c r="C82" s="195" t="s">
        <v>292</v>
      </c>
      <c r="D82" s="207">
        <v>6034</v>
      </c>
      <c r="E82" s="207">
        <v>5837</v>
      </c>
      <c r="F82" s="199">
        <v>5664</v>
      </c>
      <c r="G82" s="199">
        <v>5639</v>
      </c>
      <c r="H82" s="199">
        <v>5237</v>
      </c>
      <c r="I82" s="199">
        <v>5081</v>
      </c>
      <c r="J82" s="199">
        <v>4878</v>
      </c>
      <c r="K82" s="199">
        <v>4696</v>
      </c>
      <c r="L82" s="199">
        <v>4500</v>
      </c>
      <c r="M82" s="199">
        <v>4347</v>
      </c>
      <c r="N82" s="207"/>
      <c r="O82" s="207"/>
      <c r="P82" s="208">
        <f t="shared" si="1"/>
        <v>5191.3</v>
      </c>
    </row>
    <row r="83" spans="2:18" ht="16.2" x14ac:dyDescent="0.35">
      <c r="B83" s="533"/>
      <c r="C83" s="198" t="s">
        <v>293</v>
      </c>
      <c r="D83" s="209">
        <v>7565</v>
      </c>
      <c r="E83" s="209">
        <v>7333</v>
      </c>
      <c r="F83" s="199">
        <v>7013</v>
      </c>
      <c r="G83" s="199">
        <v>6940</v>
      </c>
      <c r="H83" s="199">
        <v>6348</v>
      </c>
      <c r="I83" s="199">
        <v>6143</v>
      </c>
      <c r="J83" s="199">
        <v>5883</v>
      </c>
      <c r="K83" s="199">
        <v>5550</v>
      </c>
      <c r="L83" s="199">
        <v>5371</v>
      </c>
      <c r="M83" s="199">
        <v>5049</v>
      </c>
      <c r="N83" s="209"/>
      <c r="O83" s="209"/>
      <c r="P83" s="210">
        <f t="shared" si="1"/>
        <v>6319.5</v>
      </c>
    </row>
    <row r="84" spans="2:18" ht="16.2" x14ac:dyDescent="0.35">
      <c r="B84" s="533"/>
      <c r="C84" s="198" t="s">
        <v>315</v>
      </c>
      <c r="D84" s="209">
        <v>85884</v>
      </c>
      <c r="E84" s="209">
        <v>80961</v>
      </c>
      <c r="F84" s="199">
        <v>77096</v>
      </c>
      <c r="G84" s="199">
        <v>76615</v>
      </c>
      <c r="H84" s="199">
        <v>71888</v>
      </c>
      <c r="I84" s="199">
        <v>70095</v>
      </c>
      <c r="J84" s="199">
        <v>66835</v>
      </c>
      <c r="K84" s="199">
        <v>64161</v>
      </c>
      <c r="L84" s="199">
        <v>62002</v>
      </c>
      <c r="M84" s="199">
        <v>59969</v>
      </c>
      <c r="N84" s="209"/>
      <c r="O84" s="209"/>
      <c r="P84" s="210">
        <f t="shared" si="1"/>
        <v>71550.600000000006</v>
      </c>
    </row>
    <row r="85" spans="2:18" ht="16.2" x14ac:dyDescent="0.35">
      <c r="B85" s="533"/>
      <c r="C85" s="198" t="s">
        <v>320</v>
      </c>
      <c r="D85" s="209">
        <v>4346</v>
      </c>
      <c r="E85" s="209">
        <v>4217</v>
      </c>
      <c r="F85" s="199">
        <v>4029</v>
      </c>
      <c r="G85" s="199">
        <v>4011</v>
      </c>
      <c r="H85" s="199">
        <v>3704</v>
      </c>
      <c r="I85" s="199">
        <v>3601</v>
      </c>
      <c r="J85" s="199">
        <v>3427</v>
      </c>
      <c r="K85" s="199">
        <v>3277</v>
      </c>
      <c r="L85" s="199">
        <v>3115</v>
      </c>
      <c r="M85" s="199">
        <v>2957</v>
      </c>
      <c r="N85" s="209"/>
      <c r="O85" s="209"/>
      <c r="P85" s="210">
        <f t="shared" si="1"/>
        <v>3668.4</v>
      </c>
    </row>
    <row r="86" spans="2:18" ht="33" thickBot="1" x14ac:dyDescent="0.4">
      <c r="B86" s="533"/>
      <c r="C86" s="211" t="s">
        <v>324</v>
      </c>
      <c r="D86" s="212">
        <v>134</v>
      </c>
      <c r="E86" s="212">
        <v>132</v>
      </c>
      <c r="F86" s="202">
        <v>97</v>
      </c>
      <c r="G86" s="202">
        <v>115</v>
      </c>
      <c r="H86" s="202">
        <v>129</v>
      </c>
      <c r="I86" s="202">
        <v>102</v>
      </c>
      <c r="J86" s="202">
        <v>97</v>
      </c>
      <c r="K86" s="202">
        <v>89</v>
      </c>
      <c r="L86" s="202">
        <v>87</v>
      </c>
      <c r="M86" s="202">
        <v>78</v>
      </c>
      <c r="N86" s="212"/>
      <c r="O86" s="212"/>
      <c r="P86" s="213">
        <f t="shared" si="1"/>
        <v>106</v>
      </c>
    </row>
    <row r="87" spans="2:18" ht="17.399999999999999" thickTop="1" thickBot="1" x14ac:dyDescent="0.4">
      <c r="B87" s="534"/>
      <c r="C87" s="204" t="s">
        <v>8</v>
      </c>
      <c r="D87" s="214">
        <v>103963</v>
      </c>
      <c r="E87" s="214">
        <v>98480</v>
      </c>
      <c r="F87" s="205">
        <v>93899</v>
      </c>
      <c r="G87" s="205">
        <v>93320</v>
      </c>
      <c r="H87" s="205">
        <v>87306</v>
      </c>
      <c r="I87" s="205">
        <v>85022</v>
      </c>
      <c r="J87" s="205">
        <v>81120</v>
      </c>
      <c r="K87" s="205">
        <v>77773</v>
      </c>
      <c r="L87" s="205">
        <v>75075</v>
      </c>
      <c r="M87" s="205">
        <v>72400</v>
      </c>
      <c r="N87" s="214"/>
      <c r="O87" s="214"/>
      <c r="P87" s="215">
        <f t="shared" si="1"/>
        <v>86835.8</v>
      </c>
    </row>
    <row r="88" spans="2:18" s="378" customFormat="1" ht="5.25" customHeight="1" thickBot="1" x14ac:dyDescent="0.4">
      <c r="B88" s="377" t="s">
        <v>167</v>
      </c>
      <c r="C88" s="379"/>
      <c r="D88" s="380"/>
      <c r="E88" s="380"/>
      <c r="F88" s="439"/>
      <c r="G88" s="440"/>
      <c r="H88" s="380"/>
      <c r="I88" s="380"/>
      <c r="J88" s="380"/>
      <c r="K88" s="380"/>
      <c r="L88" s="380"/>
      <c r="M88" s="380"/>
      <c r="N88" s="380"/>
      <c r="O88" s="380"/>
      <c r="P88" s="380" t="s">
        <v>167</v>
      </c>
    </row>
    <row r="89" spans="2:18" ht="16.8" thickBot="1" x14ac:dyDescent="0.4">
      <c r="B89" s="216"/>
      <c r="C89" s="217" t="s">
        <v>325</v>
      </c>
      <c r="D89" s="218">
        <v>1544182</v>
      </c>
      <c r="E89" s="218">
        <v>1497702</v>
      </c>
      <c r="F89" s="449">
        <v>1447602</v>
      </c>
      <c r="G89" s="449">
        <v>1426859</v>
      </c>
      <c r="H89" s="449">
        <v>1332062</v>
      </c>
      <c r="I89" s="449">
        <v>1283962</v>
      </c>
      <c r="J89" s="449">
        <v>1231555</v>
      </c>
      <c r="K89" s="449">
        <v>1184066</v>
      </c>
      <c r="L89" s="449">
        <v>1135359</v>
      </c>
      <c r="M89" s="449">
        <v>1092959</v>
      </c>
      <c r="N89" s="219"/>
      <c r="O89" s="219"/>
      <c r="P89" s="220">
        <f t="shared" si="1"/>
        <v>1317630.8</v>
      </c>
    </row>
    <row r="90" spans="2:18" ht="32.25" customHeight="1" x14ac:dyDescent="0.35">
      <c r="B90" s="529" t="s">
        <v>113</v>
      </c>
      <c r="C90" s="530"/>
      <c r="D90" s="530"/>
      <c r="E90" s="530"/>
      <c r="F90" s="530"/>
      <c r="G90" s="530"/>
      <c r="H90" s="530"/>
      <c r="I90" s="530"/>
      <c r="J90" s="530"/>
      <c r="K90" s="530"/>
      <c r="L90" s="530"/>
      <c r="M90" s="530"/>
      <c r="N90" s="530"/>
      <c r="O90" s="530"/>
      <c r="P90" s="531"/>
    </row>
    <row r="91" spans="2:18" ht="31.5" customHeight="1" x14ac:dyDescent="0.35">
      <c r="B91" s="520" t="s">
        <v>134</v>
      </c>
      <c r="C91" s="521"/>
      <c r="D91" s="521"/>
      <c r="E91" s="521"/>
      <c r="F91" s="521"/>
      <c r="G91" s="521"/>
      <c r="H91" s="521"/>
      <c r="I91" s="521"/>
      <c r="J91" s="521"/>
      <c r="K91" s="521"/>
      <c r="L91" s="521"/>
      <c r="M91" s="521"/>
      <c r="N91" s="521"/>
      <c r="O91" s="521"/>
      <c r="P91" s="522"/>
      <c r="Q91" s="221" t="s">
        <v>83</v>
      </c>
      <c r="R91" s="222"/>
    </row>
    <row r="92" spans="2:18" ht="31.5" customHeight="1" thickBot="1" x14ac:dyDescent="0.4">
      <c r="B92" s="517" t="s">
        <v>231</v>
      </c>
      <c r="C92" s="518"/>
      <c r="D92" s="518"/>
      <c r="E92" s="518"/>
      <c r="F92" s="518"/>
      <c r="G92" s="518"/>
      <c r="H92" s="518"/>
      <c r="I92" s="518"/>
      <c r="J92" s="518"/>
      <c r="K92" s="518"/>
      <c r="L92" s="518"/>
      <c r="M92" s="518"/>
      <c r="N92" s="518"/>
      <c r="O92" s="518"/>
      <c r="P92" s="519"/>
      <c r="Q92" s="190" t="s">
        <v>83</v>
      </c>
    </row>
    <row r="93" spans="2:18" x14ac:dyDescent="0.35">
      <c r="E93" s="222"/>
    </row>
    <row r="96" spans="2:18" x14ac:dyDescent="0.35">
      <c r="F96" s="222"/>
    </row>
  </sheetData>
  <mergeCells count="12">
    <mergeCell ref="B92:P92"/>
    <mergeCell ref="B91:P91"/>
    <mergeCell ref="B2:P2"/>
    <mergeCell ref="B4:B27"/>
    <mergeCell ref="B28:B39"/>
    <mergeCell ref="B40:B45"/>
    <mergeCell ref="B90:P90"/>
    <mergeCell ref="B46:B66"/>
    <mergeCell ref="B67:B69"/>
    <mergeCell ref="B70:B76"/>
    <mergeCell ref="B77:B81"/>
    <mergeCell ref="B82:B87"/>
  </mergeCells>
  <phoneticPr fontId="16" type="noConversion"/>
  <conditionalFormatting sqref="D43:E89 P82:P87">
    <cfRule type="expression" dxfId="2" priority="10">
      <formula>D43="NR"</formula>
    </cfRule>
  </conditionalFormatting>
  <conditionalFormatting sqref="D4:G42 N4:P81 H4:I87 J4:M89 G43:G87 F43:F89 G88:I89 N88:P89">
    <cfRule type="expression" dxfId="1" priority="14">
      <formula>D4="NR"</formula>
    </cfRule>
  </conditionalFormatting>
  <conditionalFormatting sqref="N82:O87">
    <cfRule type="expression" dxfId="0" priority="6">
      <formula>N82="NR"</formula>
    </cfRule>
  </conditionalFormatting>
  <printOptions horizontalCentered="1" gridLines="1"/>
  <pageMargins left="0.28999999999999998" right="0.28999999999999998" top="0.7" bottom="0.43" header="0.3" footer="0.27"/>
  <pageSetup scale="5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rowBreaks count="1" manualBreakCount="1">
    <brk id="45" min="1" max="1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60"/>
  <sheetViews>
    <sheetView view="pageBreakPreview" zoomScale="85" zoomScaleNormal="100" zoomScaleSheetLayoutView="85" workbookViewId="0">
      <selection activeCell="F20" sqref="F20"/>
    </sheetView>
  </sheetViews>
  <sheetFormatPr defaultColWidth="9.109375" defaultRowHeight="16.2" x14ac:dyDescent="0.35"/>
  <cols>
    <col min="1" max="1" width="36.44140625" style="68" customWidth="1"/>
    <col min="2" max="2" width="42.33203125" style="68" customWidth="1"/>
    <col min="3" max="4" width="26.88671875" style="68" customWidth="1"/>
    <col min="5" max="5" width="24.5546875" style="233" customWidth="1"/>
    <col min="6" max="6" width="15.88671875" style="68" customWidth="1"/>
    <col min="7" max="7" width="25.33203125" style="68" customWidth="1"/>
    <col min="8" max="8" width="14.88671875" style="68" bestFit="1" customWidth="1"/>
    <col min="9" max="9" width="13" style="68" bestFit="1" customWidth="1"/>
    <col min="10" max="10" width="8.6640625" style="68" bestFit="1" customWidth="1"/>
    <col min="11" max="12" width="9.109375" style="68"/>
    <col min="13" max="13" width="11.5546875" style="68" bestFit="1" customWidth="1"/>
    <col min="14" max="14" width="9.109375" style="68"/>
    <col min="15" max="15" width="9.33203125" style="68" bestFit="1" customWidth="1"/>
    <col min="16" max="16384" width="9.109375" style="68"/>
  </cols>
  <sheetData>
    <row r="1" spans="1:5" ht="16.8" thickBot="1" x14ac:dyDescent="0.4">
      <c r="A1" s="68" t="s">
        <v>173</v>
      </c>
    </row>
    <row r="2" spans="1:5" ht="21" customHeight="1" x14ac:dyDescent="0.35">
      <c r="A2" s="535" t="s">
        <v>218</v>
      </c>
      <c r="B2" s="536"/>
      <c r="C2" s="536"/>
      <c r="D2" s="537"/>
      <c r="E2" s="68"/>
    </row>
    <row r="3" spans="1:5" ht="32.4" x14ac:dyDescent="0.35">
      <c r="A3" s="426" t="s">
        <v>228</v>
      </c>
      <c r="B3" s="223" t="s">
        <v>16</v>
      </c>
      <c r="C3" s="224" t="s">
        <v>104</v>
      </c>
      <c r="D3" s="225" t="s">
        <v>105</v>
      </c>
      <c r="E3" s="68"/>
    </row>
    <row r="4" spans="1:5" x14ac:dyDescent="0.35">
      <c r="A4" s="226">
        <v>45108</v>
      </c>
      <c r="B4" s="227">
        <v>96082005</v>
      </c>
      <c r="C4" s="227">
        <v>96075266</v>
      </c>
      <c r="D4" s="227">
        <v>6739</v>
      </c>
      <c r="E4" s="68"/>
    </row>
    <row r="5" spans="1:5" x14ac:dyDescent="0.35">
      <c r="A5" s="226">
        <v>45139</v>
      </c>
      <c r="B5" s="227">
        <v>92901018</v>
      </c>
      <c r="C5" s="227">
        <v>92891625</v>
      </c>
      <c r="D5" s="227">
        <v>9393</v>
      </c>
      <c r="E5" s="68"/>
    </row>
    <row r="6" spans="1:5" x14ac:dyDescent="0.35">
      <c r="A6" s="226">
        <v>45170</v>
      </c>
      <c r="B6" s="227">
        <v>83966037</v>
      </c>
      <c r="C6" s="227">
        <v>83952971</v>
      </c>
      <c r="D6" s="227">
        <v>13066</v>
      </c>
      <c r="E6" s="68"/>
    </row>
    <row r="7" spans="1:5" x14ac:dyDescent="0.35">
      <c r="A7" s="226">
        <v>45200</v>
      </c>
      <c r="B7" s="227">
        <v>92204877</v>
      </c>
      <c r="C7" s="227">
        <v>88948171</v>
      </c>
      <c r="D7" s="227">
        <v>3256706</v>
      </c>
      <c r="E7" s="68"/>
    </row>
    <row r="8" spans="1:5" x14ac:dyDescent="0.35">
      <c r="A8" s="226">
        <v>45231</v>
      </c>
      <c r="B8" s="227">
        <v>83796365</v>
      </c>
      <c r="C8" s="227">
        <v>83788720</v>
      </c>
      <c r="D8" s="227">
        <v>7645</v>
      </c>
      <c r="E8" s="68"/>
    </row>
    <row r="9" spans="1:5" x14ac:dyDescent="0.35">
      <c r="A9" s="226">
        <v>45261</v>
      </c>
      <c r="B9" s="227">
        <v>80748337</v>
      </c>
      <c r="C9" s="227">
        <v>80740788</v>
      </c>
      <c r="D9" s="227">
        <v>7549</v>
      </c>
      <c r="E9" s="68"/>
    </row>
    <row r="10" spans="1:5" x14ac:dyDescent="0.35">
      <c r="A10" s="226">
        <v>45292</v>
      </c>
      <c r="B10" s="227">
        <v>80062321</v>
      </c>
      <c r="C10" s="227">
        <v>77628226</v>
      </c>
      <c r="D10" s="227">
        <v>2434095</v>
      </c>
      <c r="E10" s="68"/>
    </row>
    <row r="11" spans="1:5" x14ac:dyDescent="0.35">
      <c r="A11" s="226">
        <v>45323</v>
      </c>
      <c r="B11" s="227">
        <v>74565710</v>
      </c>
      <c r="C11" s="227">
        <v>74553566</v>
      </c>
      <c r="D11" s="227">
        <v>12144</v>
      </c>
      <c r="E11" s="68"/>
    </row>
    <row r="12" spans="1:5" x14ac:dyDescent="0.35">
      <c r="A12" s="226">
        <v>45352</v>
      </c>
      <c r="B12" s="227">
        <v>71548212</v>
      </c>
      <c r="C12" s="227">
        <v>71538587</v>
      </c>
      <c r="D12" s="227">
        <v>9625</v>
      </c>
      <c r="E12" s="68"/>
    </row>
    <row r="13" spans="1:5" x14ac:dyDescent="0.35">
      <c r="A13" s="226">
        <v>45383</v>
      </c>
      <c r="B13" s="227">
        <v>69251244</v>
      </c>
      <c r="C13" s="227">
        <v>69235061</v>
      </c>
      <c r="D13" s="227">
        <v>16183</v>
      </c>
      <c r="E13" s="68"/>
    </row>
    <row r="14" spans="1:5" x14ac:dyDescent="0.35">
      <c r="A14" s="226">
        <v>45413</v>
      </c>
      <c r="B14" s="227"/>
      <c r="C14" s="227"/>
      <c r="D14" s="227"/>
      <c r="E14" s="68"/>
    </row>
    <row r="15" spans="1:5" x14ac:dyDescent="0.35">
      <c r="A15" s="226">
        <v>45444</v>
      </c>
      <c r="B15" s="227"/>
      <c r="C15" s="227"/>
      <c r="D15" s="227"/>
      <c r="E15" s="68"/>
    </row>
    <row r="16" spans="1:5" x14ac:dyDescent="0.35">
      <c r="A16" s="412" t="s">
        <v>326</v>
      </c>
      <c r="B16" s="228">
        <v>825126126</v>
      </c>
      <c r="C16" s="228">
        <v>819352981</v>
      </c>
      <c r="D16" s="228">
        <v>5773145</v>
      </c>
      <c r="E16" s="68"/>
    </row>
    <row r="17" spans="1:5" x14ac:dyDescent="0.35">
      <c r="A17" s="413" t="s">
        <v>327</v>
      </c>
      <c r="B17" s="227">
        <v>1138399137</v>
      </c>
      <c r="C17" s="227">
        <v>1126488528</v>
      </c>
      <c r="D17" s="227">
        <v>11910609</v>
      </c>
      <c r="E17" s="68"/>
    </row>
    <row r="18" spans="1:5" x14ac:dyDescent="0.35">
      <c r="A18" s="414" t="s">
        <v>328</v>
      </c>
      <c r="B18" s="231">
        <v>313273011</v>
      </c>
      <c r="C18" s="231">
        <v>307135547</v>
      </c>
      <c r="D18" s="231">
        <v>6137464</v>
      </c>
      <c r="E18" s="68"/>
    </row>
    <row r="19" spans="1:5" ht="14.4" x14ac:dyDescent="0.35">
      <c r="A19" s="538" t="s">
        <v>4</v>
      </c>
      <c r="B19" s="539"/>
      <c r="C19" s="539"/>
      <c r="D19" s="540"/>
      <c r="E19" s="68"/>
    </row>
    <row r="20" spans="1:5" ht="14.4" x14ac:dyDescent="0.35">
      <c r="A20" s="541" t="s">
        <v>114</v>
      </c>
      <c r="B20" s="542"/>
      <c r="C20" s="542"/>
      <c r="D20" s="543"/>
      <c r="E20" s="68"/>
    </row>
    <row r="21" spans="1:5" ht="14.4" x14ac:dyDescent="0.35">
      <c r="A21" s="547" t="s">
        <v>234</v>
      </c>
      <c r="B21" s="548"/>
      <c r="C21" s="548"/>
      <c r="D21" s="549"/>
      <c r="E21" s="190" t="s">
        <v>85</v>
      </c>
    </row>
    <row r="22" spans="1:5" ht="29.4" thickBot="1" x14ac:dyDescent="0.4">
      <c r="A22" s="544" t="s">
        <v>130</v>
      </c>
      <c r="B22" s="545"/>
      <c r="C22" s="545"/>
      <c r="D22" s="546"/>
      <c r="E22" s="190" t="s">
        <v>83</v>
      </c>
    </row>
    <row r="31" spans="1:5" x14ac:dyDescent="0.35">
      <c r="E31" s="232"/>
    </row>
    <row r="60" ht="37.5" customHeight="1" x14ac:dyDescent="0.35"/>
  </sheetData>
  <mergeCells count="5">
    <mergeCell ref="A2:D2"/>
    <mergeCell ref="A19:D19"/>
    <mergeCell ref="A20:D20"/>
    <mergeCell ref="A22:D22"/>
    <mergeCell ref="A21:D21"/>
  </mergeCells>
  <printOptions horizontalCentered="1" gridLines="1"/>
  <pageMargins left="0.28999999999999998" right="0.28999999999999998" top="0.7" bottom="0.43" header="0.3" footer="0.27"/>
  <pageSetup firstPageNumber="4"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60"/>
  <sheetViews>
    <sheetView view="pageBreakPreview" zoomScale="70" zoomScaleNormal="100" zoomScaleSheetLayoutView="70" workbookViewId="0">
      <selection activeCell="Q43" sqref="Q43"/>
    </sheetView>
  </sheetViews>
  <sheetFormatPr defaultColWidth="9.109375" defaultRowHeight="16.2" x14ac:dyDescent="0.35"/>
  <cols>
    <col min="1" max="1" width="33" style="68" bestFit="1" customWidth="1"/>
    <col min="2" max="2" width="19.5546875" style="68" bestFit="1" customWidth="1"/>
    <col min="3" max="11" width="17.6640625" style="68" customWidth="1"/>
    <col min="12" max="12" width="12.6640625" style="92" bestFit="1" customWidth="1"/>
    <col min="13" max="13" width="12.88671875" style="68" bestFit="1" customWidth="1"/>
    <col min="14" max="14" width="11.5546875" style="68" bestFit="1" customWidth="1"/>
    <col min="15" max="16" width="9.109375" style="68"/>
    <col min="17" max="17" width="16.109375" style="68" bestFit="1" customWidth="1"/>
    <col min="18" max="16384" width="9.109375" style="68"/>
  </cols>
  <sheetData>
    <row r="1" spans="1:12" ht="16.8" thickBot="1" x14ac:dyDescent="0.4">
      <c r="A1" s="68" t="s">
        <v>174</v>
      </c>
    </row>
    <row r="2" spans="1:12" ht="15.75" customHeight="1" thickBot="1" x14ac:dyDescent="0.4">
      <c r="A2" s="556" t="s">
        <v>219</v>
      </c>
      <c r="B2" s="557"/>
      <c r="C2" s="557"/>
      <c r="D2" s="557"/>
      <c r="E2" s="557"/>
      <c r="F2" s="557"/>
      <c r="G2" s="557"/>
      <c r="H2" s="557"/>
      <c r="I2" s="557"/>
      <c r="J2" s="557"/>
      <c r="K2" s="558"/>
      <c r="L2" s="68"/>
    </row>
    <row r="3" spans="1:12" ht="64.8" x14ac:dyDescent="0.35">
      <c r="A3" s="426" t="s">
        <v>228</v>
      </c>
      <c r="B3" s="223" t="s">
        <v>8</v>
      </c>
      <c r="C3" s="234" t="s">
        <v>92</v>
      </c>
      <c r="D3" s="234" t="s">
        <v>93</v>
      </c>
      <c r="E3" s="234" t="s">
        <v>94</v>
      </c>
      <c r="F3" s="234" t="s">
        <v>95</v>
      </c>
      <c r="G3" s="234" t="s">
        <v>162</v>
      </c>
      <c r="H3" s="234" t="s">
        <v>97</v>
      </c>
      <c r="I3" s="234" t="s">
        <v>98</v>
      </c>
      <c r="J3" s="234" t="s">
        <v>163</v>
      </c>
      <c r="K3" s="235" t="s">
        <v>164</v>
      </c>
      <c r="L3" s="68"/>
    </row>
    <row r="4" spans="1:12" x14ac:dyDescent="0.35">
      <c r="A4" s="236" t="s">
        <v>329</v>
      </c>
      <c r="B4" s="227">
        <v>96075265</v>
      </c>
      <c r="C4" s="227">
        <v>15465844</v>
      </c>
      <c r="D4" s="227">
        <v>5751413</v>
      </c>
      <c r="E4" s="227">
        <v>22617813</v>
      </c>
      <c r="F4" s="227">
        <v>10098449</v>
      </c>
      <c r="G4" s="227">
        <v>14006103</v>
      </c>
      <c r="H4" s="227">
        <v>11929241</v>
      </c>
      <c r="I4" s="227">
        <v>9782177</v>
      </c>
      <c r="J4" s="227">
        <v>5813555</v>
      </c>
      <c r="K4" s="227">
        <v>610670</v>
      </c>
      <c r="L4" s="68"/>
    </row>
    <row r="5" spans="1:12" x14ac:dyDescent="0.35">
      <c r="A5" s="236" t="s">
        <v>330</v>
      </c>
      <c r="B5" s="227">
        <v>92891624</v>
      </c>
      <c r="C5" s="227">
        <v>14996715</v>
      </c>
      <c r="D5" s="227">
        <v>5556055</v>
      </c>
      <c r="E5" s="227">
        <v>22005486</v>
      </c>
      <c r="F5" s="227">
        <v>9802710</v>
      </c>
      <c r="G5" s="227">
        <v>13681308</v>
      </c>
      <c r="H5" s="227">
        <v>11522888</v>
      </c>
      <c r="I5" s="227">
        <v>9467412</v>
      </c>
      <c r="J5" s="227">
        <v>5490637</v>
      </c>
      <c r="K5" s="227">
        <v>368413</v>
      </c>
      <c r="L5" s="68"/>
    </row>
    <row r="6" spans="1:12" x14ac:dyDescent="0.35">
      <c r="A6" s="236" t="s">
        <v>331</v>
      </c>
      <c r="B6" s="227">
        <v>83952972</v>
      </c>
      <c r="C6" s="227">
        <v>14573689</v>
      </c>
      <c r="D6" s="227">
        <v>5413019</v>
      </c>
      <c r="E6" s="227">
        <v>21191387</v>
      </c>
      <c r="F6" s="227">
        <v>9600794</v>
      </c>
      <c r="G6" s="227">
        <v>13725143</v>
      </c>
      <c r="H6" s="227">
        <v>11235251</v>
      </c>
      <c r="I6" s="227">
        <v>9181691</v>
      </c>
      <c r="J6" s="227">
        <v>5248946</v>
      </c>
      <c r="K6" s="227">
        <v>-6216948</v>
      </c>
      <c r="L6" s="68"/>
    </row>
    <row r="7" spans="1:12" x14ac:dyDescent="0.35">
      <c r="A7" s="236" t="s">
        <v>332</v>
      </c>
      <c r="B7" s="227">
        <v>88948170</v>
      </c>
      <c r="C7" s="227">
        <v>14383836</v>
      </c>
      <c r="D7" s="227">
        <v>5343465</v>
      </c>
      <c r="E7" s="227">
        <v>20968900</v>
      </c>
      <c r="F7" s="227">
        <v>9447565</v>
      </c>
      <c r="G7" s="227">
        <v>13417674</v>
      </c>
      <c r="H7" s="227">
        <v>11069648</v>
      </c>
      <c r="I7" s="227">
        <v>9068067</v>
      </c>
      <c r="J7" s="227">
        <v>5247568</v>
      </c>
      <c r="K7" s="227">
        <v>1447</v>
      </c>
      <c r="L7" s="68"/>
    </row>
    <row r="8" spans="1:12" x14ac:dyDescent="0.35">
      <c r="A8" s="236" t="s">
        <v>333</v>
      </c>
      <c r="B8" s="227">
        <v>83788719</v>
      </c>
      <c r="C8" s="227">
        <v>13562395</v>
      </c>
      <c r="D8" s="227">
        <v>5055795</v>
      </c>
      <c r="E8" s="227">
        <v>20016821</v>
      </c>
      <c r="F8" s="227">
        <v>9064146</v>
      </c>
      <c r="G8" s="227">
        <v>12649323</v>
      </c>
      <c r="H8" s="227">
        <v>10490231</v>
      </c>
      <c r="I8" s="227">
        <v>8600247</v>
      </c>
      <c r="J8" s="227">
        <v>4999362</v>
      </c>
      <c r="K8" s="227">
        <v>-649601</v>
      </c>
      <c r="L8" s="68"/>
    </row>
    <row r="9" spans="1:12" x14ac:dyDescent="0.35">
      <c r="A9" s="236" t="s">
        <v>334</v>
      </c>
      <c r="B9" s="227">
        <v>80740788</v>
      </c>
      <c r="C9" s="227">
        <v>12977605</v>
      </c>
      <c r="D9" s="227">
        <v>4863992</v>
      </c>
      <c r="E9" s="227">
        <v>19308594</v>
      </c>
      <c r="F9" s="227">
        <v>8795589</v>
      </c>
      <c r="G9" s="227">
        <v>12078524</v>
      </c>
      <c r="H9" s="227">
        <v>10058111</v>
      </c>
      <c r="I9" s="227">
        <v>8289015</v>
      </c>
      <c r="J9" s="227">
        <v>4843559</v>
      </c>
      <c r="K9" s="227">
        <v>-474201</v>
      </c>
      <c r="L9" s="68"/>
    </row>
    <row r="10" spans="1:12" x14ac:dyDescent="0.35">
      <c r="A10" s="236" t="s">
        <v>335</v>
      </c>
      <c r="B10" s="227">
        <v>77628226</v>
      </c>
      <c r="C10" s="227">
        <v>12352982</v>
      </c>
      <c r="D10" s="227">
        <v>4602279</v>
      </c>
      <c r="E10" s="227">
        <v>18381679</v>
      </c>
      <c r="F10" s="227">
        <v>8521261</v>
      </c>
      <c r="G10" s="227">
        <v>11830501</v>
      </c>
      <c r="H10" s="227">
        <v>9537168</v>
      </c>
      <c r="I10" s="227">
        <v>7879052</v>
      </c>
      <c r="J10" s="227">
        <v>4614209</v>
      </c>
      <c r="K10" s="227">
        <v>-90905</v>
      </c>
      <c r="L10" s="68"/>
    </row>
    <row r="11" spans="1:12" x14ac:dyDescent="0.35">
      <c r="A11" s="236" t="s">
        <v>336</v>
      </c>
      <c r="B11" s="227">
        <v>74553566</v>
      </c>
      <c r="C11" s="227">
        <v>11843984</v>
      </c>
      <c r="D11" s="227">
        <v>4427795</v>
      </c>
      <c r="E11" s="227">
        <v>17760076</v>
      </c>
      <c r="F11" s="227">
        <v>8238696</v>
      </c>
      <c r="G11" s="227">
        <v>11356714</v>
      </c>
      <c r="H11" s="227">
        <v>9180642</v>
      </c>
      <c r="I11" s="227">
        <v>7598006</v>
      </c>
      <c r="J11" s="227">
        <v>4441771</v>
      </c>
      <c r="K11" s="227">
        <v>-294118</v>
      </c>
      <c r="L11" s="68"/>
    </row>
    <row r="12" spans="1:12" x14ac:dyDescent="0.35">
      <c r="A12" s="236" t="s">
        <v>337</v>
      </c>
      <c r="B12" s="227">
        <v>71532048</v>
      </c>
      <c r="C12" s="227">
        <v>11285709.809999999</v>
      </c>
      <c r="D12" s="227">
        <v>4238048.7500000009</v>
      </c>
      <c r="E12" s="227">
        <v>17045873.420000002</v>
      </c>
      <c r="F12" s="227">
        <v>7948935.8399999999</v>
      </c>
      <c r="G12" s="227">
        <v>10786887.489999998</v>
      </c>
      <c r="H12" s="227">
        <v>8766996.4199999981</v>
      </c>
      <c r="I12" s="227">
        <v>7297840.8800000018</v>
      </c>
      <c r="J12" s="227">
        <v>4266671.299999998</v>
      </c>
      <c r="K12" s="227">
        <v>-104916</v>
      </c>
      <c r="L12" s="68"/>
    </row>
    <row r="13" spans="1:12" x14ac:dyDescent="0.35">
      <c r="A13" s="236" t="s">
        <v>338</v>
      </c>
      <c r="B13" s="227">
        <v>69240563</v>
      </c>
      <c r="C13" s="227">
        <v>10829386.069999998</v>
      </c>
      <c r="D13" s="227">
        <v>4107677.7800000017</v>
      </c>
      <c r="E13" s="227">
        <v>16612674.170000007</v>
      </c>
      <c r="F13" s="227">
        <v>7738733.1699999999</v>
      </c>
      <c r="G13" s="227">
        <v>10348093.610000003</v>
      </c>
      <c r="H13" s="227">
        <v>8435078.129999999</v>
      </c>
      <c r="I13" s="227">
        <v>7053030.7600000016</v>
      </c>
      <c r="J13" s="227">
        <v>4132213.5000000014</v>
      </c>
      <c r="K13" s="227">
        <v>-16325</v>
      </c>
      <c r="L13" s="68"/>
    </row>
    <row r="14" spans="1:12" x14ac:dyDescent="0.35">
      <c r="A14" s="236" t="s">
        <v>339</v>
      </c>
      <c r="B14" s="227"/>
      <c r="C14" s="227"/>
      <c r="D14" s="227"/>
      <c r="E14" s="227"/>
      <c r="F14" s="227"/>
      <c r="G14" s="227"/>
      <c r="H14" s="227"/>
      <c r="I14" s="227"/>
      <c r="J14" s="227"/>
      <c r="K14" s="227"/>
      <c r="L14" s="68"/>
    </row>
    <row r="15" spans="1:12" x14ac:dyDescent="0.35">
      <c r="A15" s="237" t="s">
        <v>340</v>
      </c>
      <c r="B15" s="227"/>
      <c r="C15" s="227"/>
      <c r="D15" s="227"/>
      <c r="E15" s="227"/>
      <c r="F15" s="227"/>
      <c r="G15" s="227"/>
      <c r="H15" s="227"/>
      <c r="I15" s="227"/>
      <c r="J15" s="227"/>
      <c r="K15" s="227"/>
      <c r="L15" s="68"/>
    </row>
    <row r="16" spans="1:12" x14ac:dyDescent="0.35">
      <c r="A16" s="238" t="s">
        <v>326</v>
      </c>
      <c r="B16" s="239">
        <v>822996029</v>
      </c>
      <c r="C16" s="239">
        <v>132860208</v>
      </c>
      <c r="D16" s="239">
        <v>49589909</v>
      </c>
      <c r="E16" s="239">
        <v>196733573</v>
      </c>
      <c r="F16" s="239">
        <v>89694147</v>
      </c>
      <c r="G16" s="239">
        <v>124406231</v>
      </c>
      <c r="H16" s="239">
        <v>102645345</v>
      </c>
      <c r="I16" s="239">
        <v>84647854</v>
      </c>
      <c r="J16" s="239">
        <v>49285246</v>
      </c>
      <c r="K16" s="239">
        <v>-6866484</v>
      </c>
      <c r="L16" s="68"/>
    </row>
    <row r="17" spans="1:12" ht="32.4" x14ac:dyDescent="0.35">
      <c r="A17" s="229" t="s">
        <v>327</v>
      </c>
      <c r="B17" s="428">
        <v>1126488528</v>
      </c>
      <c r="C17" s="381" t="s">
        <v>167</v>
      </c>
      <c r="D17" s="381" t="s">
        <v>167</v>
      </c>
      <c r="E17" s="381" t="s">
        <v>167</v>
      </c>
      <c r="F17" s="381" t="s">
        <v>167</v>
      </c>
      <c r="G17" s="381" t="s">
        <v>167</v>
      </c>
      <c r="H17" s="381" t="s">
        <v>167</v>
      </c>
      <c r="I17" s="381" t="s">
        <v>167</v>
      </c>
      <c r="J17" s="381" t="s">
        <v>167</v>
      </c>
      <c r="K17" s="381" t="s">
        <v>167</v>
      </c>
      <c r="L17" s="68"/>
    </row>
    <row r="18" spans="1:12" ht="16.8" thickBot="1" x14ac:dyDescent="0.4">
      <c r="A18" s="230" t="s">
        <v>328</v>
      </c>
      <c r="B18" s="240">
        <v>303492499</v>
      </c>
      <c r="C18" s="381" t="s">
        <v>167</v>
      </c>
      <c r="D18" s="381" t="s">
        <v>167</v>
      </c>
      <c r="E18" s="381" t="s">
        <v>167</v>
      </c>
      <c r="F18" s="381" t="s">
        <v>167</v>
      </c>
      <c r="G18" s="381" t="s">
        <v>167</v>
      </c>
      <c r="H18" s="381" t="s">
        <v>167</v>
      </c>
      <c r="I18" s="381" t="s">
        <v>167</v>
      </c>
      <c r="J18" s="381" t="s">
        <v>167</v>
      </c>
      <c r="K18" s="381" t="s">
        <v>167</v>
      </c>
      <c r="L18" s="68"/>
    </row>
    <row r="19" spans="1:12" ht="15.75" customHeight="1" x14ac:dyDescent="0.35">
      <c r="A19" s="553" t="s">
        <v>4</v>
      </c>
      <c r="B19" s="554"/>
      <c r="C19" s="554"/>
      <c r="D19" s="554"/>
      <c r="E19" s="554"/>
      <c r="F19" s="554"/>
      <c r="G19" s="554"/>
      <c r="H19" s="554"/>
      <c r="I19" s="554"/>
      <c r="J19" s="554"/>
      <c r="K19" s="555"/>
      <c r="L19" s="68"/>
    </row>
    <row r="20" spans="1:12" ht="27.75" customHeight="1" x14ac:dyDescent="0.35">
      <c r="A20" s="550" t="s">
        <v>100</v>
      </c>
      <c r="B20" s="551"/>
      <c r="C20" s="551"/>
      <c r="D20" s="551"/>
      <c r="E20" s="551"/>
      <c r="F20" s="551"/>
      <c r="G20" s="551"/>
      <c r="H20" s="551"/>
      <c r="I20" s="551"/>
      <c r="J20" s="551"/>
      <c r="K20" s="552"/>
      <c r="L20" s="68"/>
    </row>
    <row r="21" spans="1:12" ht="29.4" thickBot="1" x14ac:dyDescent="0.4">
      <c r="A21" s="559" t="s">
        <v>143</v>
      </c>
      <c r="B21" s="560"/>
      <c r="C21" s="560"/>
      <c r="D21" s="560"/>
      <c r="E21" s="560"/>
      <c r="F21" s="560"/>
      <c r="G21" s="560"/>
      <c r="H21" s="560"/>
      <c r="I21" s="560"/>
      <c r="J21" s="560"/>
      <c r="K21" s="561"/>
      <c r="L21" s="190" t="s">
        <v>83</v>
      </c>
    </row>
    <row r="22" spans="1:12" ht="16.5" customHeight="1" thickBot="1" x14ac:dyDescent="0.4">
      <c r="A22" s="556" t="s">
        <v>148</v>
      </c>
      <c r="B22" s="557"/>
      <c r="C22" s="557"/>
      <c r="D22" s="557"/>
      <c r="E22" s="557"/>
      <c r="F22" s="557"/>
      <c r="G22" s="557"/>
      <c r="H22" s="557"/>
      <c r="I22" s="557"/>
      <c r="J22" s="557"/>
      <c r="K22" s="558"/>
      <c r="L22" s="68"/>
    </row>
    <row r="23" spans="1:12" ht="64.8" x14ac:dyDescent="0.35">
      <c r="A23" s="426" t="s">
        <v>228</v>
      </c>
      <c r="B23" s="241" t="s">
        <v>8</v>
      </c>
      <c r="C23" s="234" t="s">
        <v>92</v>
      </c>
      <c r="D23" s="234" t="s">
        <v>93</v>
      </c>
      <c r="E23" s="234" t="s">
        <v>94</v>
      </c>
      <c r="F23" s="234" t="s">
        <v>95</v>
      </c>
      <c r="G23" s="234" t="s">
        <v>96</v>
      </c>
      <c r="H23" s="234" t="s">
        <v>97</v>
      </c>
      <c r="I23" s="234" t="s">
        <v>98</v>
      </c>
      <c r="J23" s="234" t="s">
        <v>165</v>
      </c>
      <c r="K23" s="235" t="s">
        <v>127</v>
      </c>
      <c r="L23" s="68"/>
    </row>
    <row r="24" spans="1:12" x14ac:dyDescent="0.35">
      <c r="A24" s="236" t="s">
        <v>329</v>
      </c>
      <c r="B24" s="242">
        <v>1562961</v>
      </c>
      <c r="C24" s="242">
        <v>242484</v>
      </c>
      <c r="D24" s="242">
        <v>107684</v>
      </c>
      <c r="E24" s="242">
        <v>367869</v>
      </c>
      <c r="F24" s="242">
        <v>150408</v>
      </c>
      <c r="G24" s="242">
        <v>163441</v>
      </c>
      <c r="H24" s="242">
        <v>190314</v>
      </c>
      <c r="I24" s="242">
        <v>217983</v>
      </c>
      <c r="J24" s="242">
        <v>103958</v>
      </c>
      <c r="K24" s="242">
        <v>18820</v>
      </c>
      <c r="L24" s="68"/>
    </row>
    <row r="25" spans="1:12" x14ac:dyDescent="0.35">
      <c r="A25" s="236" t="s">
        <v>330</v>
      </c>
      <c r="B25" s="242">
        <v>1515275</v>
      </c>
      <c r="C25" s="242">
        <v>235354</v>
      </c>
      <c r="D25" s="242">
        <v>104293</v>
      </c>
      <c r="E25" s="242">
        <v>358036</v>
      </c>
      <c r="F25" s="242">
        <v>146494</v>
      </c>
      <c r="G25" s="242">
        <v>160189</v>
      </c>
      <c r="H25" s="242">
        <v>184213</v>
      </c>
      <c r="I25" s="242">
        <v>210606</v>
      </c>
      <c r="J25" s="242">
        <v>98475</v>
      </c>
      <c r="K25" s="242">
        <v>17615</v>
      </c>
      <c r="L25" s="68"/>
    </row>
    <row r="26" spans="1:12" x14ac:dyDescent="0.35">
      <c r="A26" s="236" t="s">
        <v>331</v>
      </c>
      <c r="B26" s="242">
        <v>1465498</v>
      </c>
      <c r="C26" s="242">
        <v>227163</v>
      </c>
      <c r="D26" s="242">
        <v>100978</v>
      </c>
      <c r="E26" s="242">
        <v>343005</v>
      </c>
      <c r="F26" s="242">
        <v>142253</v>
      </c>
      <c r="G26" s="242">
        <v>158577</v>
      </c>
      <c r="H26" s="242">
        <v>178299</v>
      </c>
      <c r="I26" s="242">
        <v>203396</v>
      </c>
      <c r="J26" s="242">
        <v>93890</v>
      </c>
      <c r="K26" s="242">
        <v>17937</v>
      </c>
      <c r="L26" s="68"/>
    </row>
    <row r="27" spans="1:12" x14ac:dyDescent="0.35">
      <c r="A27" s="236" t="s">
        <v>332</v>
      </c>
      <c r="B27" s="242">
        <v>1444582</v>
      </c>
      <c r="C27" s="242">
        <v>224032</v>
      </c>
      <c r="D27" s="242">
        <v>99765</v>
      </c>
      <c r="E27" s="242">
        <v>338263</v>
      </c>
      <c r="F27" s="242">
        <v>140115</v>
      </c>
      <c r="G27" s="242">
        <v>155619</v>
      </c>
      <c r="H27" s="242">
        <v>175520</v>
      </c>
      <c r="I27" s="242">
        <v>200189</v>
      </c>
      <c r="J27" s="242">
        <v>93311</v>
      </c>
      <c r="K27" s="242">
        <v>17768</v>
      </c>
      <c r="L27" s="68"/>
    </row>
    <row r="28" spans="1:12" x14ac:dyDescent="0.35">
      <c r="A28" s="236" t="s">
        <v>341</v>
      </c>
      <c r="B28" s="242">
        <v>1350734</v>
      </c>
      <c r="C28" s="242">
        <v>207863</v>
      </c>
      <c r="D28" s="242">
        <v>93013</v>
      </c>
      <c r="E28" s="242">
        <v>317842</v>
      </c>
      <c r="F28" s="242">
        <v>131732</v>
      </c>
      <c r="G28" s="242">
        <v>144392</v>
      </c>
      <c r="H28" s="242">
        <v>163622</v>
      </c>
      <c r="I28" s="242">
        <v>186258</v>
      </c>
      <c r="J28" s="242">
        <v>87291</v>
      </c>
      <c r="K28" s="242">
        <v>18721</v>
      </c>
      <c r="L28" s="68"/>
    </row>
    <row r="29" spans="1:12" x14ac:dyDescent="0.35">
      <c r="A29" s="236" t="s">
        <v>342</v>
      </c>
      <c r="B29" s="242">
        <v>1303630</v>
      </c>
      <c r="C29" s="242">
        <v>199544</v>
      </c>
      <c r="D29" s="242">
        <v>89872</v>
      </c>
      <c r="E29" s="242">
        <v>306954</v>
      </c>
      <c r="F29" s="242">
        <v>127961</v>
      </c>
      <c r="G29" s="242">
        <v>138047</v>
      </c>
      <c r="H29" s="242">
        <v>157053</v>
      </c>
      <c r="I29" s="242">
        <v>179477</v>
      </c>
      <c r="J29" s="242">
        <v>85017</v>
      </c>
      <c r="K29" s="242">
        <v>19705</v>
      </c>
      <c r="L29" s="68"/>
    </row>
    <row r="30" spans="1:12" x14ac:dyDescent="0.35">
      <c r="A30" s="236" t="s">
        <v>335</v>
      </c>
      <c r="B30" s="242">
        <v>1250303</v>
      </c>
      <c r="C30" s="242">
        <v>191201</v>
      </c>
      <c r="D30" s="242">
        <v>85501</v>
      </c>
      <c r="E30" s="242">
        <v>293361</v>
      </c>
      <c r="F30" s="242">
        <v>124344</v>
      </c>
      <c r="G30" s="242">
        <v>135685</v>
      </c>
      <c r="H30" s="242">
        <v>149280</v>
      </c>
      <c r="I30" s="242">
        <v>171014</v>
      </c>
      <c r="J30" s="242">
        <v>81106</v>
      </c>
      <c r="K30" s="242">
        <v>18811</v>
      </c>
      <c r="L30" s="68"/>
    </row>
    <row r="31" spans="1:12" x14ac:dyDescent="0.35">
      <c r="A31" s="236" t="s">
        <v>336</v>
      </c>
      <c r="B31" s="242">
        <v>1201519</v>
      </c>
      <c r="C31" s="242">
        <v>183006</v>
      </c>
      <c r="D31" s="242">
        <v>82148</v>
      </c>
      <c r="E31" s="242">
        <v>282486</v>
      </c>
      <c r="F31" s="242">
        <v>120009</v>
      </c>
      <c r="G31" s="242">
        <v>130807</v>
      </c>
      <c r="H31" s="242">
        <v>143271</v>
      </c>
      <c r="I31" s="242">
        <v>164513</v>
      </c>
      <c r="J31" s="242">
        <v>77759</v>
      </c>
      <c r="K31" s="242">
        <v>17520</v>
      </c>
      <c r="L31" s="68"/>
    </row>
    <row r="32" spans="1:12" x14ac:dyDescent="0.35">
      <c r="A32" s="236" t="s">
        <v>337</v>
      </c>
      <c r="B32" s="242">
        <v>1154375</v>
      </c>
      <c r="C32" s="242">
        <v>174595</v>
      </c>
      <c r="D32" s="242">
        <v>79067</v>
      </c>
      <c r="E32" s="242">
        <v>271059</v>
      </c>
      <c r="F32" s="242">
        <v>115849</v>
      </c>
      <c r="G32" s="242">
        <v>124913</v>
      </c>
      <c r="H32" s="242">
        <v>137004</v>
      </c>
      <c r="I32" s="242">
        <v>157731</v>
      </c>
      <c r="J32" s="242">
        <v>75054</v>
      </c>
      <c r="K32" s="242">
        <v>94157</v>
      </c>
      <c r="L32" s="68"/>
    </row>
    <row r="33" spans="1:12" x14ac:dyDescent="0.35">
      <c r="A33" s="236" t="s">
        <v>338</v>
      </c>
      <c r="B33" s="242">
        <v>1110411</v>
      </c>
      <c r="C33" s="242">
        <v>166993</v>
      </c>
      <c r="D33" s="242">
        <v>76192</v>
      </c>
      <c r="E33" s="242">
        <v>262126</v>
      </c>
      <c r="F33" s="242">
        <v>112626</v>
      </c>
      <c r="G33" s="242">
        <v>119754</v>
      </c>
      <c r="H33" s="242">
        <v>131286</v>
      </c>
      <c r="I33" s="242">
        <v>151534</v>
      </c>
      <c r="J33" s="242">
        <v>72377</v>
      </c>
      <c r="K33" s="242">
        <v>89900</v>
      </c>
      <c r="L33" s="68"/>
    </row>
    <row r="34" spans="1:12" x14ac:dyDescent="0.35">
      <c r="A34" s="236" t="s">
        <v>339</v>
      </c>
      <c r="B34" s="242"/>
      <c r="C34" s="242"/>
      <c r="D34" s="242"/>
      <c r="E34" s="242"/>
      <c r="F34" s="242"/>
      <c r="G34" s="242"/>
      <c r="H34" s="242"/>
      <c r="I34" s="242"/>
      <c r="J34" s="242"/>
      <c r="K34" s="242"/>
      <c r="L34" s="68"/>
    </row>
    <row r="35" spans="1:12" x14ac:dyDescent="0.35">
      <c r="A35" s="237" t="s">
        <v>340</v>
      </c>
      <c r="B35" s="242"/>
      <c r="C35" s="242"/>
      <c r="D35" s="242"/>
      <c r="E35" s="242"/>
      <c r="F35" s="242"/>
      <c r="G35" s="242"/>
      <c r="H35" s="242"/>
      <c r="I35" s="242"/>
      <c r="J35" s="242"/>
      <c r="K35" s="242"/>
      <c r="L35" s="68"/>
    </row>
    <row r="36" spans="1:12" x14ac:dyDescent="0.35">
      <c r="A36" s="238" t="s">
        <v>343</v>
      </c>
      <c r="B36" s="243">
        <v>1113274</v>
      </c>
      <c r="C36" s="243">
        <v>171020</v>
      </c>
      <c r="D36" s="243">
        <v>76543</v>
      </c>
      <c r="E36" s="243">
        <v>261750</v>
      </c>
      <c r="F36" s="243">
        <v>109316</v>
      </c>
      <c r="G36" s="243">
        <v>119285</v>
      </c>
      <c r="H36" s="243">
        <v>134155</v>
      </c>
      <c r="I36" s="243">
        <v>153558</v>
      </c>
      <c r="J36" s="243">
        <v>72353</v>
      </c>
      <c r="K36" s="243">
        <v>27580</v>
      </c>
      <c r="L36" s="68"/>
    </row>
    <row r="37" spans="1:12" ht="33" thickBot="1" x14ac:dyDescent="0.4">
      <c r="A37" s="229" t="s">
        <v>327</v>
      </c>
      <c r="B37" s="244">
        <v>1343846</v>
      </c>
      <c r="C37" s="382" t="s">
        <v>167</v>
      </c>
      <c r="D37" s="382" t="s">
        <v>167</v>
      </c>
      <c r="E37" s="382" t="s">
        <v>167</v>
      </c>
      <c r="F37" s="382" t="s">
        <v>167</v>
      </c>
      <c r="G37" s="382" t="s">
        <v>167</v>
      </c>
      <c r="H37" s="382" t="s">
        <v>167</v>
      </c>
      <c r="I37" s="382" t="s">
        <v>167</v>
      </c>
      <c r="J37" s="382" t="s">
        <v>167</v>
      </c>
      <c r="K37" s="382" t="s">
        <v>167</v>
      </c>
      <c r="L37" s="68"/>
    </row>
    <row r="38" spans="1:12" ht="14.4" x14ac:dyDescent="0.35">
      <c r="A38" s="538" t="s">
        <v>4</v>
      </c>
      <c r="B38" s="539"/>
      <c r="C38" s="539"/>
      <c r="D38" s="539"/>
      <c r="E38" s="539"/>
      <c r="F38" s="539"/>
      <c r="G38" s="539"/>
      <c r="H38" s="539"/>
      <c r="I38" s="539"/>
      <c r="J38" s="539"/>
      <c r="K38" s="540"/>
      <c r="L38" s="68"/>
    </row>
    <row r="39" spans="1:12" ht="15.75" customHeight="1" x14ac:dyDescent="0.35">
      <c r="A39" s="502" t="s">
        <v>139</v>
      </c>
      <c r="B39" s="503"/>
      <c r="C39" s="503"/>
      <c r="D39" s="503"/>
      <c r="E39" s="503"/>
      <c r="F39" s="503"/>
      <c r="G39" s="503"/>
      <c r="H39" s="503"/>
      <c r="I39" s="503"/>
      <c r="J39" s="503"/>
      <c r="K39" s="504"/>
      <c r="L39" s="68"/>
    </row>
    <row r="40" spans="1:12" ht="25.5" customHeight="1" x14ac:dyDescent="0.35">
      <c r="A40" s="502" t="s">
        <v>115</v>
      </c>
      <c r="B40" s="503"/>
      <c r="C40" s="503"/>
      <c r="D40" s="503"/>
      <c r="E40" s="503"/>
      <c r="F40" s="503"/>
      <c r="G40" s="503"/>
      <c r="H40" s="503"/>
      <c r="I40" s="503"/>
      <c r="J40" s="503"/>
      <c r="K40" s="504"/>
      <c r="L40" s="68"/>
    </row>
    <row r="41" spans="1:12" ht="14.4" x14ac:dyDescent="0.35">
      <c r="A41" s="502" t="s">
        <v>130</v>
      </c>
      <c r="B41" s="503"/>
      <c r="C41" s="503"/>
      <c r="D41" s="503"/>
      <c r="E41" s="503"/>
      <c r="F41" s="503"/>
      <c r="G41" s="503"/>
      <c r="H41" s="503"/>
      <c r="I41" s="503"/>
      <c r="J41" s="503"/>
      <c r="K41" s="504"/>
      <c r="L41" s="68"/>
    </row>
    <row r="42" spans="1:12" ht="15" thickBot="1" x14ac:dyDescent="0.4">
      <c r="A42" s="559" t="s">
        <v>144</v>
      </c>
      <c r="B42" s="560"/>
      <c r="C42" s="560"/>
      <c r="D42" s="560"/>
      <c r="E42" s="560"/>
      <c r="F42" s="560"/>
      <c r="G42" s="560"/>
      <c r="H42" s="560"/>
      <c r="I42" s="560"/>
      <c r="J42" s="560"/>
      <c r="K42" s="561"/>
      <c r="L42" s="190" t="s">
        <v>85</v>
      </c>
    </row>
    <row r="43" spans="1:12" ht="14.25" customHeight="1" x14ac:dyDescent="0.35">
      <c r="L43" s="245"/>
    </row>
    <row r="60" ht="37.5" customHeight="1" x14ac:dyDescent="0.35"/>
  </sheetData>
  <mergeCells count="10">
    <mergeCell ref="A20:K20"/>
    <mergeCell ref="A19:K19"/>
    <mergeCell ref="A2:K2"/>
    <mergeCell ref="A21:K21"/>
    <mergeCell ref="A42:K42"/>
    <mergeCell ref="A40:K40"/>
    <mergeCell ref="A41:K41"/>
    <mergeCell ref="A22:K22"/>
    <mergeCell ref="A38:K38"/>
    <mergeCell ref="A39:K39"/>
  </mergeCells>
  <printOptions horizontalCentered="1" gridLines="1"/>
  <pageMargins left="0.28999999999999998" right="0.28999999999999998" top="0.7" bottom="0.43" header="0.3" footer="0.27"/>
  <pageSetup scale="64" firstPageNumber="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2"/>
  <sheetViews>
    <sheetView view="pageBreakPreview" zoomScale="85" zoomScaleNormal="100" zoomScaleSheetLayoutView="85" workbookViewId="0">
      <selection activeCell="N31" sqref="N31"/>
    </sheetView>
  </sheetViews>
  <sheetFormatPr defaultColWidth="9.109375" defaultRowHeight="16.2" x14ac:dyDescent="0.35"/>
  <cols>
    <col min="1" max="1" width="36.6640625" style="68" bestFit="1" customWidth="1"/>
    <col min="2" max="2" width="38.109375" style="68" customWidth="1"/>
    <col min="3" max="5" width="18.5546875" style="68" customWidth="1"/>
    <col min="6" max="6" width="18.5546875" style="233" customWidth="1"/>
    <col min="7" max="7" width="17.44140625" style="233" bestFit="1" customWidth="1"/>
    <col min="8" max="8" width="12.88671875" style="233" bestFit="1" customWidth="1"/>
    <col min="9" max="9" width="12.5546875" style="233" bestFit="1" customWidth="1"/>
    <col min="10" max="10" width="13.44140625" style="233" bestFit="1" customWidth="1"/>
    <col min="11" max="11" width="12.33203125" style="233" bestFit="1" customWidth="1"/>
    <col min="12" max="12" width="11.5546875" style="233" bestFit="1" customWidth="1"/>
    <col min="13" max="14" width="9.109375" style="233"/>
    <col min="15" max="15" width="10.33203125" style="233" bestFit="1" customWidth="1"/>
    <col min="16" max="16384" width="9.109375" style="233"/>
  </cols>
  <sheetData>
    <row r="1" spans="1:6" ht="16.8" thickBot="1" x14ac:dyDescent="0.4">
      <c r="A1" s="68" t="s">
        <v>233</v>
      </c>
    </row>
    <row r="2" spans="1:6" s="68" customFormat="1" ht="24.75" customHeight="1" x14ac:dyDescent="0.35">
      <c r="A2" s="562" t="s">
        <v>230</v>
      </c>
      <c r="B2" s="563"/>
      <c r="C2" s="563"/>
      <c r="D2" s="563"/>
      <c r="E2" s="563"/>
      <c r="F2" s="564"/>
    </row>
    <row r="3" spans="1:6" s="68" customFormat="1" ht="32.25" customHeight="1" x14ac:dyDescent="0.35">
      <c r="A3" s="426" t="s">
        <v>228</v>
      </c>
      <c r="B3" s="241" t="s">
        <v>16</v>
      </c>
      <c r="C3" s="224" t="s">
        <v>20</v>
      </c>
      <c r="D3" s="223" t="s">
        <v>3</v>
      </c>
      <c r="E3" s="223" t="s">
        <v>21</v>
      </c>
      <c r="F3" s="246" t="s">
        <v>133</v>
      </c>
    </row>
    <row r="4" spans="1:6" s="68" customFormat="1" x14ac:dyDescent="0.35">
      <c r="A4" s="226">
        <v>45108</v>
      </c>
      <c r="B4" s="227">
        <v>10167522.200000003</v>
      </c>
      <c r="C4" s="227">
        <v>8749975.4000000022</v>
      </c>
      <c r="D4" s="227">
        <v>1029757.8300000002</v>
      </c>
      <c r="E4" s="227">
        <v>377153.87999999995</v>
      </c>
      <c r="F4" s="227">
        <v>10635.090000000002</v>
      </c>
    </row>
    <row r="5" spans="1:6" s="68" customFormat="1" x14ac:dyDescent="0.35">
      <c r="A5" s="226">
        <v>45139</v>
      </c>
      <c r="B5" s="227">
        <v>9574573.1499999966</v>
      </c>
      <c r="C5" s="227">
        <v>9210587.9599999972</v>
      </c>
      <c r="D5" s="227">
        <v>-12712.669999999693</v>
      </c>
      <c r="E5" s="227">
        <v>377982.49999999988</v>
      </c>
      <c r="F5" s="227">
        <v>-1284.6400000000012</v>
      </c>
    </row>
    <row r="6" spans="1:6" s="68" customFormat="1" x14ac:dyDescent="0.35">
      <c r="A6" s="226">
        <v>45170</v>
      </c>
      <c r="B6" s="227">
        <v>12616434.390000001</v>
      </c>
      <c r="C6" s="227">
        <v>10186149.49</v>
      </c>
      <c r="D6" s="227">
        <v>1154021.4700000002</v>
      </c>
      <c r="E6" s="227">
        <v>1265833.8700000001</v>
      </c>
      <c r="F6" s="227">
        <v>10429.56</v>
      </c>
    </row>
    <row r="7" spans="1:6" s="68" customFormat="1" x14ac:dyDescent="0.35">
      <c r="A7" s="226">
        <v>45200</v>
      </c>
      <c r="B7" s="227">
        <v>12213726.859999998</v>
      </c>
      <c r="C7" s="227">
        <v>10563110.919999996</v>
      </c>
      <c r="D7" s="227">
        <v>1227152.33</v>
      </c>
      <c r="E7" s="227">
        <v>412591.10000000015</v>
      </c>
      <c r="F7" s="227">
        <v>10872.5</v>
      </c>
    </row>
    <row r="8" spans="1:6" s="68" customFormat="1" x14ac:dyDescent="0.35">
      <c r="A8" s="226">
        <v>45231</v>
      </c>
      <c r="B8" s="227">
        <v>13948973.539999999</v>
      </c>
      <c r="C8" s="227">
        <v>12091272.23</v>
      </c>
      <c r="D8" s="227">
        <v>1390723.5599999991</v>
      </c>
      <c r="E8" s="227">
        <v>455553.57</v>
      </c>
      <c r="F8" s="227">
        <v>11424.190000000004</v>
      </c>
    </row>
    <row r="9" spans="1:6" s="68" customFormat="1" x14ac:dyDescent="0.35">
      <c r="A9" s="226">
        <v>45261</v>
      </c>
      <c r="B9" s="227">
        <v>15678531.380000006</v>
      </c>
      <c r="C9" s="227">
        <v>12797686.890000006</v>
      </c>
      <c r="D9" s="227">
        <v>1451090.7099999993</v>
      </c>
      <c r="E9" s="227">
        <v>1417575.79</v>
      </c>
      <c r="F9" s="227">
        <v>12177.98</v>
      </c>
    </row>
    <row r="10" spans="1:6" s="68" customFormat="1" x14ac:dyDescent="0.35">
      <c r="A10" s="226">
        <v>45292</v>
      </c>
      <c r="B10" s="227">
        <v>16260952.959999986</v>
      </c>
      <c r="C10" s="227">
        <v>13495350.419999987</v>
      </c>
      <c r="D10" s="227">
        <v>1550332.27</v>
      </c>
      <c r="E10" s="227">
        <v>1202326.74</v>
      </c>
      <c r="F10" s="227">
        <v>12943.530000000002</v>
      </c>
    </row>
    <row r="11" spans="1:6" s="68" customFormat="1" x14ac:dyDescent="0.35">
      <c r="A11" s="226">
        <v>45323</v>
      </c>
      <c r="B11" s="227">
        <v>19957546.619999994</v>
      </c>
      <c r="C11" s="227">
        <v>17803458.859999999</v>
      </c>
      <c r="D11" s="227">
        <v>1621447.38</v>
      </c>
      <c r="E11" s="227">
        <v>519049.49000000017</v>
      </c>
      <c r="F11" s="227">
        <v>13590.889999999998</v>
      </c>
    </row>
    <row r="12" spans="1:6" s="68" customFormat="1" x14ac:dyDescent="0.35">
      <c r="A12" s="226">
        <v>45352</v>
      </c>
      <c r="B12" s="227">
        <v>17246862.859999999</v>
      </c>
      <c r="C12" s="227">
        <v>14966960.27</v>
      </c>
      <c r="D12" s="227">
        <v>1719699.9400000004</v>
      </c>
      <c r="E12" s="227">
        <v>545882.87999999977</v>
      </c>
      <c r="F12" s="227">
        <v>14319.769999999999</v>
      </c>
    </row>
    <row r="13" spans="1:6" s="68" customFormat="1" x14ac:dyDescent="0.35">
      <c r="A13" s="226">
        <v>45383</v>
      </c>
      <c r="B13" s="227">
        <v>19193276.739999991</v>
      </c>
      <c r="C13" s="227">
        <v>15709291.709999995</v>
      </c>
      <c r="D13" s="227">
        <v>1800902.7600000009</v>
      </c>
      <c r="E13" s="227">
        <v>1667940.8100000003</v>
      </c>
      <c r="F13" s="227">
        <v>15141.470000000008</v>
      </c>
    </row>
    <row r="14" spans="1:6" s="68" customFormat="1" x14ac:dyDescent="0.35">
      <c r="A14" s="226">
        <v>45413</v>
      </c>
      <c r="B14" s="227"/>
      <c r="C14" s="227"/>
      <c r="D14" s="227"/>
      <c r="E14" s="227"/>
      <c r="F14" s="227"/>
    </row>
    <row r="15" spans="1:6" s="68" customFormat="1" x14ac:dyDescent="0.35">
      <c r="A15" s="247">
        <v>45444</v>
      </c>
      <c r="B15" s="406"/>
      <c r="C15" s="406"/>
      <c r="D15" s="406"/>
      <c r="E15" s="406"/>
      <c r="F15" s="406"/>
    </row>
    <row r="16" spans="1:6" s="68" customFormat="1" x14ac:dyDescent="0.35">
      <c r="A16" s="412" t="s">
        <v>326</v>
      </c>
      <c r="B16" s="228">
        <v>146858401</v>
      </c>
      <c r="C16" s="228">
        <v>125573844</v>
      </c>
      <c r="D16" s="228">
        <v>12932416</v>
      </c>
      <c r="E16" s="228">
        <v>8241891</v>
      </c>
      <c r="F16" s="228">
        <v>110250</v>
      </c>
    </row>
    <row r="17" spans="1:8" s="68" customFormat="1" x14ac:dyDescent="0.35">
      <c r="A17" s="413" t="s">
        <v>327</v>
      </c>
      <c r="B17" s="429">
        <v>197353282</v>
      </c>
      <c r="C17" s="429">
        <v>167328365</v>
      </c>
      <c r="D17" s="429">
        <v>16405237</v>
      </c>
      <c r="E17" s="429">
        <v>13619680</v>
      </c>
      <c r="F17" s="429"/>
    </row>
    <row r="18" spans="1:8" s="68" customFormat="1" ht="16.8" thickBot="1" x14ac:dyDescent="0.4">
      <c r="A18" s="415" t="s">
        <v>328</v>
      </c>
      <c r="B18" s="249">
        <v>50494881</v>
      </c>
      <c r="C18" s="405" t="s">
        <v>167</v>
      </c>
      <c r="D18" s="405" t="s">
        <v>167</v>
      </c>
      <c r="E18" s="405" t="s">
        <v>167</v>
      </c>
      <c r="F18" s="378" t="s">
        <v>167</v>
      </c>
    </row>
    <row r="19" spans="1:8" s="68" customFormat="1" ht="12.75" customHeight="1" x14ac:dyDescent="0.35">
      <c r="A19" s="565" t="s">
        <v>4</v>
      </c>
      <c r="B19" s="566"/>
      <c r="C19" s="566"/>
      <c r="D19" s="566"/>
      <c r="E19" s="566"/>
      <c r="F19" s="567"/>
    </row>
    <row r="20" spans="1:8" x14ac:dyDescent="0.35">
      <c r="A20" s="496" t="s">
        <v>235</v>
      </c>
      <c r="B20" s="497"/>
      <c r="C20" s="497"/>
      <c r="D20" s="497"/>
      <c r="E20" s="497"/>
      <c r="F20" s="498"/>
      <c r="G20" s="68"/>
      <c r="H20" s="250"/>
    </row>
    <row r="21" spans="1:8" ht="28.8" x14ac:dyDescent="0.35">
      <c r="A21" s="502" t="s">
        <v>142</v>
      </c>
      <c r="B21" s="503"/>
      <c r="C21" s="503"/>
      <c r="D21" s="503"/>
      <c r="E21" s="503"/>
      <c r="F21" s="504"/>
      <c r="G21" s="190" t="s">
        <v>83</v>
      </c>
      <c r="H21" s="250"/>
    </row>
    <row r="22" spans="1:8" s="68" customFormat="1" ht="15" thickBot="1" x14ac:dyDescent="0.4">
      <c r="A22" s="499" t="s">
        <v>237</v>
      </c>
      <c r="B22" s="500"/>
      <c r="C22" s="500"/>
      <c r="D22" s="500"/>
      <c r="E22" s="500"/>
      <c r="F22" s="501"/>
    </row>
    <row r="23" spans="1:8" ht="27" customHeight="1" x14ac:dyDescent="0.35">
      <c r="F23" s="250"/>
    </row>
    <row r="62" ht="37.5" customHeight="1" x14ac:dyDescent="0.35"/>
  </sheetData>
  <mergeCells count="5">
    <mergeCell ref="A2:F2"/>
    <mergeCell ref="A19:F19"/>
    <mergeCell ref="A20:F20"/>
    <mergeCell ref="A21:F21"/>
    <mergeCell ref="A22:F22"/>
  </mergeCells>
  <printOptions horizontalCentered="1" gridLines="1"/>
  <pageMargins left="0.28999999999999998" right="0.28999999999999998" top="0.7" bottom="0.43" header="0.3" footer="0.27"/>
  <pageSetup scale="91" firstPageNumber="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2024-03-15T15:49:05Z</cp:lastPrinted>
  <dcterms:created xsi:type="dcterms:W3CDTF">2003-06-04T15:46:14Z</dcterms:created>
  <dcterms:modified xsi:type="dcterms:W3CDTF">2024-05-14T17:51:50Z</dcterms:modified>
</cp:coreProperties>
</file>