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C:\Users\jalars\Downloads\"/>
    </mc:Choice>
  </mc:AlternateContent>
  <xr:revisionPtr revIDLastSave="0" documentId="13_ncr:1_{A3DB7788-CF0B-4A27-AEB8-F042CDCA77E6}" xr6:coauthVersionLast="46" xr6:coauthVersionMax="47" xr10:uidLastSave="{00000000-0000-0000-0000-000000000000}"/>
  <bookViews>
    <workbookView xWindow="28680" yWindow="-120" windowWidth="29040" windowHeight="15840" xr2:uid="{FFF269FB-D513-41A3-95D6-3D6D8A4F132E}"/>
  </bookViews>
  <sheets>
    <sheet name="Instructions_Prereqs" sheetId="28" r:id="rId1"/>
    <sheet name="Summary" sheetId="27" r:id="rId2"/>
    <sheet name="P4P Application" sheetId="7" r:id="rId3"/>
    <sheet name="Appendices" sheetId="21" r:id="rId4"/>
    <sheet name="Reducing Avoidable Hospitalizat" sheetId="29" r:id="rId5"/>
    <sheet name="QM Calculation Tool" sheetId="22" r:id="rId6"/>
    <sheet name="Antibiotics QM Calculation Tool" sheetId="23" r:id="rId7"/>
    <sheet name="Medicaid Occupancy Tool" sheetId="24" r:id="rId8"/>
    <sheet name="Staff Retention Calculation" sheetId="14" r:id="rId9"/>
    <sheet name="Nursing Staff Turnover Calc." sheetId="25" r:id="rId10"/>
  </sheets>
  <definedNames>
    <definedName name="_xlnm.Print_Area" localSheetId="6">'Antibiotics QM Calculation Tool'!$B$2:$E$16</definedName>
    <definedName name="_xlnm.Print_Area" localSheetId="3">Appendices!$A$1:$N$40</definedName>
    <definedName name="_xlnm.Print_Area" localSheetId="5">'QM Calculation Tool'!$B$2:$M$46</definedName>
    <definedName name="_xlnm.Print_Area" localSheetId="4">'Reducing Avoidable Hospitalizat'!$B$2:$E$38</definedName>
    <definedName name="_xlnm.Print_Area" localSheetId="8">'Staff Retention Calculation'!$C$3:$O$52</definedName>
    <definedName name="Z_19EB51FB_2413_4F20_BAC7_36EB373FB567_.wvu.Rows" localSheetId="0" hidden="1">Instructions_Prereqs!#REF!,Instructions_Prereqs!#REF!</definedName>
    <definedName name="Z_19EB51FB_2413_4F20_BAC7_36EB373FB567_.wvu.Rows" localSheetId="2" hidden="1">'P4P Application'!$49:$49,'P4P Application'!#REF!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22" l="1"/>
  <c r="F196" i="7" s="1"/>
  <c r="H49" i="22"/>
  <c r="F195" i="7" s="1"/>
  <c r="H48" i="22"/>
  <c r="F194" i="7" s="1"/>
  <c r="H47" i="22"/>
  <c r="F193" i="7" s="1"/>
  <c r="F50" i="22"/>
  <c r="F49" i="22"/>
  <c r="F48" i="22"/>
  <c r="F47" i="22"/>
  <c r="M47" i="22" s="1"/>
  <c r="L193" i="7" s="1"/>
  <c r="B47" i="22"/>
  <c r="B43" i="22"/>
  <c r="B39" i="22"/>
  <c r="B35" i="22"/>
  <c r="B31" i="22"/>
  <c r="B27" i="22"/>
  <c r="B23" i="22"/>
  <c r="B19" i="22"/>
  <c r="H46" i="22"/>
  <c r="H45" i="22"/>
  <c r="H44" i="22"/>
  <c r="H43" i="22"/>
  <c r="H42" i="22"/>
  <c r="H41" i="22"/>
  <c r="H40" i="22"/>
  <c r="H39" i="22"/>
  <c r="H38" i="22"/>
  <c r="H37" i="22"/>
  <c r="H36" i="22"/>
  <c r="H35" i="22"/>
  <c r="H34" i="22"/>
  <c r="H33" i="22"/>
  <c r="H32" i="22"/>
  <c r="H31" i="22"/>
  <c r="H30" i="22"/>
  <c r="H29" i="22"/>
  <c r="H28" i="22"/>
  <c r="H27" i="22"/>
  <c r="H26" i="22"/>
  <c r="H25" i="22"/>
  <c r="H23" i="22"/>
  <c r="H24" i="22"/>
  <c r="F46" i="22"/>
  <c r="F45" i="22"/>
  <c r="F44" i="22"/>
  <c r="F43" i="22"/>
  <c r="M43" i="22" s="1"/>
  <c r="F42" i="22"/>
  <c r="F41" i="22"/>
  <c r="F40" i="22"/>
  <c r="F39" i="22"/>
  <c r="M39" i="22" s="1"/>
  <c r="F38" i="22"/>
  <c r="F37" i="22"/>
  <c r="F36" i="22"/>
  <c r="F35" i="22"/>
  <c r="M35" i="22" s="1"/>
  <c r="F34" i="22"/>
  <c r="F33" i="22"/>
  <c r="F32" i="22"/>
  <c r="F31" i="22"/>
  <c r="M31" i="22" s="1"/>
  <c r="F30" i="22"/>
  <c r="F29" i="22"/>
  <c r="F28" i="22"/>
  <c r="F27" i="22"/>
  <c r="M27" i="22" s="1"/>
  <c r="F26" i="22"/>
  <c r="F25" i="22"/>
  <c r="F24" i="22"/>
  <c r="F23" i="22"/>
  <c r="M23" i="22" s="1"/>
  <c r="F19" i="22"/>
  <c r="M19" i="22" s="1"/>
  <c r="L165" i="7" s="1"/>
  <c r="F22" i="22"/>
  <c r="F21" i="22"/>
  <c r="F20" i="22"/>
  <c r="C46" i="27"/>
  <c r="C20" i="27"/>
  <c r="L189" i="7" l="1"/>
  <c r="L185" i="7"/>
  <c r="L181" i="7"/>
  <c r="L177" i="7"/>
  <c r="L173" i="7"/>
  <c r="L169" i="7"/>
  <c r="K140" i="7"/>
  <c r="F192" i="7"/>
  <c r="F191" i="7"/>
  <c r="F190" i="7"/>
  <c r="F189" i="7"/>
  <c r="F188" i="7"/>
  <c r="F187" i="7"/>
  <c r="F186" i="7"/>
  <c r="F185" i="7"/>
  <c r="F184" i="7"/>
  <c r="F183" i="7"/>
  <c r="F182" i="7"/>
  <c r="F181" i="7"/>
  <c r="F180" i="7"/>
  <c r="F179" i="7"/>
  <c r="F178" i="7"/>
  <c r="F177" i="7"/>
  <c r="F176" i="7"/>
  <c r="F175" i="7"/>
  <c r="F174" i="7"/>
  <c r="F173" i="7"/>
  <c r="F172" i="7"/>
  <c r="F171" i="7"/>
  <c r="F170" i="7"/>
  <c r="F169" i="7"/>
  <c r="H22" i="22"/>
  <c r="F168" i="7" s="1"/>
  <c r="H21" i="22"/>
  <c r="F167" i="7" s="1"/>
  <c r="H20" i="22"/>
  <c r="F166" i="7" s="1"/>
  <c r="H19" i="22"/>
  <c r="F165" i="7" s="1"/>
  <c r="I25" i="14"/>
  <c r="K37" i="14" s="1"/>
  <c r="H42" i="14" s="1"/>
  <c r="E11" i="23"/>
  <c r="E10" i="23"/>
  <c r="E9" i="23"/>
  <c r="E17" i="23"/>
  <c r="L158" i="7" l="1"/>
  <c r="G20" i="25"/>
  <c r="D20" i="25"/>
  <c r="G16" i="25"/>
  <c r="G18" i="25" s="1"/>
  <c r="D16" i="25"/>
  <c r="D18" i="25" s="1"/>
  <c r="H13" i="25"/>
  <c r="E13" i="25"/>
  <c r="C6" i="24"/>
  <c r="E16" i="23"/>
  <c r="E15" i="23"/>
  <c r="I18" i="25" l="1"/>
  <c r="I20" i="25"/>
  <c r="I16" i="25"/>
  <c r="K264" i="7" l="1"/>
  <c r="L206" i="7"/>
  <c r="K206" i="7"/>
  <c r="L218" i="7"/>
  <c r="K199" i="7" l="1"/>
  <c r="K265" i="7" l="1"/>
  <c r="K267" i="7" s="1"/>
  <c r="L199" i="7"/>
  <c r="L72" i="7" l="1"/>
  <c r="L140" i="7" s="1"/>
  <c r="L264" i="7" s="1"/>
  <c r="L265" i="7" l="1"/>
  <c r="L267" i="7" s="1"/>
  <c r="D242" i="7" l="1"/>
  <c r="D249" i="7"/>
</calcChain>
</file>

<file path=xl/sharedStrings.xml><?xml version="1.0" encoding="utf-8"?>
<sst xmlns="http://schemas.openxmlformats.org/spreadsheetml/2006/main" count="690" uniqueCount="452">
  <si>
    <t xml:space="preserve">2023 Colorado Nursing Facilities Pay for Performance (P4P) Application  </t>
  </si>
  <si>
    <t>Calendar Year 2022 (January 1 through December 31, 2022)</t>
  </si>
  <si>
    <t>Pre-Requisites For Participation</t>
  </si>
  <si>
    <t>CDPHE Survey</t>
  </si>
  <si>
    <t>Resident/Family Satisfaction Survey</t>
  </si>
  <si>
    <r>
      <t xml:space="preserve">No home with substandard deficiencies, as defined in State Operations Manual, during the previous calendar year will be considered for the current P4P application. See Appendix 1 for definition. Confirm that none of the calendar year surveys resulted in findings of a substandard deficiency. </t>
    </r>
    <r>
      <rPr>
        <b/>
        <i/>
        <sz val="12"/>
        <rFont val="Arial"/>
        <family val="2"/>
        <scheme val="major"/>
      </rPr>
      <t>Initial below to  indicate that none of the calendar year surveys resulted in findings of a substandard deficiency.</t>
    </r>
    <r>
      <rPr>
        <sz val="12"/>
        <rFont val="Arial"/>
        <family val="2"/>
        <scheme val="major"/>
      </rPr>
      <t xml:space="preserve">                                                                                                                    </t>
    </r>
  </si>
  <si>
    <r>
      <t xml:space="preserve">Survey must be developed, recognized, and standardized by an entity external to the home. Must be administered on an annual basis with results tabulated by an agency external to the home. </t>
    </r>
    <r>
      <rPr>
        <b/>
        <i/>
        <sz val="12"/>
        <rFont val="Arial"/>
        <family val="2"/>
        <scheme val="major"/>
      </rPr>
      <t>Initial below to indicate that the Satisfaction Survey is attached.</t>
    </r>
    <r>
      <rPr>
        <sz val="12"/>
        <rFont val="Arial"/>
        <family val="2"/>
        <scheme val="major"/>
      </rPr>
      <t xml:space="preserve">   </t>
    </r>
  </si>
  <si>
    <t>Initial:</t>
  </si>
  <si>
    <t>Acceptable Verification of Pre-Requisite Requirement</t>
  </si>
  <si>
    <t>This prerequisite will be obtained and verified with Colorado Department of Public Health and Environment.</t>
  </si>
  <si>
    <t xml:space="preserve">              STOP HERE IF YOU DO NOT MEET THE ABOVE PRE-REQUISITES. YOU CANNOT APPLY AT THIS TIME.</t>
  </si>
  <si>
    <t xml:space="preserve">Applications for inclusion into the Pay for Performance Program will be accepted on an annual basis only.  If you wish to apply, you must meet the requirements for each domain/category at the time of application submission. </t>
  </si>
  <si>
    <t>Pay for Performance Application Important Notes</t>
  </si>
  <si>
    <r>
      <t>If requirements in each section contain elements of a CMS Initiative, CMS Proposed Initiative, and/or a HCPF initiative, they are identified as follows: CMS Initiative (</t>
    </r>
    <r>
      <rPr>
        <b/>
        <sz val="12"/>
        <color rgb="FFC00000"/>
        <rFont val="Arial"/>
        <family val="2"/>
        <scheme val="major"/>
      </rPr>
      <t>CMS</t>
    </r>
    <r>
      <rPr>
        <sz val="12"/>
        <color rgb="FFC00000"/>
        <rFont val="Arial"/>
        <family val="2"/>
        <scheme val="major"/>
      </rPr>
      <t>)</t>
    </r>
    <r>
      <rPr>
        <sz val="12"/>
        <rFont val="Arial"/>
        <family val="2"/>
        <scheme val="major"/>
      </rPr>
      <t>, CMS Proposed Initiative (</t>
    </r>
    <r>
      <rPr>
        <b/>
        <sz val="12"/>
        <rFont val="Arial"/>
        <family val="2"/>
        <scheme val="major"/>
      </rPr>
      <t>CMS Prop)</t>
    </r>
    <r>
      <rPr>
        <sz val="12"/>
        <rFont val="Arial"/>
        <family val="2"/>
        <scheme val="major"/>
      </rPr>
      <t>, and Health Care Policy and Financing or HCPF Initiative (</t>
    </r>
    <r>
      <rPr>
        <b/>
        <sz val="12"/>
        <color rgb="FF00B0F0"/>
        <rFont val="Arial"/>
        <family val="2"/>
        <scheme val="major"/>
      </rPr>
      <t>HCPF</t>
    </r>
    <r>
      <rPr>
        <sz val="12"/>
        <rFont val="Arial"/>
        <family val="2"/>
        <scheme val="major"/>
      </rPr>
      <t xml:space="preserve">)
</t>
    </r>
  </si>
  <si>
    <t>QUALITY OF LIFE DOMAIN</t>
  </si>
  <si>
    <t>Resident Directed Care</t>
  </si>
  <si>
    <t>Definition/Minimum Requirement(s)/Required Documentation</t>
  </si>
  <si>
    <t>Points Available</t>
  </si>
  <si>
    <t>Self Scoring</t>
  </si>
  <si>
    <t>Measure 01:
Enhanced Dining</t>
  </si>
  <si>
    <t>Menus that include numerous options, menus developed with resident input that takes into account cultural, ethnic and religious needs. The dining atmosphere reflects the home. Examples of dining atmosphere may include table settings, table cloths, lighting, music, servers and dining style (restaurant, salad bar, menu, buffet, open dining). Residents have access to food 24 hours/day and staff are empowered to provide food upon resident request. Supporting documentation can be resident signed testimonials, resident council minutes, minutes from another advisory group and/or photographs of changes in the dining atmosphere. Supporting documentation must pertain to January 1 - December 31, 2022.</t>
  </si>
  <si>
    <t>Minimum requirement(s) with supporting documentation</t>
  </si>
  <si>
    <r>
      <rPr>
        <b/>
        <sz val="12"/>
        <rFont val="Arial"/>
        <family val="2"/>
        <scheme val="major"/>
      </rPr>
      <t xml:space="preserve">01.2- </t>
    </r>
    <r>
      <rPr>
        <sz val="12"/>
        <rFont val="Arial"/>
        <family val="2"/>
        <scheme val="major"/>
      </rPr>
      <t>Evidence that menu options are more than the entrée and alternate selection and include a variety of options on a daily basis.</t>
    </r>
  </si>
  <si>
    <t>01.3- One menu cycle from the 2022 calendar year not less than four (4) weeks in length.</t>
  </si>
  <si>
    <r>
      <rPr>
        <b/>
        <sz val="12"/>
        <rFont val="Arial"/>
        <family val="2"/>
        <scheme val="major"/>
      </rPr>
      <t xml:space="preserve">01.4- </t>
    </r>
    <r>
      <rPr>
        <sz val="12"/>
        <rFont val="Arial"/>
        <family val="2"/>
        <scheme val="major"/>
      </rPr>
      <t>Include the resident information from your Facility Assessment and how that was used to develop your menu options.</t>
    </r>
  </si>
  <si>
    <r>
      <t xml:space="preserve">01.5- </t>
    </r>
    <r>
      <rPr>
        <sz val="12"/>
        <rFont val="Arial"/>
        <family val="2"/>
        <scheme val="major"/>
      </rPr>
      <t>Evidence that the residents have had input into the appearance of the dining atmosphere.</t>
    </r>
    <r>
      <rPr>
        <b/>
        <sz val="12"/>
        <rFont val="Arial"/>
        <family val="2"/>
        <scheme val="major"/>
      </rPr>
      <t xml:space="preserve">									</t>
    </r>
  </si>
  <si>
    <r>
      <rPr>
        <b/>
        <sz val="12"/>
        <rFont val="Arial"/>
        <family val="2"/>
        <scheme val="major"/>
      </rPr>
      <t xml:space="preserve">01.7- </t>
    </r>
    <r>
      <rPr>
        <sz val="12"/>
        <rFont val="Arial"/>
        <family val="2"/>
        <scheme val="major"/>
      </rPr>
      <t>Provide your external survey questions used to evaluate resident food satisfaction and report all results.</t>
    </r>
  </si>
  <si>
    <t>Measure 02:
Enhanced Personal Care</t>
  </si>
  <si>
    <t>Personal care schedules are flexible to meet each resident's desires and choices. This P4P application must include documentation of oral care training. Supporting documentation must pertain to January 1 - December 31, 2022.</t>
  </si>
  <si>
    <r>
      <rPr>
        <b/>
        <sz val="12"/>
        <rFont val="Arial"/>
        <family val="2"/>
        <scheme val="major"/>
      </rPr>
      <t xml:space="preserve">02.1- </t>
    </r>
    <r>
      <rPr>
        <sz val="12"/>
        <rFont val="Arial"/>
        <family val="2"/>
        <scheme val="major"/>
      </rPr>
      <t>A detailed narrative describing your flexible enhanced personal care practices including bathing and personal hygiene (including oral care).</t>
    </r>
  </si>
  <si>
    <r>
      <t xml:space="preserve">02.2- </t>
    </r>
    <r>
      <rPr>
        <sz val="12"/>
        <rFont val="Arial"/>
        <family val="2"/>
        <scheme val="major"/>
      </rPr>
      <t>Evidence that residents are interviewed about choices regarding time, caregiver, and type of bath.</t>
    </r>
  </si>
  <si>
    <r>
      <rPr>
        <b/>
        <sz val="12"/>
        <rFont val="Arial"/>
        <family val="2"/>
        <scheme val="major"/>
      </rPr>
      <t xml:space="preserve">02.3- </t>
    </r>
    <r>
      <rPr>
        <sz val="12"/>
        <rFont val="Arial"/>
        <family val="2"/>
        <scheme val="major"/>
      </rPr>
      <t>Evidence, including color photographs, that the bathing atmosphere includes home décor.</t>
    </r>
  </si>
  <si>
    <r>
      <t>02.4</t>
    </r>
    <r>
      <rPr>
        <sz val="12"/>
        <rFont val="Arial"/>
        <family val="2"/>
        <scheme val="major"/>
      </rPr>
      <t>- Two (2) bathing care plans that demonstrate creative approaches reflecting resident choices.</t>
    </r>
  </si>
  <si>
    <r>
      <t>02.5-</t>
    </r>
    <r>
      <rPr>
        <sz val="12"/>
        <rFont val="Arial"/>
        <family val="2"/>
        <scheme val="major"/>
      </rPr>
      <t xml:space="preserve"> Two (2) oral care plans that demonstrate creative approaches reflecting resident choices.</t>
    </r>
  </si>
  <si>
    <r>
      <rPr>
        <b/>
        <sz val="12"/>
        <rFont val="Arial"/>
        <family val="2"/>
        <scheme val="major"/>
      </rPr>
      <t xml:space="preserve">02.6- </t>
    </r>
    <r>
      <rPr>
        <sz val="12"/>
        <rFont val="Arial"/>
        <family val="2"/>
        <scheme val="major"/>
      </rPr>
      <t>Evidence of training for flexible and enhanced bathing, ensure this training reflects the residents of your home.</t>
    </r>
  </si>
  <si>
    <r>
      <rPr>
        <b/>
        <sz val="12"/>
        <rFont val="Arial"/>
        <family val="2"/>
        <scheme val="major"/>
      </rPr>
      <t xml:space="preserve">02.7- </t>
    </r>
    <r>
      <rPr>
        <sz val="12"/>
        <rFont val="Arial"/>
        <family val="2"/>
        <scheme val="major"/>
      </rPr>
      <t>Evidence of training for flexible and enhanced oral care, ensure this training reflects the residents of your home.</t>
    </r>
  </si>
  <si>
    <t>Measure 03:
End Of Life Program</t>
  </si>
  <si>
    <t>The home has developed a program that serves the staff, residents, and family members in preparation for the time of passing. The staff may be served by offering education, coaching, counseling, procedures to identify imminence. The residents may be encouraged to identify individual preferences, wishes, and expectations during the death process. The home members are informed, as appropriate, engaged in support opportunities and honoring ceremonies, as appropriate. Supporting documentation must pertain to January 1 - December 31, 2022.</t>
  </si>
  <si>
    <r>
      <rPr>
        <b/>
        <sz val="12"/>
        <rFont val="Arial"/>
        <family val="2"/>
        <scheme val="major"/>
      </rPr>
      <t xml:space="preserve">03.1- </t>
    </r>
    <r>
      <rPr>
        <sz val="12"/>
        <rFont val="Arial"/>
        <family val="2"/>
        <scheme val="major"/>
      </rPr>
      <t>A detailed narrative of your end of life program that identifies:
• Individual preferences, spiritual needs, wishes, and expectations
• Specific grief counseling
• A plan for honoring those that have died and a process to inform the home of such death.
Examples of family support may include offerings of counseling, education, and various other support measures.</t>
    </r>
  </si>
  <si>
    <r>
      <rPr>
        <b/>
        <sz val="12"/>
        <rFont val="Arial"/>
        <family val="2"/>
        <scheme val="major"/>
      </rPr>
      <t xml:space="preserve">03.2- </t>
    </r>
    <r>
      <rPr>
        <sz val="12"/>
        <rFont val="Arial"/>
        <family val="2"/>
        <scheme val="major"/>
      </rPr>
      <t>Documentation of four (4) residents' individual wishes and how you honored them. If the home does not have four (4) instances of how you have honored past residents, include documentation of how you plan to honor current residents' individual wishes.</t>
    </r>
  </si>
  <si>
    <r>
      <rPr>
        <b/>
        <sz val="12"/>
        <rFont val="Arial"/>
        <family val="2"/>
        <scheme val="major"/>
      </rPr>
      <t xml:space="preserve">03.3- </t>
    </r>
    <r>
      <rPr>
        <sz val="12"/>
        <rFont val="Arial"/>
        <family val="2"/>
        <scheme val="major"/>
      </rPr>
      <t xml:space="preserve">Provide a detailed narrative on how you are preparing your staff through your end of life programming. In the narrative, include details on how you have made an effort to make residents' end of life wishes known to staff. </t>
    </r>
  </si>
  <si>
    <r>
      <t xml:space="preserve">03.4- </t>
    </r>
    <r>
      <rPr>
        <sz val="12"/>
        <rFont val="Arial"/>
        <family val="2"/>
        <scheme val="major"/>
      </rPr>
      <t xml:space="preserve">Provide evidence of education that focuses on staff's attention to resident preferences about their end of life experience. </t>
    </r>
  </si>
  <si>
    <r>
      <rPr>
        <b/>
        <sz val="12"/>
        <rFont val="Arial"/>
        <family val="2"/>
        <scheme val="major"/>
      </rPr>
      <t xml:space="preserve">03.5- </t>
    </r>
    <r>
      <rPr>
        <sz val="12"/>
        <rFont val="Arial"/>
        <family val="2"/>
        <scheme val="major"/>
      </rPr>
      <t>Two (2) signed testimonials from non-management staff describing end of life planning at your home.</t>
    </r>
  </si>
  <si>
    <t>Measure 04:
Connection and Meaning</t>
  </si>
  <si>
    <t>Each home is unique based on the residents needs and preferences and must provide support for connection and meaning in the life of the resident through companionship, spontaneity, variety, and opportunities to give and receive care for each other. Decisions around daily life are determined by the resident. Opportunities must exist as a part of day to day life and must not be represented solely through special events or planned activities. These decisions typically involve aspects of life such as special celebrations, decor, parties, group activities or individual leisure time. Supporting documentation must pertain to January 1 - December 31, 2022.</t>
  </si>
  <si>
    <r>
      <rPr>
        <b/>
        <sz val="12"/>
        <rFont val="Arial"/>
        <family val="2"/>
        <scheme val="major"/>
      </rPr>
      <t xml:space="preserve">04.2- </t>
    </r>
    <r>
      <rPr>
        <sz val="12"/>
        <rFont val="Arial"/>
        <family val="2"/>
        <scheme val="major"/>
      </rPr>
      <t>Provide four (4) examples that demonstrate connection and meaning within your home.</t>
    </r>
  </si>
  <si>
    <r>
      <rPr>
        <b/>
        <sz val="12"/>
        <rFont val="Arial"/>
        <family val="2"/>
        <scheme val="major"/>
      </rPr>
      <t xml:space="preserve">04.3- </t>
    </r>
    <r>
      <rPr>
        <sz val="12"/>
        <rFont val="Arial"/>
        <family val="2"/>
        <scheme val="major"/>
      </rPr>
      <t>Provide signed testimonials from four (4) residents or family members and two (2) non-management staff, that explicitly discusses and identifies shared decision making and ways residents stay connected to the world.</t>
    </r>
  </si>
  <si>
    <r>
      <t>Measure 05:
Person-Directed Care Programming &amp; Training (</t>
    </r>
    <r>
      <rPr>
        <b/>
        <sz val="12"/>
        <color rgb="FFC00000"/>
        <rFont val="Arial"/>
        <family val="2"/>
        <scheme val="major"/>
      </rPr>
      <t>CMS</t>
    </r>
    <r>
      <rPr>
        <b/>
        <sz val="12"/>
        <rFont val="Arial"/>
        <family val="2"/>
        <scheme val="major"/>
      </rPr>
      <t xml:space="preserve">, </t>
    </r>
    <r>
      <rPr>
        <b/>
        <sz val="12"/>
        <color rgb="FF00B0F0"/>
        <rFont val="Arial"/>
        <family val="2"/>
        <scheme val="major"/>
      </rPr>
      <t>HCPF</t>
    </r>
    <r>
      <rPr>
        <b/>
        <sz val="12"/>
        <rFont val="Arial"/>
        <family val="2"/>
        <scheme val="major"/>
      </rPr>
      <t>)</t>
    </r>
  </si>
  <si>
    <t>Home supports and has systems in place to provide training on person-directed care to all staff. This training must be based on current resident needs/requests and can be offered both internally and externally. Person-directed care is the provision of care or services that promotes decision making and choices by the residents, empowers the primary caregiver’s capacity to respond to each resident’s needs, and promotes a homelike environment. The curriculum for each specific population in your home must be individually addressed in the supporting documentation. Supporting documentation must pertain to January 1 - December 31, 2022.</t>
  </si>
  <si>
    <r>
      <rPr>
        <b/>
        <sz val="12"/>
        <rFont val="Arial"/>
        <family val="2"/>
        <scheme val="major"/>
      </rPr>
      <t xml:space="preserve">05.2- </t>
    </r>
    <r>
      <rPr>
        <sz val="12"/>
        <rFont val="Arial"/>
        <family val="2"/>
        <scheme val="major"/>
      </rPr>
      <t>Provide a narrative on how the your person-directed care training curriculum considered the Facility Assessment in defining the training objectives. In your narrative, also include details on how you plan to move forward and reintroduce person-directed training.</t>
    </r>
  </si>
  <si>
    <r>
      <rPr>
        <b/>
        <sz val="12"/>
        <rFont val="Arial"/>
        <family val="2"/>
        <scheme val="major"/>
      </rPr>
      <t xml:space="preserve">05.3- </t>
    </r>
    <r>
      <rPr>
        <sz val="12"/>
        <rFont val="Arial"/>
        <family val="2"/>
        <scheme val="major"/>
      </rPr>
      <t>A Mission and Vision statement, separate from the required detailed narrative, regarding person-directed care.</t>
    </r>
  </si>
  <si>
    <r>
      <rPr>
        <b/>
        <sz val="12"/>
        <rFont val="Arial"/>
        <family val="2"/>
        <scheme val="major"/>
      </rPr>
      <t xml:space="preserve">05.4- </t>
    </r>
    <r>
      <rPr>
        <sz val="12"/>
        <rFont val="Arial"/>
        <family val="2"/>
        <scheme val="major"/>
      </rPr>
      <t>Provide a list of person-directed care trainings.</t>
    </r>
  </si>
  <si>
    <r>
      <t>Measure 06:
Trauma - Informed Care (</t>
    </r>
    <r>
      <rPr>
        <b/>
        <sz val="12"/>
        <color rgb="FFC00000"/>
        <rFont val="Arial"/>
        <family val="2"/>
        <scheme val="major"/>
      </rPr>
      <t>CMS</t>
    </r>
    <r>
      <rPr>
        <b/>
        <sz val="12"/>
        <rFont val="Arial"/>
        <family val="2"/>
        <scheme val="major"/>
      </rPr>
      <t xml:space="preserve">, </t>
    </r>
    <r>
      <rPr>
        <b/>
        <sz val="12"/>
        <color rgb="FF00B0F0"/>
        <rFont val="Arial"/>
        <family val="2"/>
        <scheme val="major"/>
      </rPr>
      <t>HCPF</t>
    </r>
    <r>
      <rPr>
        <b/>
        <sz val="12"/>
        <rFont val="Arial"/>
        <family val="2"/>
        <scheme val="major"/>
      </rPr>
      <t>)</t>
    </r>
  </si>
  <si>
    <t>Points will be rewarded to communities who identify residents with a strong potential for or known past trauma, and provide education to their staff on trauma-informed care. Supporting documentation must pertain to January 1 - December 31, 2022.</t>
  </si>
  <si>
    <r>
      <t>Measure 07:
Daily Schedules and Care Planning (</t>
    </r>
    <r>
      <rPr>
        <b/>
        <sz val="12"/>
        <color rgb="FFC00000"/>
        <rFont val="Arial"/>
        <family val="2"/>
        <scheme val="major"/>
      </rPr>
      <t>CMS</t>
    </r>
    <r>
      <rPr>
        <b/>
        <sz val="12"/>
        <rFont val="Arial"/>
        <family val="2"/>
        <scheme val="major"/>
      </rPr>
      <t xml:space="preserve">, </t>
    </r>
    <r>
      <rPr>
        <b/>
        <sz val="12"/>
        <color rgb="FF00B0F0"/>
        <rFont val="Arial"/>
        <family val="2"/>
        <scheme val="major"/>
      </rPr>
      <t>HCPF</t>
    </r>
    <r>
      <rPr>
        <b/>
        <sz val="12"/>
        <rFont val="Arial"/>
        <family val="2"/>
        <scheme val="major"/>
      </rPr>
      <t>)</t>
    </r>
  </si>
  <si>
    <t>Residents determine their own daily schedules and participate in developing their care plans. The care plan must be developed based on the resident's preferences. Each resident's story must be told through their own perspective and documented in the care plan. Supporting documentation must pertain to January 1 - December 31, 2022.</t>
  </si>
  <si>
    <r>
      <rPr>
        <b/>
        <sz val="12"/>
        <rFont val="Arial"/>
        <family val="2"/>
        <scheme val="major"/>
      </rPr>
      <t xml:space="preserve">07.1- </t>
    </r>
    <r>
      <rPr>
        <sz val="12"/>
        <rFont val="Arial"/>
        <family val="2"/>
        <scheme val="major"/>
      </rPr>
      <t>A detailed narrative of the process used to obtain the resident's perspective in implementing their daily schedules.</t>
    </r>
  </si>
  <si>
    <r>
      <rPr>
        <b/>
        <sz val="12"/>
        <rFont val="Arial"/>
        <family val="2"/>
        <scheme val="major"/>
      </rPr>
      <t xml:space="preserve">07.2- </t>
    </r>
    <r>
      <rPr>
        <sz val="12"/>
        <rFont val="Arial"/>
        <family val="2"/>
        <scheme val="major"/>
      </rPr>
      <t>Two (2) signed resident testimonials that prove implementation of the resident's choices, preferences and daily schedules.</t>
    </r>
  </si>
  <si>
    <r>
      <rPr>
        <b/>
        <sz val="12"/>
        <rFont val="Arial"/>
        <family val="2"/>
        <scheme val="major"/>
      </rPr>
      <t xml:space="preserve">07.3- </t>
    </r>
    <r>
      <rPr>
        <sz val="12"/>
        <rFont val="Arial"/>
        <family val="2"/>
        <scheme val="major"/>
      </rPr>
      <t>Two (2) care plans. Documentation must identify that residents and/or responsible party along with direct care staff participated in developing an individual's care plan that documents the resident choices. Evidence that clearly identifies the participants and corresponding job titles. Care plans must be for the same residents that provided the above testimonials.</t>
    </r>
  </si>
  <si>
    <r>
      <rPr>
        <b/>
        <sz val="12"/>
        <rFont val="Arial"/>
        <family val="2"/>
        <scheme val="major"/>
      </rPr>
      <t xml:space="preserve">07.4- </t>
    </r>
    <r>
      <rPr>
        <sz val="12"/>
        <rFont val="Arial"/>
        <family val="2"/>
        <scheme val="major"/>
      </rPr>
      <t>Two (2) signed testimonials from staff who attended and participated in the care planning process.</t>
    </r>
  </si>
  <si>
    <t>Community Centered Living</t>
  </si>
  <si>
    <t xml:space="preserve">Measure 08:
Physical Environment </t>
  </si>
  <si>
    <t xml:space="preserve">The home must strive to create a home like environment. The environment of the entire home is designed for stimulation, ease of access, and activity. The home must allow for residents to remain as independent as possible; this may include access to common laundry and cooking pantry areas. All common spaces must be comfortable and accommodating without clutter and free of visible medical equipment storage. Excess noise must be eliminated by decreasing the usage of alarms of all types except those necessary to fulfill life safety code and other state or federal mandates. Supporting documentation must pertain to January 1 - December 31, 2022. </t>
  </si>
  <si>
    <t xml:space="preserve">8.1: Physical Environment - Appearance  </t>
  </si>
  <si>
    <r>
      <rPr>
        <b/>
        <sz val="12"/>
        <rFont val="Arial"/>
        <family val="2"/>
        <scheme val="major"/>
      </rPr>
      <t xml:space="preserve">08.1-2- </t>
    </r>
    <r>
      <rPr>
        <sz val="12"/>
        <rFont val="Arial"/>
        <family val="2"/>
        <scheme val="major"/>
      </rPr>
      <t>Photographic support from items discussed in your narrative and the items described below. Photographs must be captioned.
• Common areas provide an opportunity for residents to remain independent and social. Examples include personal laundry, cooking/pantry areas, common social areas.
• Common areas are easily accessible, free of clutter and lack visible medical equipment. At a minimum nurse’s stations and both indoor and outdoor common areas must be included.
• Evidence of a home like environment as directed by the residents and staff, such as the removal or transformation of the nurses’ station to create community space, the capturing of space for promoting social interaction, the addition of resident chosen décor that reflects the people who live and work there.</t>
    </r>
  </si>
  <si>
    <t xml:space="preserve">08.2: Physical Environment - Noise Management </t>
  </si>
  <si>
    <r>
      <rPr>
        <b/>
        <sz val="12"/>
        <rFont val="Arial"/>
        <family val="2"/>
        <scheme val="major"/>
      </rPr>
      <t xml:space="preserve">08.2.1- </t>
    </r>
    <r>
      <rPr>
        <sz val="12"/>
        <rFont val="Arial"/>
        <family val="2"/>
        <scheme val="major"/>
      </rPr>
      <t>Please provide: 
• Evidence of an evaluation and action plan to coordinate patient care, operations and maintenance activities to reduce patient disruptions that involves residents, visitors and staff of the extraneous noise throughout the building and identify the various opportunities to reduce the noise.
• A plan/policy speaking to the reduction or elimination of extraneous noise such as bed, door and wheelchair alarms.</t>
    </r>
  </si>
  <si>
    <r>
      <rPr>
        <b/>
        <sz val="12"/>
        <rFont val="Arial"/>
        <family val="2"/>
        <scheme val="major"/>
      </rPr>
      <t>08.2.2</t>
    </r>
    <r>
      <rPr>
        <sz val="12"/>
        <rFont val="Arial"/>
        <family val="2"/>
        <scheme val="major"/>
      </rPr>
      <t>- Include a description of strategies used to reduce the extraneous noise. If no improvement is noted, explain the difficulties experienced.</t>
    </r>
  </si>
  <si>
    <r>
      <rPr>
        <b/>
        <sz val="12"/>
        <rFont val="Arial"/>
        <family val="2"/>
        <scheme val="major"/>
      </rPr>
      <t xml:space="preserve">08.2.3- </t>
    </r>
    <r>
      <rPr>
        <sz val="12"/>
        <rFont val="Arial"/>
        <family val="2"/>
        <scheme val="major"/>
      </rPr>
      <t>Current policy for absence of overhead paging except in emergency situations.</t>
    </r>
  </si>
  <si>
    <r>
      <t xml:space="preserve">08.2.4- </t>
    </r>
    <r>
      <rPr>
        <sz val="12"/>
        <rFont val="Arial"/>
        <family val="2"/>
        <scheme val="major"/>
      </rPr>
      <t>Provide a narrative including minimum of two examples of your home's approaches towards improving sleeping environments (e.g. policies, night owl wings, lighting options, and noise management).</t>
    </r>
  </si>
  <si>
    <r>
      <t>Measure 09:
QAPI (</t>
    </r>
    <r>
      <rPr>
        <b/>
        <sz val="12"/>
        <color rgb="FFC00000"/>
        <rFont val="Arial"/>
        <family val="2"/>
        <scheme val="major"/>
      </rPr>
      <t>CMS</t>
    </r>
    <r>
      <rPr>
        <b/>
        <sz val="12"/>
        <rFont val="Arial"/>
        <family val="2"/>
        <scheme val="major"/>
      </rPr>
      <t>) - Based on a Quality Measure</t>
    </r>
  </si>
  <si>
    <t>Each home, including a home that is part of a multiunit chain, must develop, implement and maintain an effective, comprehensive, data driven QAPI program that focuses on indicators of the outcomes of care and quality of life. An effective QAPI plan creates a self-sustaining approach to improving safety and quality while involving all nursing home caregivers in practical and creative problem solving. Supporting documentation must pertain to January 1 - December 31, 2022.</t>
  </si>
  <si>
    <t>The Quality Improvement Project must address an identified Quality Measure that needs improvement in your home.</t>
  </si>
  <si>
    <r>
      <rPr>
        <b/>
        <sz val="12"/>
        <rFont val="Arial"/>
        <family val="2"/>
        <scheme val="major"/>
      </rPr>
      <t xml:space="preserve">09.1- </t>
    </r>
    <r>
      <rPr>
        <sz val="12"/>
        <rFont val="Arial"/>
        <family val="2"/>
        <scheme val="major"/>
      </rPr>
      <t>A narrative of the QI project that includes:
• The quality measure addressed,
• The problem statement, 
• Baseline data, 
• Intended goals, 
• Tools/processes utilized, 
• Final outcomes, 
• Why the project is important, and 
• How this improves the quality of life and quality of care for residents or staff. 
Include documented data trends through the duration of the project.</t>
    </r>
  </si>
  <si>
    <r>
      <rPr>
        <b/>
        <sz val="12"/>
        <rFont val="Arial"/>
        <family val="2"/>
        <scheme val="major"/>
      </rPr>
      <t>09.2-</t>
    </r>
    <r>
      <rPr>
        <sz val="12"/>
        <rFont val="Arial"/>
        <family val="2"/>
        <scheme val="major"/>
      </rPr>
      <t xml:space="preserve"> Document the process on how the home is kept informed of the project and its progress for each element mentioned in Measure 9.1. </t>
    </r>
  </si>
  <si>
    <r>
      <rPr>
        <b/>
        <sz val="12"/>
        <rFont val="Arial"/>
        <family val="2"/>
        <scheme val="major"/>
      </rPr>
      <t>09.3-</t>
    </r>
    <r>
      <rPr>
        <sz val="12"/>
        <rFont val="Arial"/>
        <family val="2"/>
        <scheme val="major"/>
      </rPr>
      <t xml:space="preserve"> Describe the process implemented to ensure that all staff, residents and their families are aware of and have the opportunity to support the QI project.</t>
    </r>
  </si>
  <si>
    <r>
      <rPr>
        <b/>
        <sz val="12"/>
        <rFont val="Arial"/>
        <family val="2"/>
        <scheme val="major"/>
      </rPr>
      <t>09.4-</t>
    </r>
    <r>
      <rPr>
        <sz val="12"/>
        <rFont val="Arial"/>
        <family val="2"/>
        <scheme val="major"/>
      </rPr>
      <t xml:space="preserve"> Provide examples of how residents and staff supported the project.</t>
    </r>
  </si>
  <si>
    <t>Relationships with Staff, Family, Residents and Home</t>
  </si>
  <si>
    <t>Definition</t>
  </si>
  <si>
    <t xml:space="preserve">Measure 10:
Consistent Assignments </t>
  </si>
  <si>
    <r>
      <rPr>
        <b/>
        <sz val="12"/>
        <rFont val="Arial"/>
        <family val="2"/>
        <scheme val="major"/>
      </rPr>
      <t xml:space="preserve">10.2- </t>
    </r>
    <r>
      <rPr>
        <sz val="12"/>
        <rFont val="Arial"/>
        <family val="2"/>
        <scheme val="major"/>
      </rPr>
      <t xml:space="preserve">Provide three (3) testimonials that reflect the existence of consistent care assignments. The three total testimonials must include at least one staff testimonial and one resident and/or family testimonial. </t>
    </r>
  </si>
  <si>
    <t>Measure 11:
Volunteer Program</t>
  </si>
  <si>
    <t>Volunteering exists to promote meaningful opportunities. An emphasis on developing a thriving volunteer program with both external community members, as well as residents living in the home brings purpose and meaningful activity into one's life. Supporting documentation must pertain to January 1 - December 31, 2022.</t>
  </si>
  <si>
    <r>
      <rPr>
        <b/>
        <sz val="12"/>
        <rFont val="Arial"/>
        <family val="2"/>
        <scheme val="major"/>
      </rPr>
      <t xml:space="preserve">11.1- </t>
    </r>
    <r>
      <rPr>
        <sz val="12"/>
        <rFont val="Arial"/>
        <family val="2"/>
        <scheme val="major"/>
      </rPr>
      <t>A detailed narrative that describes your volunteer program. Include a copy of your written volunteer policy.</t>
    </r>
  </si>
  <si>
    <r>
      <rPr>
        <b/>
        <sz val="12"/>
        <rFont val="Arial"/>
        <family val="2"/>
        <scheme val="major"/>
      </rPr>
      <t xml:space="preserve">11.2- </t>
    </r>
    <r>
      <rPr>
        <sz val="12"/>
        <rFont val="Arial"/>
        <family val="2"/>
        <scheme val="major"/>
      </rPr>
      <t xml:space="preserve">Evidence of two (2) distinct opportunities where residents have given to others or to their home, i.e. home service project, fundraisers for a home member, resident involvement in charity events, resident to resident volunteer projects, etc. The evidence provided must be documentation in addition to the testimonials below. </t>
    </r>
  </si>
  <si>
    <r>
      <rPr>
        <b/>
        <sz val="12"/>
        <rFont val="Arial"/>
        <family val="2"/>
        <scheme val="major"/>
      </rPr>
      <t xml:space="preserve">11.3- </t>
    </r>
    <r>
      <rPr>
        <sz val="12"/>
        <rFont val="Arial"/>
        <family val="2"/>
        <scheme val="major"/>
      </rPr>
      <t xml:space="preserve">Evidence of two (2) unique opportunities that had external volunteers. Provide any relevant documentation such as a volunteer attendance log, sign-in sheet, email, flyer, etc. The evidence provided must be documentation in addition to the testimonials below. </t>
    </r>
  </si>
  <si>
    <r>
      <rPr>
        <b/>
        <sz val="12"/>
        <rFont val="Arial"/>
        <family val="2"/>
        <scheme val="major"/>
      </rPr>
      <t xml:space="preserve">11.4- </t>
    </r>
    <r>
      <rPr>
        <sz val="12"/>
        <rFont val="Arial"/>
        <family val="2"/>
        <scheme val="major"/>
      </rPr>
      <t>Two (2) signed testimonials from residents participating in a volunteer project. These testimonials should reflect two (2) different projects.</t>
    </r>
  </si>
  <si>
    <t>Staff Empowerment</t>
  </si>
  <si>
    <t>Measure 12:
Staff Engagement</t>
  </si>
  <si>
    <t>Home has systems in place to promote and support staff in their personal and professional development as well as engagement in the home. Supporting documentation must pertain to January 1 - December 31, 2022.</t>
  </si>
  <si>
    <r>
      <rPr>
        <b/>
        <sz val="12"/>
        <rFont val="Arial"/>
        <family val="2"/>
        <scheme val="major"/>
      </rPr>
      <t xml:space="preserve">12.1- </t>
    </r>
    <r>
      <rPr>
        <sz val="12"/>
        <rFont val="Arial"/>
        <family val="2"/>
        <scheme val="major"/>
      </rPr>
      <t>A detailed written narrative describing what your home is doing to promote the engagement and work-life balance of your staff.</t>
    </r>
  </si>
  <si>
    <r>
      <rPr>
        <b/>
        <sz val="12"/>
        <rFont val="Arial"/>
        <family val="2"/>
        <scheme val="major"/>
      </rPr>
      <t xml:space="preserve">12.2- </t>
    </r>
    <r>
      <rPr>
        <sz val="12"/>
        <rFont val="Arial"/>
        <family val="2"/>
        <scheme val="major"/>
      </rPr>
      <t>Written program or policy and procedures that may include staff advancement, tuition reimbursement, staff wellness, and posting of open positions.</t>
    </r>
  </si>
  <si>
    <r>
      <rPr>
        <b/>
        <sz val="12"/>
        <rFont val="Arial"/>
        <family val="2"/>
        <scheme val="major"/>
      </rPr>
      <t xml:space="preserve">12.3- </t>
    </r>
    <r>
      <rPr>
        <sz val="12"/>
        <rFont val="Arial"/>
        <family val="2"/>
        <scheme val="major"/>
      </rPr>
      <t>Evidence of the existence of staff programs that foster development and engagement through participation. This may include a staff group, spontaneous activities and unique benefits that support your staff. Documentation must include four (4) testimonials from staff on empowerment opportunities.</t>
    </r>
  </si>
  <si>
    <r>
      <rPr>
        <b/>
        <sz val="12"/>
        <rFont val="Arial"/>
        <family val="2"/>
        <scheme val="major"/>
      </rPr>
      <t xml:space="preserve">12.4- </t>
    </r>
    <r>
      <rPr>
        <sz val="12"/>
        <rFont val="Arial"/>
        <family val="2"/>
        <scheme val="major"/>
      </rPr>
      <t>One (1) example per quarter of staff support or engagement unrelated to the typical policies and benefits package of the provider.</t>
    </r>
  </si>
  <si>
    <r>
      <rPr>
        <b/>
        <sz val="12"/>
        <rFont val="Arial"/>
        <family val="2"/>
        <scheme val="major"/>
      </rPr>
      <t xml:space="preserve">12.5- </t>
    </r>
    <r>
      <rPr>
        <sz val="12"/>
        <rFont val="Arial"/>
        <family val="2"/>
        <scheme val="major"/>
      </rPr>
      <t>Given the adjustments that had to be made in your home and to your infection control plan in response to regulatory requirements/guidance, provide a narrative of how you have adjusted your staff mentoring and/or buddy system programs.</t>
    </r>
  </si>
  <si>
    <r>
      <rPr>
        <b/>
        <sz val="12"/>
        <rFont val="Arial"/>
        <family val="2"/>
        <scheme val="major"/>
      </rPr>
      <t xml:space="preserve">12.6- </t>
    </r>
    <r>
      <rPr>
        <sz val="12"/>
        <rFont val="Arial"/>
        <family val="2"/>
        <scheme val="major"/>
      </rPr>
      <t>Documentation of at least a 70% response rate for your Staff Satisfaction Survey. Include the scoring results for an "Overall Satisfaction" question.</t>
    </r>
  </si>
  <si>
    <t>Quality Of Care</t>
  </si>
  <si>
    <r>
      <t>Measure 13:
Transitions of Care: Admissions, Transfer and Discharge Rights (</t>
    </r>
    <r>
      <rPr>
        <b/>
        <sz val="12"/>
        <color rgb="FFC00000"/>
        <rFont val="Arial"/>
        <family val="2"/>
        <scheme val="major"/>
      </rPr>
      <t>CMS</t>
    </r>
    <r>
      <rPr>
        <b/>
        <sz val="12"/>
        <rFont val="Arial"/>
        <family val="2"/>
        <scheme val="major"/>
      </rPr>
      <t xml:space="preserve">, </t>
    </r>
    <r>
      <rPr>
        <b/>
        <sz val="12"/>
        <color rgb="FF00B0F0"/>
        <rFont val="Arial"/>
        <family val="2"/>
        <scheme val="major"/>
      </rPr>
      <t>HCPF</t>
    </r>
    <r>
      <rPr>
        <b/>
        <sz val="12"/>
        <rFont val="Arial"/>
        <family val="2"/>
        <scheme val="major"/>
      </rPr>
      <t>)</t>
    </r>
  </si>
  <si>
    <t>Points will be awarded for communities who increase community and resident awareness of transition options. Supporting documentation must pertain to January 1 - December 31, 2022.</t>
  </si>
  <si>
    <r>
      <rPr>
        <b/>
        <sz val="12"/>
        <rFont val="Arial"/>
        <family val="2"/>
        <scheme val="major"/>
      </rPr>
      <t xml:space="preserve">13.1- </t>
    </r>
    <r>
      <rPr>
        <sz val="12"/>
        <rFont val="Arial"/>
        <family val="2"/>
        <scheme val="major"/>
      </rPr>
      <t>Submit the name and contact information of the individual at the local agency responsible to be the liaison between the nursing care center and agency for community placement referrals.</t>
    </r>
  </si>
  <si>
    <r>
      <rPr>
        <b/>
        <sz val="12"/>
        <rFont val="Arial"/>
        <family val="2"/>
        <scheme val="major"/>
      </rPr>
      <t xml:space="preserve">13.4- </t>
    </r>
    <r>
      <rPr>
        <sz val="12"/>
        <rFont val="Arial"/>
        <family val="2"/>
        <scheme val="major"/>
      </rPr>
      <t>Discharge Plan Not Already Occurring – select four (4) residents and submit their discharge plan section of the care plan, demonstrating ongoing resident/resident representative involvement in this discharge care plan.</t>
    </r>
  </si>
  <si>
    <t>Quality Of Life</t>
  </si>
  <si>
    <t>Measure 14:
Equity</t>
  </si>
  <si>
    <t>Measure 15:
Isolation Protocols</t>
  </si>
  <si>
    <t>Domain Total Score</t>
  </si>
  <si>
    <t>Quality of Life Score</t>
  </si>
  <si>
    <t>QUALITY OF CARE DOMAIN</t>
  </si>
  <si>
    <t>Measure 16:
Vaccine Education</t>
  </si>
  <si>
    <t xml:space="preserve">This measure looks to gain insight into homes educational efforts around vaccinations. </t>
  </si>
  <si>
    <t>Measure 17:
Reducing Avoidable Hospitalizations (CMS, HCPF)</t>
  </si>
  <si>
    <t>Quality of Care</t>
  </si>
  <si>
    <t>Measure 18:
Nationally Reported Quality Measures Scores (CMS)</t>
  </si>
  <si>
    <t>Quality Measure</t>
  </si>
  <si>
    <t>Measure ID</t>
  </si>
  <si>
    <t>Percentile</t>
  </si>
  <si>
    <t>Facility Adjusted Percent</t>
  </si>
  <si>
    <t>25th</t>
  </si>
  <si>
    <t>30th</t>
  </si>
  <si>
    <t>40th</t>
  </si>
  <si>
    <t>50th</t>
  </si>
  <si>
    <t>Measure 18.8:
Residents Whose Need for Help w/ Daily Activities Has Increased (L)</t>
  </si>
  <si>
    <t>Measure 19:
Best Practices</t>
  </si>
  <si>
    <t xml:space="preserve">Points will be awarded for communities who attempt to implement best practices related to safe physical environments, pain management, and prevention of abuse and neglect. Supporting documentation must pertain to January 1 - December 30, 2022. </t>
  </si>
  <si>
    <t>Description</t>
  </si>
  <si>
    <t>Measure 20:
Antibiotics Stewardship/Infection Prevention &amp; Control (CMS)</t>
  </si>
  <si>
    <t>Home Management</t>
  </si>
  <si>
    <t>Measure 21:
Medicaid Occupancy Average</t>
  </si>
  <si>
    <t>In order to qualify, a home must be the designated percentage points above the statewide average of 72.3%. Supporting documentation must pertain to January 1 - December 31, 2022.</t>
  </si>
  <si>
    <t xml:space="preserve">10% Medicaid       </t>
  </si>
  <si>
    <t>Medicaid occupancy of 10% (75.7%) or more above statewide average.</t>
  </si>
  <si>
    <t>OR</t>
  </si>
  <si>
    <t>5% Medicaid</t>
  </si>
  <si>
    <t>Medicaid occupancy of 5% (72.3%) to &lt;10% (75.7%) above statewide average.</t>
  </si>
  <si>
    <t>Staff Stability</t>
  </si>
  <si>
    <t>Measure 22:
Staff Retention Rate</t>
  </si>
  <si>
    <t>Measure 23:
DON and NHA Retention</t>
  </si>
  <si>
    <r>
      <t>DON</t>
    </r>
    <r>
      <rPr>
        <b/>
        <sz val="12"/>
        <rFont val="Arial"/>
        <family val="2"/>
        <scheme val="major"/>
      </rPr>
      <t xml:space="preserve"> OR</t>
    </r>
    <r>
      <rPr>
        <sz val="12"/>
        <rFont val="Arial"/>
        <family val="2"/>
        <scheme val="major"/>
      </rPr>
      <t xml:space="preserve"> NHA retention rate of three (3) years or more. Full points will be given for meeting at least one position meeting the retention rate. </t>
    </r>
  </si>
  <si>
    <t>DON Retention Calculation</t>
  </si>
  <si>
    <t>Date of hire:</t>
  </si>
  <si>
    <t>Date started in DON position:</t>
  </si>
  <si>
    <t>Most recent date of application timeframe:</t>
  </si>
  <si>
    <t>DON Retention Calculation (# of years)</t>
  </si>
  <si>
    <t>NHA Retention Calculation</t>
  </si>
  <si>
    <t>Date started in NHA position:</t>
  </si>
  <si>
    <t>NHA Retention Calculation (# of years)</t>
  </si>
  <si>
    <t>Measure 24:
Nursing Staff Turnover Rate (CMS)</t>
  </si>
  <si>
    <t>This a measurement of Nursing Staff Turnover Rate. Supporting data must pertain to January 1 - December 31, 2022.</t>
  </si>
  <si>
    <t>Behavioral Health</t>
  </si>
  <si>
    <t>Measure 25:
Behavioral Health Care</t>
  </si>
  <si>
    <t>Quality of Care Score</t>
  </si>
  <si>
    <t>Total Application Score</t>
  </si>
  <si>
    <t>Measure Name</t>
  </si>
  <si>
    <t xml:space="preserve">Points Available </t>
  </si>
  <si>
    <t>Quality of Life Domain</t>
  </si>
  <si>
    <t xml:space="preserve">Measure 01 </t>
  </si>
  <si>
    <t>Enhanced Dining</t>
  </si>
  <si>
    <t>Measure 02</t>
  </si>
  <si>
    <t>Enhanced Personal Care</t>
  </si>
  <si>
    <t>Measure 03</t>
  </si>
  <si>
    <t>End Of Life Program</t>
  </si>
  <si>
    <t>Measure 04</t>
  </si>
  <si>
    <t>Connection and Meaning</t>
  </si>
  <si>
    <t>Measure 05</t>
  </si>
  <si>
    <t>Person – Directed Care Programming &amp; Training</t>
  </si>
  <si>
    <t>Measure 06</t>
  </si>
  <si>
    <t>Trauma – Informed Care</t>
  </si>
  <si>
    <t>Measure 07</t>
  </si>
  <si>
    <t>Daily Schedules and Care Planning</t>
  </si>
  <si>
    <t>Measure 09</t>
  </si>
  <si>
    <t>QAPI</t>
  </si>
  <si>
    <t>Measure 10</t>
  </si>
  <si>
    <t>Consistent Assignments</t>
  </si>
  <si>
    <t>Measure 11</t>
  </si>
  <si>
    <t>Volunteer Program</t>
  </si>
  <si>
    <t>Measure 12</t>
  </si>
  <si>
    <t>Staff Engagement</t>
  </si>
  <si>
    <t>Measure 13</t>
  </si>
  <si>
    <t>Transition of Care: Admissions, Transfer and Discharge Rights</t>
  </si>
  <si>
    <t>Measure 14</t>
  </si>
  <si>
    <t>Equity</t>
  </si>
  <si>
    <t>Measure 15</t>
  </si>
  <si>
    <t>Isolation Protocols</t>
  </si>
  <si>
    <t>Quality of Care Domain</t>
  </si>
  <si>
    <t>Measure 16</t>
  </si>
  <si>
    <t>Vaccine Education</t>
  </si>
  <si>
    <t>Measure 17</t>
  </si>
  <si>
    <t>Reducing Avoidable Hospitalizations</t>
  </si>
  <si>
    <t>Measure 18.1</t>
  </si>
  <si>
    <t>Measure 18.2</t>
  </si>
  <si>
    <t>Measure 18.3</t>
  </si>
  <si>
    <t>Measure 18.4</t>
  </si>
  <si>
    <t>Measure 18.5</t>
  </si>
  <si>
    <t>Measure 18.6</t>
  </si>
  <si>
    <t>Measure 18.7</t>
  </si>
  <si>
    <t>Measure 18.8</t>
  </si>
  <si>
    <t>Best Practices</t>
  </si>
  <si>
    <t>Measure 19.1.1</t>
  </si>
  <si>
    <t>Antibiotics Stewardship/Infection Prevention &amp; Control</t>
  </si>
  <si>
    <t xml:space="preserve">Measure 20.2.1 </t>
  </si>
  <si>
    <t>Measure 20.2.2</t>
  </si>
  <si>
    <t>Measure 21</t>
  </si>
  <si>
    <t>Medicaid Occupancy Average</t>
  </si>
  <si>
    <t>Measure 22</t>
  </si>
  <si>
    <t>Staff Retention Rate</t>
  </si>
  <si>
    <t>Measure 23</t>
  </si>
  <si>
    <t>DON and NHA Retention</t>
  </si>
  <si>
    <t>Measure 24</t>
  </si>
  <si>
    <t>Nursing Staff Turnover Rate</t>
  </si>
  <si>
    <t>Measure 25</t>
  </si>
  <si>
    <t>Behavioral Health Care</t>
  </si>
  <si>
    <t> </t>
  </si>
  <si>
    <t>Points Achieved</t>
  </si>
  <si>
    <t>Per Diem Add-On</t>
  </si>
  <si>
    <t>0-20</t>
  </si>
  <si>
    <t xml:space="preserve"> None </t>
  </si>
  <si>
    <t>21-45</t>
  </si>
  <si>
    <t>46-60</t>
  </si>
  <si>
    <t>61-79</t>
  </si>
  <si>
    <t>80-100</t>
  </si>
  <si>
    <t>Appendix 1</t>
  </si>
  <si>
    <t>DETERMINATION OF SUBSTANDARD QUALITY OF CARE (per SOM, chapter 7)</t>
  </si>
  <si>
    <t xml:space="preserve">Substandard quality of care means one or more deficiencies that constitute immediate jeopardy to resident health or safety (level J, K, or L); a pattern of or widespread actual harm that is not immediate jeopardy (level H or I); or a widespread potential for more than minimal harm, but less than immediate jeopardy, with no actual harm (level F) related to participation requirements under:
- §483.12 Freedom from Abuse, Neglect, and Exploitation (tags F600-F610)
- §483.24 Quality of Life (tags F675-F680)
- §483.25, quality of care (tags F684-F700)
</t>
  </si>
  <si>
    <t>Severity of Deficiency</t>
  </si>
  <si>
    <t>Scope of Deficiency</t>
  </si>
  <si>
    <t>Isolated</t>
  </si>
  <si>
    <t>Pattern</t>
  </si>
  <si>
    <t>Widespread</t>
  </si>
  <si>
    <t>Immediate jeopardy to resident health or safety</t>
  </si>
  <si>
    <t>J</t>
  </si>
  <si>
    <t>K</t>
  </si>
  <si>
    <t>L</t>
  </si>
  <si>
    <t>Actual harm that is not immediate jeopardy</t>
  </si>
  <si>
    <t>G</t>
  </si>
  <si>
    <t>H</t>
  </si>
  <si>
    <t>I</t>
  </si>
  <si>
    <t>No actual harm with potential for more than minimal harm that is not immediate jeopardy</t>
  </si>
  <si>
    <t>D</t>
  </si>
  <si>
    <t>E</t>
  </si>
  <si>
    <t>F</t>
  </si>
  <si>
    <t>No actual harm with potential for minimal harm</t>
  </si>
  <si>
    <t>A</t>
  </si>
  <si>
    <t>B</t>
  </si>
  <si>
    <t>C</t>
  </si>
  <si>
    <t>* Shading indicates the ratings classified as substandard quality of care.</t>
  </si>
  <si>
    <t>Appendix 2</t>
  </si>
  <si>
    <t>If you need instructions for accessing your Casper Report, please click to download the PDF entitled Appendix 2 - Accessing CASPER Reports.</t>
  </si>
  <si>
    <t>Appendix 3</t>
  </si>
  <si>
    <t xml:space="preserve">If you need information on a QAPI plan, please click to download the PDF entitled Appendix 3 - QAPI Information. </t>
  </si>
  <si>
    <t>Appendix 4</t>
  </si>
  <si>
    <t>If you need more information on a QAPI plan, please click to download the PDF entitled Appendix 4 - Five Elements of Quality Assurance and Performance Improvement (QAPI).</t>
  </si>
  <si>
    <t>Two-quarter average of Colorado Long-Stay QMs</t>
  </si>
  <si>
    <t>Q3 2022 &amp; Q4 2022</t>
  </si>
  <si>
    <t>Measure</t>
  </si>
  <si>
    <t>10th Percentile</t>
  </si>
  <si>
    <t>20th Percentile</t>
  </si>
  <si>
    <t>25th Percentile</t>
  </si>
  <si>
    <t>30th Percentile</t>
  </si>
  <si>
    <t>35th Percentile</t>
  </si>
  <si>
    <t>40th Percentile</t>
  </si>
  <si>
    <t>50th Percentile</t>
  </si>
  <si>
    <t>55th Percentile</t>
  </si>
  <si>
    <t>60th Percentile</t>
  </si>
  <si>
    <t>65th Percentile</t>
  </si>
  <si>
    <t>70th Percentile</t>
  </si>
  <si>
    <t>75th Percentile</t>
  </si>
  <si>
    <t>80th Percentile</t>
  </si>
  <si>
    <t>90th Percentile</t>
  </si>
  <si>
    <t>Long Stay Quality Measure</t>
  </si>
  <si>
    <r>
      <rPr>
        <b/>
        <sz val="12"/>
        <color theme="2"/>
        <rFont val="Arial"/>
        <family val="2"/>
        <scheme val="major"/>
      </rPr>
      <t>Enter Your CASPER Facility Adjusted Scores Here</t>
    </r>
    <r>
      <rPr>
        <sz val="12"/>
        <color theme="2"/>
        <rFont val="Arial"/>
        <family val="2"/>
        <scheme val="major"/>
      </rPr>
      <t xml:space="preserve">
</t>
    </r>
    <r>
      <rPr>
        <i/>
        <sz val="12"/>
        <color theme="2"/>
        <rFont val="Arial"/>
        <family val="2"/>
        <scheme val="major"/>
      </rPr>
      <t>(your average will be automatically calculated and your earned points completed)</t>
    </r>
  </si>
  <si>
    <t>2-quarter average, auto-calculated</t>
  </si>
  <si>
    <t>Scoring Details</t>
  </si>
  <si>
    <t>2022 Q3</t>
  </si>
  <si>
    <t>2022 Q4</t>
  </si>
  <si>
    <t>Percentiles*</t>
  </si>
  <si>
    <t>Range</t>
  </si>
  <si>
    <t>Points Earned</t>
  </si>
  <si>
    <t>Residents Who Lose Too Much Weight (L)
N029.02</t>
  </si>
  <si>
    <t>STAFF STABILITY</t>
  </si>
  <si>
    <t>A home may qualify for P4P points in EITHER Staff Retention</t>
  </si>
  <si>
    <t>Staff Retention Improvement.</t>
  </si>
  <si>
    <t>NEITHER  the Director of Nursing NOR the Nursing Home Administrator are included in calculations</t>
  </si>
  <si>
    <t>STAFF RETENTION CALCULATION</t>
  </si>
  <si>
    <t xml:space="preserve">Supporting documentation to include the following:  </t>
  </si>
  <si>
    <t>December 31, 2022 payroll roster listing names of all staff (except DON and NHA) AND dates of hire, with staff hired on or before January 1, 2022 highlighted</t>
  </si>
  <si>
    <r>
      <rPr>
        <b/>
        <sz val="12"/>
        <rFont val="Arial"/>
        <family val="2"/>
        <scheme val="major"/>
      </rPr>
      <t>Purpose</t>
    </r>
    <r>
      <rPr>
        <sz val="12"/>
        <rFont val="Arial"/>
        <family val="2"/>
        <scheme val="major"/>
      </rPr>
      <t>:  To calculate the percentage of total staff (NOT FTE’s) who were employed at the start of the measurement period that remain with the home at the end of that period.</t>
    </r>
  </si>
  <si>
    <t>(a)    Total number of individual staff on payroll roster on January 1, 2022:</t>
  </si>
  <si>
    <t>(b)   Total number of staff identified in (a) above who remain on payroll roster on December 30, 2022:</t>
  </si>
  <si>
    <t>This number must be verifiable through submitted supporting documentation.</t>
  </si>
  <si>
    <t xml:space="preserve">(c) Retention percentage: (b) divided by (a) times 100: </t>
  </si>
  <si>
    <t>Must be &gt;= 60%. If not, complete below.</t>
  </si>
  <si>
    <t>STAFF RETENTION EXAMPLE:</t>
  </si>
  <si>
    <t>A home has 100 total staff (not FTE’s) on payroll on January 1.  (a) = 100</t>
  </si>
  <si>
    <t>Of those 100 staff at the start of the year, 75 remain employed and on payroll as of December 31.  (b) = 75</t>
  </si>
  <si>
    <t xml:space="preserve">Retention percentage = (b) 75 / (a) 100 x 100 = (c) 75% retention.  </t>
  </si>
  <si>
    <r>
      <rPr>
        <b/>
        <sz val="12"/>
        <rFont val="Arial"/>
        <family val="2"/>
        <scheme val="major"/>
      </rPr>
      <t>Purpose</t>
    </r>
    <r>
      <rPr>
        <sz val="12"/>
        <rFont val="Arial"/>
        <family val="2"/>
        <scheme val="major"/>
      </rPr>
      <t>:  To calculate the staff improvement percentage rate for those facilities with a retention rate between 40-60%.  If a retention rate for the P4P qualifying year(regardless of percent improvement) is LESS than 40%, a home cannot apply for P4P points in Staff Stability.</t>
    </r>
  </si>
  <si>
    <t>(d)  Staff retention rate calculated from January 1 to December 31 for P4P application qualifying year - (c) from above:</t>
  </si>
  <si>
    <t>(Must be ≥ 40%)</t>
  </si>
  <si>
    <t xml:space="preserve">(e)  Staff retention calculated from January 1 to December 31 for the PRIOR calendar year: </t>
  </si>
  <si>
    <t xml:space="preserve">(f) Percent improvement: (d) - (e): </t>
  </si>
  <si>
    <t>Must be a positive percentage.</t>
  </si>
  <si>
    <t>STAFF RETENTION IMPROVEMENT EXAMPLE:</t>
  </si>
  <si>
    <t>A home is applying for P4P on January 31, 2022.</t>
  </si>
  <si>
    <t>The home's retention rate for calendar year 2022 (P4P qualifying year), based on evaluation of year end payroll and the calculation above is 60% (d).</t>
  </si>
  <si>
    <t xml:space="preserve">The home's retention rate for calendar year 2021 (prior P4P year) based on the prior year's calculation is 40% (e). </t>
  </si>
  <si>
    <t>Retention improvement rate = (d) 60% - (e) 40% = (f) 20% improvement</t>
  </si>
  <si>
    <t>Antibiotics Stewardship/Infection Prevention &amp; Control - Quality Measures</t>
  </si>
  <si>
    <t>N026.03 &amp; N024.02</t>
  </si>
  <si>
    <t>UTI (L) 
N024.02</t>
  </si>
  <si>
    <t>Q3</t>
  </si>
  <si>
    <t>Q4</t>
  </si>
  <si>
    <t>2-quarter average</t>
  </si>
  <si>
    <t>2022 Facility Adjusted CASPER Scores</t>
  </si>
  <si>
    <t xml:space="preserve">2022 CASPER State Average </t>
  </si>
  <si>
    <t>2021 Facility Adjusted CASPER Scores</t>
  </si>
  <si>
    <t>Residents w/ Catheter Inserted and Left in Their Bladder (L)
N026.03</t>
  </si>
  <si>
    <t>Medicaid Occupancy Percentage Tool</t>
  </si>
  <si>
    <t>Please enter your Medicaid Occupancy Percentage for CY2022:</t>
  </si>
  <si>
    <t xml:space="preserve">Number of Points Awarded: </t>
  </si>
  <si>
    <t>Nursing Staff Turnover Calculation</t>
  </si>
  <si>
    <t>CY2021</t>
  </si>
  <si>
    <t>CY2022</t>
  </si>
  <si>
    <t>% Change</t>
  </si>
  <si>
    <t>Total # of Nursing Staff at December 31</t>
  </si>
  <si>
    <t>(Decrease Indicates Improvement)</t>
  </si>
  <si>
    <t>Total # of Nursing Staff Hired in Calendar Year</t>
  </si>
  <si>
    <t>Total # of Nursing Staff Terminations during the Calendar Year*</t>
  </si>
  <si>
    <t># of Nursing Staff Terminations for Employees with &lt; 90 Days on the Job</t>
  </si>
  <si>
    <t>Average Number of Nursing Staff Employees in Calendar Year**</t>
  </si>
  <si>
    <t>Total Nursing Staff Turnover Rate</t>
  </si>
  <si>
    <t>Percentage of Nursing Staff Turnover Rate of Employees with &lt;90 Days on the Job</t>
  </si>
  <si>
    <t>Instructions:</t>
  </si>
  <si>
    <t>To qualify for points, the home must have a turnover rate below 60% in CY2022 or demonstrate improvement (a decrease) in the turnover rate between 2021 and 2022.</t>
  </si>
  <si>
    <t>Nursing staff includes all full-time, part-time, permanent, short-term, seasonal, salaried and hourly RN, LPN, and CNA staff.  Staff of temporary agencies and outside contractors are not included.</t>
  </si>
  <si>
    <t xml:space="preserve">*A termination is defined as any person who is no longer employed by the home for any reason.  </t>
  </si>
  <si>
    <t xml:space="preserve">** Average Number of Nursing Staff Employees in Calendar Year is calculated by averaging the total number of nursing staff at December 31 and the total number of nursing staff at January 1. The number of nursing staff at January 1 is calculated by subtracting the number of hires and adding the number of terminations to staff at December 31 to determine the number of staff that were on the roster at the beginning of the calendar year. </t>
  </si>
  <si>
    <t>The Pay for Performance (P4P) Application and Supporting Documentation must be submitted using the online submission portal. The online portal can be accessed at: https://healthportal.pcghealthservices.com 
If you have any questions regarding the P4P program, the application, or the online submission process please contact:</t>
  </si>
  <si>
    <t xml:space="preserve">Public Consulting Group LLC
copayforperformance@pcgus.com
(877) 775-3853 </t>
  </si>
  <si>
    <t>Technical/Portal-Related Questions</t>
  </si>
  <si>
    <t>Application/Program-Related Questions</t>
  </si>
  <si>
    <t xml:space="preserve">Matt Haynes
Special Finance Projects Manager
Matt.Haynes@state.co.us 
(303) 866-6305
</t>
  </si>
  <si>
    <t>Application deadline is February 28, 2023</t>
  </si>
  <si>
    <t>Measure 19.1.2</t>
  </si>
  <si>
    <t>Measure 19.1.3</t>
  </si>
  <si>
    <t>Measure 20.1</t>
  </si>
  <si>
    <t>Measure 08.1</t>
  </si>
  <si>
    <t>Measure 08.2</t>
  </si>
  <si>
    <t>Physical Environment - Appearance</t>
  </si>
  <si>
    <t>Physical Environment - Noise Management</t>
  </si>
  <si>
    <t>Quality of Life Points Available</t>
  </si>
  <si>
    <t>Measure 18.9</t>
  </si>
  <si>
    <t>Quality Measures Narrative</t>
  </si>
  <si>
    <t>4*</t>
  </si>
  <si>
    <t xml:space="preserve">*One to four points awarded for each of the selected percentile categories above the state median. Top 5 of 8 measures are utilized for scoring (20 total points available). </t>
  </si>
  <si>
    <t>Appendix 5</t>
  </si>
  <si>
    <t xml:space="preserve">The below table shows the P4P program's per diem add-on for each scoring range. </t>
  </si>
  <si>
    <t>Quality of Care Points Available</t>
  </si>
  <si>
    <t>• There will be no partial points for subcategories.  
• You must have 100% of the minimum requirements in place and submit documented evidence of programming.    
• Photos taken during the application year may be included as supporting documentation and are required where indicated. Please clearly label all photos.  
• All documents must accompany the application in order to qualify for inclusion.    
• It is required that applications be submitted electronically via the online portal. 
• There may be a formal on-site evaluation as part of the P4P application review process.  
• It is possible and common to take zero (0) points in some categories on this form.  You are encouraged to submit this application regardless of points attained.
• When submitting PHI or confidential information as support you must follow your organization's guidelines on protection and encryption, to ensure HIPAA compliance.
• Alternatives to bathing may include: more frequent baths, towel baths, use of whirlpools and bed baths.
• For help with the Quality Improvement Process, download the self-assessment tool from (https://www.cms.gov/Medicare/Provider-Enrollment-and-Certification/SurveyCertificationGenInfo/Downloads/Survey-and-Cert-Letter-13-05.pdf). If you need further assistance regarding QAPI and our Quality Measures, contact Courtnay Ryan via email at cryan@telligen.com.
• Although this application asks for data from the facility assessment, there is no requirement to submit the entirety of your facility assessment.</t>
  </si>
  <si>
    <r>
      <t xml:space="preserve">Important Scoring Process Reminders:
  </t>
    </r>
    <r>
      <rPr>
        <i/>
        <sz val="12"/>
        <rFont val="Arial"/>
        <family val="2"/>
        <scheme val="major"/>
      </rPr>
      <t xml:space="preserve"> • QAPI Recovery Points: For certain measures, if you are unable to qualify for points based on the minimum requirements but have a QAPI project in 2022 in this area, you are able to earn one (1) QAPI recovery point by submitting a narrative of the QAPI project that includes the quality measure addressed, the problem statement, baseline data, intended goals, tools/processes utilized, and final outcomes. These measures are identified throughout the application.
   • Nationally Reported Quality Measures Scores: Fill out the QM Calculation Tool for all eight (8) Quality Measures. You will receive points based on your five (5) best scores.
   • The QAPI project for the QAPI measure must be based upon an identified Quality Measure from the CMS CASPER Report that needs improvement in your home.</t>
    </r>
  </si>
  <si>
    <t>2023 Colorado P4P Application Scoring Summary</t>
  </si>
  <si>
    <t xml:space="preserve">Comlete the tools below for the UTI (N024.02) and Catheter (N026.03) CASPER Quality Measures. To receive points, your home's two quarter average from 2022 Q3 and Q4 must be better than, either (1) the two quarter state average from 2022 Q3 and Q4, or (2) your home's two quarter average from 2021 Q3 and Q4. </t>
  </si>
  <si>
    <t>Measurement of Behavioral Health linkage for the P4P application. Supporting documentation must pertain to January 1 - December 31, 2022.</t>
  </si>
  <si>
    <t xml:space="preserve">Points will be rewarded to communities who complete the CDC Infection Prevention and Control Assessment Tool for Long-term Care Facilities, who train staff on Antibiotic Stewardship and who submit information on UTI and antibiotic use. </t>
  </si>
  <si>
    <t xml:space="preserve">A measure of your observed long stay hospitalization data from July 1, 2020 to June 30, 2022 using either Trend Tracker or National Nursing Home Quality Improvement Campaign. </t>
  </si>
  <si>
    <t>Patient Number</t>
  </si>
  <si>
    <t>Reason for Hospitilization</t>
  </si>
  <si>
    <t>Discharged back to Facility?</t>
  </si>
  <si>
    <t>Please Select:</t>
  </si>
  <si>
    <r>
      <rPr>
        <b/>
        <sz val="12"/>
        <rFont val="Arial"/>
        <family val="2"/>
        <scheme val="major"/>
      </rPr>
      <t>14.1-</t>
    </r>
    <r>
      <rPr>
        <sz val="12"/>
        <rFont val="Arial"/>
        <family val="2"/>
        <scheme val="major"/>
      </rPr>
      <t xml:space="preserve"> Provide evidence of your home’s training on areas such as:
- Racial and ethnic disparities and their root causes
- Best practices for shared decision making
- Implicit bias 
- Ageism/ableism
- Gender identity/sexual orientation equity</t>
    </r>
  </si>
  <si>
    <r>
      <rPr>
        <b/>
        <sz val="12"/>
        <rFont val="Arial"/>
        <family val="2"/>
        <scheme val="major"/>
      </rPr>
      <t>14.2-</t>
    </r>
    <r>
      <rPr>
        <sz val="12"/>
        <rFont val="Arial"/>
        <family val="2"/>
        <scheme val="major"/>
      </rPr>
      <t xml:space="preserve"> Provide evidence of your home’s initiatives to increase equity awareness and sensitivity for residents and staff. Provide documentation such as, but not limited to,the items below. Every item does not need to be addressed to earn points.                                                                                                                                                                                 
- A narrative describing how communications for residents/families and staff including training materials meet language and other cultural needs
- Evidence of an Equity, Diversity, and Inclusion (EDI) committee – include a committee charter or other documentation
- A narrative describing what your home’s EDI committee has done to continuously enhance its EDI best practices within the home throughout the year
- Evidence of your home’s action plan to enhance EDI best practices in the home after completing the training
- Evidence of the home’s efforts to include residents in the decision-makingprocess for improving EDI efforts within the home
- A narrative describing the home’s initiatives around ageism and ableism
- A narrative describing the home’s initiatives around gender identity/sexual orientation equity</t>
    </r>
  </si>
  <si>
    <r>
      <rPr>
        <b/>
        <sz val="12"/>
        <rFont val="Arial"/>
        <family val="2"/>
        <scheme val="major"/>
      </rPr>
      <t>15.1-</t>
    </r>
    <r>
      <rPr>
        <sz val="12"/>
        <rFont val="Arial"/>
        <family val="2"/>
        <scheme val="major"/>
      </rPr>
      <t xml:space="preserve"> Provide a narrative describing your home’s isolation protocols that demonstrates that during isolation, your residents have:
- The means to communicate with their families
- The means to connect with each other through means such as speaking virtually, attending virtual religious services, other activities, etc. 
- The means to provide input into their care preferences  
- The ability to provide input into their food preferences and making sure any specific requests are met
- Access to resources that can care for their mental health during
- The means to communicate with staff by ensuring all staff members wear name tags and check in on patients in isolation
- The means to stay active mentally and physically during isolation</t>
    </r>
  </si>
  <si>
    <r>
      <rPr>
        <b/>
        <sz val="12"/>
        <rFont val="Arial"/>
        <family val="2"/>
        <scheme val="major"/>
      </rPr>
      <t>13.2</t>
    </r>
    <r>
      <rPr>
        <sz val="12"/>
        <rFont val="Arial"/>
        <family val="2"/>
        <scheme val="major"/>
      </rPr>
      <t>- Submit the staff education and training objectives for Options Counseling that has occurred in your building in 2022. (resources about Transition Services: https://www.colorado.gov/pacific/hcpf/transition-services)”</t>
    </r>
  </si>
  <si>
    <r>
      <rPr>
        <b/>
        <sz val="12"/>
        <rFont val="Arial"/>
        <family val="2"/>
        <scheme val="major"/>
      </rPr>
      <t>13.3-</t>
    </r>
    <r>
      <rPr>
        <sz val="12"/>
        <rFont val="Arial"/>
        <family val="2"/>
        <scheme val="major"/>
      </rPr>
      <t xml:space="preserve"> Submit your CASPER REPORT MDS 3.0 Facility Characteristics Report for third and fourth quarter 2022.</t>
    </r>
  </si>
  <si>
    <r>
      <rPr>
        <b/>
        <sz val="12"/>
        <rFont val="Arial"/>
        <family val="2"/>
        <scheme val="major"/>
      </rPr>
      <t>13.5-</t>
    </r>
    <r>
      <rPr>
        <sz val="12"/>
        <rFont val="Arial"/>
        <family val="2"/>
        <scheme val="major"/>
      </rPr>
      <t xml:space="preserve"> Discharge Plan Already Occurring – select four (4) residents and submit their discharge care plan/discharge summary, demonstrating resident/resident representative involvement in this discharge care plan. Should your community NOT have four (4) active occurring discharge plans in 2022, you can submit additional Discharge Plan Not Already Occurring documentation to make a total of eight (8) submissions for this section.</t>
    </r>
  </si>
  <si>
    <r>
      <rPr>
        <b/>
        <sz val="12"/>
        <rFont val="Arial"/>
        <family val="2"/>
        <scheme val="major"/>
      </rPr>
      <t>16.1-</t>
    </r>
    <r>
      <rPr>
        <sz val="12"/>
        <rFont val="Arial"/>
        <family val="2"/>
        <scheme val="major"/>
      </rPr>
      <t xml:space="preserve"> Provide a detailed narrative describing your home’s educational efforts on the following three vaccinations for both residents and staff:
- Pneumococcal
- Influenza
- COVID-19
</t>
    </r>
  </si>
  <si>
    <r>
      <rPr>
        <b/>
        <sz val="12"/>
        <rFont val="Arial"/>
        <family val="2"/>
        <scheme val="major"/>
      </rPr>
      <t>17.2-</t>
    </r>
    <r>
      <rPr>
        <sz val="12"/>
        <rFont val="Arial"/>
        <family val="2"/>
        <scheme val="major"/>
      </rPr>
      <t xml:space="preserve"> Complete the Reducing Avoidable Hospitalizations Tool for the hospitalizations for your long stay residents during the 2022 calendar year.</t>
    </r>
  </si>
  <si>
    <r>
      <rPr>
        <b/>
        <sz val="12"/>
        <rFont val="Arial"/>
        <family val="2"/>
        <scheme val="major"/>
      </rPr>
      <t>17.3-</t>
    </r>
    <r>
      <rPr>
        <sz val="12"/>
        <rFont val="Arial"/>
        <family val="2"/>
        <scheme val="major"/>
      </rPr>
      <t xml:space="preserve"> Select four (4) cases and show the documentation your community provided to the receiving hospital/facility as well as the reason documented in the medical record as to why the individual was hospitalized or discharged to the receiving facility. (INTERACT or like program paperwork is expected).</t>
    </r>
  </si>
  <si>
    <r>
      <rPr>
        <b/>
        <sz val="12"/>
        <rFont val="Arial"/>
        <family val="2"/>
        <scheme val="major"/>
      </rPr>
      <t>19.1.1-</t>
    </r>
    <r>
      <rPr>
        <sz val="12"/>
        <rFont val="Arial"/>
        <family val="2"/>
        <scheme val="major"/>
      </rPr>
      <t xml:space="preserve"> Provide a narrative with a minimum of two examples of how your home maintains a safe physical environment to prevent falls (rails, cleaning schedule for clutter, policy for items on the floor).</t>
    </r>
  </si>
  <si>
    <r>
      <rPr>
        <b/>
        <sz val="12"/>
        <rFont val="Arial"/>
        <family val="2"/>
        <scheme val="major"/>
      </rPr>
      <t>19.1.2-</t>
    </r>
    <r>
      <rPr>
        <sz val="12"/>
        <rFont val="Arial"/>
        <family val="2"/>
        <scheme val="major"/>
      </rPr>
      <t xml:space="preserve"> Provide a narrative with a minimum of two examples of your home's non-pharmacological approaches to pain management. </t>
    </r>
  </si>
  <si>
    <r>
      <rPr>
        <b/>
        <sz val="12"/>
        <rFont val="Arial"/>
        <family val="2"/>
        <scheme val="major"/>
      </rPr>
      <t>19.1.3-</t>
    </r>
    <r>
      <rPr>
        <sz val="12"/>
        <rFont val="Arial"/>
        <family val="2"/>
        <scheme val="major"/>
      </rPr>
      <t xml:space="preserve"> Provide a narrative with a minimum of two examples on how you approach the prevention of abuse and neglect in your home. Your examples may include any of the following types of interactions: patient-to-caregiver, patient-to-patient, and caregiver-to-patient. It should address how you promote safe culture and communicate reporting processes as well as address risk factors for staff and residents. Below are some of the most common risk factors to consider:
Staff:
• Workload, stress, exhaustion, compassion fatigue
• Inadequate training on how to diffuse challenging situations and inadequate training on how to report abuse
• Inadequate staff screening 
Residents:  
• Lack of visitors
• Cognitive impairment
• Mix of ages and/or medical complexity within your home</t>
    </r>
  </si>
  <si>
    <r>
      <rPr>
        <b/>
        <sz val="12"/>
        <rFont val="Arial"/>
        <family val="2"/>
        <scheme val="major"/>
      </rPr>
      <t>20.1.1-</t>
    </r>
    <r>
      <rPr>
        <sz val="12"/>
        <rFont val="Arial"/>
        <family val="2"/>
        <scheme val="major"/>
      </rPr>
      <t xml:space="preserve"> Complete and submit only Sections 1 through 3 without noted attachments of the CDC Infection Prevention and Control Assessment Tool (https://www.cdc.gov/infectioncontrol/pdf/icar/ltcf.pdf).</t>
    </r>
  </si>
  <si>
    <r>
      <rPr>
        <b/>
        <sz val="12"/>
        <rFont val="Arial"/>
        <family val="2"/>
        <scheme val="major"/>
      </rPr>
      <t>20.1.2-</t>
    </r>
    <r>
      <rPr>
        <sz val="12"/>
        <rFont val="Arial"/>
        <family val="2"/>
        <scheme val="major"/>
      </rPr>
      <t xml:space="preserve"> Provide a narrative of how you maintained infection control in your home including how you trained staff, implemented the infection control plan, etc.</t>
    </r>
  </si>
  <si>
    <r>
      <rPr>
        <b/>
        <sz val="12"/>
        <rFont val="Arial"/>
        <family val="2"/>
        <scheme val="major"/>
      </rPr>
      <t>20.1.3-</t>
    </r>
    <r>
      <rPr>
        <sz val="12"/>
        <rFont val="Arial"/>
        <family val="2"/>
        <scheme val="major"/>
      </rPr>
      <t xml:space="preserve"> Submit the name and qualifications of your infection preventionist. </t>
    </r>
  </si>
  <si>
    <r>
      <rPr>
        <b/>
        <sz val="12"/>
        <rFont val="Arial"/>
        <family val="2"/>
        <scheme val="major"/>
      </rPr>
      <t>20.2.1-</t>
    </r>
    <r>
      <rPr>
        <sz val="12"/>
        <rFont val="Arial"/>
        <family val="2"/>
        <scheme val="major"/>
      </rPr>
      <t xml:space="preserve"> Complete the Antibiotics Stewardship/Infection Prevention &amp; Control Quality Measure Calculation Tool and submit your Casper Quality Measure Data on UTI (L) N024.02. To receive points, your home's two quarter average from 2022 Q3 and Q4 must be better than, either (1) the two quarter state average from 2022 Q3 and Q4, or (2) your home's two quarter average from 2021 Q3 and Q4. </t>
    </r>
  </si>
  <si>
    <r>
      <rPr>
        <b/>
        <sz val="12"/>
        <rFont val="Arial"/>
        <family val="2"/>
        <scheme val="major"/>
      </rPr>
      <t>20.2.2-</t>
    </r>
    <r>
      <rPr>
        <sz val="12"/>
        <rFont val="Arial"/>
        <family val="2"/>
        <scheme val="major"/>
      </rPr>
      <t xml:space="preserve"> Complete the Antibiotics Stewardship/Infection Prevention &amp; Control Quality Measure Calculation Tool and submit your Casper Quality Measure Data on Catheter Inserted/Left in Bladder (L) N026.03. To receive points, your home's two quarter average from 2022 Q3 and Q4 must be better than, either (1) the two quarter state average from 2022 Q3 and Q4, or (2) your home's two quarter average from 2021 Q3 and Q4. </t>
    </r>
  </si>
  <si>
    <r>
      <rPr>
        <b/>
        <sz val="12"/>
        <rFont val="Arial"/>
        <family val="2"/>
        <scheme val="major"/>
      </rPr>
      <t>20.2.3-</t>
    </r>
    <r>
      <rPr>
        <sz val="12"/>
        <rFont val="Arial"/>
        <family val="2"/>
        <scheme val="major"/>
      </rPr>
      <t xml:space="preserve"> If you are unable to qualify for points for Antibiotics Stewardship/Infection Prevention &amp; Control - Quality Measures based upon the above minimum requirements, but you have performed a QAPI project in 2022 for either Catheters or UTIs, or both, you are able to earn one (1) QAPI recovery point by submitting a narrative of the QAPI project that includes how the measure(s) is addressed, the problem statement, baseline data, intended goals, tools/processes utilized, and final outcomes. Please note, to earn the QAPI recovery point, you must have performed a QAPI project related to all areas of 18.2.1 or 18.2.2 for which you did not qualify for points. For example, if you did not qualify for either, there must be a QAPI for both Catheter and UTI. If you did not qualify for UTI but did qualify for Catheter, there only needs to be a QAPI related to UTI and vice versa. </t>
    </r>
  </si>
  <si>
    <r>
      <rPr>
        <b/>
        <sz val="12"/>
        <rFont val="Arial"/>
        <family val="2"/>
        <scheme val="major"/>
      </rPr>
      <t xml:space="preserve">21.1- </t>
    </r>
    <r>
      <rPr>
        <sz val="12"/>
        <rFont val="Arial"/>
        <family val="2"/>
        <scheme val="major"/>
      </rPr>
      <t>Complete the Medicaid Occupancy Percentage Tool</t>
    </r>
  </si>
  <si>
    <r>
      <rPr>
        <b/>
        <sz val="12"/>
        <rFont val="Arial"/>
        <family val="2"/>
        <scheme val="major"/>
      </rPr>
      <t xml:space="preserve">21.2- </t>
    </r>
    <r>
      <rPr>
        <sz val="12"/>
        <rFont val="Arial"/>
        <family val="2"/>
        <scheme val="major"/>
      </rPr>
      <t>Provide a census summary for the 2022 calendar year.</t>
    </r>
  </si>
  <si>
    <r>
      <rPr>
        <b/>
        <sz val="12"/>
        <rFont val="Arial"/>
        <family val="2"/>
        <scheme val="major"/>
      </rPr>
      <t>22.1-</t>
    </r>
    <r>
      <rPr>
        <sz val="12"/>
        <rFont val="Arial"/>
        <family val="2"/>
        <scheme val="major"/>
      </rPr>
      <t xml:space="preserve"> Complete and attach the Staff Retention Rate/Improvement Calculator.</t>
    </r>
  </si>
  <si>
    <r>
      <rPr>
        <b/>
        <sz val="12"/>
        <rFont val="Arial"/>
        <family val="2"/>
        <scheme val="major"/>
      </rPr>
      <t>22.2-</t>
    </r>
    <r>
      <rPr>
        <sz val="12"/>
        <rFont val="Arial"/>
        <family val="2"/>
        <scheme val="major"/>
      </rPr>
      <t xml:space="preserve"> A December 31, 2022 payroll roster listing names of all staff AND dates of hire, with staff hired on or before January 1, 2022 highlighted.</t>
    </r>
  </si>
  <si>
    <r>
      <rPr>
        <b/>
        <sz val="12"/>
        <rFont val="Arial"/>
        <family val="2"/>
        <scheme val="major"/>
      </rPr>
      <t>23.1-</t>
    </r>
    <r>
      <rPr>
        <sz val="12"/>
        <rFont val="Arial"/>
        <family val="2"/>
        <scheme val="major"/>
      </rPr>
      <t xml:space="preserve"> Submit documentation that includes the name and hire date including date started in DON position. Enter information below. Enter dates as MM/DD/YYYY</t>
    </r>
  </si>
  <si>
    <r>
      <rPr>
        <b/>
        <sz val="12"/>
        <rFont val="Arial"/>
        <family val="2"/>
        <scheme val="major"/>
      </rPr>
      <t>23.2-</t>
    </r>
    <r>
      <rPr>
        <sz val="12"/>
        <rFont val="Arial"/>
        <family val="2"/>
        <scheme val="major"/>
      </rPr>
      <t xml:space="preserve"> Submit documentation that includes name and hire date including date started in NHA position. Enter information below. Enter dates as MM/DD/YYYY</t>
    </r>
  </si>
  <si>
    <r>
      <rPr>
        <b/>
        <sz val="12"/>
        <rFont val="Arial"/>
        <family val="2"/>
        <scheme val="major"/>
      </rPr>
      <t>24.1-</t>
    </r>
    <r>
      <rPr>
        <sz val="12"/>
        <rFont val="Arial"/>
        <family val="2"/>
        <scheme val="major"/>
      </rPr>
      <t xml:space="preserve"> Use the Staff Turnover Calculation tool to calculate your nursing staff turnover rate for calendar years 2021 and 2022. To receive points a rate below 60% or a documented improvement (lower rate) between 2021 and 2022 must be present. A termination is defined as any person who is no longer employed by the home for any reason.</t>
    </r>
  </si>
  <si>
    <r>
      <rPr>
        <b/>
        <sz val="12"/>
        <rFont val="Arial"/>
        <family val="2"/>
        <scheme val="major"/>
      </rPr>
      <t>25.1-</t>
    </r>
    <r>
      <rPr>
        <sz val="12"/>
        <rFont val="Arial"/>
        <family val="2"/>
        <scheme val="major"/>
      </rPr>
      <t xml:space="preserve"> Submit the name and contact information of the individual at the Regional Accountable Entity (RAE) responsible to be the liaison between the nursing home and RAE for behavioral health services.   </t>
    </r>
  </si>
  <si>
    <r>
      <rPr>
        <b/>
        <sz val="12"/>
        <rFont val="Arial"/>
        <family val="2"/>
        <scheme val="major"/>
      </rPr>
      <t>25.2-</t>
    </r>
    <r>
      <rPr>
        <sz val="12"/>
        <rFont val="Arial"/>
        <family val="2"/>
        <scheme val="major"/>
      </rPr>
      <t xml:space="preserve"> Submit documentation of the process for accessing supports through the RAE for behavioral health and substance abuse for your residents.</t>
    </r>
  </si>
  <si>
    <r>
      <rPr>
        <b/>
        <sz val="12"/>
        <rFont val="Arial"/>
        <family val="2"/>
        <scheme val="major"/>
      </rPr>
      <t>06.1-</t>
    </r>
    <r>
      <rPr>
        <sz val="12"/>
        <rFont val="Arial"/>
        <family val="2"/>
        <scheme val="major"/>
      </rPr>
      <t xml:space="preserve"> Compile a statistical report based on January 1, 2022 to December 31, 2022 utilizing percentages of residents in your community likely to need trauma-informed care based on known trauma broken down as follows:
- % of residents with psychiatric diagnosis
- % of residents with a diagnosis or history of alcoholism and/or drug addiction
- % of residents with a known history of trauma. </t>
    </r>
  </si>
  <si>
    <r>
      <rPr>
        <b/>
        <sz val="12"/>
        <rFont val="Arial"/>
        <family val="2"/>
        <scheme val="major"/>
      </rPr>
      <t>06.2-</t>
    </r>
    <r>
      <rPr>
        <sz val="12"/>
        <rFont val="Arial"/>
        <family val="2"/>
        <scheme val="major"/>
      </rPr>
      <t xml:space="preserve"> Provide a narrative on how you are using data and information around known trauma from your Facility Assessment, other assessments done in the home, or other means to influence programming and staff training. In your narrative, include a specific example. </t>
    </r>
  </si>
  <si>
    <r>
      <rPr>
        <b/>
        <sz val="12"/>
        <rFont val="Arial"/>
        <family val="2"/>
        <scheme val="major"/>
      </rPr>
      <t>06.3-</t>
    </r>
    <r>
      <rPr>
        <sz val="12"/>
        <rFont val="Arial"/>
        <family val="2"/>
        <scheme val="major"/>
      </rPr>
      <t xml:space="preserve"> Provide a narrative on how you are using data and information around known trauma from your Facility Assessment, other assessments done in the home, or other means to recognize trauma, develop an approach, and alter a care plan for residents. In your narrative, include a specific example. </t>
    </r>
  </si>
  <si>
    <r>
      <rPr>
        <b/>
        <sz val="12"/>
        <rFont val="Arial"/>
        <family val="2"/>
        <scheme val="major"/>
      </rPr>
      <t>06.4</t>
    </r>
    <r>
      <rPr>
        <sz val="12"/>
        <rFont val="Arial"/>
        <family val="2"/>
        <scheme val="major"/>
      </rPr>
      <t>- Submit training objectives and proof of actual trainings for your staff on trauma-informed care. (Resources : https://www.samhsa.gov/nctic/trauma-interventions; https://alamedacountytraumainformedcare.org/caregivers-and-providers; you may also find additional resources from your local mental health center.)</t>
    </r>
  </si>
  <si>
    <r>
      <rPr>
        <b/>
        <sz val="12"/>
        <rFont val="Arial"/>
        <family val="2"/>
        <scheme val="major"/>
      </rPr>
      <t>06.5</t>
    </r>
    <r>
      <rPr>
        <sz val="12"/>
        <rFont val="Arial"/>
        <family val="2"/>
        <scheme val="major"/>
      </rPr>
      <t>- Cite the evidence-based resources used during the trainings referenced in Measure 6.2.</t>
    </r>
  </si>
  <si>
    <r>
      <rPr>
        <b/>
        <i/>
        <sz val="12"/>
        <rFont val="Arial"/>
        <family val="2"/>
        <scheme val="major"/>
      </rPr>
      <t>10.3</t>
    </r>
    <r>
      <rPr>
        <i/>
        <sz val="12"/>
        <rFont val="Arial"/>
        <family val="2"/>
        <scheme val="major"/>
      </rPr>
      <t>- If you are unable to qualify for points for Consistent Assignments based upon the above minimum requirements, but you have performed a QAPI project in 2022 for Consistent Assignments, you are able to earn one (1) QAPI recovery point by submitting a narrative of the QAPI project that includes how Consistent Assignments is addressed, the problem statement, baseline data, intended goals, tools/processes utilized, and final outcomes.</t>
    </r>
  </si>
  <si>
    <r>
      <rPr>
        <b/>
        <i/>
        <sz val="12"/>
        <rFont val="Arial"/>
        <family val="2"/>
        <scheme val="major"/>
      </rPr>
      <t>12.7</t>
    </r>
    <r>
      <rPr>
        <i/>
        <sz val="12"/>
        <rFont val="Arial"/>
        <family val="2"/>
        <scheme val="major"/>
      </rPr>
      <t>- If you are unable to qualify for points for Staff Engagement based upon the above minimum requirements, but you have performed a QAPI project in 2022 for Staff Engagement, you are able to earn one (1) QAPI recovery point by submitting a narrative of the QAPI project that includes how Staff Engagement is addressed, the problem statement, baseline data, intended goals, tools/processes utilized, and final outcomes.</t>
    </r>
  </si>
  <si>
    <r>
      <rPr>
        <b/>
        <i/>
        <sz val="12"/>
        <rFont val="Arial"/>
        <family val="2"/>
        <scheme val="major"/>
      </rPr>
      <t>17.4-</t>
    </r>
    <r>
      <rPr>
        <i/>
        <sz val="12"/>
        <rFont val="Arial"/>
        <family val="2"/>
        <scheme val="major"/>
      </rPr>
      <t xml:space="preserve"> If you are unable to qualify for points for Reducing Avoidable Hospitalizations for your long-stay residents based upon the above minimum requirements, but you have performed a QAPI project in 2022 for Reducing Avoidable Hospitalizations for your long-stay residents , you are able to earn one (1) QAPI recovery point by submitting a narrative of the QAPI project that includes how Reducing Avoidable Hospitalizations for your long-stay residents is addressed, the problem statement, baseline data, intended goals, tools/processes utilized, and final outcomes.</t>
    </r>
  </si>
  <si>
    <t xml:space="preserve">Staff retention rate (excluding NHA and DON) at or above 60% OR a demonstrated improvement in your staff retention rate between CY2021 and CY2022. . </t>
  </si>
  <si>
    <t>Points will be awarded for the home's training and the home's initiatives for increasing equity awareness and sensitivity for residents and staff. Supporting documentation must pertain to January 1 - December 31, 2022.</t>
  </si>
  <si>
    <t>Points will be awarded based on the home's patient-centered efforts and initiatives for patients in isolation protocols. Supporting documentation must pertain to January 1 - December 31, 2022.</t>
  </si>
  <si>
    <r>
      <rPr>
        <b/>
        <sz val="12"/>
        <rFont val="Arial"/>
        <family val="2"/>
        <scheme val="major"/>
      </rPr>
      <t>17.1-</t>
    </r>
    <r>
      <rPr>
        <sz val="12"/>
        <rFont val="Arial"/>
        <family val="2"/>
        <scheme val="major"/>
      </rPr>
      <t xml:space="preserve"> Does your home have a long stay hospitalization rate below 12.1% in each period from July 1, 2020 through June 30, 2022 or documented improvment in your rates between the two 12 month measurement periods? Use either Trend Tracker (http://www.ahcancal.org/research_data/trendtracker/Pages/default.aspx) or National Nursing Home Quality Improvement Campaign (https://www.nhqualitycampaign.org/). The Department will be independently validating this data. No data needs to be submitted as part of this application. </t>
    </r>
  </si>
  <si>
    <r>
      <rPr>
        <b/>
        <sz val="12"/>
        <rFont val="Arial"/>
        <family val="2"/>
        <scheme val="major"/>
      </rPr>
      <t>06.6-</t>
    </r>
    <r>
      <rPr>
        <sz val="12"/>
        <rFont val="Arial"/>
        <family val="2"/>
        <scheme val="major"/>
      </rPr>
      <t xml:space="preserve"> Provide a narrative describing your home’s initiatives and training around current trauma experienced in the home specifically related to: 
- Grief management, including anticipatory grief
- Coping mechanisms
- Compassionate care
- Managing trauma-related stress
- Building resilience in staff and residents</t>
    </r>
  </si>
  <si>
    <r>
      <t xml:space="preserve">Provide a narrative for your home's three (3) highest percentile Quality Measures. Fill out the QM Calculation Tool for all eight (8) Quality Measures. You will receive points based on your five (5) best scores. For assistance in accessing Quality Measure Reports see the instructions in Appendix 6. </t>
    </r>
    <r>
      <rPr>
        <i/>
        <sz val="12"/>
        <rFont val="Arial"/>
        <family val="2"/>
        <scheme val="major"/>
      </rPr>
      <t>(Fill in the cells below and to the right for self scoring, the cells directly to the right will sum your points for you.)</t>
    </r>
  </si>
  <si>
    <t>*One to four points awarded for each of the selected percentile categories above the state median. *Percentiles are calculated based on all homes in Colorado with data reported on CMS' Care Compare website for the specified QM in both Q3-2021 and Q4-2021. The QM scores for each home were averaged for the two quarters and then percentiles were calculated from the resulting distribution of averages.</t>
  </si>
  <si>
    <t>Data Source: https://data.cms.gov/provider-data/dataset/djen-97ju, data downloaded on 5/2/2022.</t>
  </si>
  <si>
    <t>18.4 Residents who Received Antipsychotic Medications (L)
N031.03</t>
  </si>
  <si>
    <t>18.7 Residents who Lose Too Much Weight (L)
N029.02</t>
  </si>
  <si>
    <t>Low Risk Residents who Lose Control of Bowel/Bladder (L) N025.02</t>
  </si>
  <si>
    <t>Residents who Lose Too Much Weight (L) N029.02</t>
  </si>
  <si>
    <t>High Risk Residents with Pressure Ulcers (L) N015.03</t>
  </si>
  <si>
    <t>Residents Whose Need for Help w/ Daily Activities Has Increased (L) N028.02</t>
  </si>
  <si>
    <t>Residents with Depression Symptoms (L) N030.02</t>
  </si>
  <si>
    <t>Residents who Received Antipsychotic Medications (L) N031.03</t>
  </si>
  <si>
    <t>Residents Whose Ability to Move Independently Worsened (L) N035.03</t>
  </si>
  <si>
    <t>Discharge Diagnosis 
(If Discharged back to Facility - selected "Yes" in previous column)</t>
  </si>
  <si>
    <t>The consistent assignments measure strives to ensure that meaningful, consistent care exists between residents and staff. Supporting documentation must pertain to January 1 - December 31, 2022.</t>
  </si>
  <si>
    <r>
      <rPr>
        <b/>
        <i/>
        <sz val="12"/>
        <rFont val="Arial"/>
        <family val="2"/>
        <scheme val="major"/>
      </rPr>
      <t>22.3-</t>
    </r>
    <r>
      <rPr>
        <i/>
        <sz val="12"/>
        <rFont val="Arial"/>
        <family val="2"/>
        <scheme val="major"/>
      </rPr>
      <t xml:space="preserve"> If you are unable to qualify for points for Staff Retention Rate / Improvement based upon the above minimum requirements, but you have performed a QAPI project in 2022 for Staff Retention Rate / Improvement, you are able to earn one (1) QAPI recovery point by submitting a narrative of the QAPI project that includes how Staff Retention Rate / Improvement is addressed, the problem statement, baseline data, intended goals, tools/processes utilized, and final outcomes.</t>
    </r>
  </si>
  <si>
    <r>
      <rPr>
        <b/>
        <i/>
        <sz val="12"/>
        <rFont val="Arial"/>
        <family val="2"/>
        <scheme val="major"/>
      </rPr>
      <t xml:space="preserve">24.2- </t>
    </r>
    <r>
      <rPr>
        <i/>
        <sz val="12"/>
        <rFont val="Arial"/>
        <family val="2"/>
        <scheme val="major"/>
      </rPr>
      <t>If you are unable to qualify for points for Nursing Staff Turnover Rate based upon the above minimum requirements, but you have performed a QAPI project in 2022 for Nursing Staff Turnover Rate, you are able to earn one (1) QAPI recovery point by submitting a narrative of the QAPI project that includes how Nursing Staff Turnover Rate is addressed, the problem statement, baseline data, intended goals, tools/processes utilized, and final outcomes.</t>
    </r>
  </si>
  <si>
    <t>Reducing Avoidable Hospitilizations Tool</t>
  </si>
  <si>
    <t>18.2 High Risk Residents with Pressure Ulcers (L)
N015.03</t>
  </si>
  <si>
    <t>18.3 Residents with One or More Falls with Major Injury(L)
N13.02</t>
  </si>
  <si>
    <t>18.5 Residents with Depression Symptoms (L)
N030.02</t>
  </si>
  <si>
    <t>18.6 Low Risk Residents who Lose Control of Bowel/Bladder (L)
N025.02</t>
  </si>
  <si>
    <t>18.9 Residents Whose Ability to Move Independently Worsened (L)
N035.03</t>
  </si>
  <si>
    <t>18.8 Residents Whose Need for Help w/ Daily Activities Has Increased (L)
N028.02</t>
  </si>
  <si>
    <t>Measure 18.2:
High Risk Residents with Pressure Ulcers (L)</t>
  </si>
  <si>
    <t>Measure 18.3:
Residents with One or More Falls with Major Injury(L)</t>
  </si>
  <si>
    <t>Measure 18.4:
Residents who Received Antipsychotic Medications (L)</t>
  </si>
  <si>
    <t>Measure 18.5:
 Residents with Depression Symptoms (L)</t>
  </si>
  <si>
    <t xml:space="preserve">Measure 18.6:
Low Risk Residents who Lose Control of Bowel/Bladder (L)
</t>
  </si>
  <si>
    <t>Measure 18.7:
Residents who Lose Too Much Weight (L)</t>
  </si>
  <si>
    <r>
      <rPr>
        <b/>
        <sz val="12"/>
        <rFont val="Arial"/>
        <family val="2"/>
        <scheme val="major"/>
      </rPr>
      <t xml:space="preserve">01.6- </t>
    </r>
    <r>
      <rPr>
        <sz val="12"/>
        <rFont val="Arial"/>
        <family val="2"/>
        <scheme val="major"/>
      </rPr>
      <t>Provide a narrative describing your policies/processes to ensure that residents have access to food 24/7.</t>
    </r>
  </si>
  <si>
    <r>
      <t>01.1</t>
    </r>
    <r>
      <rPr>
        <sz val="12"/>
        <rFont val="Arial"/>
        <family val="2"/>
        <scheme val="major"/>
      </rPr>
      <t xml:space="preserve">- Provide a detailed narrative describing your enhanced dining program that addresses both communal and in-room dining. </t>
    </r>
  </si>
  <si>
    <r>
      <rPr>
        <b/>
        <sz val="12"/>
        <rFont val="Arial"/>
        <family val="2"/>
        <scheme val="major"/>
      </rPr>
      <t xml:space="preserve">04.1- </t>
    </r>
    <r>
      <rPr>
        <sz val="12"/>
        <rFont val="Arial"/>
        <family val="2"/>
        <scheme val="major"/>
      </rPr>
      <t>Describe how you provide connection and meaning to your residents that reflects the unique individual needs of the residents in the community.</t>
    </r>
  </si>
  <si>
    <r>
      <rPr>
        <b/>
        <sz val="12"/>
        <rFont val="Arial"/>
        <family val="2"/>
        <scheme val="major"/>
      </rPr>
      <t xml:space="preserve">05.1- </t>
    </r>
    <r>
      <rPr>
        <sz val="12"/>
        <rFont val="Arial"/>
        <family val="2"/>
        <scheme val="major"/>
      </rPr>
      <t>Provide a detailed narrative describing your person-directed care programming.</t>
    </r>
  </si>
  <si>
    <r>
      <t xml:space="preserve">08.1-1- </t>
    </r>
    <r>
      <rPr>
        <sz val="12"/>
        <rFont val="Arial"/>
        <family val="2"/>
        <scheme val="major"/>
      </rPr>
      <t>Provide a narrative of the process used for the de-institutionalization of the physical environment. This may include examples that allows residents and staff to choose décor that reflects the community as a whole.</t>
    </r>
  </si>
  <si>
    <r>
      <rPr>
        <b/>
        <sz val="12"/>
        <rFont val="Arial"/>
        <family val="2"/>
        <scheme val="major"/>
      </rPr>
      <t xml:space="preserve">10.1- </t>
    </r>
    <r>
      <rPr>
        <sz val="12"/>
        <rFont val="Arial"/>
        <family val="2"/>
        <scheme val="major"/>
      </rPr>
      <t xml:space="preserve">Provide a detailed narrative describing your home's process for maximizing consistent assignments. </t>
    </r>
  </si>
  <si>
    <t xml:space="preserve">Measure 20.1: Antibiotics Stewardship/Infection Prevention &amp; Control (CMS) - Documentation </t>
  </si>
  <si>
    <t xml:space="preserve">Measure 20.2: Antibiotics Stewardship/Infection Prevention &amp; Control (CMS) - Quality Measures
</t>
  </si>
  <si>
    <t xml:space="preserve">Measure 18.1: Nationally Reported Quality Measures Scores - Narrative </t>
  </si>
  <si>
    <t>Measure 18.2-18.9: Nationally Reported Quality Measures Scores</t>
  </si>
  <si>
    <r>
      <rPr>
        <b/>
        <sz val="12"/>
        <rFont val="Arial"/>
        <family val="2"/>
        <scheme val="major"/>
      </rPr>
      <t>18.2 through 18.9-</t>
    </r>
    <r>
      <rPr>
        <sz val="12"/>
        <rFont val="Arial"/>
        <family val="2"/>
        <scheme val="major"/>
      </rPr>
      <t xml:space="preserve">  Include CASPER Quality Measure report for Quarters 3 and 4 from calendar year 2022 and complete the QM Calculation Tool. Documentation to support this minimum requirement only needs to be submitted once for measures 18.2-18.9. </t>
    </r>
  </si>
  <si>
    <r>
      <rPr>
        <b/>
        <sz val="12"/>
        <rFont val="Arial"/>
        <family val="2"/>
        <scheme val="major"/>
      </rPr>
      <t>18.1.1-</t>
    </r>
    <r>
      <rPr>
        <sz val="12"/>
        <rFont val="Arial"/>
        <family val="2"/>
        <scheme val="major"/>
      </rPr>
      <t xml:space="preserve"> Provide a narrative based upon the resident population you serve, explaining the three Quality Measures that you received the lowest self-scoring points on in measures 18.2 – 18.9.</t>
    </r>
  </si>
  <si>
    <t>Measure 18.9:
Residents Whose Ability to Move Independently Worsened (L)</t>
  </si>
  <si>
    <t>20.2.1 - UTI (N024.02) QM</t>
  </si>
  <si>
    <t>20.2.2 - Catheter (N026.03) QM</t>
  </si>
  <si>
    <r>
      <t xml:space="preserve">*Resident/family satisfaction surveys must have been conducted and tabulated between January 1 and December 31 of 2022 (CY 2022).
*A Summary Report, identifying the vendor completing the survey, must be attached to this application and made available to the public along with the home's Survey Results.
* Please provide the following information regarding your resident/family satisfaction survey:       
        • Average Daily Census for CY 2022: ______
        • # of residents/families contacted: ______
        • # of residents/families responding: _______
        • Name of vendor: ________________
        • Who is administering the survey (check all that apply): 
            </t>
    </r>
    <r>
      <rPr>
        <i/>
        <sz val="12"/>
        <rFont val="Arial"/>
        <family val="2"/>
        <scheme val="major"/>
      </rPr>
      <t xml:space="preserve">Vendor staff/Home's internal staff/Other
</t>
    </r>
    <r>
      <rPr>
        <sz val="12"/>
        <rFont val="Arial"/>
        <family val="2"/>
        <scheme val="major"/>
      </rPr>
      <t xml:space="preserve">        • How is the survey adminstered (check all that apply): 
            </t>
    </r>
    <r>
      <rPr>
        <i/>
        <sz val="12"/>
        <rFont val="Arial"/>
        <family val="2"/>
        <scheme val="major"/>
      </rPr>
      <t>Phone/Electronic/Paper/Email/In-person interview/Other</t>
    </r>
    <r>
      <rPr>
        <sz val="12"/>
        <rFont val="Arial"/>
        <family val="2"/>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</si>
</sst>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Score of &quot;0.00%&quot; or less&quot;"/>
  </numFmts>
  <fonts count="72"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2"/>
      <name val="Times New Roman"/>
      <family val="1"/>
    </font>
    <font>
      <sz val="10"/>
      <name val="Arial"/>
      <family val="2"/>
    </font>
    <font>
      <b/>
      <sz val="12"/>
      <name val="Times New Roman"/>
      <family val="1"/>
    </font>
    <font>
      <u/>
      <sz val="11"/>
      <color theme="10"/>
      <name val="Arial"/>
      <family val="2"/>
      <scheme val="minor"/>
    </font>
    <font>
      <b/>
      <sz val="12"/>
      <color rgb="FFC00000"/>
      <name val="Times New Roman"/>
      <family val="1"/>
    </font>
    <font>
      <sz val="12"/>
      <color rgb="FFFF0000"/>
      <name val="Times New Roman"/>
      <family val="1"/>
    </font>
    <font>
      <sz val="16"/>
      <name val="Times New Roman"/>
      <family val="1"/>
    </font>
    <font>
      <b/>
      <sz val="12"/>
      <name val="Arial"/>
      <family val="2"/>
      <scheme val="major"/>
    </font>
    <font>
      <sz val="12"/>
      <name val="Arial"/>
      <family val="2"/>
      <scheme val="major"/>
    </font>
    <font>
      <b/>
      <sz val="14"/>
      <name val="Arial"/>
      <family val="2"/>
      <scheme val="major"/>
    </font>
    <font>
      <b/>
      <i/>
      <sz val="12"/>
      <name val="Arial"/>
      <family val="2"/>
      <scheme val="major"/>
    </font>
    <font>
      <i/>
      <sz val="12"/>
      <name val="Arial"/>
      <family val="2"/>
      <scheme val="major"/>
    </font>
    <font>
      <b/>
      <sz val="12"/>
      <color rgb="FFC00000"/>
      <name val="Arial"/>
      <family val="2"/>
      <scheme val="major"/>
    </font>
    <font>
      <sz val="12"/>
      <color rgb="FFC00000"/>
      <name val="Arial"/>
      <family val="2"/>
      <scheme val="major"/>
    </font>
    <font>
      <b/>
      <sz val="12"/>
      <color rgb="FF00B0F0"/>
      <name val="Arial"/>
      <family val="2"/>
      <scheme val="major"/>
    </font>
    <font>
      <b/>
      <sz val="16"/>
      <color theme="0"/>
      <name val="Arial"/>
      <family val="2"/>
      <scheme val="major"/>
    </font>
    <font>
      <sz val="16"/>
      <color theme="0"/>
      <name val="Arial"/>
      <family val="2"/>
      <scheme val="major"/>
    </font>
    <font>
      <b/>
      <sz val="14"/>
      <color theme="0"/>
      <name val="Arial"/>
      <family val="2"/>
      <scheme val="major"/>
    </font>
    <font>
      <sz val="14"/>
      <color theme="0"/>
      <name val="Arial"/>
      <family val="2"/>
      <scheme val="major"/>
    </font>
    <font>
      <sz val="11"/>
      <color theme="1"/>
      <name val="Arial"/>
      <family val="2"/>
      <scheme val="major"/>
    </font>
    <font>
      <b/>
      <sz val="16"/>
      <name val="Arial"/>
      <family val="2"/>
      <scheme val="major"/>
    </font>
    <font>
      <b/>
      <u/>
      <sz val="12"/>
      <name val="Arial"/>
      <family val="2"/>
      <scheme val="major"/>
    </font>
    <font>
      <sz val="10"/>
      <name val="Arial"/>
      <family val="2"/>
      <scheme val="major"/>
    </font>
    <font>
      <b/>
      <sz val="11"/>
      <name val="Arial"/>
      <family val="2"/>
      <scheme val="major"/>
    </font>
    <font>
      <b/>
      <u/>
      <sz val="18"/>
      <name val="Arial"/>
      <family val="2"/>
      <scheme val="major"/>
    </font>
    <font>
      <b/>
      <sz val="12"/>
      <color theme="0"/>
      <name val="Arial"/>
      <family val="2"/>
      <scheme val="major"/>
    </font>
    <font>
      <sz val="11"/>
      <name val="Arial"/>
      <family val="2"/>
      <scheme val="major"/>
    </font>
    <font>
      <b/>
      <u/>
      <sz val="14"/>
      <name val="Arial"/>
      <family val="2"/>
      <scheme val="major"/>
    </font>
    <font>
      <u/>
      <sz val="14"/>
      <name val="Arial"/>
      <family val="2"/>
      <scheme val="major"/>
    </font>
    <font>
      <b/>
      <sz val="16"/>
      <color theme="1"/>
      <name val="Arial"/>
      <family val="2"/>
      <scheme val="major"/>
    </font>
    <font>
      <b/>
      <sz val="12"/>
      <color theme="1"/>
      <name val="Arial"/>
      <family val="2"/>
      <scheme val="major"/>
    </font>
    <font>
      <sz val="12"/>
      <color theme="1"/>
      <name val="Arial"/>
      <family val="2"/>
      <scheme val="major"/>
    </font>
    <font>
      <b/>
      <sz val="12"/>
      <color theme="2"/>
      <name val="Arial"/>
      <family val="2"/>
      <scheme val="major"/>
    </font>
    <font>
      <sz val="12"/>
      <color theme="2"/>
      <name val="Arial"/>
      <family val="2"/>
      <scheme val="major"/>
    </font>
    <font>
      <i/>
      <sz val="12"/>
      <color theme="2"/>
      <name val="Arial"/>
      <family val="2"/>
      <scheme val="major"/>
    </font>
    <font>
      <b/>
      <sz val="16"/>
      <color theme="1"/>
      <name val="Arial"/>
      <family val="2"/>
    </font>
    <font>
      <b/>
      <sz val="14"/>
      <color theme="1"/>
      <name val="Arial"/>
      <family val="2"/>
    </font>
    <font>
      <sz val="12"/>
      <color theme="1"/>
      <name val="Arial"/>
      <family val="2"/>
    </font>
    <font>
      <sz val="12"/>
      <name val="Arial"/>
      <family val="2"/>
    </font>
    <font>
      <b/>
      <u/>
      <sz val="14"/>
      <color theme="0"/>
      <name val="Arial"/>
      <family val="2"/>
      <scheme val="major"/>
    </font>
    <font>
      <b/>
      <u/>
      <sz val="12"/>
      <color theme="1"/>
      <name val="Arial"/>
      <family val="2"/>
      <scheme val="major"/>
    </font>
    <font>
      <b/>
      <sz val="12"/>
      <name val="Arial"/>
      <family val="2"/>
    </font>
    <font>
      <sz val="12"/>
      <name val="Arial"/>
      <family val="2"/>
      <scheme val="major"/>
    </font>
    <font>
      <b/>
      <sz val="11"/>
      <color rgb="FFFFFFFF"/>
      <name val="Arial"/>
      <family val="2"/>
      <scheme val="minor"/>
    </font>
    <font>
      <sz val="11"/>
      <color theme="1"/>
      <name val="Calibri"/>
      <family val="2"/>
      <charset val="1"/>
    </font>
    <font>
      <u/>
      <sz val="12"/>
      <name val="Arial"/>
      <family val="2"/>
      <scheme val="major"/>
    </font>
    <font>
      <b/>
      <sz val="11"/>
      <color rgb="FF000000"/>
      <name val="Arial"/>
      <family val="2"/>
      <scheme val="minor"/>
    </font>
    <font>
      <sz val="11"/>
      <name val="Arial"/>
      <family val="2"/>
    </font>
    <font>
      <b/>
      <sz val="11"/>
      <name val="Arial"/>
      <family val="2"/>
    </font>
    <font>
      <i/>
      <sz val="11"/>
      <name val="Arial"/>
      <family val="2"/>
    </font>
    <font>
      <b/>
      <sz val="12"/>
      <color rgb="FFFFFFFF"/>
      <name val="Arial"/>
      <family val="2"/>
    </font>
    <font>
      <b/>
      <sz val="10"/>
      <name val="Arial"/>
      <family val="2"/>
      <scheme val="major"/>
    </font>
    <font>
      <sz val="10"/>
      <color theme="1"/>
      <name val="Arial"/>
      <family val="2"/>
      <scheme val="major"/>
    </font>
    <font>
      <b/>
      <sz val="10"/>
      <color theme="0"/>
      <name val="Arial"/>
      <family val="2"/>
      <scheme val="maj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8999908444471571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
      <patternFill patternType="solid">
        <fgColor rgb="FFFFFF00"/>
        <bgColor indexed="64"/>
      </patternFill>
    </fill>
    <fill>
      <patternFill patternType="solid">
        <fgColor rgb="FF002060"/>
        <bgColor indexed="64"/>
      </patternFill>
    </fill>
    <fill>
      <patternFill patternType="solid">
        <fgColor theme="7" tint="0.7999816888943144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9" fontId="1" fillId="0" borderId="0" applyFont="0" applyFill="0" applyBorder="0" applyAlignment="0" applyProtection="0"/>
    <xf numFmtId="0" fontId="21" fillId="0" borderId="0" applyNumberFormat="0" applyFill="0" applyBorder="0" applyAlignment="0" applyProtection="0"/>
  </cellStyleXfs>
  <cellXfs count="459">
    <xf numFmtId="0" fontId="0" fillId="0" borderId="0" xfId="0"/>
    <xf numFmtId="0" fontId="18" fillId="0" borderId="0" xfId="42" applyFont="1" applyAlignment="1">
      <alignment wrapText="1"/>
    </xf>
    <xf numFmtId="0" fontId="18" fillId="0" borderId="0" xfId="42" applyFont="1" applyAlignment="1">
      <alignment vertical="top" wrapText="1"/>
    </xf>
    <xf numFmtId="0" fontId="20" fillId="0" borderId="0" xfId="42" applyFont="1" applyAlignment="1">
      <alignment wrapText="1"/>
    </xf>
    <xf numFmtId="0" fontId="22" fillId="0" borderId="0" xfId="42" applyFont="1" applyAlignment="1">
      <alignment wrapText="1"/>
    </xf>
    <xf numFmtId="0" fontId="24" fillId="0" borderId="0" xfId="42" applyFont="1" applyAlignment="1">
      <alignment horizontal="center" vertical="center" wrapText="1"/>
    </xf>
    <xf numFmtId="9" fontId="18" fillId="0" borderId="0" xfId="42" applyNumberFormat="1" applyFont="1" applyAlignment="1">
      <alignment wrapText="1"/>
    </xf>
    <xf numFmtId="0" fontId="23" fillId="0" borderId="0" xfId="42" applyFont="1" applyAlignment="1">
      <alignment wrapText="1"/>
    </xf>
    <xf numFmtId="0" fontId="26" fillId="0" borderId="10" xfId="42" applyFont="1" applyBorder="1" applyAlignment="1" applyProtection="1">
      <alignment horizontal="center" vertical="center" wrapText="1"/>
      <protection locked="0"/>
    </xf>
    <xf numFmtId="0" fontId="26" fillId="0" borderId="14" xfId="42" applyFont="1" applyBorder="1" applyAlignment="1" applyProtection="1">
      <alignment horizontal="center" vertical="center" wrapText="1"/>
      <protection locked="0"/>
    </xf>
    <xf numFmtId="0" fontId="26" fillId="36" borderId="10" xfId="42" applyFont="1" applyFill="1" applyBorder="1" applyAlignment="1">
      <alignment horizontal="center" vertical="center" wrapText="1"/>
    </xf>
    <xf numFmtId="0" fontId="25" fillId="0" borderId="16" xfId="42" applyFont="1" applyBorder="1" applyAlignment="1">
      <alignment horizontal="left" vertical="center" wrapText="1"/>
    </xf>
    <xf numFmtId="0" fontId="25" fillId="0" borderId="17" xfId="42" applyFont="1" applyBorder="1" applyAlignment="1">
      <alignment horizontal="left" vertical="center" wrapText="1"/>
    </xf>
    <xf numFmtId="0" fontId="25" fillId="0" borderId="18" xfId="42" applyFont="1" applyBorder="1" applyAlignment="1">
      <alignment horizontal="left" vertical="center" wrapText="1"/>
    </xf>
    <xf numFmtId="0" fontId="26" fillId="0" borderId="16" xfId="42" applyFont="1" applyBorder="1" applyAlignment="1">
      <alignment vertical="center" wrapText="1"/>
    </xf>
    <xf numFmtId="0" fontId="26" fillId="0" borderId="17" xfId="42" applyFont="1" applyBorder="1" applyAlignment="1">
      <alignment vertical="center" wrapText="1"/>
    </xf>
    <xf numFmtId="0" fontId="26" fillId="0" borderId="18" xfId="42" applyFont="1" applyBorder="1" applyAlignment="1">
      <alignment vertical="center" wrapText="1"/>
    </xf>
    <xf numFmtId="0" fontId="26" fillId="0" borderId="16" xfId="42" applyFont="1" applyBorder="1" applyAlignment="1">
      <alignment horizontal="center" vertical="center" wrapText="1"/>
    </xf>
    <xf numFmtId="0" fontId="29" fillId="0" borderId="0" xfId="42" applyFont="1" applyAlignment="1">
      <alignment horizontal="left" wrapText="1"/>
    </xf>
    <xf numFmtId="0" fontId="26" fillId="36" borderId="10" xfId="42" applyFont="1" applyFill="1" applyBorder="1" applyAlignment="1" applyProtection="1">
      <alignment horizontal="center" vertical="center" wrapText="1"/>
      <protection locked="0"/>
    </xf>
    <xf numFmtId="0" fontId="26" fillId="0" borderId="13" xfId="42" applyFont="1" applyBorder="1" applyAlignment="1">
      <alignment horizontal="left" vertical="center" wrapText="1"/>
    </xf>
    <xf numFmtId="0" fontId="25" fillId="37" borderId="10" xfId="42" applyFont="1" applyFill="1" applyBorder="1" applyAlignment="1">
      <alignment horizontal="center" vertical="center" wrapText="1"/>
    </xf>
    <xf numFmtId="0" fontId="26" fillId="0" borderId="14" xfId="42" applyFont="1" applyBorder="1" applyAlignment="1">
      <alignment horizontal="center" vertical="center" wrapText="1"/>
    </xf>
    <xf numFmtId="0" fontId="26" fillId="0" borderId="0" xfId="42" applyFont="1" applyAlignment="1">
      <alignment horizontal="left" wrapText="1"/>
    </xf>
    <xf numFmtId="0" fontId="26" fillId="33" borderId="10" xfId="42" applyFont="1" applyFill="1" applyBorder="1" applyAlignment="1">
      <alignment horizontal="center" vertical="center" wrapText="1"/>
    </xf>
    <xf numFmtId="0" fontId="20" fillId="0" borderId="0" xfId="42" applyFont="1"/>
    <xf numFmtId="0" fontId="27" fillId="38" borderId="24" xfId="42" applyFont="1" applyFill="1" applyBorder="1" applyAlignment="1">
      <alignment horizontal="center" vertical="center" wrapText="1"/>
    </xf>
    <xf numFmtId="0" fontId="37" fillId="0" borderId="0" xfId="0" applyFont="1"/>
    <xf numFmtId="0" fontId="26" fillId="0" borderId="0" xfId="43" applyNumberFormat="1" applyFont="1" applyBorder="1" applyAlignment="1" applyProtection="1">
      <alignment vertical="top" wrapText="1"/>
      <protection locked="0"/>
    </xf>
    <xf numFmtId="0" fontId="26" fillId="0" borderId="0" xfId="42" applyFont="1" applyAlignment="1">
      <alignment vertical="top" wrapText="1"/>
    </xf>
    <xf numFmtId="0" fontId="40" fillId="0" borderId="0" xfId="42" applyFont="1" applyAlignment="1">
      <alignment vertical="center"/>
    </xf>
    <xf numFmtId="0" fontId="25" fillId="0" borderId="0" xfId="42" applyFont="1" applyAlignment="1">
      <alignment vertical="center"/>
    </xf>
    <xf numFmtId="0" fontId="26" fillId="0" borderId="0" xfId="42" applyFont="1" applyAlignment="1">
      <alignment horizontal="left" vertical="center"/>
    </xf>
    <xf numFmtId="0" fontId="44" fillId="0" borderId="10" xfId="42" applyFont="1" applyBorder="1" applyAlignment="1">
      <alignment horizontal="center" vertical="center"/>
    </xf>
    <xf numFmtId="0" fontId="44" fillId="35" borderId="10" xfId="42" applyFont="1" applyFill="1" applyBorder="1" applyAlignment="1">
      <alignment horizontal="center" vertical="center"/>
    </xf>
    <xf numFmtId="0" fontId="26" fillId="0" borderId="0" xfId="42" applyFont="1" applyAlignment="1">
      <alignment vertical="center"/>
    </xf>
    <xf numFmtId="0" fontId="27" fillId="0" borderId="0" xfId="42" applyFont="1" applyAlignment="1">
      <alignment vertical="center" wrapText="1"/>
    </xf>
    <xf numFmtId="0" fontId="48" fillId="0" borderId="0" xfId="0" applyFont="1" applyAlignment="1">
      <alignment vertical="center" wrapText="1"/>
    </xf>
    <xf numFmtId="0" fontId="49" fillId="0" borderId="0" xfId="0" applyFont="1" applyAlignment="1">
      <alignment vertical="center"/>
    </xf>
    <xf numFmtId="0" fontId="48" fillId="0" borderId="0" xfId="0" applyFont="1" applyAlignment="1">
      <alignment vertical="center"/>
    </xf>
    <xf numFmtId="0" fontId="43" fillId="40" borderId="10" xfId="0" applyFont="1" applyFill="1" applyBorder="1" applyAlignment="1">
      <alignment horizontal="center" vertical="center" wrapText="1"/>
    </xf>
    <xf numFmtId="0" fontId="49" fillId="0" borderId="10" xfId="0" applyFont="1" applyBorder="1" applyAlignment="1">
      <alignment vertical="center" wrapText="1"/>
    </xf>
    <xf numFmtId="0" fontId="26" fillId="0" borderId="10" xfId="0" applyFont="1" applyBorder="1" applyAlignment="1">
      <alignment horizontal="center" vertical="center"/>
    </xf>
    <xf numFmtId="0" fontId="28" fillId="0" borderId="0" xfId="42" applyFont="1" applyAlignment="1">
      <alignment vertical="center" wrapText="1"/>
    </xf>
    <xf numFmtId="0" fontId="55" fillId="0" borderId="0" xfId="0" applyFont="1" applyAlignment="1">
      <alignment vertical="center" wrapText="1"/>
    </xf>
    <xf numFmtId="0" fontId="0" fillId="0" borderId="11" xfId="0" applyBorder="1"/>
    <xf numFmtId="0" fontId="0" fillId="0" borderId="13" xfId="0" applyBorder="1"/>
    <xf numFmtId="0" fontId="0" fillId="0" borderId="12" xfId="0" applyBorder="1"/>
    <xf numFmtId="0" fontId="0" fillId="0" borderId="15" xfId="0" applyBorder="1"/>
    <xf numFmtId="0" fontId="0" fillId="0" borderId="23" xfId="0" applyBorder="1"/>
    <xf numFmtId="0" fontId="0" fillId="0" borderId="23" xfId="0" applyBorder="1" applyAlignment="1">
      <alignment horizontal="right"/>
    </xf>
    <xf numFmtId="9" fontId="0" fillId="43" borderId="10" xfId="43" applyFont="1" applyFill="1" applyBorder="1" applyAlignment="1">
      <alignment horizontal="center"/>
    </xf>
    <xf numFmtId="0" fontId="0" fillId="0" borderId="10" xfId="0" applyBorder="1" applyAlignment="1">
      <alignment horizontal="center"/>
    </xf>
    <xf numFmtId="0" fontId="0" fillId="0" borderId="20" xfId="0" applyBorder="1"/>
    <xf numFmtId="0" fontId="0" fillId="0" borderId="19" xfId="0" applyBorder="1"/>
    <xf numFmtId="0" fontId="0" fillId="0" borderId="21" xfId="0" applyBorder="1"/>
    <xf numFmtId="0" fontId="25" fillId="0" borderId="0" xfId="42" applyFont="1"/>
    <xf numFmtId="0" fontId="49" fillId="0" borderId="23" xfId="0" applyFont="1" applyBorder="1" applyAlignment="1">
      <alignment horizontal="center" vertical="center"/>
    </xf>
    <xf numFmtId="0" fontId="49" fillId="0" borderId="0" xfId="0" applyFont="1" applyAlignment="1">
      <alignment horizontal="center" vertical="center"/>
    </xf>
    <xf numFmtId="0" fontId="49" fillId="0" borderId="15" xfId="0" applyFont="1" applyBorder="1" applyAlignment="1">
      <alignment vertical="center"/>
    </xf>
    <xf numFmtId="0" fontId="49" fillId="0" borderId="23" xfId="0" applyFont="1" applyBorder="1" applyAlignment="1">
      <alignment vertical="center"/>
    </xf>
    <xf numFmtId="0" fontId="48" fillId="0" borderId="0" xfId="0" applyFont="1" applyAlignment="1">
      <alignment horizontal="center" vertical="center"/>
    </xf>
    <xf numFmtId="0" fontId="49" fillId="0" borderId="25" xfId="0" applyFont="1" applyBorder="1" applyAlignment="1" applyProtection="1">
      <alignment horizontal="center" vertical="center"/>
      <protection locked="0"/>
    </xf>
    <xf numFmtId="0" fontId="49" fillId="0" borderId="0" xfId="0" applyFont="1" applyAlignment="1">
      <alignment horizontal="right" vertical="center"/>
    </xf>
    <xf numFmtId="9" fontId="48" fillId="42" borderId="26" xfId="43" applyFont="1" applyFill="1" applyBorder="1" applyAlignment="1">
      <alignment horizontal="center" vertical="center"/>
    </xf>
    <xf numFmtId="10" fontId="49" fillId="0" borderId="0" xfId="43" applyNumberFormat="1" applyFont="1" applyBorder="1" applyAlignment="1">
      <alignment horizontal="center" vertical="center"/>
    </xf>
    <xf numFmtId="9" fontId="49" fillId="0" borderId="0" xfId="43" applyFont="1" applyBorder="1" applyAlignment="1">
      <alignment horizontal="center" vertical="center"/>
    </xf>
    <xf numFmtId="0" fontId="26" fillId="0" borderId="20" xfId="42" applyFont="1" applyBorder="1"/>
    <xf numFmtId="0" fontId="49" fillId="0" borderId="19" xfId="0" applyFont="1" applyBorder="1" applyAlignment="1">
      <alignment vertical="center"/>
    </xf>
    <xf numFmtId="0" fontId="49" fillId="0" borderId="21" xfId="0" applyFont="1" applyBorder="1" applyAlignment="1">
      <alignment vertical="center"/>
    </xf>
    <xf numFmtId="1" fontId="48" fillId="42" borderId="26" xfId="43" applyNumberFormat="1" applyFont="1" applyFill="1" applyBorder="1" applyAlignment="1">
      <alignment horizontal="center" vertical="center"/>
    </xf>
    <xf numFmtId="0" fontId="58" fillId="0" borderId="23" xfId="0" applyFont="1" applyBorder="1" applyAlignment="1">
      <alignment vertical="center"/>
    </xf>
    <xf numFmtId="10" fontId="56" fillId="33" borderId="10" xfId="43" applyNumberFormat="1" applyFont="1" applyFill="1" applyBorder="1" applyAlignment="1" applyProtection="1">
      <alignment horizontal="center" vertical="center"/>
    </xf>
    <xf numFmtId="10" fontId="56" fillId="36" borderId="10" xfId="43" applyNumberFormat="1" applyFont="1" applyFill="1" applyBorder="1" applyAlignment="1" applyProtection="1">
      <alignment horizontal="center" vertical="center"/>
      <protection locked="0"/>
    </xf>
    <xf numFmtId="0" fontId="49" fillId="0" borderId="10" xfId="0" applyFont="1" applyBorder="1" applyAlignment="1">
      <alignment vertical="center"/>
    </xf>
    <xf numFmtId="0" fontId="59" fillId="38" borderId="10" xfId="0" applyFont="1" applyFill="1" applyBorder="1" applyAlignment="1">
      <alignment horizontal="center" vertical="center" wrapText="1"/>
    </xf>
    <xf numFmtId="0" fontId="25" fillId="0" borderId="23" xfId="42" applyFont="1" applyBorder="1"/>
    <xf numFmtId="0" fontId="40" fillId="0" borderId="0" xfId="42" applyFont="1"/>
    <xf numFmtId="0" fontId="40" fillId="0" borderId="15" xfId="42" applyFont="1" applyBorder="1"/>
    <xf numFmtId="0" fontId="40" fillId="0" borderId="23" xfId="42" applyFont="1" applyBorder="1"/>
    <xf numFmtId="0" fontId="26" fillId="0" borderId="23" xfId="42" applyFont="1" applyBorder="1"/>
    <xf numFmtId="0" fontId="26" fillId="0" borderId="0" xfId="42" applyFont="1"/>
    <xf numFmtId="0" fontId="25" fillId="0" borderId="15" xfId="42" applyFont="1" applyBorder="1"/>
    <xf numFmtId="0" fontId="26" fillId="0" borderId="23" xfId="42" applyFont="1" applyBorder="1" applyAlignment="1">
      <alignment horizontal="left" indent="2"/>
    </xf>
    <xf numFmtId="0" fontId="26" fillId="0" borderId="0" xfId="42" applyFont="1" applyAlignment="1">
      <alignment horizontal="left" indent="2"/>
    </xf>
    <xf numFmtId="0" fontId="41" fillId="0" borderId="15" xfId="42" applyFont="1" applyBorder="1"/>
    <xf numFmtId="0" fontId="41" fillId="0" borderId="0" xfId="42" applyFont="1"/>
    <xf numFmtId="0" fontId="41" fillId="0" borderId="0" xfId="42" applyFont="1" applyAlignment="1">
      <alignment horizontal="center"/>
    </xf>
    <xf numFmtId="0" fontId="41" fillId="0" borderId="15" xfId="42" applyFont="1" applyBorder="1" applyAlignment="1">
      <alignment horizontal="center"/>
    </xf>
    <xf numFmtId="0" fontId="42" fillId="0" borderId="0" xfId="42" applyFont="1"/>
    <xf numFmtId="0" fontId="42" fillId="0" borderId="15" xfId="42" applyFont="1" applyBorder="1"/>
    <xf numFmtId="0" fontId="37" fillId="0" borderId="20" xfId="0" applyFont="1" applyBorder="1"/>
    <xf numFmtId="0" fontId="37" fillId="0" borderId="19" xfId="0" applyFont="1" applyBorder="1"/>
    <xf numFmtId="0" fontId="37" fillId="0" borderId="21" xfId="0" applyFont="1" applyBorder="1"/>
    <xf numFmtId="0" fontId="26" fillId="0" borderId="0" xfId="42" applyFont="1" applyAlignment="1" applyProtection="1">
      <alignment vertical="top"/>
      <protection locked="0"/>
    </xf>
    <xf numFmtId="1" fontId="25" fillId="42" borderId="10" xfId="42" applyNumberFormat="1" applyFont="1" applyFill="1" applyBorder="1" applyAlignment="1" applyProtection="1">
      <alignment horizontal="center" vertical="center"/>
      <protection locked="0"/>
    </xf>
    <xf numFmtId="0" fontId="26" fillId="0" borderId="0" xfId="42" applyFont="1" applyAlignment="1">
      <alignment horizontal="left"/>
    </xf>
    <xf numFmtId="0" fontId="29" fillId="0" borderId="0" xfId="42" applyFont="1"/>
    <xf numFmtId="0" fontId="29" fillId="0" borderId="0" xfId="42" applyFont="1" applyAlignment="1">
      <alignment horizontal="left" vertical="center" wrapText="1"/>
    </xf>
    <xf numFmtId="0" fontId="29" fillId="0" borderId="0" xfId="42" applyFont="1" applyAlignment="1">
      <alignment horizontal="left" vertical="center"/>
    </xf>
    <xf numFmtId="9" fontId="25" fillId="42" borderId="10" xfId="43" applyFont="1" applyFill="1" applyBorder="1" applyAlignment="1" applyProtection="1">
      <alignment horizontal="center" vertical="center" wrapText="1"/>
      <protection locked="0"/>
    </xf>
    <xf numFmtId="0" fontId="26" fillId="0" borderId="0" xfId="42" applyFont="1" applyAlignment="1">
      <alignment vertical="top"/>
    </xf>
    <xf numFmtId="10" fontId="25" fillId="35" borderId="10" xfId="42" applyNumberFormat="1" applyFont="1" applyFill="1" applyBorder="1" applyAlignment="1">
      <alignment horizontal="center" vertical="center" wrapText="1"/>
    </xf>
    <xf numFmtId="0" fontId="39" fillId="0" borderId="11" xfId="42" applyFont="1" applyBorder="1" applyAlignment="1">
      <alignment horizontal="center"/>
    </xf>
    <xf numFmtId="0" fontId="39" fillId="0" borderId="13" xfId="42" applyFont="1" applyBorder="1" applyAlignment="1">
      <alignment horizontal="center"/>
    </xf>
    <xf numFmtId="0" fontId="39" fillId="0" borderId="12" xfId="42" applyFont="1" applyBorder="1" applyAlignment="1">
      <alignment horizontal="center"/>
    </xf>
    <xf numFmtId="0" fontId="25" fillId="0" borderId="23" xfId="42" applyFont="1" applyBorder="1" applyAlignment="1">
      <alignment horizontal="left" vertical="top"/>
    </xf>
    <xf numFmtId="0" fontId="29" fillId="0" borderId="0" xfId="42" applyFont="1" applyAlignment="1">
      <alignment vertical="top"/>
    </xf>
    <xf numFmtId="0" fontId="49" fillId="0" borderId="0" xfId="0" applyFont="1" applyAlignment="1">
      <alignment vertical="center" wrapText="1"/>
    </xf>
    <xf numFmtId="10" fontId="49" fillId="0" borderId="0" xfId="43" applyNumberFormat="1" applyFont="1" applyBorder="1" applyAlignment="1">
      <alignment vertical="center" wrapText="1"/>
    </xf>
    <xf numFmtId="10" fontId="49" fillId="0" borderId="0" xfId="43" applyNumberFormat="1" applyFont="1" applyFill="1" applyBorder="1" applyAlignment="1">
      <alignment vertical="center" wrapText="1"/>
    </xf>
    <xf numFmtId="10" fontId="0" fillId="0" borderId="10" xfId="43" applyNumberFormat="1" applyFont="1" applyBorder="1" applyAlignment="1">
      <alignment horizontal="center" vertical="center"/>
    </xf>
    <xf numFmtId="0" fontId="0" fillId="0" borderId="0" xfId="0" applyAlignment="1">
      <alignment vertical="center"/>
    </xf>
    <xf numFmtId="0" fontId="0" fillId="0" borderId="10" xfId="0" applyBorder="1" applyAlignment="1">
      <alignment vertical="center" wrapText="1"/>
    </xf>
    <xf numFmtId="0" fontId="26" fillId="0" borderId="10" xfId="42" applyFont="1" applyBorder="1" applyAlignment="1">
      <alignment horizontal="center" vertical="center" wrapText="1"/>
    </xf>
    <xf numFmtId="0" fontId="22" fillId="0" borderId="0" xfId="42" applyFont="1" applyAlignment="1">
      <alignment horizontal="center" vertical="center" wrapText="1"/>
    </xf>
    <xf numFmtId="0" fontId="27" fillId="38" borderId="10" xfId="42" applyFont="1" applyFill="1" applyBorder="1" applyAlignment="1">
      <alignment horizontal="center" vertical="center" wrapText="1"/>
    </xf>
    <xf numFmtId="0" fontId="33" fillId="40" borderId="10" xfId="42" applyFont="1" applyFill="1" applyBorder="1" applyAlignment="1">
      <alignment horizontal="center" vertical="center" wrapText="1"/>
    </xf>
    <xf numFmtId="0" fontId="26" fillId="0" borderId="0" xfId="42" applyFont="1" applyAlignment="1">
      <alignment horizontal="left" vertical="center" wrapText="1"/>
    </xf>
    <xf numFmtId="0" fontId="49" fillId="0" borderId="0" xfId="0" applyFont="1" applyAlignment="1">
      <alignment horizontal="left" vertical="center" wrapText="1"/>
    </xf>
    <xf numFmtId="0" fontId="26" fillId="0" borderId="0" xfId="42" applyFont="1" applyAlignment="1">
      <alignment horizontal="left" vertical="top"/>
    </xf>
    <xf numFmtId="0" fontId="25" fillId="0" borderId="0" xfId="42" applyFont="1" applyAlignment="1">
      <alignment horizontal="center"/>
    </xf>
    <xf numFmtId="0" fontId="28" fillId="43" borderId="10" xfId="42" applyFont="1" applyFill="1" applyBorder="1" applyAlignment="1" applyProtection="1">
      <alignment horizontal="center" vertical="top" wrapText="1"/>
      <protection locked="0"/>
    </xf>
    <xf numFmtId="0" fontId="25" fillId="0" borderId="0" xfId="42" applyFont="1" applyAlignment="1">
      <alignment horizontal="left" vertical="center" wrapText="1"/>
    </xf>
    <xf numFmtId="0" fontId="25" fillId="37" borderId="24" xfId="42" applyFont="1" applyFill="1" applyBorder="1" applyAlignment="1">
      <alignment horizontal="center" vertical="center" wrapText="1"/>
    </xf>
    <xf numFmtId="0" fontId="26" fillId="36" borderId="29" xfId="42" applyFont="1" applyFill="1" applyBorder="1" applyAlignment="1">
      <alignment horizontal="left" wrapText="1"/>
    </xf>
    <xf numFmtId="0" fontId="26" fillId="36" borderId="30" xfId="42" applyFont="1" applyFill="1" applyBorder="1" applyAlignment="1">
      <alignment horizontal="left" wrapText="1"/>
    </xf>
    <xf numFmtId="0" fontId="26" fillId="36" borderId="31" xfId="42" applyFont="1" applyFill="1" applyBorder="1" applyAlignment="1">
      <alignment horizontal="left" wrapText="1"/>
    </xf>
    <xf numFmtId="0" fontId="62" fillId="0" borderId="0" xfId="0" applyFont="1"/>
    <xf numFmtId="0" fontId="25" fillId="37" borderId="10" xfId="42" applyFont="1" applyFill="1" applyBorder="1" applyAlignment="1">
      <alignment horizontal="center" vertical="center" wrapText="1"/>
    </xf>
    <xf numFmtId="0" fontId="26" fillId="36" borderId="10" xfId="0" applyFont="1" applyFill="1" applyBorder="1" applyAlignment="1">
      <alignment horizontal="center" vertical="center" wrapText="1"/>
    </xf>
    <xf numFmtId="0" fontId="25" fillId="0" borderId="0" xfId="42" applyFont="1" applyAlignment="1">
      <alignment horizontal="left" vertical="top" wrapText="1"/>
    </xf>
    <xf numFmtId="0" fontId="25" fillId="0" borderId="0" xfId="42" applyFont="1" applyBorder="1" applyAlignment="1">
      <alignment horizontal="left" vertical="top" wrapText="1"/>
    </xf>
    <xf numFmtId="0" fontId="64" fillId="45" borderId="10" xfId="0" applyFont="1" applyFill="1" applyBorder="1" applyAlignment="1">
      <alignment horizontal="center"/>
    </xf>
    <xf numFmtId="0" fontId="65" fillId="0" borderId="10" xfId="0" applyFont="1" applyBorder="1" applyAlignment="1">
      <alignment horizontal="center"/>
    </xf>
    <xf numFmtId="0" fontId="65" fillId="0" borderId="10" xfId="0" applyFont="1" applyBorder="1"/>
    <xf numFmtId="0" fontId="65" fillId="0" borderId="35" xfId="0" applyFont="1" applyBorder="1" applyAlignment="1">
      <alignment horizontal="center"/>
    </xf>
    <xf numFmtId="0" fontId="65" fillId="0" borderId="35" xfId="0" applyFont="1" applyBorder="1"/>
    <xf numFmtId="0" fontId="66" fillId="0" borderId="0" xfId="0" applyFont="1" applyBorder="1" applyAlignment="1">
      <alignment horizontal="center"/>
    </xf>
    <xf numFmtId="0" fontId="67" fillId="0" borderId="10" xfId="0" applyFont="1" applyBorder="1"/>
    <xf numFmtId="0" fontId="67" fillId="0" borderId="10" xfId="0" applyFont="1" applyBorder="1" applyAlignment="1">
      <alignment horizontal="center"/>
    </xf>
    <xf numFmtId="0" fontId="67" fillId="0" borderId="10" xfId="0" applyNumberFormat="1" applyFont="1" applyBorder="1" applyAlignment="1">
      <alignment horizontal="center"/>
    </xf>
    <xf numFmtId="0" fontId="56" fillId="0" borderId="10" xfId="0" applyFont="1" applyBorder="1" applyAlignment="1">
      <alignment horizontal="right" vertical="center"/>
    </xf>
    <xf numFmtId="8" fontId="56" fillId="0" borderId="10" xfId="0" applyNumberFormat="1" applyFont="1" applyBorder="1" applyAlignment="1">
      <alignment horizontal="right" vertical="center"/>
    </xf>
    <xf numFmtId="0" fontId="56" fillId="0" borderId="10" xfId="0" applyFont="1" applyBorder="1" applyAlignment="1">
      <alignment horizontal="center" vertical="center"/>
    </xf>
    <xf numFmtId="0" fontId="68" fillId="44" borderId="10" xfId="0" applyFont="1" applyFill="1" applyBorder="1" applyAlignment="1">
      <alignment horizontal="center" vertical="center" wrapText="1"/>
    </xf>
    <xf numFmtId="0" fontId="26" fillId="0" borderId="33" xfId="0" applyFont="1" applyBorder="1" applyAlignment="1">
      <alignment horizontal="center" vertical="center"/>
    </xf>
    <xf numFmtId="0" fontId="26" fillId="36" borderId="33" xfId="0" applyFont="1" applyFill="1" applyBorder="1" applyAlignment="1">
      <alignment horizontal="center" vertical="center" wrapText="1"/>
    </xf>
    <xf numFmtId="0" fontId="26" fillId="0" borderId="41" xfId="0" applyFont="1" applyBorder="1" applyAlignment="1">
      <alignment horizontal="center" vertical="center"/>
    </xf>
    <xf numFmtId="0" fontId="26" fillId="36" borderId="41" xfId="0" applyFont="1" applyFill="1" applyBorder="1" applyAlignment="1">
      <alignment horizontal="center" vertical="center" wrapText="1"/>
    </xf>
    <xf numFmtId="0" fontId="51" fillId="41" borderId="41" xfId="0" applyFont="1" applyFill="1" applyBorder="1" applyAlignment="1">
      <alignment horizontal="center" vertical="center" wrapText="1"/>
    </xf>
    <xf numFmtId="0" fontId="51" fillId="41" borderId="44" xfId="0" applyFont="1" applyFill="1" applyBorder="1" applyAlignment="1">
      <alignment horizontal="center" vertical="center" wrapText="1"/>
    </xf>
    <xf numFmtId="0" fontId="18" fillId="0" borderId="0" xfId="42" applyFont="1" applyBorder="1" applyAlignment="1">
      <alignment wrapText="1"/>
    </xf>
    <xf numFmtId="0" fontId="0" fillId="36" borderId="10" xfId="0" applyFill="1" applyBorder="1" applyAlignment="1">
      <alignment vertical="center" wrapText="1"/>
    </xf>
    <xf numFmtId="10" fontId="0" fillId="36" borderId="10" xfId="43" applyNumberFormat="1" applyFont="1" applyFill="1" applyBorder="1" applyAlignment="1">
      <alignment horizontal="center" vertical="center"/>
    </xf>
    <xf numFmtId="0" fontId="67" fillId="0" borderId="10" xfId="0" applyFont="1" applyBorder="1" applyAlignment="1">
      <alignment wrapText="1"/>
    </xf>
    <xf numFmtId="0" fontId="40" fillId="0" borderId="24" xfId="42" applyFont="1" applyBorder="1"/>
    <xf numFmtId="0" fontId="40" fillId="0" borderId="49" xfId="42" applyFont="1" applyBorder="1"/>
    <xf numFmtId="0" fontId="40" fillId="0" borderId="10" xfId="42" applyFont="1" applyBorder="1"/>
    <xf numFmtId="0" fontId="40" fillId="0" borderId="51" xfId="42" applyFont="1" applyBorder="1"/>
    <xf numFmtId="0" fontId="40" fillId="0" borderId="41" xfId="42" applyFont="1" applyBorder="1"/>
    <xf numFmtId="0" fontId="40" fillId="0" borderId="36" xfId="42" applyFont="1" applyBorder="1"/>
    <xf numFmtId="0" fontId="40" fillId="0" borderId="44" xfId="42" applyFont="1" applyBorder="1"/>
    <xf numFmtId="0" fontId="69" fillId="0" borderId="0" xfId="42" applyFont="1" applyAlignment="1">
      <alignment horizontal="center"/>
    </xf>
    <xf numFmtId="0" fontId="40" fillId="0" borderId="0" xfId="42" applyFont="1" applyAlignment="1">
      <alignment horizontal="center"/>
    </xf>
    <xf numFmtId="0" fontId="70" fillId="0" borderId="0" xfId="0" applyFont="1"/>
    <xf numFmtId="0" fontId="26" fillId="36" borderId="10" xfId="0" applyFont="1" applyFill="1" applyBorder="1" applyAlignment="1">
      <alignment horizontal="center" vertical="center" wrapText="1"/>
    </xf>
    <xf numFmtId="0" fontId="26" fillId="36" borderId="41" xfId="0" applyFont="1" applyFill="1" applyBorder="1" applyAlignment="1">
      <alignment horizontal="center" vertical="center" wrapText="1"/>
    </xf>
    <xf numFmtId="0" fontId="71" fillId="40" borderId="45" xfId="42" applyFont="1" applyFill="1" applyBorder="1" applyAlignment="1">
      <alignment horizontal="center" vertical="center" wrapText="1"/>
    </xf>
    <xf numFmtId="0" fontId="71" fillId="40" borderId="46" xfId="42" applyFont="1" applyFill="1" applyBorder="1" applyAlignment="1">
      <alignment horizontal="center" vertical="center" wrapText="1"/>
    </xf>
    <xf numFmtId="0" fontId="71" fillId="40" borderId="47" xfId="42" applyFont="1" applyFill="1" applyBorder="1" applyAlignment="1">
      <alignment horizontal="center" vertical="center" wrapText="1"/>
    </xf>
    <xf numFmtId="0" fontId="40" fillId="35" borderId="48" xfId="42" applyFont="1" applyFill="1" applyBorder="1"/>
    <xf numFmtId="0" fontId="40" fillId="35" borderId="50" xfId="42" applyFont="1" applyFill="1" applyBorder="1"/>
    <xf numFmtId="0" fontId="40" fillId="35" borderId="52" xfId="42" applyFont="1" applyFill="1" applyBorder="1"/>
    <xf numFmtId="0" fontId="25" fillId="0" borderId="0" xfId="42" applyFont="1" applyAlignment="1">
      <alignment horizontal="center" wrapText="1"/>
    </xf>
    <xf numFmtId="0" fontId="26" fillId="0" borderId="0" xfId="42" applyFont="1" applyAlignment="1">
      <alignment horizontal="center" wrapText="1"/>
    </xf>
    <xf numFmtId="0" fontId="33" fillId="41" borderId="11" xfId="42" applyFont="1" applyFill="1" applyBorder="1" applyAlignment="1">
      <alignment horizontal="center" wrapText="1"/>
    </xf>
    <xf numFmtId="0" fontId="33" fillId="41" borderId="13" xfId="42" applyFont="1" applyFill="1" applyBorder="1" applyAlignment="1">
      <alignment horizontal="center" wrapText="1"/>
    </xf>
    <xf numFmtId="0" fontId="34" fillId="41" borderId="13" xfId="42" applyFont="1" applyFill="1" applyBorder="1" applyAlignment="1">
      <alignment wrapText="1"/>
    </xf>
    <xf numFmtId="0" fontId="34" fillId="41" borderId="12" xfId="42" applyFont="1" applyFill="1" applyBorder="1" applyAlignment="1">
      <alignment wrapText="1"/>
    </xf>
    <xf numFmtId="0" fontId="35" fillId="41" borderId="23" xfId="42" applyFont="1" applyFill="1" applyBorder="1" applyAlignment="1">
      <alignment horizontal="center" wrapText="1"/>
    </xf>
    <xf numFmtId="0" fontId="35" fillId="41" borderId="0" xfId="42" applyFont="1" applyFill="1" applyAlignment="1">
      <alignment horizontal="center" wrapText="1"/>
    </xf>
    <xf numFmtId="0" fontId="36" fillId="41" borderId="0" xfId="42" applyFont="1" applyFill="1" applyAlignment="1">
      <alignment wrapText="1"/>
    </xf>
    <xf numFmtId="0" fontId="36" fillId="41" borderId="15" xfId="42" applyFont="1" applyFill="1" applyBorder="1" applyAlignment="1">
      <alignment wrapText="1"/>
    </xf>
    <xf numFmtId="0" fontId="26" fillId="0" borderId="0" xfId="42" applyFont="1" applyAlignment="1" applyProtection="1">
      <alignment horizontal="center" wrapText="1"/>
      <protection locked="0"/>
    </xf>
    <xf numFmtId="0" fontId="27" fillId="42" borderId="10" xfId="42" applyFont="1" applyFill="1" applyBorder="1" applyAlignment="1">
      <alignment horizontal="center" vertical="center" wrapText="1"/>
    </xf>
    <xf numFmtId="0" fontId="27" fillId="42" borderId="10" xfId="42" applyFont="1" applyFill="1" applyBorder="1" applyAlignment="1">
      <alignment vertical="center" wrapText="1"/>
    </xf>
    <xf numFmtId="0" fontId="26" fillId="38" borderId="10" xfId="42" applyFont="1" applyFill="1" applyBorder="1" applyAlignment="1">
      <alignment horizontal="center" wrapText="1"/>
    </xf>
    <xf numFmtId="0" fontId="26" fillId="38" borderId="10" xfId="42" applyFont="1" applyFill="1" applyBorder="1" applyAlignment="1">
      <alignment wrapText="1"/>
    </xf>
    <xf numFmtId="0" fontId="26" fillId="0" borderId="16" xfId="42" applyFont="1" applyBorder="1" applyAlignment="1">
      <alignment vertical="top" wrapText="1"/>
    </xf>
    <xf numFmtId="0" fontId="26" fillId="0" borderId="17" xfId="42" applyFont="1" applyBorder="1" applyAlignment="1">
      <alignment vertical="top" wrapText="1"/>
    </xf>
    <xf numFmtId="0" fontId="26" fillId="0" borderId="18" xfId="42" applyFont="1" applyBorder="1" applyAlignment="1">
      <alignment vertical="top" wrapText="1"/>
    </xf>
    <xf numFmtId="0" fontId="26" fillId="0" borderId="10" xfId="42" applyFont="1" applyBorder="1" applyAlignment="1">
      <alignment vertical="top" wrapText="1"/>
    </xf>
    <xf numFmtId="0" fontId="25" fillId="0" borderId="10" xfId="42" applyFont="1" applyBorder="1" applyAlignment="1">
      <alignment horizontal="left" vertical="top" wrapText="1"/>
    </xf>
    <xf numFmtId="0" fontId="29" fillId="0" borderId="17" xfId="42" applyFont="1" applyBorder="1" applyAlignment="1">
      <alignment horizontal="right" vertical="top" wrapText="1"/>
    </xf>
    <xf numFmtId="0" fontId="29" fillId="0" borderId="16" xfId="42" applyFont="1" applyBorder="1" applyAlignment="1">
      <alignment horizontal="right" vertical="top" wrapText="1"/>
    </xf>
    <xf numFmtId="0" fontId="26" fillId="0" borderId="10" xfId="42" applyFont="1" applyBorder="1" applyAlignment="1">
      <alignment wrapText="1"/>
    </xf>
    <xf numFmtId="0" fontId="25" fillId="0" borderId="16" xfId="42" applyFont="1" applyBorder="1" applyAlignment="1">
      <alignment horizontal="center" vertical="center" wrapText="1"/>
    </xf>
    <xf numFmtId="0" fontId="25" fillId="0" borderId="17" xfId="42" applyFont="1" applyBorder="1" applyAlignment="1">
      <alignment horizontal="center" vertical="center" wrapText="1"/>
    </xf>
    <xf numFmtId="0" fontId="25" fillId="0" borderId="17" xfId="42" applyFont="1" applyBorder="1" applyAlignment="1">
      <alignment horizontal="center" wrapText="1"/>
    </xf>
    <xf numFmtId="0" fontId="25" fillId="0" borderId="18" xfId="42" applyFont="1" applyBorder="1" applyAlignment="1">
      <alignment horizontal="center" wrapText="1"/>
    </xf>
    <xf numFmtId="49" fontId="26" fillId="0" borderId="17" xfId="42" applyNumberFormat="1" applyFont="1" applyBorder="1" applyAlignment="1">
      <alignment horizontal="center" vertical="top" wrapText="1"/>
    </xf>
    <xf numFmtId="0" fontId="27" fillId="42" borderId="16" xfId="42" applyFont="1" applyFill="1" applyBorder="1" applyAlignment="1">
      <alignment horizontal="center" vertical="center" wrapText="1"/>
    </xf>
    <xf numFmtId="0" fontId="27" fillId="42" borderId="17" xfId="42" applyFont="1" applyFill="1" applyBorder="1" applyAlignment="1">
      <alignment horizontal="center" vertical="center" wrapText="1"/>
    </xf>
    <xf numFmtId="0" fontId="27" fillId="42" borderId="18" xfId="42" applyFont="1" applyFill="1" applyBorder="1" applyAlignment="1">
      <alignment horizontal="center" vertical="center" wrapText="1"/>
    </xf>
    <xf numFmtId="0" fontId="26" fillId="0" borderId="11" xfId="42" applyFont="1" applyBorder="1" applyAlignment="1">
      <alignment horizontal="left" wrapText="1"/>
    </xf>
    <xf numFmtId="0" fontId="26" fillId="0" borderId="13" xfId="42" applyFont="1" applyBorder="1" applyAlignment="1">
      <alignment horizontal="left" wrapText="1"/>
    </xf>
    <xf numFmtId="0" fontId="26" fillId="0" borderId="12" xfId="42" applyFont="1" applyBorder="1" applyAlignment="1">
      <alignment horizontal="left" wrapText="1"/>
    </xf>
    <xf numFmtId="0" fontId="26" fillId="0" borderId="20" xfId="42" applyFont="1" applyBorder="1" applyAlignment="1">
      <alignment horizontal="left" wrapText="1"/>
    </xf>
    <xf numFmtId="0" fontId="26" fillId="0" borderId="19" xfId="42" applyFont="1" applyBorder="1" applyAlignment="1">
      <alignment horizontal="left" wrapText="1"/>
    </xf>
    <xf numFmtId="0" fontId="26" fillId="0" borderId="21" xfId="42" applyFont="1" applyBorder="1" applyAlignment="1">
      <alignment horizontal="left" wrapText="1"/>
    </xf>
    <xf numFmtId="0" fontId="26" fillId="0" borderId="10" xfId="42" applyFont="1" applyBorder="1" applyAlignment="1">
      <alignment horizontal="left" vertical="top" wrapText="1"/>
    </xf>
    <xf numFmtId="0" fontId="28" fillId="0" borderId="10" xfId="42" applyFont="1" applyBorder="1" applyAlignment="1">
      <alignment horizontal="left" vertical="top" wrapText="1"/>
    </xf>
    <xf numFmtId="0" fontId="29" fillId="0" borderId="10" xfId="42" applyFont="1" applyBorder="1" applyAlignment="1">
      <alignment horizontal="left" vertical="top" wrapText="1"/>
    </xf>
    <xf numFmtId="49" fontId="26" fillId="0" borderId="16" xfId="42" applyNumberFormat="1" applyFont="1" applyBorder="1" applyAlignment="1">
      <alignment horizontal="left" vertical="top" wrapText="1"/>
    </xf>
    <xf numFmtId="49" fontId="26" fillId="0" borderId="17" xfId="42" applyNumberFormat="1" applyFont="1" applyBorder="1" applyAlignment="1">
      <alignment horizontal="left" vertical="top" wrapText="1"/>
    </xf>
    <xf numFmtId="49" fontId="26" fillId="0" borderId="18" xfId="42" applyNumberFormat="1" applyFont="1" applyBorder="1" applyAlignment="1">
      <alignment horizontal="left" vertical="top" wrapText="1"/>
    </xf>
    <xf numFmtId="0" fontId="39" fillId="34" borderId="10" xfId="42" applyFont="1" applyFill="1" applyBorder="1" applyAlignment="1">
      <alignment horizontal="center" wrapText="1"/>
    </xf>
    <xf numFmtId="0" fontId="63" fillId="34" borderId="10" xfId="42" applyFont="1" applyFill="1" applyBorder="1" applyAlignment="1">
      <alignment horizontal="center" wrapText="1"/>
    </xf>
    <xf numFmtId="0" fontId="26" fillId="0" borderId="10" xfId="42" applyFont="1" applyBorder="1" applyAlignment="1">
      <alignment horizontal="center" vertical="top" wrapText="1"/>
    </xf>
    <xf numFmtId="0" fontId="26" fillId="0" borderId="17" xfId="42" applyFont="1" applyBorder="1" applyAlignment="1">
      <alignment horizontal="center" vertical="top" wrapText="1"/>
    </xf>
    <xf numFmtId="0" fontId="66" fillId="0" borderId="0" xfId="0" applyFont="1" applyBorder="1" applyAlignment="1">
      <alignment horizontal="center"/>
    </xf>
    <xf numFmtId="0" fontId="65" fillId="0" borderId="0" xfId="0" applyFont="1" applyFill="1" applyBorder="1" applyAlignment="1">
      <alignment horizontal="left" wrapText="1"/>
    </xf>
    <xf numFmtId="0" fontId="61" fillId="44" borderId="10" xfId="0" applyFont="1" applyFill="1" applyBorder="1" applyAlignment="1">
      <alignment horizontal="center"/>
    </xf>
    <xf numFmtId="0" fontId="13" fillId="40" borderId="10" xfId="0" applyFont="1" applyFill="1" applyBorder="1" applyAlignment="1">
      <alignment horizontal="center"/>
    </xf>
    <xf numFmtId="0" fontId="25" fillId="36" borderId="10" xfId="42" applyFont="1" applyFill="1" applyBorder="1" applyAlignment="1">
      <alignment horizontal="center" vertical="center" wrapText="1"/>
    </xf>
    <xf numFmtId="0" fontId="25" fillId="37" borderId="16" xfId="42" applyFont="1" applyFill="1" applyBorder="1" applyAlignment="1">
      <alignment horizontal="center" vertical="center" wrapText="1"/>
    </xf>
    <xf numFmtId="0" fontId="25" fillId="37" borderId="17" xfId="42" applyFont="1" applyFill="1" applyBorder="1" applyAlignment="1">
      <alignment horizontal="center" vertical="center" wrapText="1"/>
    </xf>
    <xf numFmtId="0" fontId="25" fillId="37" borderId="18" xfId="42" applyFont="1" applyFill="1" applyBorder="1" applyAlignment="1">
      <alignment horizontal="center" vertical="center" wrapText="1"/>
    </xf>
    <xf numFmtId="0" fontId="26" fillId="0" borderId="16" xfId="42" applyFont="1" applyBorder="1" applyAlignment="1">
      <alignment horizontal="left" vertical="center" wrapText="1"/>
    </xf>
    <xf numFmtId="0" fontId="26" fillId="0" borderId="17" xfId="42" applyFont="1" applyBorder="1" applyAlignment="1">
      <alignment horizontal="left" vertical="center" wrapText="1"/>
    </xf>
    <xf numFmtId="0" fontId="26" fillId="0" borderId="18" xfId="42" applyFont="1" applyBorder="1" applyAlignment="1">
      <alignment horizontal="left" vertical="center" wrapText="1"/>
    </xf>
    <xf numFmtId="0" fontId="26" fillId="0" borderId="16" xfId="42" applyFont="1" applyBorder="1" applyAlignment="1">
      <alignment horizontal="left" vertical="top" wrapText="1"/>
    </xf>
    <xf numFmtId="0" fontId="26" fillId="0" borderId="17" xfId="42" applyFont="1" applyBorder="1" applyAlignment="1">
      <alignment horizontal="left" vertical="top" wrapText="1"/>
    </xf>
    <xf numFmtId="0" fontId="26" fillId="0" borderId="18" xfId="42" applyFont="1" applyBorder="1" applyAlignment="1">
      <alignment horizontal="left" vertical="top" wrapText="1"/>
    </xf>
    <xf numFmtId="0" fontId="25" fillId="33" borderId="10" xfId="42" applyFont="1" applyFill="1" applyBorder="1" applyAlignment="1">
      <alignment horizontal="center" vertical="center" wrapText="1"/>
    </xf>
    <xf numFmtId="0" fontId="26" fillId="33" borderId="14" xfId="42" applyFont="1" applyFill="1" applyBorder="1" applyAlignment="1">
      <alignment horizontal="center" vertical="center"/>
    </xf>
    <xf numFmtId="0" fontId="26" fillId="33" borderId="22" xfId="42" applyFont="1" applyFill="1" applyBorder="1" applyAlignment="1">
      <alignment horizontal="center" vertical="center"/>
    </xf>
    <xf numFmtId="0" fontId="26" fillId="33" borderId="24" xfId="42" applyFont="1" applyFill="1" applyBorder="1" applyAlignment="1">
      <alignment horizontal="center" vertical="center"/>
    </xf>
    <xf numFmtId="0" fontId="26" fillId="33" borderId="10" xfId="0" applyFont="1" applyFill="1" applyBorder="1" applyAlignment="1">
      <alignment horizontal="center" vertical="center" wrapText="1"/>
    </xf>
    <xf numFmtId="0" fontId="26" fillId="33" borderId="14" xfId="42" applyFont="1" applyFill="1" applyBorder="1" applyAlignment="1">
      <alignment horizontal="center" vertical="center" wrapText="1"/>
    </xf>
    <xf numFmtId="0" fontId="26" fillId="33" borderId="22" xfId="42" applyFont="1" applyFill="1" applyBorder="1" applyAlignment="1">
      <alignment horizontal="center" vertical="center" wrapText="1"/>
    </xf>
    <xf numFmtId="0" fontId="26" fillId="33" borderId="24" xfId="42" applyFont="1" applyFill="1" applyBorder="1" applyAlignment="1">
      <alignment horizontal="center" vertical="center" wrapText="1"/>
    </xf>
    <xf numFmtId="0" fontId="26" fillId="36" borderId="17" xfId="42" applyFont="1" applyFill="1" applyBorder="1" applyAlignment="1">
      <alignment horizontal="left" vertical="top" wrapText="1"/>
    </xf>
    <xf numFmtId="0" fontId="26" fillId="36" borderId="18" xfId="42" applyFont="1" applyFill="1" applyBorder="1" applyAlignment="1">
      <alignment horizontal="left" vertical="top" wrapText="1"/>
    </xf>
    <xf numFmtId="0" fontId="26" fillId="36" borderId="16" xfId="42" applyFont="1" applyFill="1" applyBorder="1" applyAlignment="1">
      <alignment horizontal="left" vertical="center" wrapText="1"/>
    </xf>
    <xf numFmtId="0" fontId="26" fillId="36" borderId="17" xfId="42" applyFont="1" applyFill="1" applyBorder="1" applyAlignment="1">
      <alignment horizontal="left" vertical="center" wrapText="1"/>
    </xf>
    <xf numFmtId="0" fontId="26" fillId="0" borderId="10" xfId="42" applyFont="1" applyBorder="1" applyAlignment="1">
      <alignment horizontal="left" vertical="center" wrapText="1"/>
    </xf>
    <xf numFmtId="0" fontId="29" fillId="36" borderId="17" xfId="42" applyFont="1" applyFill="1" applyBorder="1" applyAlignment="1">
      <alignment horizontal="left" vertical="top" wrapText="1"/>
    </xf>
    <xf numFmtId="0" fontId="29" fillId="36" borderId="18" xfId="42" applyFont="1" applyFill="1" applyBorder="1" applyAlignment="1">
      <alignment horizontal="left" vertical="top" wrapText="1"/>
    </xf>
    <xf numFmtId="0" fontId="26" fillId="36" borderId="14" xfId="42" applyFont="1" applyFill="1" applyBorder="1" applyAlignment="1">
      <alignment horizontal="center" vertical="center" wrapText="1"/>
    </xf>
    <xf numFmtId="0" fontId="26" fillId="36" borderId="22" xfId="42" applyFont="1" applyFill="1" applyBorder="1" applyAlignment="1">
      <alignment horizontal="center" vertical="center" wrapText="1"/>
    </xf>
    <xf numFmtId="0" fontId="26" fillId="36" borderId="24" xfId="42" applyFont="1" applyFill="1" applyBorder="1" applyAlignment="1">
      <alignment horizontal="center" vertical="center" wrapText="1"/>
    </xf>
    <xf numFmtId="0" fontId="26" fillId="36" borderId="10" xfId="0" applyFont="1" applyFill="1" applyBorder="1" applyAlignment="1">
      <alignment horizontal="center" vertical="center" wrapText="1"/>
    </xf>
    <xf numFmtId="0" fontId="25" fillId="0" borderId="11" xfId="42" applyFont="1" applyBorder="1" applyAlignment="1">
      <alignment horizontal="center" vertical="center" wrapText="1"/>
    </xf>
    <xf numFmtId="0" fontId="25" fillId="0" borderId="13" xfId="42" applyFont="1" applyBorder="1" applyAlignment="1">
      <alignment horizontal="center" vertical="center" wrapText="1"/>
    </xf>
    <xf numFmtId="0" fontId="25" fillId="0" borderId="12" xfId="42" applyFont="1" applyBorder="1" applyAlignment="1">
      <alignment horizontal="center" vertical="center" wrapText="1"/>
    </xf>
    <xf numFmtId="0" fontId="26" fillId="36" borderId="14" xfId="42" applyFont="1" applyFill="1" applyBorder="1" applyAlignment="1">
      <alignment horizontal="center" vertical="center"/>
    </xf>
    <xf numFmtId="0" fontId="26" fillId="36" borderId="22" xfId="42" applyFont="1" applyFill="1" applyBorder="1" applyAlignment="1">
      <alignment horizontal="center" vertical="center"/>
    </xf>
    <xf numFmtId="0" fontId="26" fillId="36" borderId="24" xfId="42" applyFont="1" applyFill="1" applyBorder="1" applyAlignment="1">
      <alignment horizontal="center" vertical="center"/>
    </xf>
    <xf numFmtId="0" fontId="26" fillId="36" borderId="16" xfId="42" applyFont="1" applyFill="1" applyBorder="1" applyAlignment="1">
      <alignment horizontal="left" vertical="top" wrapText="1"/>
    </xf>
    <xf numFmtId="0" fontId="26" fillId="36" borderId="10" xfId="42" applyFont="1" applyFill="1" applyBorder="1" applyAlignment="1">
      <alignment horizontal="left" vertical="center" wrapText="1"/>
    </xf>
    <xf numFmtId="0" fontId="26" fillId="36" borderId="10" xfId="42" applyFont="1" applyFill="1" applyBorder="1" applyAlignment="1">
      <alignment horizontal="left" vertical="top" wrapText="1"/>
    </xf>
    <xf numFmtId="0" fontId="29" fillId="36" borderId="10" xfId="42" applyFont="1" applyFill="1" applyBorder="1" applyAlignment="1">
      <alignment horizontal="left" vertical="top" wrapText="1"/>
    </xf>
    <xf numFmtId="0" fontId="26" fillId="0" borderId="10" xfId="42" applyFont="1" applyBorder="1" applyAlignment="1">
      <alignment horizontal="center" vertical="center" wrapText="1"/>
    </xf>
    <xf numFmtId="0" fontId="26" fillId="36" borderId="17" xfId="42" applyFont="1" applyFill="1" applyBorder="1" applyAlignment="1">
      <alignment horizontal="center" wrapText="1"/>
    </xf>
    <xf numFmtId="0" fontId="25" fillId="34" borderId="10" xfId="42" applyFont="1" applyFill="1" applyBorder="1" applyAlignment="1">
      <alignment horizontal="center" vertical="top" wrapText="1"/>
    </xf>
    <xf numFmtId="0" fontId="26" fillId="36" borderId="11" xfId="42" quotePrefix="1" applyFont="1" applyFill="1" applyBorder="1" applyAlignment="1">
      <alignment horizontal="left" vertical="top" wrapText="1"/>
    </xf>
    <xf numFmtId="0" fontId="26" fillId="36" borderId="13" xfId="42" applyFont="1" applyFill="1" applyBorder="1" applyAlignment="1">
      <alignment horizontal="left" vertical="top" wrapText="1"/>
    </xf>
    <xf numFmtId="0" fontId="26" fillId="36" borderId="12" xfId="42" applyFont="1" applyFill="1" applyBorder="1" applyAlignment="1">
      <alignment horizontal="left" vertical="top" wrapText="1"/>
    </xf>
    <xf numFmtId="0" fontId="29" fillId="36" borderId="10" xfId="42" applyFont="1" applyFill="1" applyBorder="1" applyAlignment="1">
      <alignment horizontal="left" wrapText="1"/>
    </xf>
    <xf numFmtId="0" fontId="22" fillId="0" borderId="0" xfId="42" applyFont="1" applyAlignment="1">
      <alignment horizontal="center" vertical="center" wrapText="1"/>
    </xf>
    <xf numFmtId="0" fontId="26" fillId="0" borderId="11" xfId="42" applyFont="1" applyBorder="1" applyAlignment="1">
      <alignment horizontal="left" vertical="top" wrapText="1"/>
    </xf>
    <xf numFmtId="0" fontId="26" fillId="0" borderId="13" xfId="42" applyFont="1" applyBorder="1" applyAlignment="1">
      <alignment horizontal="left" vertical="top" wrapText="1"/>
    </xf>
    <xf numFmtId="0" fontId="26" fillId="0" borderId="12" xfId="42" applyFont="1" applyBorder="1" applyAlignment="1">
      <alignment horizontal="left" vertical="top" wrapText="1"/>
    </xf>
    <xf numFmtId="0" fontId="29" fillId="36" borderId="17" xfId="42" applyFont="1" applyFill="1" applyBorder="1" applyAlignment="1">
      <alignment horizontal="center" wrapText="1"/>
    </xf>
    <xf numFmtId="0" fontId="25" fillId="36" borderId="16" xfId="42" applyFont="1" applyFill="1" applyBorder="1" applyAlignment="1">
      <alignment horizontal="left" vertical="top" wrapText="1"/>
    </xf>
    <xf numFmtId="0" fontId="25" fillId="36" borderId="27" xfId="42" applyFont="1" applyFill="1" applyBorder="1" applyAlignment="1">
      <alignment horizontal="left" vertical="top" wrapText="1"/>
    </xf>
    <xf numFmtId="0" fontId="26" fillId="36" borderId="19" xfId="42" applyFont="1" applyFill="1" applyBorder="1" applyAlignment="1">
      <alignment horizontal="left" vertical="top" wrapText="1"/>
    </xf>
    <xf numFmtId="0" fontId="26" fillId="36" borderId="21" xfId="42" applyFont="1" applyFill="1" applyBorder="1" applyAlignment="1">
      <alignment horizontal="left" vertical="top" wrapText="1"/>
    </xf>
    <xf numFmtId="0" fontId="26" fillId="0" borderId="28" xfId="42" applyFont="1" applyBorder="1" applyAlignment="1">
      <alignment horizontal="left" vertical="top" wrapText="1"/>
    </xf>
    <xf numFmtId="0" fontId="28" fillId="38" borderId="16" xfId="42" applyFont="1" applyFill="1" applyBorder="1" applyAlignment="1">
      <alignment horizontal="center" vertical="center" wrapText="1"/>
    </xf>
    <xf numFmtId="0" fontId="28" fillId="38" borderId="17" xfId="42" applyFont="1" applyFill="1" applyBorder="1" applyAlignment="1">
      <alignment horizontal="center" vertical="center" wrapText="1"/>
    </xf>
    <xf numFmtId="0" fontId="28" fillId="38" borderId="18" xfId="42" applyFont="1" applyFill="1" applyBorder="1" applyAlignment="1">
      <alignment horizontal="center" vertical="center" wrapText="1"/>
    </xf>
    <xf numFmtId="0" fontId="25" fillId="0" borderId="16" xfId="42" applyFont="1" applyBorder="1" applyAlignment="1">
      <alignment horizontal="left" vertical="top" wrapText="1"/>
    </xf>
    <xf numFmtId="0" fontId="26" fillId="0" borderId="10" xfId="42" applyFont="1" applyBorder="1" applyAlignment="1">
      <alignment horizontal="center" wrapText="1"/>
    </xf>
    <xf numFmtId="0" fontId="26" fillId="36" borderId="10" xfId="42" applyFont="1" applyFill="1" applyBorder="1" applyAlignment="1">
      <alignment horizontal="left" wrapText="1"/>
    </xf>
    <xf numFmtId="0" fontId="26" fillId="0" borderId="16" xfId="42" quotePrefix="1" applyFont="1" applyBorder="1" applyAlignment="1">
      <alignment horizontal="left" vertical="top" wrapText="1"/>
    </xf>
    <xf numFmtId="0" fontId="26" fillId="0" borderId="17" xfId="42" quotePrefix="1" applyFont="1" applyBorder="1" applyAlignment="1">
      <alignment horizontal="left" vertical="top" wrapText="1"/>
    </xf>
    <xf numFmtId="0" fontId="26" fillId="0" borderId="18" xfId="42" quotePrefix="1" applyFont="1" applyBorder="1" applyAlignment="1">
      <alignment horizontal="left" vertical="top" wrapText="1"/>
    </xf>
    <xf numFmtId="0" fontId="26" fillId="36" borderId="18" xfId="42" applyFont="1" applyFill="1" applyBorder="1" applyAlignment="1">
      <alignment horizontal="left" vertical="center" wrapText="1"/>
    </xf>
    <xf numFmtId="0" fontId="27" fillId="38" borderId="10" xfId="42" applyFont="1" applyFill="1" applyBorder="1" applyAlignment="1">
      <alignment horizontal="center" vertical="center" wrapText="1"/>
    </xf>
    <xf numFmtId="0" fontId="33" fillId="41" borderId="16" xfId="42" applyFont="1" applyFill="1" applyBorder="1" applyAlignment="1">
      <alignment horizontal="center" vertical="center" wrapText="1"/>
    </xf>
    <xf numFmtId="0" fontId="33" fillId="41" borderId="17" xfId="42" applyFont="1" applyFill="1" applyBorder="1" applyAlignment="1">
      <alignment horizontal="center" vertical="center" wrapText="1"/>
    </xf>
    <xf numFmtId="0" fontId="33" fillId="41" borderId="18" xfId="42" applyFont="1" applyFill="1" applyBorder="1" applyAlignment="1">
      <alignment horizontal="center" vertical="center" wrapText="1"/>
    </xf>
    <xf numFmtId="0" fontId="25" fillId="37" borderId="10" xfId="42" applyFont="1" applyFill="1" applyBorder="1" applyAlignment="1">
      <alignment horizontal="center" vertical="center" wrapText="1"/>
    </xf>
    <xf numFmtId="0" fontId="26" fillId="36" borderId="11" xfId="42" applyFont="1" applyFill="1" applyBorder="1" applyAlignment="1">
      <alignment horizontal="left" wrapText="1"/>
    </xf>
    <xf numFmtId="0" fontId="26" fillId="36" borderId="13" xfId="42" applyFont="1" applyFill="1" applyBorder="1" applyAlignment="1">
      <alignment horizontal="left" wrapText="1"/>
    </xf>
    <xf numFmtId="0" fontId="26" fillId="36" borderId="12" xfId="42" applyFont="1" applyFill="1" applyBorder="1" applyAlignment="1">
      <alignment horizontal="left" wrapText="1"/>
    </xf>
    <xf numFmtId="0" fontId="26" fillId="36" borderId="11" xfId="42" applyFont="1" applyFill="1" applyBorder="1" applyAlignment="1">
      <alignment horizontal="left" vertical="center" wrapText="1"/>
    </xf>
    <xf numFmtId="0" fontId="26" fillId="36" borderId="13" xfId="42" applyFont="1" applyFill="1" applyBorder="1" applyAlignment="1">
      <alignment horizontal="left" vertical="center" wrapText="1"/>
    </xf>
    <xf numFmtId="0" fontId="26" fillId="36" borderId="12" xfId="42" applyFont="1" applyFill="1" applyBorder="1" applyAlignment="1">
      <alignment horizontal="left" vertical="center" wrapText="1"/>
    </xf>
    <xf numFmtId="0" fontId="26" fillId="36" borderId="14" xfId="42" applyFont="1" applyFill="1" applyBorder="1" applyAlignment="1">
      <alignment horizontal="left" wrapText="1"/>
    </xf>
    <xf numFmtId="0" fontId="26" fillId="36" borderId="16" xfId="42" applyFont="1" applyFill="1" applyBorder="1" applyAlignment="1">
      <alignment horizontal="center" vertical="top" wrapText="1"/>
    </xf>
    <xf numFmtId="0" fontId="26" fillId="36" borderId="17" xfId="42" applyFont="1" applyFill="1" applyBorder="1" applyAlignment="1">
      <alignment horizontal="center" vertical="top" wrapText="1"/>
    </xf>
    <xf numFmtId="0" fontId="25" fillId="37" borderId="20" xfId="42" applyFont="1" applyFill="1" applyBorder="1" applyAlignment="1">
      <alignment horizontal="center" vertical="center" wrapText="1"/>
    </xf>
    <xf numFmtId="0" fontId="25" fillId="37" borderId="19" xfId="42" applyFont="1" applyFill="1" applyBorder="1" applyAlignment="1">
      <alignment horizontal="center" vertical="center" wrapText="1"/>
    </xf>
    <xf numFmtId="0" fontId="25" fillId="37" borderId="21" xfId="42" applyFont="1" applyFill="1" applyBorder="1" applyAlignment="1">
      <alignment horizontal="center" vertical="center" wrapText="1"/>
    </xf>
    <xf numFmtId="0" fontId="25" fillId="36" borderId="10" xfId="42" applyFont="1" applyFill="1" applyBorder="1" applyAlignment="1">
      <alignment horizontal="left" vertical="center" wrapText="1"/>
    </xf>
    <xf numFmtId="0" fontId="26" fillId="0" borderId="0" xfId="42" applyFont="1" applyBorder="1" applyAlignment="1" applyProtection="1">
      <alignment horizontal="left" wrapText="1"/>
      <protection locked="0"/>
    </xf>
    <xf numFmtId="0" fontId="25" fillId="0" borderId="0" xfId="42" applyFont="1" applyBorder="1" applyAlignment="1" applyProtection="1">
      <alignment horizontal="left" wrapText="1"/>
      <protection locked="0"/>
    </xf>
    <xf numFmtId="0" fontId="33" fillId="41" borderId="20" xfId="42" applyFont="1" applyFill="1" applyBorder="1" applyAlignment="1">
      <alignment horizontal="center" vertical="center" wrapText="1"/>
    </xf>
    <xf numFmtId="0" fontId="33" fillId="41" borderId="19" xfId="42" applyFont="1" applyFill="1" applyBorder="1" applyAlignment="1">
      <alignment horizontal="center" vertical="center" wrapText="1"/>
    </xf>
    <xf numFmtId="0" fontId="33" fillId="41" borderId="21" xfId="42" applyFont="1" applyFill="1" applyBorder="1" applyAlignment="1">
      <alignment horizontal="center" vertical="center" wrapText="1"/>
    </xf>
    <xf numFmtId="0" fontId="26" fillId="0" borderId="10" xfId="42" applyFont="1" applyBorder="1" applyAlignment="1">
      <alignment horizontal="left" wrapText="1"/>
    </xf>
    <xf numFmtId="0" fontId="25" fillId="36" borderId="10" xfId="42" applyFont="1" applyFill="1" applyBorder="1" applyAlignment="1">
      <alignment horizontal="left" vertical="top" wrapText="1"/>
    </xf>
    <xf numFmtId="0" fontId="25" fillId="0" borderId="10" xfId="42" applyFont="1" applyBorder="1" applyAlignment="1">
      <alignment horizontal="left" wrapText="1"/>
    </xf>
    <xf numFmtId="1" fontId="25" fillId="0" borderId="16" xfId="42" applyNumberFormat="1" applyFont="1" applyBorder="1" applyAlignment="1">
      <alignment horizontal="left" wrapText="1"/>
    </xf>
    <xf numFmtId="1" fontId="25" fillId="0" borderId="17" xfId="42" applyNumberFormat="1" applyFont="1" applyBorder="1" applyAlignment="1">
      <alignment horizontal="left" wrapText="1"/>
    </xf>
    <xf numFmtId="1" fontId="25" fillId="0" borderId="18" xfId="42" applyNumberFormat="1" applyFont="1" applyBorder="1" applyAlignment="1">
      <alignment horizontal="left" wrapText="1"/>
    </xf>
    <xf numFmtId="0" fontId="25" fillId="0" borderId="18" xfId="42" applyFont="1" applyBorder="1" applyAlignment="1">
      <alignment horizontal="center" vertical="center" wrapText="1"/>
    </xf>
    <xf numFmtId="0" fontId="26" fillId="36" borderId="10" xfId="42" applyFont="1" applyFill="1" applyBorder="1" applyAlignment="1">
      <alignment vertical="center" wrapText="1"/>
    </xf>
    <xf numFmtId="0" fontId="25" fillId="36" borderId="16" xfId="42" applyFont="1" applyFill="1" applyBorder="1" applyAlignment="1">
      <alignment horizontal="center" vertical="center" wrapText="1"/>
    </xf>
    <xf numFmtId="0" fontId="25" fillId="36" borderId="17" xfId="42" applyFont="1" applyFill="1" applyBorder="1" applyAlignment="1">
      <alignment horizontal="center" vertical="center" wrapText="1"/>
    </xf>
    <xf numFmtId="0" fontId="25" fillId="36" borderId="18" xfId="42" applyFont="1" applyFill="1" applyBorder="1" applyAlignment="1">
      <alignment horizontal="center" vertical="center" wrapText="1"/>
    </xf>
    <xf numFmtId="0" fontId="26" fillId="0" borderId="16" xfId="42" applyFont="1" applyBorder="1" applyAlignment="1">
      <alignment horizontal="center" vertical="top" wrapText="1"/>
    </xf>
    <xf numFmtId="0" fontId="26" fillId="0" borderId="18" xfId="42" applyFont="1" applyBorder="1" applyAlignment="1">
      <alignment horizontal="center" vertical="top" wrapText="1"/>
    </xf>
    <xf numFmtId="0" fontId="26" fillId="0" borderId="0" xfId="42" applyFont="1" applyAlignment="1">
      <alignment horizontal="center" vertical="top" wrapText="1"/>
    </xf>
    <xf numFmtId="0" fontId="26" fillId="0" borderId="16" xfId="42" applyFont="1" applyBorder="1" applyAlignment="1">
      <alignment horizontal="center" wrapText="1"/>
    </xf>
    <xf numFmtId="0" fontId="26" fillId="0" borderId="17" xfId="42" applyFont="1" applyBorder="1" applyAlignment="1">
      <alignment horizontal="center" wrapText="1"/>
    </xf>
    <xf numFmtId="0" fontId="33" fillId="39" borderId="16" xfId="42" applyFont="1" applyFill="1" applyBorder="1" applyAlignment="1">
      <alignment horizontal="center" vertical="center" wrapText="1"/>
    </xf>
    <xf numFmtId="0" fontId="33" fillId="39" borderId="17" xfId="42" applyFont="1" applyFill="1" applyBorder="1" applyAlignment="1">
      <alignment horizontal="center" vertical="center" wrapText="1"/>
    </xf>
    <xf numFmtId="0" fontId="33" fillId="39" borderId="18" xfId="42" applyFont="1" applyFill="1" applyBorder="1" applyAlignment="1">
      <alignment horizontal="center" vertical="center" wrapText="1"/>
    </xf>
    <xf numFmtId="0" fontId="33" fillId="40" borderId="10" xfId="42" applyFont="1" applyFill="1" applyBorder="1" applyAlignment="1">
      <alignment horizontal="center" vertical="center" wrapText="1"/>
    </xf>
    <xf numFmtId="0" fontId="26" fillId="36" borderId="14" xfId="42" applyFont="1" applyFill="1" applyBorder="1" applyAlignment="1">
      <alignment vertical="center" wrapText="1"/>
    </xf>
    <xf numFmtId="0" fontId="25" fillId="0" borderId="17" xfId="42" applyFont="1" applyBorder="1" applyAlignment="1">
      <alignment horizontal="left" vertical="top" wrapText="1"/>
    </xf>
    <xf numFmtId="0" fontId="25" fillId="0" borderId="18" xfId="42" applyFont="1" applyBorder="1" applyAlignment="1">
      <alignment horizontal="left" vertical="top" wrapText="1"/>
    </xf>
    <xf numFmtId="14" fontId="26" fillId="0" borderId="16" xfId="42" applyNumberFormat="1" applyFont="1" applyBorder="1" applyAlignment="1">
      <alignment horizontal="left" wrapText="1"/>
    </xf>
    <xf numFmtId="0" fontId="26" fillId="0" borderId="17" xfId="42" applyFont="1" applyBorder="1" applyAlignment="1">
      <alignment horizontal="left" wrapText="1"/>
    </xf>
    <xf numFmtId="0" fontId="26" fillId="0" borderId="18" xfId="42" applyFont="1" applyBorder="1" applyAlignment="1">
      <alignment horizontal="left" wrapText="1"/>
    </xf>
    <xf numFmtId="0" fontId="25" fillId="0" borderId="10" xfId="42" applyFont="1" applyBorder="1" applyAlignment="1">
      <alignment horizontal="right" wrapText="1"/>
    </xf>
    <xf numFmtId="0" fontId="25" fillId="34" borderId="16" xfId="42" applyFont="1" applyFill="1" applyBorder="1" applyAlignment="1">
      <alignment horizontal="center" vertical="center" wrapText="1"/>
    </xf>
    <xf numFmtId="0" fontId="25" fillId="34" borderId="17" xfId="42" applyFont="1" applyFill="1" applyBorder="1" applyAlignment="1">
      <alignment horizontal="center" vertical="center" wrapText="1"/>
    </xf>
    <xf numFmtId="0" fontId="25" fillId="34" borderId="18" xfId="42" applyFont="1" applyFill="1" applyBorder="1" applyAlignment="1">
      <alignment horizontal="center" vertical="center" wrapText="1"/>
    </xf>
    <xf numFmtId="0" fontId="28" fillId="38" borderId="16" xfId="42" applyFont="1" applyFill="1" applyBorder="1" applyAlignment="1">
      <alignment horizontal="center" wrapText="1"/>
    </xf>
    <xf numFmtId="0" fontId="28" fillId="38" borderId="17" xfId="42" applyFont="1" applyFill="1" applyBorder="1" applyAlignment="1">
      <alignment horizontal="center" wrapText="1"/>
    </xf>
    <xf numFmtId="0" fontId="28" fillId="38" borderId="18" xfId="42" applyFont="1" applyFill="1" applyBorder="1" applyAlignment="1">
      <alignment horizontal="center" wrapText="1"/>
    </xf>
    <xf numFmtId="0" fontId="26" fillId="0" borderId="13" xfId="42" applyFont="1" applyBorder="1" applyAlignment="1">
      <alignment horizontal="center" wrapText="1"/>
    </xf>
    <xf numFmtId="0" fontId="28" fillId="38" borderId="16" xfId="42" applyFont="1" applyFill="1" applyBorder="1" applyAlignment="1">
      <alignment horizontal="center" vertical="top" wrapText="1"/>
    </xf>
    <xf numFmtId="0" fontId="28" fillId="38" borderId="17" xfId="42" applyFont="1" applyFill="1" applyBorder="1" applyAlignment="1">
      <alignment horizontal="center" vertical="top" wrapText="1"/>
    </xf>
    <xf numFmtId="0" fontId="28" fillId="38" borderId="18" xfId="42" applyFont="1" applyFill="1" applyBorder="1" applyAlignment="1">
      <alignment horizontal="center" vertical="top" wrapText="1"/>
    </xf>
    <xf numFmtId="0" fontId="26" fillId="36" borderId="16" xfId="42" applyFont="1" applyFill="1" applyBorder="1" applyAlignment="1">
      <alignment vertical="center" wrapText="1"/>
    </xf>
    <xf numFmtId="0" fontId="26" fillId="36" borderId="17" xfId="42" applyFont="1" applyFill="1" applyBorder="1" applyAlignment="1">
      <alignment vertical="center" wrapText="1"/>
    </xf>
    <xf numFmtId="0" fontId="29" fillId="0" borderId="17" xfId="42" applyFont="1" applyBorder="1" applyAlignment="1">
      <alignment horizontal="center" wrapText="1"/>
    </xf>
    <xf numFmtId="0" fontId="29" fillId="0" borderId="16" xfId="42" applyFont="1" applyBorder="1" applyAlignment="1">
      <alignment horizontal="center" wrapText="1"/>
    </xf>
    <xf numFmtId="0" fontId="29" fillId="0" borderId="18" xfId="42" applyFont="1" applyBorder="1" applyAlignment="1">
      <alignment horizontal="center" wrapText="1"/>
    </xf>
    <xf numFmtId="0" fontId="26" fillId="0" borderId="10" xfId="42" applyFont="1" applyBorder="1" applyAlignment="1">
      <alignment horizontal="right" wrapText="1"/>
    </xf>
    <xf numFmtId="0" fontId="29" fillId="0" borderId="10" xfId="42" applyFont="1" applyBorder="1" applyAlignment="1">
      <alignment horizontal="left" wrapText="1"/>
    </xf>
    <xf numFmtId="0" fontId="60" fillId="0" borderId="16" xfId="42" applyFont="1" applyBorder="1" applyAlignment="1">
      <alignment horizontal="left" vertical="top" wrapText="1"/>
    </xf>
    <xf numFmtId="0" fontId="60" fillId="0" borderId="17" xfId="42" applyFont="1" applyBorder="1" applyAlignment="1">
      <alignment horizontal="left" vertical="top" wrapText="1"/>
    </xf>
    <xf numFmtId="0" fontId="60" fillId="0" borderId="18" xfId="42" applyFont="1" applyBorder="1" applyAlignment="1">
      <alignment horizontal="left" vertical="top" wrapText="1"/>
    </xf>
    <xf numFmtId="0" fontId="25" fillId="36" borderId="11" xfId="42" applyFont="1" applyFill="1" applyBorder="1" applyAlignment="1">
      <alignment horizontal="center" vertical="center" wrapText="1"/>
    </xf>
    <xf numFmtId="0" fontId="29" fillId="0" borderId="17" xfId="42" applyFont="1" applyBorder="1" applyAlignment="1">
      <alignment horizontal="center" vertical="top" wrapText="1"/>
    </xf>
    <xf numFmtId="0" fontId="28" fillId="0" borderId="0" xfId="42" applyFont="1" applyAlignment="1">
      <alignment horizontal="center" wrapText="1"/>
    </xf>
    <xf numFmtId="0" fontId="26" fillId="0" borderId="10" xfId="42" applyFont="1" applyFill="1" applyBorder="1" applyAlignment="1">
      <alignment horizontal="left" vertical="center" wrapText="1"/>
    </xf>
    <xf numFmtId="0" fontId="26" fillId="0" borderId="0" xfId="42" applyFont="1" applyAlignment="1">
      <alignment horizontal="left" wrapText="1"/>
    </xf>
    <xf numFmtId="0" fontId="45" fillId="0" borderId="0" xfId="42" applyFont="1" applyAlignment="1">
      <alignment horizontal="center" vertical="center"/>
    </xf>
    <xf numFmtId="0" fontId="46" fillId="0" borderId="0" xfId="42" applyFont="1" applyAlignment="1">
      <alignment horizontal="center" vertical="center"/>
    </xf>
    <xf numFmtId="0" fontId="43" fillId="41" borderId="11" xfId="42" applyFont="1" applyFill="1" applyBorder="1" applyAlignment="1">
      <alignment horizontal="left" vertical="center" wrapText="1"/>
    </xf>
    <xf numFmtId="0" fontId="43" fillId="41" borderId="13" xfId="42" applyFont="1" applyFill="1" applyBorder="1" applyAlignment="1">
      <alignment horizontal="left" vertical="center" wrapText="1"/>
    </xf>
    <xf numFmtId="0" fontId="43" fillId="41" borderId="12" xfId="42" applyFont="1" applyFill="1" applyBorder="1" applyAlignment="1">
      <alignment horizontal="left" vertical="center" wrapText="1"/>
    </xf>
    <xf numFmtId="0" fontId="26" fillId="0" borderId="23" xfId="42" applyFont="1" applyBorder="1" applyAlignment="1">
      <alignment horizontal="left" vertical="center" wrapText="1"/>
    </xf>
    <xf numFmtId="0" fontId="26" fillId="0" borderId="0" xfId="42" applyFont="1" applyAlignment="1">
      <alignment horizontal="left" vertical="center" wrapText="1"/>
    </xf>
    <xf numFmtId="0" fontId="26" fillId="0" borderId="15" xfId="42" applyFont="1" applyBorder="1" applyAlignment="1">
      <alignment horizontal="left" vertical="center" wrapText="1"/>
    </xf>
    <xf numFmtId="0" fontId="26" fillId="0" borderId="20" xfId="42" applyFont="1" applyBorder="1" applyAlignment="1">
      <alignment horizontal="left" vertical="center" wrapText="1"/>
    </xf>
    <xf numFmtId="0" fontId="26" fillId="0" borderId="19" xfId="42" applyFont="1" applyBorder="1" applyAlignment="1">
      <alignment horizontal="left" vertical="center" wrapText="1"/>
    </xf>
    <xf numFmtId="0" fontId="26" fillId="0" borderId="21" xfId="42" applyFont="1" applyBorder="1" applyAlignment="1">
      <alignment horizontal="left" vertical="center" wrapText="1"/>
    </xf>
    <xf numFmtId="0" fontId="35" fillId="40" borderId="14" xfId="42" applyFont="1" applyFill="1" applyBorder="1" applyAlignment="1">
      <alignment horizontal="center" vertical="center" textRotation="90"/>
    </xf>
    <xf numFmtId="0" fontId="35" fillId="40" borderId="22" xfId="42" applyFont="1" applyFill="1" applyBorder="1" applyAlignment="1">
      <alignment horizontal="center" vertical="center" textRotation="90"/>
    </xf>
    <xf numFmtId="0" fontId="35" fillId="40" borderId="24" xfId="42" applyFont="1" applyFill="1" applyBorder="1" applyAlignment="1">
      <alignment horizontal="center" vertical="center" textRotation="90"/>
    </xf>
    <xf numFmtId="0" fontId="35" fillId="39" borderId="16" xfId="42" applyFont="1" applyFill="1" applyBorder="1" applyAlignment="1">
      <alignment horizontal="center" vertical="center"/>
    </xf>
    <xf numFmtId="0" fontId="35" fillId="39" borderId="17" xfId="42" applyFont="1" applyFill="1" applyBorder="1" applyAlignment="1">
      <alignment horizontal="center" vertical="center"/>
    </xf>
    <xf numFmtId="0" fontId="35" fillId="39" borderId="18" xfId="42" applyFont="1" applyFill="1" applyBorder="1" applyAlignment="1">
      <alignment horizontal="center" vertical="center"/>
    </xf>
    <xf numFmtId="0" fontId="44" fillId="0" borderId="16" xfId="42" applyFont="1" applyBorder="1" applyAlignment="1">
      <alignment horizontal="center" vertical="center"/>
    </xf>
    <xf numFmtId="0" fontId="44" fillId="0" borderId="18" xfId="42" applyFont="1" applyBorder="1" applyAlignment="1">
      <alignment horizontal="center" vertical="center"/>
    </xf>
    <xf numFmtId="0" fontId="44" fillId="0" borderId="17" xfId="42" applyFont="1" applyBorder="1" applyAlignment="1">
      <alignment horizontal="center" vertical="center"/>
    </xf>
    <xf numFmtId="0" fontId="44" fillId="0" borderId="16" xfId="42" applyFont="1" applyBorder="1" applyAlignment="1">
      <alignment horizontal="left" vertical="center" wrapText="1"/>
    </xf>
    <xf numFmtId="0" fontId="44" fillId="0" borderId="18" xfId="42" applyFont="1" applyBorder="1" applyAlignment="1">
      <alignment horizontal="left" vertical="center" wrapText="1"/>
    </xf>
    <xf numFmtId="0" fontId="44" fillId="35" borderId="16" xfId="42" applyFont="1" applyFill="1" applyBorder="1" applyAlignment="1">
      <alignment horizontal="center" vertical="center"/>
    </xf>
    <xf numFmtId="0" fontId="44" fillId="35" borderId="18" xfId="42" applyFont="1" applyFill="1" applyBorder="1" applyAlignment="1">
      <alignment horizontal="center" vertical="center"/>
    </xf>
    <xf numFmtId="0" fontId="44" fillId="35" borderId="17" xfId="42" applyFont="1" applyFill="1" applyBorder="1" applyAlignment="1">
      <alignment horizontal="center" vertical="center"/>
    </xf>
    <xf numFmtId="0" fontId="21" fillId="0" borderId="0" xfId="44" applyBorder="1" applyAlignment="1" applyProtection="1">
      <alignment horizontal="left" vertical="center" wrapText="1"/>
    </xf>
    <xf numFmtId="0" fontId="40" fillId="0" borderId="0" xfId="42" applyFont="1" applyAlignment="1">
      <alignment horizontal="left" vertical="center" wrapText="1"/>
    </xf>
    <xf numFmtId="0" fontId="25" fillId="0" borderId="0" xfId="42" applyFont="1" applyAlignment="1">
      <alignment horizontal="center"/>
    </xf>
    <xf numFmtId="0" fontId="26" fillId="0" borderId="0" xfId="42" applyFont="1" applyAlignment="1">
      <alignment horizontal="center"/>
    </xf>
    <xf numFmtId="0" fontId="26" fillId="0" borderId="32" xfId="42" applyFont="1" applyBorder="1" applyAlignment="1">
      <alignment horizontal="center" vertical="center" wrapText="1"/>
    </xf>
    <xf numFmtId="0" fontId="26" fillId="0" borderId="33" xfId="42" applyFont="1" applyBorder="1" applyAlignment="1">
      <alignment horizontal="center" vertical="center" wrapText="1"/>
    </xf>
    <xf numFmtId="0" fontId="26" fillId="0" borderId="34" xfId="42" applyFont="1" applyBorder="1" applyAlignment="1">
      <alignment horizontal="center" vertical="center" wrapText="1"/>
    </xf>
    <xf numFmtId="0" fontId="26" fillId="0" borderId="40" xfId="42" applyFont="1" applyBorder="1" applyAlignment="1">
      <alignment horizontal="center" vertical="center" wrapText="1"/>
    </xf>
    <xf numFmtId="0" fontId="26" fillId="0" borderId="41" xfId="42" applyFont="1" applyBorder="1" applyAlignment="1">
      <alignment horizontal="center" vertical="center" wrapText="1"/>
    </xf>
    <xf numFmtId="10" fontId="26" fillId="42" borderId="33" xfId="43" applyNumberFormat="1" applyFont="1" applyFill="1" applyBorder="1" applyAlignment="1" applyProtection="1">
      <alignment horizontal="center" vertical="center"/>
      <protection locked="0"/>
    </xf>
    <xf numFmtId="10" fontId="26" fillId="42" borderId="10" xfId="43" applyNumberFormat="1" applyFont="1" applyFill="1" applyBorder="1" applyAlignment="1" applyProtection="1">
      <alignment horizontal="center" vertical="center"/>
      <protection locked="0"/>
    </xf>
    <xf numFmtId="10" fontId="26" fillId="42" borderId="41" xfId="43" applyNumberFormat="1" applyFont="1" applyFill="1" applyBorder="1" applyAlignment="1" applyProtection="1">
      <alignment horizontal="center" vertical="center"/>
      <protection locked="0"/>
    </xf>
    <xf numFmtId="10" fontId="26" fillId="34" borderId="37" xfId="43" applyNumberFormat="1" applyFont="1" applyFill="1" applyBorder="1" applyAlignment="1">
      <alignment horizontal="center" vertical="center"/>
    </xf>
    <xf numFmtId="10" fontId="26" fillId="34" borderId="22" xfId="43" applyNumberFormat="1" applyFont="1" applyFill="1" applyBorder="1" applyAlignment="1">
      <alignment horizontal="center" vertical="center"/>
    </xf>
    <xf numFmtId="10" fontId="26" fillId="34" borderId="36" xfId="43" applyNumberFormat="1" applyFont="1" applyFill="1" applyBorder="1" applyAlignment="1">
      <alignment horizontal="center" vertical="center"/>
    </xf>
    <xf numFmtId="164" fontId="26" fillId="36" borderId="33" xfId="43" applyNumberFormat="1" applyFont="1" applyFill="1" applyBorder="1" applyAlignment="1" applyProtection="1">
      <alignment horizontal="center" vertical="center" wrapText="1"/>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2" xfId="0" applyFont="1" applyBorder="1" applyAlignment="1">
      <alignment horizontal="center" vertical="center"/>
    </xf>
    <xf numFmtId="0" fontId="26" fillId="36" borderId="41" xfId="0" applyFont="1" applyFill="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49" fillId="0" borderId="0" xfId="0" applyFont="1" applyAlignment="1">
      <alignment horizontal="left" vertical="center" wrapText="1"/>
    </xf>
    <xf numFmtId="0" fontId="50" fillId="41" borderId="32" xfId="0" applyFont="1" applyFill="1" applyBorder="1" applyAlignment="1">
      <alignment horizontal="center" vertical="center" wrapText="1"/>
    </xf>
    <xf numFmtId="0" fontId="50" fillId="41" borderId="33" xfId="0" applyFont="1" applyFill="1" applyBorder="1" applyAlignment="1">
      <alignment horizontal="center" vertical="center" wrapText="1"/>
    </xf>
    <xf numFmtId="0" fontId="50" fillId="41" borderId="40" xfId="0" applyFont="1" applyFill="1" applyBorder="1" applyAlignment="1">
      <alignment horizontal="center" vertical="center" wrapText="1"/>
    </xf>
    <xf numFmtId="0" fontId="50" fillId="41" borderId="41" xfId="0" applyFont="1" applyFill="1" applyBorder="1" applyAlignment="1">
      <alignment horizontal="center" vertical="center" wrapText="1"/>
    </xf>
    <xf numFmtId="0" fontId="51" fillId="41" borderId="33" xfId="0" applyFont="1" applyFill="1" applyBorder="1" applyAlignment="1">
      <alignment horizontal="center" vertical="center" wrapText="1"/>
    </xf>
    <xf numFmtId="0" fontId="51" fillId="41" borderId="41" xfId="0" applyFont="1" applyFill="1" applyBorder="1" applyAlignment="1">
      <alignment horizontal="center" vertical="center" wrapText="1"/>
    </xf>
    <xf numFmtId="0" fontId="50" fillId="41" borderId="43" xfId="0" applyFont="1" applyFill="1" applyBorder="1" applyAlignment="1">
      <alignment horizontal="center" vertical="center" wrapText="1"/>
    </xf>
    <xf numFmtId="164" fontId="26" fillId="36" borderId="56" xfId="43" applyNumberFormat="1" applyFont="1" applyFill="1" applyBorder="1" applyAlignment="1" applyProtection="1">
      <alignment horizontal="center" vertical="center" wrapText="1"/>
    </xf>
    <xf numFmtId="164" fontId="26" fillId="36" borderId="57" xfId="43" applyNumberFormat="1" applyFont="1" applyFill="1" applyBorder="1" applyAlignment="1" applyProtection="1">
      <alignment horizontal="center" vertical="center" wrapText="1"/>
    </xf>
    <xf numFmtId="164" fontId="26" fillId="36" borderId="58" xfId="43" applyNumberFormat="1" applyFont="1" applyFill="1" applyBorder="1" applyAlignment="1" applyProtection="1">
      <alignment horizontal="center" vertical="center" wrapText="1"/>
    </xf>
    <xf numFmtId="0" fontId="26" fillId="36" borderId="16" xfId="0" applyFont="1" applyFill="1" applyBorder="1" applyAlignment="1">
      <alignment horizontal="center" vertical="center" wrapText="1"/>
    </xf>
    <xf numFmtId="0" fontId="26" fillId="36" borderId="17" xfId="0" applyFont="1" applyFill="1" applyBorder="1" applyAlignment="1">
      <alignment horizontal="center" vertical="center" wrapText="1"/>
    </xf>
    <xf numFmtId="0" fontId="26" fillId="36" borderId="18" xfId="0" applyFont="1" applyFill="1" applyBorder="1" applyAlignment="1">
      <alignment horizontal="center" vertical="center" wrapText="1"/>
    </xf>
    <xf numFmtId="0" fontId="26" fillId="36" borderId="53" xfId="0" applyFont="1" applyFill="1" applyBorder="1" applyAlignment="1">
      <alignment horizontal="center" vertical="center" wrapText="1"/>
    </xf>
    <xf numFmtId="0" fontId="26" fillId="36" borderId="54" xfId="0" applyFont="1" applyFill="1" applyBorder="1" applyAlignment="1">
      <alignment horizontal="center" vertical="center" wrapText="1"/>
    </xf>
    <xf numFmtId="0" fontId="26" fillId="36" borderId="55" xfId="0" applyFont="1" applyFill="1" applyBorder="1" applyAlignment="1">
      <alignment horizontal="center" vertical="center" wrapText="1"/>
    </xf>
    <xf numFmtId="0" fontId="43" fillId="41" borderId="19" xfId="0" applyFont="1" applyFill="1" applyBorder="1" applyAlignment="1">
      <alignment horizontal="center" vertical="center"/>
    </xf>
    <xf numFmtId="0" fontId="54" fillId="0" borderId="0" xfId="0" applyFont="1" applyAlignment="1">
      <alignment horizontal="center" vertical="center"/>
    </xf>
    <xf numFmtId="0" fontId="55" fillId="0" borderId="0" xfId="0" applyFont="1" applyAlignment="1">
      <alignment horizontal="left" vertical="center" wrapText="1"/>
    </xf>
    <xf numFmtId="0" fontId="53" fillId="0" borderId="0" xfId="0" applyFont="1" applyAlignment="1">
      <alignment horizontal="center" vertical="center" wrapText="1"/>
    </xf>
    <xf numFmtId="0" fontId="13" fillId="40" borderId="16" xfId="0" applyFont="1" applyFill="1" applyBorder="1" applyAlignment="1">
      <alignment horizontal="center" vertical="center"/>
    </xf>
    <xf numFmtId="0" fontId="13" fillId="40" borderId="17" xfId="0" applyFont="1" applyFill="1" applyBorder="1" applyAlignment="1">
      <alignment horizontal="center" vertical="center"/>
    </xf>
    <xf numFmtId="0" fontId="13" fillId="40" borderId="18" xfId="0" applyFont="1" applyFill="1" applyBorder="1" applyAlignment="1">
      <alignment horizontal="center" vertical="center"/>
    </xf>
    <xf numFmtId="0" fontId="26" fillId="0" borderId="23" xfId="42" applyFont="1" applyBorder="1" applyAlignment="1">
      <alignment horizontal="left" vertical="top" wrapText="1"/>
    </xf>
    <xf numFmtId="0" fontId="26" fillId="0" borderId="0" xfId="42" applyFont="1" applyAlignment="1">
      <alignment horizontal="left" vertical="top" wrapText="1"/>
    </xf>
    <xf numFmtId="0" fontId="26" fillId="0" borderId="15" xfId="42" applyFont="1" applyBorder="1" applyAlignment="1">
      <alignment horizontal="left" vertical="top" wrapText="1"/>
    </xf>
    <xf numFmtId="0" fontId="26" fillId="0" borderId="23" xfId="42" applyFont="1" applyBorder="1" applyAlignment="1">
      <alignment horizontal="left" vertical="top"/>
    </xf>
    <xf numFmtId="0" fontId="26" fillId="0" borderId="0" xfId="42" applyFont="1" applyAlignment="1">
      <alignment horizontal="left" vertical="top"/>
    </xf>
    <xf numFmtId="0" fontId="26" fillId="0" borderId="15" xfId="42" applyFont="1" applyBorder="1" applyAlignment="1">
      <alignment horizontal="left" vertical="top"/>
    </xf>
    <xf numFmtId="0" fontId="35" fillId="41" borderId="11" xfId="42" applyFont="1" applyFill="1" applyBorder="1" applyAlignment="1">
      <alignment horizontal="center" vertical="center"/>
    </xf>
    <xf numFmtId="0" fontId="35" fillId="41" borderId="13" xfId="42" applyFont="1" applyFill="1" applyBorder="1" applyAlignment="1">
      <alignment horizontal="center" vertical="center"/>
    </xf>
    <xf numFmtId="0" fontId="35" fillId="41" borderId="12" xfId="42" applyFont="1" applyFill="1" applyBorder="1" applyAlignment="1">
      <alignment horizontal="center" vertical="center"/>
    </xf>
    <xf numFmtId="0" fontId="25" fillId="0" borderId="23" xfId="42" applyFont="1" applyBorder="1" applyAlignment="1">
      <alignment horizontal="left" wrapText="1"/>
    </xf>
    <xf numFmtId="0" fontId="25" fillId="0" borderId="0" xfId="42" applyFont="1" applyAlignment="1">
      <alignment horizontal="left" wrapText="1"/>
    </xf>
    <xf numFmtId="0" fontId="25" fillId="0" borderId="15" xfId="42" applyFont="1" applyBorder="1" applyAlignment="1">
      <alignment horizontal="left" wrapText="1"/>
    </xf>
    <xf numFmtId="10" fontId="25" fillId="35" borderId="14" xfId="43" applyNumberFormat="1" applyFont="1" applyFill="1" applyBorder="1" applyAlignment="1" applyProtection="1">
      <alignment horizontal="center" vertical="center"/>
    </xf>
    <xf numFmtId="10" fontId="25" fillId="35" borderId="24" xfId="43" applyNumberFormat="1" applyFont="1" applyFill="1" applyBorder="1" applyAlignment="1" applyProtection="1">
      <alignment horizontal="center" vertical="center"/>
    </xf>
    <xf numFmtId="10" fontId="25" fillId="35" borderId="10" xfId="43" applyNumberFormat="1" applyFont="1" applyFill="1" applyBorder="1" applyAlignment="1" applyProtection="1">
      <alignment horizontal="center" vertical="center" wrapText="1"/>
    </xf>
    <xf numFmtId="10" fontId="25" fillId="35" borderId="24" xfId="43" applyNumberFormat="1" applyFont="1" applyFill="1" applyBorder="1" applyAlignment="1" applyProtection="1">
      <alignment horizontal="center" vertical="center" wrapText="1"/>
    </xf>
    <xf numFmtId="0" fontId="38" fillId="0" borderId="0" xfId="42" applyFont="1" applyAlignment="1">
      <alignment horizontal="center"/>
    </xf>
    <xf numFmtId="0" fontId="57" fillId="41" borderId="11" xfId="0" applyFont="1" applyFill="1" applyBorder="1" applyAlignment="1">
      <alignment horizontal="center" vertical="center"/>
    </xf>
    <xf numFmtId="0" fontId="57" fillId="41" borderId="13" xfId="0" applyFont="1" applyFill="1" applyBorder="1" applyAlignment="1">
      <alignment horizontal="center" vertical="center"/>
    </xf>
    <xf numFmtId="0" fontId="57" fillId="41" borderId="12" xfId="0" applyFont="1" applyFill="1" applyBorder="1" applyAlignment="1">
      <alignment horizontal="center" vertical="center"/>
    </xf>
    <xf numFmtId="0" fontId="49" fillId="0" borderId="23" xfId="0" applyFont="1" applyBorder="1" applyAlignment="1">
      <alignment horizontal="left" vertical="center" wrapText="1"/>
    </xf>
    <xf numFmtId="0" fontId="49" fillId="0" borderId="15" xfId="0" applyFont="1" applyBorder="1" applyAlignment="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ill>
        <patternFill>
          <bgColor theme="0" tint="-0.499984740745262"/>
        </patternFill>
      </fill>
    </dxf>
  </dxfs>
  <tableStyles count="0" defaultTableStyle="TableStyleMedium2" defaultPivotStyle="PivotStyleLight16"/>
  <colors>
    <mruColors>
      <color rgb="FFFF0066"/>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983820</xdr:colOff>
      <xdr:row>10</xdr:row>
      <xdr:rowOff>26986</xdr:rowOff>
    </xdr:from>
    <xdr:to>
      <xdr:col>2</xdr:col>
      <xdr:colOff>199142</xdr:colOff>
      <xdr:row>10</xdr:row>
      <xdr:rowOff>478490</xdr:rowOff>
    </xdr:to>
    <xdr:pic>
      <xdr:nvPicPr>
        <xdr:cNvPr id="2" name="Picture 2" descr="MCj04348050000[1]">
          <a:extLst>
            <a:ext uri="{FF2B5EF4-FFF2-40B4-BE49-F238E27FC236}">
              <a16:creationId xmlns:a16="http://schemas.microsoft.com/office/drawing/2014/main" id="{6E27B35F-EC24-4AF8-978A-B894CF2F17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7879" y="5136868"/>
          <a:ext cx="473556" cy="45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1679924</xdr:colOff>
      <xdr:row>10</xdr:row>
      <xdr:rowOff>27898</xdr:rowOff>
    </xdr:from>
    <xdr:to>
      <xdr:col>10</xdr:col>
      <xdr:colOff>407202</xdr:colOff>
      <xdr:row>10</xdr:row>
      <xdr:rowOff>485752</xdr:rowOff>
    </xdr:to>
    <xdr:pic>
      <xdr:nvPicPr>
        <xdr:cNvPr id="3" name="Picture 2" descr="MCj04348050000[1]">
          <a:extLst>
            <a:ext uri="{FF2B5EF4-FFF2-40B4-BE49-F238E27FC236}">
              <a16:creationId xmlns:a16="http://schemas.microsoft.com/office/drawing/2014/main" id="{3452BD0D-2E3B-420D-B592-89B398509B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5542" y="5137780"/>
          <a:ext cx="449809" cy="461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PCG Brand Colors">
  <a:themeElements>
    <a:clrScheme name="PCG Test">
      <a:dk1>
        <a:srgbClr val="3B3B3B"/>
      </a:dk1>
      <a:lt1>
        <a:srgbClr val="FFFFFF"/>
      </a:lt1>
      <a:dk2>
        <a:srgbClr val="051B3B"/>
      </a:dk2>
      <a:lt2>
        <a:srgbClr val="FFFFFF"/>
      </a:lt2>
      <a:accent1>
        <a:srgbClr val="0B3677"/>
      </a:accent1>
      <a:accent2>
        <a:srgbClr val="00A0CA"/>
      </a:accent2>
      <a:accent3>
        <a:srgbClr val="FAB81F"/>
      </a:accent3>
      <a:accent4>
        <a:srgbClr val="A11B7E"/>
      </a:accent4>
      <a:accent5>
        <a:srgbClr val="EE2346"/>
      </a:accent5>
      <a:accent6>
        <a:srgbClr val="00CC66"/>
      </a:accent6>
      <a:hlink>
        <a:srgbClr val="01C9FF"/>
      </a:hlink>
      <a:folHlink>
        <a:srgbClr val="5A6E8C"/>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CG Brand Colors" id="{256BFA29-642B-4092-8BE6-9A0D249BAC2E}" vid="{9796ED2F-3F65-4403-98AB-3B19B2918FE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healthportal.pcghealthservices.com/Public/appendix4.pdf" TargetMode="External"/><Relationship Id="rId2" Type="http://schemas.openxmlformats.org/officeDocument/2006/relationships/hyperlink" Target="https://healthportal.pcghealthservices.com/Public/appendix3.pdf" TargetMode="External"/><Relationship Id="rId1" Type="http://schemas.openxmlformats.org/officeDocument/2006/relationships/hyperlink" Target="https://healthportal.pcghealthservices.com/Public/appendix2.pdf"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AE0C8-51D0-49F3-AE35-22BB45636741}">
  <sheetPr>
    <tabColor theme="0" tint="-0.14999847407452621"/>
    <pageSetUpPr fitToPage="1"/>
  </sheetPr>
  <dimension ref="A1:L31"/>
  <sheetViews>
    <sheetView showGridLines="0" tabSelected="1" zoomScale="90" zoomScaleNormal="90" workbookViewId="0">
      <selection sqref="A1:L1"/>
    </sheetView>
  </sheetViews>
  <sheetFormatPr defaultRowHeight="15.5" x14ac:dyDescent="0.35"/>
  <cols>
    <col min="1" max="1" width="11.5" style="1" customWidth="1"/>
    <col min="2" max="2" width="16.5" style="1" customWidth="1"/>
    <col min="3" max="3" width="25.6640625" style="1" customWidth="1"/>
    <col min="4" max="4" width="10.58203125" style="1" customWidth="1"/>
    <col min="5" max="5" width="11.58203125" style="1" customWidth="1"/>
    <col min="6" max="6" width="10.5" style="1" customWidth="1"/>
    <col min="7" max="7" width="6.83203125" style="1" customWidth="1"/>
    <col min="8" max="8" width="9.08203125" style="1" customWidth="1"/>
    <col min="9" max="9" width="8.08203125" style="1" customWidth="1"/>
    <col min="10" max="10" width="22.58203125" style="1" customWidth="1"/>
    <col min="11" max="12" width="10.58203125" style="1" customWidth="1"/>
    <col min="13" max="14" width="9.08203125" style="1" customWidth="1"/>
    <col min="15" max="15" width="17.83203125" style="1" customWidth="1"/>
    <col min="16" max="17" width="9.08203125" style="1" customWidth="1"/>
    <col min="18" max="250" width="8.6640625" style="1"/>
    <col min="251" max="251" width="10.58203125" style="1" customWidth="1"/>
    <col min="252" max="252" width="13.1640625" style="1" bestFit="1" customWidth="1"/>
    <col min="253" max="253" width="20.58203125" style="1" customWidth="1"/>
    <col min="254" max="254" width="9" style="1" customWidth="1"/>
    <col min="255" max="255" width="7.58203125" style="1" customWidth="1"/>
    <col min="256" max="256" width="9.58203125" style="1" customWidth="1"/>
    <col min="257" max="257" width="6.33203125" style="1" customWidth="1"/>
    <col min="258" max="258" width="8.6640625" style="1"/>
    <col min="259" max="259" width="7.5" style="1" customWidth="1"/>
    <col min="260" max="260" width="16.6640625" style="1" customWidth="1"/>
    <col min="261" max="261" width="10.83203125" style="1" customWidth="1"/>
    <col min="262" max="262" width="13" style="1" customWidth="1"/>
    <col min="263" max="506" width="8.6640625" style="1"/>
    <col min="507" max="507" width="10.58203125" style="1" customWidth="1"/>
    <col min="508" max="508" width="13.1640625" style="1" bestFit="1" customWidth="1"/>
    <col min="509" max="509" width="20.58203125" style="1" customWidth="1"/>
    <col min="510" max="510" width="9" style="1" customWidth="1"/>
    <col min="511" max="511" width="7.58203125" style="1" customWidth="1"/>
    <col min="512" max="512" width="9.58203125" style="1" customWidth="1"/>
    <col min="513" max="513" width="6.33203125" style="1" customWidth="1"/>
    <col min="514" max="514" width="8.6640625" style="1"/>
    <col min="515" max="515" width="7.5" style="1" customWidth="1"/>
    <col min="516" max="516" width="16.6640625" style="1" customWidth="1"/>
    <col min="517" max="517" width="10.83203125" style="1" customWidth="1"/>
    <col min="518" max="518" width="13" style="1" customWidth="1"/>
    <col min="519" max="762" width="8.6640625" style="1"/>
    <col min="763" max="763" width="10.58203125" style="1" customWidth="1"/>
    <col min="764" max="764" width="13.1640625" style="1" bestFit="1" customWidth="1"/>
    <col min="765" max="765" width="20.58203125" style="1" customWidth="1"/>
    <col min="766" max="766" width="9" style="1" customWidth="1"/>
    <col min="767" max="767" width="7.58203125" style="1" customWidth="1"/>
    <col min="768" max="768" width="9.58203125" style="1" customWidth="1"/>
    <col min="769" max="769" width="6.33203125" style="1" customWidth="1"/>
    <col min="770" max="770" width="8.6640625" style="1"/>
    <col min="771" max="771" width="7.5" style="1" customWidth="1"/>
    <col min="772" max="772" width="16.6640625" style="1" customWidth="1"/>
    <col min="773" max="773" width="10.83203125" style="1" customWidth="1"/>
    <col min="774" max="774" width="13" style="1" customWidth="1"/>
    <col min="775" max="1018" width="8.6640625" style="1"/>
    <col min="1019" max="1019" width="10.58203125" style="1" customWidth="1"/>
    <col min="1020" max="1020" width="13.1640625" style="1" bestFit="1" customWidth="1"/>
    <col min="1021" max="1021" width="20.58203125" style="1" customWidth="1"/>
    <col min="1022" max="1022" width="9" style="1" customWidth="1"/>
    <col min="1023" max="1023" width="7.58203125" style="1" customWidth="1"/>
    <col min="1024" max="1024" width="9.58203125" style="1" customWidth="1"/>
    <col min="1025" max="1025" width="6.33203125" style="1" customWidth="1"/>
    <col min="1026" max="1026" width="8.6640625" style="1"/>
    <col min="1027" max="1027" width="7.5" style="1" customWidth="1"/>
    <col min="1028" max="1028" width="16.6640625" style="1" customWidth="1"/>
    <col min="1029" max="1029" width="10.83203125" style="1" customWidth="1"/>
    <col min="1030" max="1030" width="13" style="1" customWidth="1"/>
    <col min="1031" max="1274" width="8.6640625" style="1"/>
    <col min="1275" max="1275" width="10.58203125" style="1" customWidth="1"/>
    <col min="1276" max="1276" width="13.1640625" style="1" bestFit="1" customWidth="1"/>
    <col min="1277" max="1277" width="20.58203125" style="1" customWidth="1"/>
    <col min="1278" max="1278" width="9" style="1" customWidth="1"/>
    <col min="1279" max="1279" width="7.58203125" style="1" customWidth="1"/>
    <col min="1280" max="1280" width="9.58203125" style="1" customWidth="1"/>
    <col min="1281" max="1281" width="6.33203125" style="1" customWidth="1"/>
    <col min="1282" max="1282" width="8.6640625" style="1"/>
    <col min="1283" max="1283" width="7.5" style="1" customWidth="1"/>
    <col min="1284" max="1284" width="16.6640625" style="1" customWidth="1"/>
    <col min="1285" max="1285" width="10.83203125" style="1" customWidth="1"/>
    <col min="1286" max="1286" width="13" style="1" customWidth="1"/>
    <col min="1287" max="1530" width="8.6640625" style="1"/>
    <col min="1531" max="1531" width="10.58203125" style="1" customWidth="1"/>
    <col min="1532" max="1532" width="13.1640625" style="1" bestFit="1" customWidth="1"/>
    <col min="1533" max="1533" width="20.58203125" style="1" customWidth="1"/>
    <col min="1534" max="1534" width="9" style="1" customWidth="1"/>
    <col min="1535" max="1535" width="7.58203125" style="1" customWidth="1"/>
    <col min="1536" max="1536" width="9.58203125" style="1" customWidth="1"/>
    <col min="1537" max="1537" width="6.33203125" style="1" customWidth="1"/>
    <col min="1538" max="1538" width="8.6640625" style="1"/>
    <col min="1539" max="1539" width="7.5" style="1" customWidth="1"/>
    <col min="1540" max="1540" width="16.6640625" style="1" customWidth="1"/>
    <col min="1541" max="1541" width="10.83203125" style="1" customWidth="1"/>
    <col min="1542" max="1542" width="13" style="1" customWidth="1"/>
    <col min="1543" max="1786" width="8.6640625" style="1"/>
    <col min="1787" max="1787" width="10.58203125" style="1" customWidth="1"/>
    <col min="1788" max="1788" width="13.1640625" style="1" bestFit="1" customWidth="1"/>
    <col min="1789" max="1789" width="20.58203125" style="1" customWidth="1"/>
    <col min="1790" max="1790" width="9" style="1" customWidth="1"/>
    <col min="1791" max="1791" width="7.58203125" style="1" customWidth="1"/>
    <col min="1792" max="1792" width="9.58203125" style="1" customWidth="1"/>
    <col min="1793" max="1793" width="6.33203125" style="1" customWidth="1"/>
    <col min="1794" max="1794" width="8.6640625" style="1"/>
    <col min="1795" max="1795" width="7.5" style="1" customWidth="1"/>
    <col min="1796" max="1796" width="16.6640625" style="1" customWidth="1"/>
    <col min="1797" max="1797" width="10.83203125" style="1" customWidth="1"/>
    <col min="1798" max="1798" width="13" style="1" customWidth="1"/>
    <col min="1799" max="2042" width="8.6640625" style="1"/>
    <col min="2043" max="2043" width="10.58203125" style="1" customWidth="1"/>
    <col min="2044" max="2044" width="13.1640625" style="1" bestFit="1" customWidth="1"/>
    <col min="2045" max="2045" width="20.58203125" style="1" customWidth="1"/>
    <col min="2046" max="2046" width="9" style="1" customWidth="1"/>
    <col min="2047" max="2047" width="7.58203125" style="1" customWidth="1"/>
    <col min="2048" max="2048" width="9.58203125" style="1" customWidth="1"/>
    <col min="2049" max="2049" width="6.33203125" style="1" customWidth="1"/>
    <col min="2050" max="2050" width="8.6640625" style="1"/>
    <col min="2051" max="2051" width="7.5" style="1" customWidth="1"/>
    <col min="2052" max="2052" width="16.6640625" style="1" customWidth="1"/>
    <col min="2053" max="2053" width="10.83203125" style="1" customWidth="1"/>
    <col min="2054" max="2054" width="13" style="1" customWidth="1"/>
    <col min="2055" max="2298" width="8.6640625" style="1"/>
    <col min="2299" max="2299" width="10.58203125" style="1" customWidth="1"/>
    <col min="2300" max="2300" width="13.1640625" style="1" bestFit="1" customWidth="1"/>
    <col min="2301" max="2301" width="20.58203125" style="1" customWidth="1"/>
    <col min="2302" max="2302" width="9" style="1" customWidth="1"/>
    <col min="2303" max="2303" width="7.58203125" style="1" customWidth="1"/>
    <col min="2304" max="2304" width="9.58203125" style="1" customWidth="1"/>
    <col min="2305" max="2305" width="6.33203125" style="1" customWidth="1"/>
    <col min="2306" max="2306" width="8.6640625" style="1"/>
    <col min="2307" max="2307" width="7.5" style="1" customWidth="1"/>
    <col min="2308" max="2308" width="16.6640625" style="1" customWidth="1"/>
    <col min="2309" max="2309" width="10.83203125" style="1" customWidth="1"/>
    <col min="2310" max="2310" width="13" style="1" customWidth="1"/>
    <col min="2311" max="2554" width="8.6640625" style="1"/>
    <col min="2555" max="2555" width="10.58203125" style="1" customWidth="1"/>
    <col min="2556" max="2556" width="13.1640625" style="1" bestFit="1" customWidth="1"/>
    <col min="2557" max="2557" width="20.58203125" style="1" customWidth="1"/>
    <col min="2558" max="2558" width="9" style="1" customWidth="1"/>
    <col min="2559" max="2559" width="7.58203125" style="1" customWidth="1"/>
    <col min="2560" max="2560" width="9.58203125" style="1" customWidth="1"/>
    <col min="2561" max="2561" width="6.33203125" style="1" customWidth="1"/>
    <col min="2562" max="2562" width="8.6640625" style="1"/>
    <col min="2563" max="2563" width="7.5" style="1" customWidth="1"/>
    <col min="2564" max="2564" width="16.6640625" style="1" customWidth="1"/>
    <col min="2565" max="2565" width="10.83203125" style="1" customWidth="1"/>
    <col min="2566" max="2566" width="13" style="1" customWidth="1"/>
    <col min="2567" max="2810" width="8.6640625" style="1"/>
    <col min="2811" max="2811" width="10.58203125" style="1" customWidth="1"/>
    <col min="2812" max="2812" width="13.1640625" style="1" bestFit="1" customWidth="1"/>
    <col min="2813" max="2813" width="20.58203125" style="1" customWidth="1"/>
    <col min="2814" max="2814" width="9" style="1" customWidth="1"/>
    <col min="2815" max="2815" width="7.58203125" style="1" customWidth="1"/>
    <col min="2816" max="2816" width="9.58203125" style="1" customWidth="1"/>
    <col min="2817" max="2817" width="6.33203125" style="1" customWidth="1"/>
    <col min="2818" max="2818" width="8.6640625" style="1"/>
    <col min="2819" max="2819" width="7.5" style="1" customWidth="1"/>
    <col min="2820" max="2820" width="16.6640625" style="1" customWidth="1"/>
    <col min="2821" max="2821" width="10.83203125" style="1" customWidth="1"/>
    <col min="2822" max="2822" width="13" style="1" customWidth="1"/>
    <col min="2823" max="3066" width="8.6640625" style="1"/>
    <col min="3067" max="3067" width="10.58203125" style="1" customWidth="1"/>
    <col min="3068" max="3068" width="13.1640625" style="1" bestFit="1" customWidth="1"/>
    <col min="3069" max="3069" width="20.58203125" style="1" customWidth="1"/>
    <col min="3070" max="3070" width="9" style="1" customWidth="1"/>
    <col min="3071" max="3071" width="7.58203125" style="1" customWidth="1"/>
    <col min="3072" max="3072" width="9.58203125" style="1" customWidth="1"/>
    <col min="3073" max="3073" width="6.33203125" style="1" customWidth="1"/>
    <col min="3074" max="3074" width="8.6640625" style="1"/>
    <col min="3075" max="3075" width="7.5" style="1" customWidth="1"/>
    <col min="3076" max="3076" width="16.6640625" style="1" customWidth="1"/>
    <col min="3077" max="3077" width="10.83203125" style="1" customWidth="1"/>
    <col min="3078" max="3078" width="13" style="1" customWidth="1"/>
    <col min="3079" max="3322" width="8.6640625" style="1"/>
    <col min="3323" max="3323" width="10.58203125" style="1" customWidth="1"/>
    <col min="3324" max="3324" width="13.1640625" style="1" bestFit="1" customWidth="1"/>
    <col min="3325" max="3325" width="20.58203125" style="1" customWidth="1"/>
    <col min="3326" max="3326" width="9" style="1" customWidth="1"/>
    <col min="3327" max="3327" width="7.58203125" style="1" customWidth="1"/>
    <col min="3328" max="3328" width="9.58203125" style="1" customWidth="1"/>
    <col min="3329" max="3329" width="6.33203125" style="1" customWidth="1"/>
    <col min="3330" max="3330" width="8.6640625" style="1"/>
    <col min="3331" max="3331" width="7.5" style="1" customWidth="1"/>
    <col min="3332" max="3332" width="16.6640625" style="1" customWidth="1"/>
    <col min="3333" max="3333" width="10.83203125" style="1" customWidth="1"/>
    <col min="3334" max="3334" width="13" style="1" customWidth="1"/>
    <col min="3335" max="3578" width="8.6640625" style="1"/>
    <col min="3579" max="3579" width="10.58203125" style="1" customWidth="1"/>
    <col min="3580" max="3580" width="13.1640625" style="1" bestFit="1" customWidth="1"/>
    <col min="3581" max="3581" width="20.58203125" style="1" customWidth="1"/>
    <col min="3582" max="3582" width="9" style="1" customWidth="1"/>
    <col min="3583" max="3583" width="7.58203125" style="1" customWidth="1"/>
    <col min="3584" max="3584" width="9.58203125" style="1" customWidth="1"/>
    <col min="3585" max="3585" width="6.33203125" style="1" customWidth="1"/>
    <col min="3586" max="3586" width="8.6640625" style="1"/>
    <col min="3587" max="3587" width="7.5" style="1" customWidth="1"/>
    <col min="3588" max="3588" width="16.6640625" style="1" customWidth="1"/>
    <col min="3589" max="3589" width="10.83203125" style="1" customWidth="1"/>
    <col min="3590" max="3590" width="13" style="1" customWidth="1"/>
    <col min="3591" max="3834" width="8.6640625" style="1"/>
    <col min="3835" max="3835" width="10.58203125" style="1" customWidth="1"/>
    <col min="3836" max="3836" width="13.1640625" style="1" bestFit="1" customWidth="1"/>
    <col min="3837" max="3837" width="20.58203125" style="1" customWidth="1"/>
    <col min="3838" max="3838" width="9" style="1" customWidth="1"/>
    <col min="3839" max="3839" width="7.58203125" style="1" customWidth="1"/>
    <col min="3840" max="3840" width="9.58203125" style="1" customWidth="1"/>
    <col min="3841" max="3841" width="6.33203125" style="1" customWidth="1"/>
    <col min="3842" max="3842" width="8.6640625" style="1"/>
    <col min="3843" max="3843" width="7.5" style="1" customWidth="1"/>
    <col min="3844" max="3844" width="16.6640625" style="1" customWidth="1"/>
    <col min="3845" max="3845" width="10.83203125" style="1" customWidth="1"/>
    <col min="3846" max="3846" width="13" style="1" customWidth="1"/>
    <col min="3847" max="4090" width="8.6640625" style="1"/>
    <col min="4091" max="4091" width="10.58203125" style="1" customWidth="1"/>
    <col min="4092" max="4092" width="13.1640625" style="1" bestFit="1" customWidth="1"/>
    <col min="4093" max="4093" width="20.58203125" style="1" customWidth="1"/>
    <col min="4094" max="4094" width="9" style="1" customWidth="1"/>
    <col min="4095" max="4095" width="7.58203125" style="1" customWidth="1"/>
    <col min="4096" max="4096" width="9.58203125" style="1" customWidth="1"/>
    <col min="4097" max="4097" width="6.33203125" style="1" customWidth="1"/>
    <col min="4098" max="4098" width="8.6640625" style="1"/>
    <col min="4099" max="4099" width="7.5" style="1" customWidth="1"/>
    <col min="4100" max="4100" width="16.6640625" style="1" customWidth="1"/>
    <col min="4101" max="4101" width="10.83203125" style="1" customWidth="1"/>
    <col min="4102" max="4102" width="13" style="1" customWidth="1"/>
    <col min="4103" max="4346" width="8.6640625" style="1"/>
    <col min="4347" max="4347" width="10.58203125" style="1" customWidth="1"/>
    <col min="4348" max="4348" width="13.1640625" style="1" bestFit="1" customWidth="1"/>
    <col min="4349" max="4349" width="20.58203125" style="1" customWidth="1"/>
    <col min="4350" max="4350" width="9" style="1" customWidth="1"/>
    <col min="4351" max="4351" width="7.58203125" style="1" customWidth="1"/>
    <col min="4352" max="4352" width="9.58203125" style="1" customWidth="1"/>
    <col min="4353" max="4353" width="6.33203125" style="1" customWidth="1"/>
    <col min="4354" max="4354" width="8.6640625" style="1"/>
    <col min="4355" max="4355" width="7.5" style="1" customWidth="1"/>
    <col min="4356" max="4356" width="16.6640625" style="1" customWidth="1"/>
    <col min="4357" max="4357" width="10.83203125" style="1" customWidth="1"/>
    <col min="4358" max="4358" width="13" style="1" customWidth="1"/>
    <col min="4359" max="4602" width="8.6640625" style="1"/>
    <col min="4603" max="4603" width="10.58203125" style="1" customWidth="1"/>
    <col min="4604" max="4604" width="13.1640625" style="1" bestFit="1" customWidth="1"/>
    <col min="4605" max="4605" width="20.58203125" style="1" customWidth="1"/>
    <col min="4606" max="4606" width="9" style="1" customWidth="1"/>
    <col min="4607" max="4607" width="7.58203125" style="1" customWidth="1"/>
    <col min="4608" max="4608" width="9.58203125" style="1" customWidth="1"/>
    <col min="4609" max="4609" width="6.33203125" style="1" customWidth="1"/>
    <col min="4610" max="4610" width="8.6640625" style="1"/>
    <col min="4611" max="4611" width="7.5" style="1" customWidth="1"/>
    <col min="4612" max="4612" width="16.6640625" style="1" customWidth="1"/>
    <col min="4613" max="4613" width="10.83203125" style="1" customWidth="1"/>
    <col min="4614" max="4614" width="13" style="1" customWidth="1"/>
    <col min="4615" max="4858" width="8.6640625" style="1"/>
    <col min="4859" max="4859" width="10.58203125" style="1" customWidth="1"/>
    <col min="4860" max="4860" width="13.1640625" style="1" bestFit="1" customWidth="1"/>
    <col min="4861" max="4861" width="20.58203125" style="1" customWidth="1"/>
    <col min="4862" max="4862" width="9" style="1" customWidth="1"/>
    <col min="4863" max="4863" width="7.58203125" style="1" customWidth="1"/>
    <col min="4864" max="4864" width="9.58203125" style="1" customWidth="1"/>
    <col min="4865" max="4865" width="6.33203125" style="1" customWidth="1"/>
    <col min="4866" max="4866" width="8.6640625" style="1"/>
    <col min="4867" max="4867" width="7.5" style="1" customWidth="1"/>
    <col min="4868" max="4868" width="16.6640625" style="1" customWidth="1"/>
    <col min="4869" max="4869" width="10.83203125" style="1" customWidth="1"/>
    <col min="4870" max="4870" width="13" style="1" customWidth="1"/>
    <col min="4871" max="5114" width="8.6640625" style="1"/>
    <col min="5115" max="5115" width="10.58203125" style="1" customWidth="1"/>
    <col min="5116" max="5116" width="13.1640625" style="1" bestFit="1" customWidth="1"/>
    <col min="5117" max="5117" width="20.58203125" style="1" customWidth="1"/>
    <col min="5118" max="5118" width="9" style="1" customWidth="1"/>
    <col min="5119" max="5119" width="7.58203125" style="1" customWidth="1"/>
    <col min="5120" max="5120" width="9.58203125" style="1" customWidth="1"/>
    <col min="5121" max="5121" width="6.33203125" style="1" customWidth="1"/>
    <col min="5122" max="5122" width="8.6640625" style="1"/>
    <col min="5123" max="5123" width="7.5" style="1" customWidth="1"/>
    <col min="5124" max="5124" width="16.6640625" style="1" customWidth="1"/>
    <col min="5125" max="5125" width="10.83203125" style="1" customWidth="1"/>
    <col min="5126" max="5126" width="13" style="1" customWidth="1"/>
    <col min="5127" max="5370" width="8.6640625" style="1"/>
    <col min="5371" max="5371" width="10.58203125" style="1" customWidth="1"/>
    <col min="5372" max="5372" width="13.1640625" style="1" bestFit="1" customWidth="1"/>
    <col min="5373" max="5373" width="20.58203125" style="1" customWidth="1"/>
    <col min="5374" max="5374" width="9" style="1" customWidth="1"/>
    <col min="5375" max="5375" width="7.58203125" style="1" customWidth="1"/>
    <col min="5376" max="5376" width="9.58203125" style="1" customWidth="1"/>
    <col min="5377" max="5377" width="6.33203125" style="1" customWidth="1"/>
    <col min="5378" max="5378" width="8.6640625" style="1"/>
    <col min="5379" max="5379" width="7.5" style="1" customWidth="1"/>
    <col min="5380" max="5380" width="16.6640625" style="1" customWidth="1"/>
    <col min="5381" max="5381" width="10.83203125" style="1" customWidth="1"/>
    <col min="5382" max="5382" width="13" style="1" customWidth="1"/>
    <col min="5383" max="5626" width="8.6640625" style="1"/>
    <col min="5627" max="5627" width="10.58203125" style="1" customWidth="1"/>
    <col min="5628" max="5628" width="13.1640625" style="1" bestFit="1" customWidth="1"/>
    <col min="5629" max="5629" width="20.58203125" style="1" customWidth="1"/>
    <col min="5630" max="5630" width="9" style="1" customWidth="1"/>
    <col min="5631" max="5631" width="7.58203125" style="1" customWidth="1"/>
    <col min="5632" max="5632" width="9.58203125" style="1" customWidth="1"/>
    <col min="5633" max="5633" width="6.33203125" style="1" customWidth="1"/>
    <col min="5634" max="5634" width="8.6640625" style="1"/>
    <col min="5635" max="5635" width="7.5" style="1" customWidth="1"/>
    <col min="5636" max="5636" width="16.6640625" style="1" customWidth="1"/>
    <col min="5637" max="5637" width="10.83203125" style="1" customWidth="1"/>
    <col min="5638" max="5638" width="13" style="1" customWidth="1"/>
    <col min="5639" max="5882" width="8.6640625" style="1"/>
    <col min="5883" max="5883" width="10.58203125" style="1" customWidth="1"/>
    <col min="5884" max="5884" width="13.1640625" style="1" bestFit="1" customWidth="1"/>
    <col min="5885" max="5885" width="20.58203125" style="1" customWidth="1"/>
    <col min="5886" max="5886" width="9" style="1" customWidth="1"/>
    <col min="5887" max="5887" width="7.58203125" style="1" customWidth="1"/>
    <col min="5888" max="5888" width="9.58203125" style="1" customWidth="1"/>
    <col min="5889" max="5889" width="6.33203125" style="1" customWidth="1"/>
    <col min="5890" max="5890" width="8.6640625" style="1"/>
    <col min="5891" max="5891" width="7.5" style="1" customWidth="1"/>
    <col min="5892" max="5892" width="16.6640625" style="1" customWidth="1"/>
    <col min="5893" max="5893" width="10.83203125" style="1" customWidth="1"/>
    <col min="5894" max="5894" width="13" style="1" customWidth="1"/>
    <col min="5895" max="6138" width="8.6640625" style="1"/>
    <col min="6139" max="6139" width="10.58203125" style="1" customWidth="1"/>
    <col min="6140" max="6140" width="13.1640625" style="1" bestFit="1" customWidth="1"/>
    <col min="6141" max="6141" width="20.58203125" style="1" customWidth="1"/>
    <col min="6142" max="6142" width="9" style="1" customWidth="1"/>
    <col min="6143" max="6143" width="7.58203125" style="1" customWidth="1"/>
    <col min="6144" max="6144" width="9.58203125" style="1" customWidth="1"/>
    <col min="6145" max="6145" width="6.33203125" style="1" customWidth="1"/>
    <col min="6146" max="6146" width="8.6640625" style="1"/>
    <col min="6147" max="6147" width="7.5" style="1" customWidth="1"/>
    <col min="6148" max="6148" width="16.6640625" style="1" customWidth="1"/>
    <col min="6149" max="6149" width="10.83203125" style="1" customWidth="1"/>
    <col min="6150" max="6150" width="13" style="1" customWidth="1"/>
    <col min="6151" max="6394" width="8.6640625" style="1"/>
    <col min="6395" max="6395" width="10.58203125" style="1" customWidth="1"/>
    <col min="6396" max="6396" width="13.1640625" style="1" bestFit="1" customWidth="1"/>
    <col min="6397" max="6397" width="20.58203125" style="1" customWidth="1"/>
    <col min="6398" max="6398" width="9" style="1" customWidth="1"/>
    <col min="6399" max="6399" width="7.58203125" style="1" customWidth="1"/>
    <col min="6400" max="6400" width="9.58203125" style="1" customWidth="1"/>
    <col min="6401" max="6401" width="6.33203125" style="1" customWidth="1"/>
    <col min="6402" max="6402" width="8.6640625" style="1"/>
    <col min="6403" max="6403" width="7.5" style="1" customWidth="1"/>
    <col min="6404" max="6404" width="16.6640625" style="1" customWidth="1"/>
    <col min="6405" max="6405" width="10.83203125" style="1" customWidth="1"/>
    <col min="6406" max="6406" width="13" style="1" customWidth="1"/>
    <col min="6407" max="6650" width="8.6640625" style="1"/>
    <col min="6651" max="6651" width="10.58203125" style="1" customWidth="1"/>
    <col min="6652" max="6652" width="13.1640625" style="1" bestFit="1" customWidth="1"/>
    <col min="6653" max="6653" width="20.58203125" style="1" customWidth="1"/>
    <col min="6654" max="6654" width="9" style="1" customWidth="1"/>
    <col min="6655" max="6655" width="7.58203125" style="1" customWidth="1"/>
    <col min="6656" max="6656" width="9.58203125" style="1" customWidth="1"/>
    <col min="6657" max="6657" width="6.33203125" style="1" customWidth="1"/>
    <col min="6658" max="6658" width="8.6640625" style="1"/>
    <col min="6659" max="6659" width="7.5" style="1" customWidth="1"/>
    <col min="6660" max="6660" width="16.6640625" style="1" customWidth="1"/>
    <col min="6661" max="6661" width="10.83203125" style="1" customWidth="1"/>
    <col min="6662" max="6662" width="13" style="1" customWidth="1"/>
    <col min="6663" max="6906" width="8.6640625" style="1"/>
    <col min="6907" max="6907" width="10.58203125" style="1" customWidth="1"/>
    <col min="6908" max="6908" width="13.1640625" style="1" bestFit="1" customWidth="1"/>
    <col min="6909" max="6909" width="20.58203125" style="1" customWidth="1"/>
    <col min="6910" max="6910" width="9" style="1" customWidth="1"/>
    <col min="6911" max="6911" width="7.58203125" style="1" customWidth="1"/>
    <col min="6912" max="6912" width="9.58203125" style="1" customWidth="1"/>
    <col min="6913" max="6913" width="6.33203125" style="1" customWidth="1"/>
    <col min="6914" max="6914" width="8.6640625" style="1"/>
    <col min="6915" max="6915" width="7.5" style="1" customWidth="1"/>
    <col min="6916" max="6916" width="16.6640625" style="1" customWidth="1"/>
    <col min="6917" max="6917" width="10.83203125" style="1" customWidth="1"/>
    <col min="6918" max="6918" width="13" style="1" customWidth="1"/>
    <col min="6919" max="7162" width="8.6640625" style="1"/>
    <col min="7163" max="7163" width="10.58203125" style="1" customWidth="1"/>
    <col min="7164" max="7164" width="13.1640625" style="1" bestFit="1" customWidth="1"/>
    <col min="7165" max="7165" width="20.58203125" style="1" customWidth="1"/>
    <col min="7166" max="7166" width="9" style="1" customWidth="1"/>
    <col min="7167" max="7167" width="7.58203125" style="1" customWidth="1"/>
    <col min="7168" max="7168" width="9.58203125" style="1" customWidth="1"/>
    <col min="7169" max="7169" width="6.33203125" style="1" customWidth="1"/>
    <col min="7170" max="7170" width="8.6640625" style="1"/>
    <col min="7171" max="7171" width="7.5" style="1" customWidth="1"/>
    <col min="7172" max="7172" width="16.6640625" style="1" customWidth="1"/>
    <col min="7173" max="7173" width="10.83203125" style="1" customWidth="1"/>
    <col min="7174" max="7174" width="13" style="1" customWidth="1"/>
    <col min="7175" max="7418" width="8.6640625" style="1"/>
    <col min="7419" max="7419" width="10.58203125" style="1" customWidth="1"/>
    <col min="7420" max="7420" width="13.1640625" style="1" bestFit="1" customWidth="1"/>
    <col min="7421" max="7421" width="20.58203125" style="1" customWidth="1"/>
    <col min="7422" max="7422" width="9" style="1" customWidth="1"/>
    <col min="7423" max="7423" width="7.58203125" style="1" customWidth="1"/>
    <col min="7424" max="7424" width="9.58203125" style="1" customWidth="1"/>
    <col min="7425" max="7425" width="6.33203125" style="1" customWidth="1"/>
    <col min="7426" max="7426" width="8.6640625" style="1"/>
    <col min="7427" max="7427" width="7.5" style="1" customWidth="1"/>
    <col min="7428" max="7428" width="16.6640625" style="1" customWidth="1"/>
    <col min="7429" max="7429" width="10.83203125" style="1" customWidth="1"/>
    <col min="7430" max="7430" width="13" style="1" customWidth="1"/>
    <col min="7431" max="7674" width="8.6640625" style="1"/>
    <col min="7675" max="7675" width="10.58203125" style="1" customWidth="1"/>
    <col min="7676" max="7676" width="13.1640625" style="1" bestFit="1" customWidth="1"/>
    <col min="7677" max="7677" width="20.58203125" style="1" customWidth="1"/>
    <col min="7678" max="7678" width="9" style="1" customWidth="1"/>
    <col min="7679" max="7679" width="7.58203125" style="1" customWidth="1"/>
    <col min="7680" max="7680" width="9.58203125" style="1" customWidth="1"/>
    <col min="7681" max="7681" width="6.33203125" style="1" customWidth="1"/>
    <col min="7682" max="7682" width="8.6640625" style="1"/>
    <col min="7683" max="7683" width="7.5" style="1" customWidth="1"/>
    <col min="7684" max="7684" width="16.6640625" style="1" customWidth="1"/>
    <col min="7685" max="7685" width="10.83203125" style="1" customWidth="1"/>
    <col min="7686" max="7686" width="13" style="1" customWidth="1"/>
    <col min="7687" max="7930" width="8.6640625" style="1"/>
    <col min="7931" max="7931" width="10.58203125" style="1" customWidth="1"/>
    <col min="7932" max="7932" width="13.1640625" style="1" bestFit="1" customWidth="1"/>
    <col min="7933" max="7933" width="20.58203125" style="1" customWidth="1"/>
    <col min="7934" max="7934" width="9" style="1" customWidth="1"/>
    <col min="7935" max="7935" width="7.58203125" style="1" customWidth="1"/>
    <col min="7936" max="7936" width="9.58203125" style="1" customWidth="1"/>
    <col min="7937" max="7937" width="6.33203125" style="1" customWidth="1"/>
    <col min="7938" max="7938" width="8.6640625" style="1"/>
    <col min="7939" max="7939" width="7.5" style="1" customWidth="1"/>
    <col min="7940" max="7940" width="16.6640625" style="1" customWidth="1"/>
    <col min="7941" max="7941" width="10.83203125" style="1" customWidth="1"/>
    <col min="7942" max="7942" width="13" style="1" customWidth="1"/>
    <col min="7943" max="8186" width="8.6640625" style="1"/>
    <col min="8187" max="8187" width="10.58203125" style="1" customWidth="1"/>
    <col min="8188" max="8188" width="13.1640625" style="1" bestFit="1" customWidth="1"/>
    <col min="8189" max="8189" width="20.58203125" style="1" customWidth="1"/>
    <col min="8190" max="8190" width="9" style="1" customWidth="1"/>
    <col min="8191" max="8191" width="7.58203125" style="1" customWidth="1"/>
    <col min="8192" max="8192" width="9.58203125" style="1" customWidth="1"/>
    <col min="8193" max="8193" width="6.33203125" style="1" customWidth="1"/>
    <col min="8194" max="8194" width="8.6640625" style="1"/>
    <col min="8195" max="8195" width="7.5" style="1" customWidth="1"/>
    <col min="8196" max="8196" width="16.6640625" style="1" customWidth="1"/>
    <col min="8197" max="8197" width="10.83203125" style="1" customWidth="1"/>
    <col min="8198" max="8198" width="13" style="1" customWidth="1"/>
    <col min="8199" max="8442" width="8.6640625" style="1"/>
    <col min="8443" max="8443" width="10.58203125" style="1" customWidth="1"/>
    <col min="8444" max="8444" width="13.1640625" style="1" bestFit="1" customWidth="1"/>
    <col min="8445" max="8445" width="20.58203125" style="1" customWidth="1"/>
    <col min="8446" max="8446" width="9" style="1" customWidth="1"/>
    <col min="8447" max="8447" width="7.58203125" style="1" customWidth="1"/>
    <col min="8448" max="8448" width="9.58203125" style="1" customWidth="1"/>
    <col min="8449" max="8449" width="6.33203125" style="1" customWidth="1"/>
    <col min="8450" max="8450" width="8.6640625" style="1"/>
    <col min="8451" max="8451" width="7.5" style="1" customWidth="1"/>
    <col min="8452" max="8452" width="16.6640625" style="1" customWidth="1"/>
    <col min="8453" max="8453" width="10.83203125" style="1" customWidth="1"/>
    <col min="8454" max="8454" width="13" style="1" customWidth="1"/>
    <col min="8455" max="8698" width="8.6640625" style="1"/>
    <col min="8699" max="8699" width="10.58203125" style="1" customWidth="1"/>
    <col min="8700" max="8700" width="13.1640625" style="1" bestFit="1" customWidth="1"/>
    <col min="8701" max="8701" width="20.58203125" style="1" customWidth="1"/>
    <col min="8702" max="8702" width="9" style="1" customWidth="1"/>
    <col min="8703" max="8703" width="7.58203125" style="1" customWidth="1"/>
    <col min="8704" max="8704" width="9.58203125" style="1" customWidth="1"/>
    <col min="8705" max="8705" width="6.33203125" style="1" customWidth="1"/>
    <col min="8706" max="8706" width="8.6640625" style="1"/>
    <col min="8707" max="8707" width="7.5" style="1" customWidth="1"/>
    <col min="8708" max="8708" width="16.6640625" style="1" customWidth="1"/>
    <col min="8709" max="8709" width="10.83203125" style="1" customWidth="1"/>
    <col min="8710" max="8710" width="13" style="1" customWidth="1"/>
    <col min="8711" max="8954" width="8.6640625" style="1"/>
    <col min="8955" max="8955" width="10.58203125" style="1" customWidth="1"/>
    <col min="8956" max="8956" width="13.1640625" style="1" bestFit="1" customWidth="1"/>
    <col min="8957" max="8957" width="20.58203125" style="1" customWidth="1"/>
    <col min="8958" max="8958" width="9" style="1" customWidth="1"/>
    <col min="8959" max="8959" width="7.58203125" style="1" customWidth="1"/>
    <col min="8960" max="8960" width="9.58203125" style="1" customWidth="1"/>
    <col min="8961" max="8961" width="6.33203125" style="1" customWidth="1"/>
    <col min="8962" max="8962" width="8.6640625" style="1"/>
    <col min="8963" max="8963" width="7.5" style="1" customWidth="1"/>
    <col min="8964" max="8964" width="16.6640625" style="1" customWidth="1"/>
    <col min="8965" max="8965" width="10.83203125" style="1" customWidth="1"/>
    <col min="8966" max="8966" width="13" style="1" customWidth="1"/>
    <col min="8967" max="9210" width="8.6640625" style="1"/>
    <col min="9211" max="9211" width="10.58203125" style="1" customWidth="1"/>
    <col min="9212" max="9212" width="13.1640625" style="1" bestFit="1" customWidth="1"/>
    <col min="9213" max="9213" width="20.58203125" style="1" customWidth="1"/>
    <col min="9214" max="9214" width="9" style="1" customWidth="1"/>
    <col min="9215" max="9215" width="7.58203125" style="1" customWidth="1"/>
    <col min="9216" max="9216" width="9.58203125" style="1" customWidth="1"/>
    <col min="9217" max="9217" width="6.33203125" style="1" customWidth="1"/>
    <col min="9218" max="9218" width="8.6640625" style="1"/>
    <col min="9219" max="9219" width="7.5" style="1" customWidth="1"/>
    <col min="9220" max="9220" width="16.6640625" style="1" customWidth="1"/>
    <col min="9221" max="9221" width="10.83203125" style="1" customWidth="1"/>
    <col min="9222" max="9222" width="13" style="1" customWidth="1"/>
    <col min="9223" max="9466" width="8.6640625" style="1"/>
    <col min="9467" max="9467" width="10.58203125" style="1" customWidth="1"/>
    <col min="9468" max="9468" width="13.1640625" style="1" bestFit="1" customWidth="1"/>
    <col min="9469" max="9469" width="20.58203125" style="1" customWidth="1"/>
    <col min="9470" max="9470" width="9" style="1" customWidth="1"/>
    <col min="9471" max="9471" width="7.58203125" style="1" customWidth="1"/>
    <col min="9472" max="9472" width="9.58203125" style="1" customWidth="1"/>
    <col min="9473" max="9473" width="6.33203125" style="1" customWidth="1"/>
    <col min="9474" max="9474" width="8.6640625" style="1"/>
    <col min="9475" max="9475" width="7.5" style="1" customWidth="1"/>
    <col min="9476" max="9476" width="16.6640625" style="1" customWidth="1"/>
    <col min="9477" max="9477" width="10.83203125" style="1" customWidth="1"/>
    <col min="9478" max="9478" width="13" style="1" customWidth="1"/>
    <col min="9479" max="9722" width="8.6640625" style="1"/>
    <col min="9723" max="9723" width="10.58203125" style="1" customWidth="1"/>
    <col min="9724" max="9724" width="13.1640625" style="1" bestFit="1" customWidth="1"/>
    <col min="9725" max="9725" width="20.58203125" style="1" customWidth="1"/>
    <col min="9726" max="9726" width="9" style="1" customWidth="1"/>
    <col min="9727" max="9727" width="7.58203125" style="1" customWidth="1"/>
    <col min="9728" max="9728" width="9.58203125" style="1" customWidth="1"/>
    <col min="9729" max="9729" width="6.33203125" style="1" customWidth="1"/>
    <col min="9730" max="9730" width="8.6640625" style="1"/>
    <col min="9731" max="9731" width="7.5" style="1" customWidth="1"/>
    <col min="9732" max="9732" width="16.6640625" style="1" customWidth="1"/>
    <col min="9733" max="9733" width="10.83203125" style="1" customWidth="1"/>
    <col min="9734" max="9734" width="13" style="1" customWidth="1"/>
    <col min="9735" max="9978" width="8.6640625" style="1"/>
    <col min="9979" max="9979" width="10.58203125" style="1" customWidth="1"/>
    <col min="9980" max="9980" width="13.1640625" style="1" bestFit="1" customWidth="1"/>
    <col min="9981" max="9981" width="20.58203125" style="1" customWidth="1"/>
    <col min="9982" max="9982" width="9" style="1" customWidth="1"/>
    <col min="9983" max="9983" width="7.58203125" style="1" customWidth="1"/>
    <col min="9984" max="9984" width="9.58203125" style="1" customWidth="1"/>
    <col min="9985" max="9985" width="6.33203125" style="1" customWidth="1"/>
    <col min="9986" max="9986" width="8.6640625" style="1"/>
    <col min="9987" max="9987" width="7.5" style="1" customWidth="1"/>
    <col min="9988" max="9988" width="16.6640625" style="1" customWidth="1"/>
    <col min="9989" max="9989" width="10.83203125" style="1" customWidth="1"/>
    <col min="9990" max="9990" width="13" style="1" customWidth="1"/>
    <col min="9991" max="10234" width="8.6640625" style="1"/>
    <col min="10235" max="10235" width="10.58203125" style="1" customWidth="1"/>
    <col min="10236" max="10236" width="13.1640625" style="1" bestFit="1" customWidth="1"/>
    <col min="10237" max="10237" width="20.58203125" style="1" customWidth="1"/>
    <col min="10238" max="10238" width="9" style="1" customWidth="1"/>
    <col min="10239" max="10239" width="7.58203125" style="1" customWidth="1"/>
    <col min="10240" max="10240" width="9.58203125" style="1" customWidth="1"/>
    <col min="10241" max="10241" width="6.33203125" style="1" customWidth="1"/>
    <col min="10242" max="10242" width="8.6640625" style="1"/>
    <col min="10243" max="10243" width="7.5" style="1" customWidth="1"/>
    <col min="10244" max="10244" width="16.6640625" style="1" customWidth="1"/>
    <col min="10245" max="10245" width="10.83203125" style="1" customWidth="1"/>
    <col min="10246" max="10246" width="13" style="1" customWidth="1"/>
    <col min="10247" max="10490" width="8.6640625" style="1"/>
    <col min="10491" max="10491" width="10.58203125" style="1" customWidth="1"/>
    <col min="10492" max="10492" width="13.1640625" style="1" bestFit="1" customWidth="1"/>
    <col min="10493" max="10493" width="20.58203125" style="1" customWidth="1"/>
    <col min="10494" max="10494" width="9" style="1" customWidth="1"/>
    <col min="10495" max="10495" width="7.58203125" style="1" customWidth="1"/>
    <col min="10496" max="10496" width="9.58203125" style="1" customWidth="1"/>
    <col min="10497" max="10497" width="6.33203125" style="1" customWidth="1"/>
    <col min="10498" max="10498" width="8.6640625" style="1"/>
    <col min="10499" max="10499" width="7.5" style="1" customWidth="1"/>
    <col min="10500" max="10500" width="16.6640625" style="1" customWidth="1"/>
    <col min="10501" max="10501" width="10.83203125" style="1" customWidth="1"/>
    <col min="10502" max="10502" width="13" style="1" customWidth="1"/>
    <col min="10503" max="10746" width="8.6640625" style="1"/>
    <col min="10747" max="10747" width="10.58203125" style="1" customWidth="1"/>
    <col min="10748" max="10748" width="13.1640625" style="1" bestFit="1" customWidth="1"/>
    <col min="10749" max="10749" width="20.58203125" style="1" customWidth="1"/>
    <col min="10750" max="10750" width="9" style="1" customWidth="1"/>
    <col min="10751" max="10751" width="7.58203125" style="1" customWidth="1"/>
    <col min="10752" max="10752" width="9.58203125" style="1" customWidth="1"/>
    <col min="10753" max="10753" width="6.33203125" style="1" customWidth="1"/>
    <col min="10754" max="10754" width="8.6640625" style="1"/>
    <col min="10755" max="10755" width="7.5" style="1" customWidth="1"/>
    <col min="10756" max="10756" width="16.6640625" style="1" customWidth="1"/>
    <col min="10757" max="10757" width="10.83203125" style="1" customWidth="1"/>
    <col min="10758" max="10758" width="13" style="1" customWidth="1"/>
    <col min="10759" max="11002" width="8.6640625" style="1"/>
    <col min="11003" max="11003" width="10.58203125" style="1" customWidth="1"/>
    <col min="11004" max="11004" width="13.1640625" style="1" bestFit="1" customWidth="1"/>
    <col min="11005" max="11005" width="20.58203125" style="1" customWidth="1"/>
    <col min="11006" max="11006" width="9" style="1" customWidth="1"/>
    <col min="11007" max="11007" width="7.58203125" style="1" customWidth="1"/>
    <col min="11008" max="11008" width="9.58203125" style="1" customWidth="1"/>
    <col min="11009" max="11009" width="6.33203125" style="1" customWidth="1"/>
    <col min="11010" max="11010" width="8.6640625" style="1"/>
    <col min="11011" max="11011" width="7.5" style="1" customWidth="1"/>
    <col min="11012" max="11012" width="16.6640625" style="1" customWidth="1"/>
    <col min="11013" max="11013" width="10.83203125" style="1" customWidth="1"/>
    <col min="11014" max="11014" width="13" style="1" customWidth="1"/>
    <col min="11015" max="11258" width="8.6640625" style="1"/>
    <col min="11259" max="11259" width="10.58203125" style="1" customWidth="1"/>
    <col min="11260" max="11260" width="13.1640625" style="1" bestFit="1" customWidth="1"/>
    <col min="11261" max="11261" width="20.58203125" style="1" customWidth="1"/>
    <col min="11262" max="11262" width="9" style="1" customWidth="1"/>
    <col min="11263" max="11263" width="7.58203125" style="1" customWidth="1"/>
    <col min="11264" max="11264" width="9.58203125" style="1" customWidth="1"/>
    <col min="11265" max="11265" width="6.33203125" style="1" customWidth="1"/>
    <col min="11266" max="11266" width="8.6640625" style="1"/>
    <col min="11267" max="11267" width="7.5" style="1" customWidth="1"/>
    <col min="11268" max="11268" width="16.6640625" style="1" customWidth="1"/>
    <col min="11269" max="11269" width="10.83203125" style="1" customWidth="1"/>
    <col min="11270" max="11270" width="13" style="1" customWidth="1"/>
    <col min="11271" max="11514" width="8.6640625" style="1"/>
    <col min="11515" max="11515" width="10.58203125" style="1" customWidth="1"/>
    <col min="11516" max="11516" width="13.1640625" style="1" bestFit="1" customWidth="1"/>
    <col min="11517" max="11517" width="20.58203125" style="1" customWidth="1"/>
    <col min="11518" max="11518" width="9" style="1" customWidth="1"/>
    <col min="11519" max="11519" width="7.58203125" style="1" customWidth="1"/>
    <col min="11520" max="11520" width="9.58203125" style="1" customWidth="1"/>
    <col min="11521" max="11521" width="6.33203125" style="1" customWidth="1"/>
    <col min="11522" max="11522" width="8.6640625" style="1"/>
    <col min="11523" max="11523" width="7.5" style="1" customWidth="1"/>
    <col min="11524" max="11524" width="16.6640625" style="1" customWidth="1"/>
    <col min="11525" max="11525" width="10.83203125" style="1" customWidth="1"/>
    <col min="11526" max="11526" width="13" style="1" customWidth="1"/>
    <col min="11527" max="11770" width="8.6640625" style="1"/>
    <col min="11771" max="11771" width="10.58203125" style="1" customWidth="1"/>
    <col min="11772" max="11772" width="13.1640625" style="1" bestFit="1" customWidth="1"/>
    <col min="11773" max="11773" width="20.58203125" style="1" customWidth="1"/>
    <col min="11774" max="11774" width="9" style="1" customWidth="1"/>
    <col min="11775" max="11775" width="7.58203125" style="1" customWidth="1"/>
    <col min="11776" max="11776" width="9.58203125" style="1" customWidth="1"/>
    <col min="11777" max="11777" width="6.33203125" style="1" customWidth="1"/>
    <col min="11778" max="11778" width="8.6640625" style="1"/>
    <col min="11779" max="11779" width="7.5" style="1" customWidth="1"/>
    <col min="11780" max="11780" width="16.6640625" style="1" customWidth="1"/>
    <col min="11781" max="11781" width="10.83203125" style="1" customWidth="1"/>
    <col min="11782" max="11782" width="13" style="1" customWidth="1"/>
    <col min="11783" max="12026" width="8.6640625" style="1"/>
    <col min="12027" max="12027" width="10.58203125" style="1" customWidth="1"/>
    <col min="12028" max="12028" width="13.1640625" style="1" bestFit="1" customWidth="1"/>
    <col min="12029" max="12029" width="20.58203125" style="1" customWidth="1"/>
    <col min="12030" max="12030" width="9" style="1" customWidth="1"/>
    <col min="12031" max="12031" width="7.58203125" style="1" customWidth="1"/>
    <col min="12032" max="12032" width="9.58203125" style="1" customWidth="1"/>
    <col min="12033" max="12033" width="6.33203125" style="1" customWidth="1"/>
    <col min="12034" max="12034" width="8.6640625" style="1"/>
    <col min="12035" max="12035" width="7.5" style="1" customWidth="1"/>
    <col min="12036" max="12036" width="16.6640625" style="1" customWidth="1"/>
    <col min="12037" max="12037" width="10.83203125" style="1" customWidth="1"/>
    <col min="12038" max="12038" width="13" style="1" customWidth="1"/>
    <col min="12039" max="12282" width="8.6640625" style="1"/>
    <col min="12283" max="12283" width="10.58203125" style="1" customWidth="1"/>
    <col min="12284" max="12284" width="13.1640625" style="1" bestFit="1" customWidth="1"/>
    <col min="12285" max="12285" width="20.58203125" style="1" customWidth="1"/>
    <col min="12286" max="12286" width="9" style="1" customWidth="1"/>
    <col min="12287" max="12287" width="7.58203125" style="1" customWidth="1"/>
    <col min="12288" max="12288" width="9.58203125" style="1" customWidth="1"/>
    <col min="12289" max="12289" width="6.33203125" style="1" customWidth="1"/>
    <col min="12290" max="12290" width="8.6640625" style="1"/>
    <col min="12291" max="12291" width="7.5" style="1" customWidth="1"/>
    <col min="12292" max="12292" width="16.6640625" style="1" customWidth="1"/>
    <col min="12293" max="12293" width="10.83203125" style="1" customWidth="1"/>
    <col min="12294" max="12294" width="13" style="1" customWidth="1"/>
    <col min="12295" max="12538" width="8.6640625" style="1"/>
    <col min="12539" max="12539" width="10.58203125" style="1" customWidth="1"/>
    <col min="12540" max="12540" width="13.1640625" style="1" bestFit="1" customWidth="1"/>
    <col min="12541" max="12541" width="20.58203125" style="1" customWidth="1"/>
    <col min="12542" max="12542" width="9" style="1" customWidth="1"/>
    <col min="12543" max="12543" width="7.58203125" style="1" customWidth="1"/>
    <col min="12544" max="12544" width="9.58203125" style="1" customWidth="1"/>
    <col min="12545" max="12545" width="6.33203125" style="1" customWidth="1"/>
    <col min="12546" max="12546" width="8.6640625" style="1"/>
    <col min="12547" max="12547" width="7.5" style="1" customWidth="1"/>
    <col min="12548" max="12548" width="16.6640625" style="1" customWidth="1"/>
    <col min="12549" max="12549" width="10.83203125" style="1" customWidth="1"/>
    <col min="12550" max="12550" width="13" style="1" customWidth="1"/>
    <col min="12551" max="12794" width="8.6640625" style="1"/>
    <col min="12795" max="12795" width="10.58203125" style="1" customWidth="1"/>
    <col min="12796" max="12796" width="13.1640625" style="1" bestFit="1" customWidth="1"/>
    <col min="12797" max="12797" width="20.58203125" style="1" customWidth="1"/>
    <col min="12798" max="12798" width="9" style="1" customWidth="1"/>
    <col min="12799" max="12799" width="7.58203125" style="1" customWidth="1"/>
    <col min="12800" max="12800" width="9.58203125" style="1" customWidth="1"/>
    <col min="12801" max="12801" width="6.33203125" style="1" customWidth="1"/>
    <col min="12802" max="12802" width="8.6640625" style="1"/>
    <col min="12803" max="12803" width="7.5" style="1" customWidth="1"/>
    <col min="12804" max="12804" width="16.6640625" style="1" customWidth="1"/>
    <col min="12805" max="12805" width="10.83203125" style="1" customWidth="1"/>
    <col min="12806" max="12806" width="13" style="1" customWidth="1"/>
    <col min="12807" max="13050" width="8.6640625" style="1"/>
    <col min="13051" max="13051" width="10.58203125" style="1" customWidth="1"/>
    <col min="13052" max="13052" width="13.1640625" style="1" bestFit="1" customWidth="1"/>
    <col min="13053" max="13053" width="20.58203125" style="1" customWidth="1"/>
    <col min="13054" max="13054" width="9" style="1" customWidth="1"/>
    <col min="13055" max="13055" width="7.58203125" style="1" customWidth="1"/>
    <col min="13056" max="13056" width="9.58203125" style="1" customWidth="1"/>
    <col min="13057" max="13057" width="6.33203125" style="1" customWidth="1"/>
    <col min="13058" max="13058" width="8.6640625" style="1"/>
    <col min="13059" max="13059" width="7.5" style="1" customWidth="1"/>
    <col min="13060" max="13060" width="16.6640625" style="1" customWidth="1"/>
    <col min="13061" max="13061" width="10.83203125" style="1" customWidth="1"/>
    <col min="13062" max="13062" width="13" style="1" customWidth="1"/>
    <col min="13063" max="13306" width="8.6640625" style="1"/>
    <col min="13307" max="13307" width="10.58203125" style="1" customWidth="1"/>
    <col min="13308" max="13308" width="13.1640625" style="1" bestFit="1" customWidth="1"/>
    <col min="13309" max="13309" width="20.58203125" style="1" customWidth="1"/>
    <col min="13310" max="13310" width="9" style="1" customWidth="1"/>
    <col min="13311" max="13311" width="7.58203125" style="1" customWidth="1"/>
    <col min="13312" max="13312" width="9.58203125" style="1" customWidth="1"/>
    <col min="13313" max="13313" width="6.33203125" style="1" customWidth="1"/>
    <col min="13314" max="13314" width="8.6640625" style="1"/>
    <col min="13315" max="13315" width="7.5" style="1" customWidth="1"/>
    <col min="13316" max="13316" width="16.6640625" style="1" customWidth="1"/>
    <col min="13317" max="13317" width="10.83203125" style="1" customWidth="1"/>
    <col min="13318" max="13318" width="13" style="1" customWidth="1"/>
    <col min="13319" max="13562" width="8.6640625" style="1"/>
    <col min="13563" max="13563" width="10.58203125" style="1" customWidth="1"/>
    <col min="13564" max="13564" width="13.1640625" style="1" bestFit="1" customWidth="1"/>
    <col min="13565" max="13565" width="20.58203125" style="1" customWidth="1"/>
    <col min="13566" max="13566" width="9" style="1" customWidth="1"/>
    <col min="13567" max="13567" width="7.58203125" style="1" customWidth="1"/>
    <col min="13568" max="13568" width="9.58203125" style="1" customWidth="1"/>
    <col min="13569" max="13569" width="6.33203125" style="1" customWidth="1"/>
    <col min="13570" max="13570" width="8.6640625" style="1"/>
    <col min="13571" max="13571" width="7.5" style="1" customWidth="1"/>
    <col min="13572" max="13572" width="16.6640625" style="1" customWidth="1"/>
    <col min="13573" max="13573" width="10.83203125" style="1" customWidth="1"/>
    <col min="13574" max="13574" width="13" style="1" customWidth="1"/>
    <col min="13575" max="13818" width="8.6640625" style="1"/>
    <col min="13819" max="13819" width="10.58203125" style="1" customWidth="1"/>
    <col min="13820" max="13820" width="13.1640625" style="1" bestFit="1" customWidth="1"/>
    <col min="13821" max="13821" width="20.58203125" style="1" customWidth="1"/>
    <col min="13822" max="13822" width="9" style="1" customWidth="1"/>
    <col min="13823" max="13823" width="7.58203125" style="1" customWidth="1"/>
    <col min="13824" max="13824" width="9.58203125" style="1" customWidth="1"/>
    <col min="13825" max="13825" width="6.33203125" style="1" customWidth="1"/>
    <col min="13826" max="13826" width="8.6640625" style="1"/>
    <col min="13827" max="13827" width="7.5" style="1" customWidth="1"/>
    <col min="13828" max="13828" width="16.6640625" style="1" customWidth="1"/>
    <col min="13829" max="13829" width="10.83203125" style="1" customWidth="1"/>
    <col min="13830" max="13830" width="13" style="1" customWidth="1"/>
    <col min="13831" max="14074" width="8.6640625" style="1"/>
    <col min="14075" max="14075" width="10.58203125" style="1" customWidth="1"/>
    <col min="14076" max="14076" width="13.1640625" style="1" bestFit="1" customWidth="1"/>
    <col min="14077" max="14077" width="20.58203125" style="1" customWidth="1"/>
    <col min="14078" max="14078" width="9" style="1" customWidth="1"/>
    <col min="14079" max="14079" width="7.58203125" style="1" customWidth="1"/>
    <col min="14080" max="14080" width="9.58203125" style="1" customWidth="1"/>
    <col min="14081" max="14081" width="6.33203125" style="1" customWidth="1"/>
    <col min="14082" max="14082" width="8.6640625" style="1"/>
    <col min="14083" max="14083" width="7.5" style="1" customWidth="1"/>
    <col min="14084" max="14084" width="16.6640625" style="1" customWidth="1"/>
    <col min="14085" max="14085" width="10.83203125" style="1" customWidth="1"/>
    <col min="14086" max="14086" width="13" style="1" customWidth="1"/>
    <col min="14087" max="14330" width="8.6640625" style="1"/>
    <col min="14331" max="14331" width="10.58203125" style="1" customWidth="1"/>
    <col min="14332" max="14332" width="13.1640625" style="1" bestFit="1" customWidth="1"/>
    <col min="14333" max="14333" width="20.58203125" style="1" customWidth="1"/>
    <col min="14334" max="14334" width="9" style="1" customWidth="1"/>
    <col min="14335" max="14335" width="7.58203125" style="1" customWidth="1"/>
    <col min="14336" max="14336" width="9.58203125" style="1" customWidth="1"/>
    <col min="14337" max="14337" width="6.33203125" style="1" customWidth="1"/>
    <col min="14338" max="14338" width="8.6640625" style="1"/>
    <col min="14339" max="14339" width="7.5" style="1" customWidth="1"/>
    <col min="14340" max="14340" width="16.6640625" style="1" customWidth="1"/>
    <col min="14341" max="14341" width="10.83203125" style="1" customWidth="1"/>
    <col min="14342" max="14342" width="13" style="1" customWidth="1"/>
    <col min="14343" max="14586" width="8.6640625" style="1"/>
    <col min="14587" max="14587" width="10.58203125" style="1" customWidth="1"/>
    <col min="14588" max="14588" width="13.1640625" style="1" bestFit="1" customWidth="1"/>
    <col min="14589" max="14589" width="20.58203125" style="1" customWidth="1"/>
    <col min="14590" max="14590" width="9" style="1" customWidth="1"/>
    <col min="14591" max="14591" width="7.58203125" style="1" customWidth="1"/>
    <col min="14592" max="14592" width="9.58203125" style="1" customWidth="1"/>
    <col min="14593" max="14593" width="6.33203125" style="1" customWidth="1"/>
    <col min="14594" max="14594" width="8.6640625" style="1"/>
    <col min="14595" max="14595" width="7.5" style="1" customWidth="1"/>
    <col min="14596" max="14596" width="16.6640625" style="1" customWidth="1"/>
    <col min="14597" max="14597" width="10.83203125" style="1" customWidth="1"/>
    <col min="14598" max="14598" width="13" style="1" customWidth="1"/>
    <col min="14599" max="14842" width="8.6640625" style="1"/>
    <col min="14843" max="14843" width="10.58203125" style="1" customWidth="1"/>
    <col min="14844" max="14844" width="13.1640625" style="1" bestFit="1" customWidth="1"/>
    <col min="14845" max="14845" width="20.58203125" style="1" customWidth="1"/>
    <col min="14846" max="14846" width="9" style="1" customWidth="1"/>
    <col min="14847" max="14847" width="7.58203125" style="1" customWidth="1"/>
    <col min="14848" max="14848" width="9.58203125" style="1" customWidth="1"/>
    <col min="14849" max="14849" width="6.33203125" style="1" customWidth="1"/>
    <col min="14850" max="14850" width="8.6640625" style="1"/>
    <col min="14851" max="14851" width="7.5" style="1" customWidth="1"/>
    <col min="14852" max="14852" width="16.6640625" style="1" customWidth="1"/>
    <col min="14853" max="14853" width="10.83203125" style="1" customWidth="1"/>
    <col min="14854" max="14854" width="13" style="1" customWidth="1"/>
    <col min="14855" max="15098" width="8.6640625" style="1"/>
    <col min="15099" max="15099" width="10.58203125" style="1" customWidth="1"/>
    <col min="15100" max="15100" width="13.1640625" style="1" bestFit="1" customWidth="1"/>
    <col min="15101" max="15101" width="20.58203125" style="1" customWidth="1"/>
    <col min="15102" max="15102" width="9" style="1" customWidth="1"/>
    <col min="15103" max="15103" width="7.58203125" style="1" customWidth="1"/>
    <col min="15104" max="15104" width="9.58203125" style="1" customWidth="1"/>
    <col min="15105" max="15105" width="6.33203125" style="1" customWidth="1"/>
    <col min="15106" max="15106" width="8.6640625" style="1"/>
    <col min="15107" max="15107" width="7.5" style="1" customWidth="1"/>
    <col min="15108" max="15108" width="16.6640625" style="1" customWidth="1"/>
    <col min="15109" max="15109" width="10.83203125" style="1" customWidth="1"/>
    <col min="15110" max="15110" width="13" style="1" customWidth="1"/>
    <col min="15111" max="15354" width="8.6640625" style="1"/>
    <col min="15355" max="15355" width="10.58203125" style="1" customWidth="1"/>
    <col min="15356" max="15356" width="13.1640625" style="1" bestFit="1" customWidth="1"/>
    <col min="15357" max="15357" width="20.58203125" style="1" customWidth="1"/>
    <col min="15358" max="15358" width="9" style="1" customWidth="1"/>
    <col min="15359" max="15359" width="7.58203125" style="1" customWidth="1"/>
    <col min="15360" max="15360" width="9.58203125" style="1" customWidth="1"/>
    <col min="15361" max="15361" width="6.33203125" style="1" customWidth="1"/>
    <col min="15362" max="15362" width="8.6640625" style="1"/>
    <col min="15363" max="15363" width="7.5" style="1" customWidth="1"/>
    <col min="15364" max="15364" width="16.6640625" style="1" customWidth="1"/>
    <col min="15365" max="15365" width="10.83203125" style="1" customWidth="1"/>
    <col min="15366" max="15366" width="13" style="1" customWidth="1"/>
    <col min="15367" max="15610" width="8.6640625" style="1"/>
    <col min="15611" max="15611" width="10.58203125" style="1" customWidth="1"/>
    <col min="15612" max="15612" width="13.1640625" style="1" bestFit="1" customWidth="1"/>
    <col min="15613" max="15613" width="20.58203125" style="1" customWidth="1"/>
    <col min="15614" max="15614" width="9" style="1" customWidth="1"/>
    <col min="15615" max="15615" width="7.58203125" style="1" customWidth="1"/>
    <col min="15616" max="15616" width="9.58203125" style="1" customWidth="1"/>
    <col min="15617" max="15617" width="6.33203125" style="1" customWidth="1"/>
    <col min="15618" max="15618" width="8.6640625" style="1"/>
    <col min="15619" max="15619" width="7.5" style="1" customWidth="1"/>
    <col min="15620" max="15620" width="16.6640625" style="1" customWidth="1"/>
    <col min="15621" max="15621" width="10.83203125" style="1" customWidth="1"/>
    <col min="15622" max="15622" width="13" style="1" customWidth="1"/>
    <col min="15623" max="15866" width="8.6640625" style="1"/>
    <col min="15867" max="15867" width="10.58203125" style="1" customWidth="1"/>
    <col min="15868" max="15868" width="13.1640625" style="1" bestFit="1" customWidth="1"/>
    <col min="15869" max="15869" width="20.58203125" style="1" customWidth="1"/>
    <col min="15870" max="15870" width="9" style="1" customWidth="1"/>
    <col min="15871" max="15871" width="7.58203125" style="1" customWidth="1"/>
    <col min="15872" max="15872" width="9.58203125" style="1" customWidth="1"/>
    <col min="15873" max="15873" width="6.33203125" style="1" customWidth="1"/>
    <col min="15874" max="15874" width="8.6640625" style="1"/>
    <col min="15875" max="15875" width="7.5" style="1" customWidth="1"/>
    <col min="15876" max="15876" width="16.6640625" style="1" customWidth="1"/>
    <col min="15877" max="15877" width="10.83203125" style="1" customWidth="1"/>
    <col min="15878" max="15878" width="13" style="1" customWidth="1"/>
    <col min="15879" max="16122" width="8.6640625" style="1"/>
    <col min="16123" max="16123" width="10.58203125" style="1" customWidth="1"/>
    <col min="16124" max="16124" width="13.1640625" style="1" bestFit="1" customWidth="1"/>
    <col min="16125" max="16125" width="20.58203125" style="1" customWidth="1"/>
    <col min="16126" max="16126" width="9" style="1" customWidth="1"/>
    <col min="16127" max="16127" width="7.58203125" style="1" customWidth="1"/>
    <col min="16128" max="16128" width="9.58203125" style="1" customWidth="1"/>
    <col min="16129" max="16129" width="6.33203125" style="1" customWidth="1"/>
    <col min="16130" max="16130" width="8.6640625" style="1"/>
    <col min="16131" max="16131" width="7.5" style="1" customWidth="1"/>
    <col min="16132" max="16132" width="16.6640625" style="1" customWidth="1"/>
    <col min="16133" max="16133" width="10.83203125" style="1" customWidth="1"/>
    <col min="16134" max="16134" width="13" style="1" customWidth="1"/>
    <col min="16135" max="16384" width="8.6640625" style="1"/>
  </cols>
  <sheetData>
    <row r="1" spans="1:12" x14ac:dyDescent="0.35">
      <c r="A1" s="174"/>
      <c r="B1" s="174"/>
      <c r="C1" s="175"/>
      <c r="D1" s="175"/>
      <c r="E1" s="175"/>
      <c r="F1" s="175"/>
      <c r="G1" s="175"/>
      <c r="H1" s="175"/>
      <c r="I1" s="175"/>
      <c r="J1" s="175"/>
      <c r="K1" s="175"/>
      <c r="L1" s="175"/>
    </row>
    <row r="2" spans="1:12" ht="20" x14ac:dyDescent="0.4">
      <c r="A2" s="176" t="s">
        <v>0</v>
      </c>
      <c r="B2" s="177"/>
      <c r="C2" s="178"/>
      <c r="D2" s="178"/>
      <c r="E2" s="178"/>
      <c r="F2" s="178"/>
      <c r="G2" s="178"/>
      <c r="H2" s="178"/>
      <c r="I2" s="178"/>
      <c r="J2" s="178"/>
      <c r="K2" s="178"/>
      <c r="L2" s="179"/>
    </row>
    <row r="3" spans="1:12" ht="18" x14ac:dyDescent="0.4">
      <c r="A3" s="180" t="s">
        <v>1</v>
      </c>
      <c r="B3" s="181"/>
      <c r="C3" s="182"/>
      <c r="D3" s="182"/>
      <c r="E3" s="182"/>
      <c r="F3" s="182"/>
      <c r="G3" s="182"/>
      <c r="H3" s="182"/>
      <c r="I3" s="182"/>
      <c r="J3" s="182"/>
      <c r="K3" s="182"/>
      <c r="L3" s="183"/>
    </row>
    <row r="4" spans="1:12" x14ac:dyDescent="0.35">
      <c r="A4" s="184"/>
      <c r="B4" s="184"/>
      <c r="C4" s="184"/>
      <c r="D4" s="184"/>
      <c r="E4" s="184"/>
      <c r="F4" s="184"/>
      <c r="G4" s="184"/>
      <c r="H4" s="184"/>
      <c r="I4" s="184"/>
      <c r="J4" s="184"/>
      <c r="K4" s="184"/>
      <c r="L4" s="184"/>
    </row>
    <row r="5" spans="1:12" ht="18" x14ac:dyDescent="0.35">
      <c r="A5" s="185" t="s">
        <v>2</v>
      </c>
      <c r="B5" s="185"/>
      <c r="C5" s="186"/>
      <c r="D5" s="186"/>
      <c r="E5" s="186"/>
      <c r="F5" s="186"/>
      <c r="G5" s="186"/>
      <c r="H5" s="186"/>
      <c r="I5" s="186"/>
      <c r="J5" s="186"/>
      <c r="K5" s="186"/>
      <c r="L5" s="186"/>
    </row>
    <row r="6" spans="1:12" ht="15.65" customHeight="1" x14ac:dyDescent="0.35">
      <c r="A6" s="187" t="s">
        <v>3</v>
      </c>
      <c r="B6" s="187"/>
      <c r="C6" s="188"/>
      <c r="D6" s="188"/>
      <c r="E6" s="188"/>
      <c r="F6" s="187" t="s">
        <v>4</v>
      </c>
      <c r="G6" s="187"/>
      <c r="H6" s="187"/>
      <c r="I6" s="187"/>
      <c r="J6" s="187"/>
      <c r="K6" s="187"/>
      <c r="L6" s="187"/>
    </row>
    <row r="7" spans="1:12" ht="98.5" customHeight="1" x14ac:dyDescent="0.35">
      <c r="A7" s="189" t="s">
        <v>5</v>
      </c>
      <c r="B7" s="190"/>
      <c r="C7" s="190"/>
      <c r="D7" s="190"/>
      <c r="E7" s="191"/>
      <c r="F7" s="192" t="s">
        <v>6</v>
      </c>
      <c r="G7" s="192"/>
      <c r="H7" s="192"/>
      <c r="I7" s="192"/>
      <c r="J7" s="192"/>
      <c r="K7" s="192"/>
      <c r="L7" s="192"/>
    </row>
    <row r="8" spans="1:12" x14ac:dyDescent="0.35">
      <c r="A8" s="194" t="s">
        <v>7</v>
      </c>
      <c r="B8" s="194"/>
      <c r="C8" s="194"/>
      <c r="D8" s="194"/>
      <c r="E8" s="122"/>
      <c r="F8" s="195" t="s">
        <v>7</v>
      </c>
      <c r="G8" s="194"/>
      <c r="H8" s="194"/>
      <c r="I8" s="194"/>
      <c r="J8" s="194"/>
      <c r="K8" s="194"/>
      <c r="L8" s="122"/>
    </row>
    <row r="9" spans="1:12" ht="15.65" customHeight="1" x14ac:dyDescent="0.35">
      <c r="A9" s="187" t="s">
        <v>8</v>
      </c>
      <c r="B9" s="187"/>
      <c r="C9" s="188"/>
      <c r="D9" s="188"/>
      <c r="E9" s="188"/>
      <c r="F9" s="187" t="s">
        <v>8</v>
      </c>
      <c r="G9" s="187"/>
      <c r="H9" s="187"/>
      <c r="I9" s="188"/>
      <c r="J9" s="188"/>
      <c r="K9" s="188"/>
      <c r="L9" s="188"/>
    </row>
    <row r="10" spans="1:12" ht="237" customHeight="1" x14ac:dyDescent="0.35">
      <c r="A10" s="192" t="s">
        <v>9</v>
      </c>
      <c r="B10" s="192"/>
      <c r="C10" s="196"/>
      <c r="D10" s="196"/>
      <c r="E10" s="196"/>
      <c r="F10" s="192" t="s">
        <v>451</v>
      </c>
      <c r="G10" s="192"/>
      <c r="H10" s="192"/>
      <c r="I10" s="192"/>
      <c r="J10" s="192"/>
      <c r="K10" s="192"/>
      <c r="L10" s="192"/>
    </row>
    <row r="11" spans="1:12" s="3" customFormat="1" ht="39" customHeight="1" x14ac:dyDescent="0.35">
      <c r="A11" s="197" t="s">
        <v>10</v>
      </c>
      <c r="B11" s="198"/>
      <c r="C11" s="199"/>
      <c r="D11" s="199"/>
      <c r="E11" s="199"/>
      <c r="F11" s="199"/>
      <c r="G11" s="199"/>
      <c r="H11" s="199"/>
      <c r="I11" s="199"/>
      <c r="J11" s="199"/>
      <c r="K11" s="199"/>
      <c r="L11" s="200"/>
    </row>
    <row r="12" spans="1:12" s="3" customFormat="1" ht="15" customHeight="1" x14ac:dyDescent="0.3">
      <c r="A12" s="201"/>
      <c r="B12" s="201"/>
      <c r="C12" s="201"/>
      <c r="D12" s="201"/>
      <c r="E12" s="201"/>
      <c r="F12" s="201"/>
      <c r="G12" s="201"/>
      <c r="H12" s="201"/>
      <c r="I12" s="201"/>
      <c r="J12" s="201"/>
      <c r="K12" s="201"/>
      <c r="L12" s="201"/>
    </row>
    <row r="13" spans="1:12" ht="18" x14ac:dyDescent="0.35">
      <c r="A13" s="202" t="s">
        <v>340</v>
      </c>
      <c r="B13" s="203"/>
      <c r="C13" s="203"/>
      <c r="D13" s="203"/>
      <c r="E13" s="203"/>
      <c r="F13" s="203"/>
      <c r="G13" s="203"/>
      <c r="H13" s="203"/>
      <c r="I13" s="203"/>
      <c r="J13" s="203"/>
      <c r="K13" s="203"/>
      <c r="L13" s="204"/>
    </row>
    <row r="14" spans="1:12" x14ac:dyDescent="0.35">
      <c r="A14" s="205" t="s">
        <v>11</v>
      </c>
      <c r="B14" s="206"/>
      <c r="C14" s="206"/>
      <c r="D14" s="206"/>
      <c r="E14" s="206"/>
      <c r="F14" s="206"/>
      <c r="G14" s="206"/>
      <c r="H14" s="206"/>
      <c r="I14" s="206"/>
      <c r="J14" s="206"/>
      <c r="K14" s="206"/>
      <c r="L14" s="207"/>
    </row>
    <row r="15" spans="1:12" x14ac:dyDescent="0.35">
      <c r="A15" s="208"/>
      <c r="B15" s="209"/>
      <c r="C15" s="209"/>
      <c r="D15" s="209"/>
      <c r="E15" s="209"/>
      <c r="F15" s="209"/>
      <c r="G15" s="209"/>
      <c r="H15" s="209"/>
      <c r="I15" s="209"/>
      <c r="J15" s="209"/>
      <c r="K15" s="209"/>
      <c r="L15" s="210"/>
    </row>
    <row r="16" spans="1:12" x14ac:dyDescent="0.35">
      <c r="A16" s="175"/>
      <c r="B16" s="175"/>
      <c r="C16" s="175"/>
      <c r="D16" s="175"/>
      <c r="E16" s="175"/>
      <c r="F16" s="175"/>
      <c r="G16" s="175"/>
      <c r="H16" s="175"/>
      <c r="I16" s="175"/>
      <c r="J16" s="175"/>
      <c r="K16" s="175"/>
      <c r="L16" s="175"/>
    </row>
    <row r="17" spans="1:12" ht="15.75" customHeight="1" x14ac:dyDescent="0.35">
      <c r="A17" s="193" t="s">
        <v>335</v>
      </c>
      <c r="B17" s="193"/>
      <c r="C17" s="193"/>
      <c r="D17" s="193"/>
      <c r="E17" s="193"/>
      <c r="F17" s="193"/>
      <c r="G17" s="193"/>
      <c r="H17" s="193"/>
      <c r="I17" s="193"/>
      <c r="J17" s="193"/>
      <c r="K17" s="193"/>
      <c r="L17" s="193"/>
    </row>
    <row r="18" spans="1:12" ht="18.75" customHeight="1" x14ac:dyDescent="0.35">
      <c r="A18" s="193"/>
      <c r="B18" s="193"/>
      <c r="C18" s="193"/>
      <c r="D18" s="193"/>
      <c r="E18" s="193"/>
      <c r="F18" s="193"/>
      <c r="G18" s="193"/>
      <c r="H18" s="193"/>
      <c r="I18" s="193"/>
      <c r="J18" s="193"/>
      <c r="K18" s="193"/>
      <c r="L18" s="193"/>
    </row>
    <row r="19" spans="1:12" ht="18.75" customHeight="1" x14ac:dyDescent="0.35">
      <c r="A19" s="132"/>
      <c r="B19" s="131"/>
      <c r="C19" s="131"/>
      <c r="D19" s="131"/>
      <c r="E19" s="131"/>
      <c r="F19" s="131"/>
      <c r="G19" s="131"/>
      <c r="H19" s="131"/>
      <c r="I19" s="131"/>
      <c r="J19" s="131"/>
      <c r="K19" s="131"/>
      <c r="L19" s="132"/>
    </row>
    <row r="20" spans="1:12" x14ac:dyDescent="0.35">
      <c r="A20" s="217" t="s">
        <v>338</v>
      </c>
      <c r="B20" s="217"/>
      <c r="C20" s="217"/>
      <c r="D20" s="217"/>
      <c r="E20" s="217"/>
      <c r="F20" s="217" t="s">
        <v>337</v>
      </c>
      <c r="G20" s="218"/>
      <c r="H20" s="218"/>
      <c r="I20" s="218"/>
      <c r="J20" s="218"/>
      <c r="K20" s="218"/>
      <c r="L20" s="218"/>
    </row>
    <row r="21" spans="1:12" ht="66" customHeight="1" x14ac:dyDescent="0.35">
      <c r="A21" s="219" t="s">
        <v>339</v>
      </c>
      <c r="B21" s="219"/>
      <c r="C21" s="219"/>
      <c r="D21" s="219"/>
      <c r="E21" s="219"/>
      <c r="F21" s="219" t="s">
        <v>336</v>
      </c>
      <c r="G21" s="219"/>
      <c r="H21" s="219"/>
      <c r="I21" s="219"/>
      <c r="J21" s="219"/>
      <c r="K21" s="219"/>
      <c r="L21" s="219"/>
    </row>
    <row r="22" spans="1:12" x14ac:dyDescent="0.35">
      <c r="A22" s="220"/>
      <c r="B22" s="220"/>
      <c r="C22" s="220"/>
      <c r="D22" s="220"/>
      <c r="E22" s="220"/>
      <c r="F22" s="220"/>
      <c r="G22" s="220"/>
      <c r="H22" s="220"/>
      <c r="I22" s="220"/>
      <c r="J22" s="220"/>
      <c r="K22" s="220"/>
      <c r="L22" s="220"/>
    </row>
    <row r="23" spans="1:12" ht="18" x14ac:dyDescent="0.35">
      <c r="A23" s="202" t="s">
        <v>12</v>
      </c>
      <c r="B23" s="203"/>
      <c r="C23" s="203"/>
      <c r="D23" s="203"/>
      <c r="E23" s="203"/>
      <c r="F23" s="203"/>
      <c r="G23" s="203"/>
      <c r="H23" s="203"/>
      <c r="I23" s="203"/>
      <c r="J23" s="203"/>
      <c r="K23" s="203"/>
      <c r="L23" s="204"/>
    </row>
    <row r="24" spans="1:12" ht="215.5" customHeight="1" x14ac:dyDescent="0.35">
      <c r="A24" s="211" t="s">
        <v>356</v>
      </c>
      <c r="B24" s="211"/>
      <c r="C24" s="211"/>
      <c r="D24" s="211"/>
      <c r="E24" s="211"/>
      <c r="F24" s="211"/>
      <c r="G24" s="211"/>
      <c r="H24" s="211"/>
      <c r="I24" s="211"/>
      <c r="J24" s="211"/>
      <c r="K24" s="211"/>
      <c r="L24" s="211"/>
    </row>
    <row r="25" spans="1:12" ht="98.5" customHeight="1" x14ac:dyDescent="0.35">
      <c r="A25" s="212" t="s">
        <v>357</v>
      </c>
      <c r="B25" s="213"/>
      <c r="C25" s="213"/>
      <c r="D25" s="213"/>
      <c r="E25" s="213"/>
      <c r="F25" s="213"/>
      <c r="G25" s="213"/>
      <c r="H25" s="213"/>
      <c r="I25" s="213"/>
      <c r="J25" s="213"/>
      <c r="K25" s="213"/>
      <c r="L25" s="213"/>
    </row>
    <row r="26" spans="1:12" ht="41.15" customHeight="1" x14ac:dyDescent="0.35">
      <c r="A26" s="214" t="s">
        <v>13</v>
      </c>
      <c r="B26" s="215"/>
      <c r="C26" s="215"/>
      <c r="D26" s="215"/>
      <c r="E26" s="215"/>
      <c r="F26" s="215"/>
      <c r="G26" s="215"/>
      <c r="H26" s="215"/>
      <c r="I26" s="215"/>
      <c r="J26" s="215"/>
      <c r="K26" s="215"/>
      <c r="L26" s="216"/>
    </row>
    <row r="27" spans="1:12" customFormat="1" ht="14" x14ac:dyDescent="0.3"/>
    <row r="28" spans="1:12" customFormat="1" ht="12.75" customHeight="1" x14ac:dyDescent="0.3"/>
    <row r="29" spans="1:12" customFormat="1" ht="12.75" customHeight="1" x14ac:dyDescent="0.3"/>
    <row r="30" spans="1:12" ht="12.75" customHeight="1" x14ac:dyDescent="0.35">
      <c r="A30" s="2"/>
      <c r="B30" s="2"/>
      <c r="C30" s="2"/>
      <c r="D30" s="2"/>
      <c r="E30" s="2"/>
      <c r="F30" s="2"/>
      <c r="G30" s="2"/>
      <c r="H30" s="2"/>
      <c r="I30" s="2"/>
      <c r="J30" s="2"/>
      <c r="K30" s="2"/>
      <c r="L30" s="2"/>
    </row>
    <row r="31" spans="1:12" ht="18.75" customHeight="1" x14ac:dyDescent="0.35">
      <c r="A31" s="2"/>
      <c r="B31" s="2"/>
      <c r="C31" s="2"/>
      <c r="D31" s="2"/>
      <c r="E31" s="2"/>
      <c r="F31" s="2"/>
      <c r="G31" s="2"/>
      <c r="H31" s="2"/>
      <c r="I31" s="2"/>
      <c r="J31" s="2"/>
      <c r="K31" s="2"/>
      <c r="L31" s="2"/>
    </row>
  </sheetData>
  <mergeCells count="30">
    <mergeCell ref="A24:L24"/>
    <mergeCell ref="A25:L25"/>
    <mergeCell ref="A26:L26"/>
    <mergeCell ref="A20:E20"/>
    <mergeCell ref="F20:L20"/>
    <mergeCell ref="A21:E21"/>
    <mergeCell ref="F21:L21"/>
    <mergeCell ref="A22:L22"/>
    <mergeCell ref="A23:L23"/>
    <mergeCell ref="A6:E6"/>
    <mergeCell ref="F6:L6"/>
    <mergeCell ref="A7:E7"/>
    <mergeCell ref="F7:L7"/>
    <mergeCell ref="A17:L18"/>
    <mergeCell ref="A8:D8"/>
    <mergeCell ref="F8:K8"/>
    <mergeCell ref="A9:E9"/>
    <mergeCell ref="F9:L9"/>
    <mergeCell ref="A10:E10"/>
    <mergeCell ref="F10:L10"/>
    <mergeCell ref="A11:L11"/>
    <mergeCell ref="A12:L12"/>
    <mergeCell ref="A13:L13"/>
    <mergeCell ref="A14:L15"/>
    <mergeCell ref="A16:L16"/>
    <mergeCell ref="A1:L1"/>
    <mergeCell ref="A2:L2"/>
    <mergeCell ref="A3:L3"/>
    <mergeCell ref="A4:L4"/>
    <mergeCell ref="A5:L5"/>
  </mergeCells>
  <pageMargins left="0.5" right="0.5" top="0.5" bottom="0.75" header="0.5" footer="0.5"/>
  <pageSetup scale="77" fitToHeight="0" orientation="landscape" r:id="rId1"/>
  <headerFooter alignWithMargins="0">
    <oddFooter>&amp;R
&amp;P</oddFooter>
  </headerFooter>
  <rowBreaks count="3" manualBreakCount="3">
    <brk id="11" max="16383" man="1"/>
    <brk id="21" max="16383" man="1"/>
    <brk id="26" max="16383" man="1"/>
  </rowBreaks>
  <colBreaks count="1" manualBreakCount="1">
    <brk id="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E0EC0-2706-498B-B700-5ECBD0B2D708}">
  <sheetPr>
    <tabColor theme="8"/>
    <pageSetUpPr fitToPage="1"/>
  </sheetPr>
  <dimension ref="B2:M31"/>
  <sheetViews>
    <sheetView showGridLines="0" zoomScale="70" zoomScaleNormal="70" workbookViewId="0">
      <selection activeCell="B44" sqref="B44"/>
    </sheetView>
  </sheetViews>
  <sheetFormatPr defaultColWidth="9.08203125" defaultRowHeight="15.5" x14ac:dyDescent="0.3"/>
  <cols>
    <col min="1" max="1" width="9.08203125" style="38"/>
    <col min="2" max="2" width="71.58203125" style="38" customWidth="1"/>
    <col min="3" max="3" width="10.58203125" style="38" customWidth="1"/>
    <col min="4" max="4" width="14.1640625" style="38" customWidth="1"/>
    <col min="5" max="5" width="8.5" style="38" customWidth="1"/>
    <col min="6" max="6" width="2.6640625" style="38" customWidth="1"/>
    <col min="7" max="7" width="14.1640625" style="38" customWidth="1"/>
    <col min="8" max="8" width="8.5" style="38" customWidth="1"/>
    <col min="9" max="9" width="12.1640625" style="38" customWidth="1"/>
    <col min="10" max="16384" width="9.08203125" style="38"/>
  </cols>
  <sheetData>
    <row r="2" spans="2:13" x14ac:dyDescent="0.35">
      <c r="B2" s="393" t="s">
        <v>277</v>
      </c>
      <c r="C2" s="393"/>
      <c r="D2" s="393"/>
      <c r="E2" s="393"/>
      <c r="F2" s="393"/>
      <c r="G2" s="393"/>
      <c r="H2" s="393"/>
      <c r="I2" s="393"/>
      <c r="J2" s="393"/>
      <c r="K2" s="393"/>
      <c r="L2" s="56"/>
      <c r="M2" s="56"/>
    </row>
    <row r="3" spans="2:13" x14ac:dyDescent="0.35">
      <c r="B3" s="121"/>
      <c r="C3" s="121"/>
      <c r="D3" s="121"/>
      <c r="E3" s="121"/>
      <c r="F3" s="121"/>
      <c r="G3" s="121"/>
      <c r="H3" s="121"/>
      <c r="I3" s="121"/>
      <c r="J3" s="121"/>
      <c r="K3" s="121"/>
      <c r="L3" s="121"/>
      <c r="M3" s="121"/>
    </row>
    <row r="4" spans="2:13" ht="18" x14ac:dyDescent="0.3">
      <c r="B4" s="454" t="s">
        <v>318</v>
      </c>
      <c r="C4" s="455"/>
      <c r="D4" s="455"/>
      <c r="E4" s="455"/>
      <c r="F4" s="455"/>
      <c r="G4" s="455"/>
      <c r="H4" s="455"/>
      <c r="I4" s="455"/>
      <c r="J4" s="455"/>
      <c r="K4" s="456"/>
    </row>
    <row r="5" spans="2:13" x14ac:dyDescent="0.3">
      <c r="B5" s="57"/>
      <c r="C5" s="58"/>
      <c r="D5" s="58"/>
      <c r="K5" s="59"/>
    </row>
    <row r="6" spans="2:13" ht="16" thickBot="1" x14ac:dyDescent="0.35">
      <c r="B6" s="60"/>
      <c r="D6" s="61" t="s">
        <v>319</v>
      </c>
      <c r="G6" s="61" t="s">
        <v>320</v>
      </c>
      <c r="I6" s="61" t="s">
        <v>321</v>
      </c>
      <c r="K6" s="59"/>
    </row>
    <row r="7" spans="2:13" ht="16" thickBot="1" x14ac:dyDescent="0.35">
      <c r="B7" s="60" t="s">
        <v>322</v>
      </c>
      <c r="D7" s="62"/>
      <c r="G7" s="62"/>
      <c r="I7" s="38" t="s">
        <v>323</v>
      </c>
      <c r="K7" s="59"/>
    </row>
    <row r="8" spans="2:13" ht="16" thickBot="1" x14ac:dyDescent="0.35">
      <c r="B8" s="60"/>
      <c r="D8" s="58"/>
      <c r="G8" s="58"/>
      <c r="K8" s="59"/>
    </row>
    <row r="9" spans="2:13" ht="16" thickBot="1" x14ac:dyDescent="0.35">
      <c r="B9" s="60" t="s">
        <v>324</v>
      </c>
      <c r="D9" s="62"/>
      <c r="G9" s="62"/>
      <c r="K9" s="59"/>
    </row>
    <row r="10" spans="2:13" ht="16" thickBot="1" x14ac:dyDescent="0.35">
      <c r="B10" s="60"/>
      <c r="D10" s="58"/>
      <c r="G10" s="58"/>
      <c r="K10" s="59"/>
    </row>
    <row r="11" spans="2:13" ht="16" thickBot="1" x14ac:dyDescent="0.35">
      <c r="B11" s="60" t="s">
        <v>325</v>
      </c>
      <c r="D11" s="62"/>
      <c r="G11" s="62"/>
      <c r="K11" s="59"/>
    </row>
    <row r="12" spans="2:13" ht="16" thickBot="1" x14ac:dyDescent="0.35">
      <c r="B12" s="60"/>
      <c r="D12" s="58"/>
      <c r="G12" s="58"/>
      <c r="K12" s="59"/>
    </row>
    <row r="13" spans="2:13" ht="16" thickBot="1" x14ac:dyDescent="0.35">
      <c r="B13" s="60" t="s">
        <v>326</v>
      </c>
      <c r="D13" s="62"/>
      <c r="E13" s="38" t="str">
        <f>IF(D13&gt;D11, "Invalid", "OK")</f>
        <v>OK</v>
      </c>
      <c r="G13" s="62"/>
      <c r="H13" s="38" t="str">
        <f>IF(G13&gt;G11, "Invalid", "OK")</f>
        <v>OK</v>
      </c>
      <c r="K13" s="59"/>
    </row>
    <row r="14" spans="2:13" x14ac:dyDescent="0.3">
      <c r="B14" s="60"/>
      <c r="K14" s="59"/>
    </row>
    <row r="15" spans="2:13" x14ac:dyDescent="0.3">
      <c r="B15" s="60"/>
      <c r="K15" s="59"/>
    </row>
    <row r="16" spans="2:13" ht="16" thickBot="1" x14ac:dyDescent="0.35">
      <c r="B16" s="60"/>
      <c r="C16" s="63" t="s">
        <v>327</v>
      </c>
      <c r="D16" s="70">
        <f>(D7+D7-D9+D11)/2</f>
        <v>0</v>
      </c>
      <c r="G16" s="70">
        <f>(G7+G7-G9+G11)/2</f>
        <v>0</v>
      </c>
      <c r="I16" s="65">
        <f>IFERROR((G16-D16)/D16, 0)</f>
        <v>0</v>
      </c>
      <c r="K16" s="59"/>
    </row>
    <row r="17" spans="2:11" ht="16" thickTop="1" x14ac:dyDescent="0.3">
      <c r="B17" s="60"/>
      <c r="D17" s="66"/>
      <c r="G17" s="66"/>
      <c r="I17" s="65"/>
      <c r="K17" s="59"/>
    </row>
    <row r="18" spans="2:11" ht="16" thickBot="1" x14ac:dyDescent="0.35">
      <c r="B18" s="60"/>
      <c r="C18" s="63" t="s">
        <v>328</v>
      </c>
      <c r="D18" s="64">
        <f>IFERROR(D11/D16, 0)</f>
        <v>0</v>
      </c>
      <c r="G18" s="64">
        <f>IFERROR(G11/G16, 0)</f>
        <v>0</v>
      </c>
      <c r="I18" s="65">
        <f>IFERROR((G18-D18)/D18, 0)</f>
        <v>0</v>
      </c>
      <c r="K18" s="59"/>
    </row>
    <row r="19" spans="2:11" ht="16" thickTop="1" x14ac:dyDescent="0.3">
      <c r="B19" s="60"/>
      <c r="D19" s="66"/>
      <c r="G19" s="66"/>
      <c r="I19" s="65"/>
      <c r="K19" s="59"/>
    </row>
    <row r="20" spans="2:11" ht="16" thickBot="1" x14ac:dyDescent="0.35">
      <c r="B20" s="60"/>
      <c r="C20" s="63" t="s">
        <v>329</v>
      </c>
      <c r="D20" s="64">
        <f>IFERROR(D13/D11, 0)</f>
        <v>0</v>
      </c>
      <c r="G20" s="64">
        <f>IFERROR(G13/G11, 0)</f>
        <v>0</v>
      </c>
      <c r="I20" s="65">
        <f>IFERROR((G20-D20)/D20, 0)</f>
        <v>0</v>
      </c>
      <c r="K20" s="59"/>
    </row>
    <row r="21" spans="2:11" ht="16" thickTop="1" x14ac:dyDescent="0.3">
      <c r="B21" s="60"/>
      <c r="K21" s="59"/>
    </row>
    <row r="22" spans="2:11" x14ac:dyDescent="0.3">
      <c r="B22" s="71" t="s">
        <v>330</v>
      </c>
      <c r="K22" s="59"/>
    </row>
    <row r="23" spans="2:11" x14ac:dyDescent="0.3">
      <c r="B23" s="60"/>
      <c r="K23" s="59"/>
    </row>
    <row r="24" spans="2:11" x14ac:dyDescent="0.3">
      <c r="B24" s="60" t="s">
        <v>331</v>
      </c>
      <c r="K24" s="59"/>
    </row>
    <row r="25" spans="2:11" x14ac:dyDescent="0.3">
      <c r="B25" s="60"/>
      <c r="K25" s="59"/>
    </row>
    <row r="26" spans="2:11" ht="31.5" customHeight="1" x14ac:dyDescent="0.3">
      <c r="B26" s="457" t="s">
        <v>332</v>
      </c>
      <c r="C26" s="413"/>
      <c r="D26" s="413"/>
      <c r="E26" s="413"/>
      <c r="F26" s="413"/>
      <c r="G26" s="413"/>
      <c r="H26" s="413"/>
      <c r="I26" s="413"/>
      <c r="J26" s="413"/>
      <c r="K26" s="458"/>
    </row>
    <row r="27" spans="2:11" x14ac:dyDescent="0.3">
      <c r="B27" s="60"/>
      <c r="K27" s="59"/>
    </row>
    <row r="28" spans="2:11" x14ac:dyDescent="0.3">
      <c r="B28" s="60" t="s">
        <v>333</v>
      </c>
      <c r="K28" s="59"/>
    </row>
    <row r="29" spans="2:11" x14ac:dyDescent="0.3">
      <c r="B29" s="60"/>
      <c r="K29" s="59"/>
    </row>
    <row r="30" spans="2:11" ht="54.65" customHeight="1" x14ac:dyDescent="0.3">
      <c r="B30" s="457" t="s">
        <v>334</v>
      </c>
      <c r="C30" s="413"/>
      <c r="D30" s="413"/>
      <c r="E30" s="413"/>
      <c r="F30" s="413"/>
      <c r="G30" s="413"/>
      <c r="H30" s="413"/>
      <c r="I30" s="413"/>
      <c r="J30" s="413"/>
      <c r="K30" s="458"/>
    </row>
    <row r="31" spans="2:11" x14ac:dyDescent="0.35">
      <c r="B31" s="67"/>
      <c r="C31" s="68"/>
      <c r="D31" s="68"/>
      <c r="E31" s="68"/>
      <c r="F31" s="68"/>
      <c r="G31" s="68"/>
      <c r="H31" s="68"/>
      <c r="I31" s="68"/>
      <c r="J31" s="68"/>
      <c r="K31" s="69"/>
    </row>
  </sheetData>
  <mergeCells count="4">
    <mergeCell ref="B2:K2"/>
    <mergeCell ref="B4:K4"/>
    <mergeCell ref="B30:K30"/>
    <mergeCell ref="B26:K26"/>
  </mergeCells>
  <printOptions horizontalCentered="1"/>
  <pageMargins left="0.5" right="0.5" top="0.5" bottom="0.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01DAF-D0B6-4332-802F-97505150C90F}">
  <sheetPr>
    <tabColor theme="0" tint="-0.14999847407452621"/>
  </sheetPr>
  <dimension ref="A1:C48"/>
  <sheetViews>
    <sheetView showGridLines="0" topLeftCell="A13" workbookViewId="0">
      <selection activeCell="A11" sqref="A11"/>
    </sheetView>
  </sheetViews>
  <sheetFormatPr defaultRowHeight="14" x14ac:dyDescent="0.3"/>
  <cols>
    <col min="1" max="1" width="20.83203125" customWidth="1"/>
    <col min="2" max="2" width="65.58203125" customWidth="1"/>
    <col min="3" max="3" width="18.5" customWidth="1"/>
  </cols>
  <sheetData>
    <row r="1" spans="1:3" x14ac:dyDescent="0.3">
      <c r="A1" s="223" t="s">
        <v>358</v>
      </c>
      <c r="B1" s="223"/>
      <c r="C1" s="223"/>
    </row>
    <row r="2" spans="1:3" x14ac:dyDescent="0.3">
      <c r="A2" s="224" t="s">
        <v>153</v>
      </c>
      <c r="B2" s="224"/>
      <c r="C2" s="224"/>
    </row>
    <row r="3" spans="1:3" x14ac:dyDescent="0.3">
      <c r="A3" s="133" t="s">
        <v>113</v>
      </c>
      <c r="B3" s="133" t="s">
        <v>151</v>
      </c>
      <c r="C3" s="133" t="s">
        <v>152</v>
      </c>
    </row>
    <row r="4" spans="1:3" x14ac:dyDescent="0.3">
      <c r="A4" s="134" t="s">
        <v>154</v>
      </c>
      <c r="B4" s="135" t="s">
        <v>155</v>
      </c>
      <c r="C4" s="134">
        <v>3</v>
      </c>
    </row>
    <row r="5" spans="1:3" x14ac:dyDescent="0.3">
      <c r="A5" s="134" t="s">
        <v>156</v>
      </c>
      <c r="B5" s="135" t="s">
        <v>157</v>
      </c>
      <c r="C5" s="134">
        <v>3</v>
      </c>
    </row>
    <row r="6" spans="1:3" x14ac:dyDescent="0.3">
      <c r="A6" s="134" t="s">
        <v>158</v>
      </c>
      <c r="B6" s="135" t="s">
        <v>159</v>
      </c>
      <c r="C6" s="134">
        <v>2</v>
      </c>
    </row>
    <row r="7" spans="1:3" x14ac:dyDescent="0.3">
      <c r="A7" s="134" t="s">
        <v>160</v>
      </c>
      <c r="B7" s="135" t="s">
        <v>161</v>
      </c>
      <c r="C7" s="134">
        <v>5</v>
      </c>
    </row>
    <row r="8" spans="1:3" x14ac:dyDescent="0.3">
      <c r="A8" s="134" t="s">
        <v>162</v>
      </c>
      <c r="B8" s="135" t="s">
        <v>163</v>
      </c>
      <c r="C8" s="134">
        <v>4</v>
      </c>
    </row>
    <row r="9" spans="1:3" x14ac:dyDescent="0.3">
      <c r="A9" s="134" t="s">
        <v>164</v>
      </c>
      <c r="B9" s="135" t="s">
        <v>165</v>
      </c>
      <c r="C9" s="134">
        <v>5</v>
      </c>
    </row>
    <row r="10" spans="1:3" x14ac:dyDescent="0.3">
      <c r="A10" s="134" t="s">
        <v>166</v>
      </c>
      <c r="B10" s="135" t="s">
        <v>167</v>
      </c>
      <c r="C10" s="134">
        <v>3</v>
      </c>
    </row>
    <row r="11" spans="1:3" x14ac:dyDescent="0.3">
      <c r="A11" s="134" t="s">
        <v>344</v>
      </c>
      <c r="B11" s="135" t="s">
        <v>346</v>
      </c>
      <c r="C11" s="134">
        <v>2</v>
      </c>
    </row>
    <row r="12" spans="1:3" x14ac:dyDescent="0.3">
      <c r="A12" s="134" t="s">
        <v>345</v>
      </c>
      <c r="B12" s="135" t="s">
        <v>347</v>
      </c>
      <c r="C12" s="134">
        <v>3</v>
      </c>
    </row>
    <row r="13" spans="1:3" x14ac:dyDescent="0.3">
      <c r="A13" s="134" t="s">
        <v>168</v>
      </c>
      <c r="B13" s="135" t="s">
        <v>169</v>
      </c>
      <c r="C13" s="134">
        <v>4</v>
      </c>
    </row>
    <row r="14" spans="1:3" x14ac:dyDescent="0.3">
      <c r="A14" s="134" t="s">
        <v>170</v>
      </c>
      <c r="B14" s="135" t="s">
        <v>171</v>
      </c>
      <c r="C14" s="134">
        <v>4</v>
      </c>
    </row>
    <row r="15" spans="1:3" x14ac:dyDescent="0.3">
      <c r="A15" s="134" t="s">
        <v>172</v>
      </c>
      <c r="B15" s="135" t="s">
        <v>173</v>
      </c>
      <c r="C15" s="134">
        <v>3</v>
      </c>
    </row>
    <row r="16" spans="1:3" x14ac:dyDescent="0.3">
      <c r="A16" s="134" t="s">
        <v>174</v>
      </c>
      <c r="B16" s="135" t="s">
        <v>175</v>
      </c>
      <c r="C16" s="134">
        <v>3</v>
      </c>
    </row>
    <row r="17" spans="1:3" x14ac:dyDescent="0.3">
      <c r="A17" s="134" t="s">
        <v>176</v>
      </c>
      <c r="B17" s="135" t="s">
        <v>177</v>
      </c>
      <c r="C17" s="134">
        <v>3</v>
      </c>
    </row>
    <row r="18" spans="1:3" x14ac:dyDescent="0.3">
      <c r="A18" s="134" t="s">
        <v>178</v>
      </c>
      <c r="B18" s="135" t="s">
        <v>179</v>
      </c>
      <c r="C18" s="134">
        <v>2</v>
      </c>
    </row>
    <row r="19" spans="1:3" ht="14.5" thickBot="1" x14ac:dyDescent="0.35">
      <c r="A19" s="136" t="s">
        <v>180</v>
      </c>
      <c r="B19" s="137" t="s">
        <v>181</v>
      </c>
      <c r="C19" s="136">
        <v>2</v>
      </c>
    </row>
    <row r="20" spans="1:3" ht="14.5" thickTop="1" x14ac:dyDescent="0.3">
      <c r="A20" s="221" t="s">
        <v>348</v>
      </c>
      <c r="B20" s="221"/>
      <c r="C20" s="138">
        <f>SUM(C4:C19)</f>
        <v>51</v>
      </c>
    </row>
    <row r="22" spans="1:3" ht="15" customHeight="1" x14ac:dyDescent="0.3">
      <c r="A22" s="224" t="s">
        <v>182</v>
      </c>
      <c r="B22" s="224"/>
      <c r="C22" s="224"/>
    </row>
    <row r="23" spans="1:3" ht="15" customHeight="1" x14ac:dyDescent="0.3">
      <c r="A23" s="133" t="s">
        <v>113</v>
      </c>
      <c r="B23" s="133" t="s">
        <v>151</v>
      </c>
      <c r="C23" s="133" t="s">
        <v>152</v>
      </c>
    </row>
    <row r="24" spans="1:3" x14ac:dyDescent="0.3">
      <c r="A24" s="134" t="s">
        <v>183</v>
      </c>
      <c r="B24" s="135" t="s">
        <v>184</v>
      </c>
      <c r="C24" s="134">
        <v>2</v>
      </c>
    </row>
    <row r="25" spans="1:3" x14ac:dyDescent="0.3">
      <c r="A25" s="134" t="s">
        <v>185</v>
      </c>
      <c r="B25" s="135" t="s">
        <v>186</v>
      </c>
      <c r="C25" s="134">
        <v>3</v>
      </c>
    </row>
    <row r="26" spans="1:3" x14ac:dyDescent="0.3">
      <c r="A26" s="134" t="s">
        <v>187</v>
      </c>
      <c r="B26" s="135" t="s">
        <v>350</v>
      </c>
      <c r="C26" s="134">
        <v>1</v>
      </c>
    </row>
    <row r="27" spans="1:3" ht="14.5" x14ac:dyDescent="0.35">
      <c r="A27" s="134" t="s">
        <v>188</v>
      </c>
      <c r="B27" s="155" t="s">
        <v>415</v>
      </c>
      <c r="C27" s="141" t="s">
        <v>351</v>
      </c>
    </row>
    <row r="28" spans="1:3" ht="14.5" x14ac:dyDescent="0.35">
      <c r="A28" s="134" t="s">
        <v>189</v>
      </c>
      <c r="B28" s="155" t="s">
        <v>416</v>
      </c>
      <c r="C28" s="141" t="s">
        <v>351</v>
      </c>
    </row>
    <row r="29" spans="1:3" ht="14.5" x14ac:dyDescent="0.35">
      <c r="A29" s="134" t="s">
        <v>190</v>
      </c>
      <c r="B29" s="155" t="s">
        <v>417</v>
      </c>
      <c r="C29" s="141" t="s">
        <v>351</v>
      </c>
    </row>
    <row r="30" spans="1:3" ht="14.5" x14ac:dyDescent="0.35">
      <c r="A30" s="134" t="s">
        <v>191</v>
      </c>
      <c r="B30" s="155" t="s">
        <v>418</v>
      </c>
      <c r="C30" s="141" t="s">
        <v>351</v>
      </c>
    </row>
    <row r="31" spans="1:3" ht="14.5" x14ac:dyDescent="0.35">
      <c r="A31" s="134" t="s">
        <v>192</v>
      </c>
      <c r="B31" s="155" t="s">
        <v>414</v>
      </c>
      <c r="C31" s="141" t="s">
        <v>351</v>
      </c>
    </row>
    <row r="32" spans="1:3" ht="14.5" x14ac:dyDescent="0.35">
      <c r="A32" s="134" t="s">
        <v>193</v>
      </c>
      <c r="B32" s="155" t="s">
        <v>413</v>
      </c>
      <c r="C32" s="141" t="s">
        <v>351</v>
      </c>
    </row>
    <row r="33" spans="1:3" ht="14.5" x14ac:dyDescent="0.35">
      <c r="A33" s="134" t="s">
        <v>194</v>
      </c>
      <c r="B33" s="139" t="s">
        <v>412</v>
      </c>
      <c r="C33" s="141" t="s">
        <v>351</v>
      </c>
    </row>
    <row r="34" spans="1:3" ht="14.5" x14ac:dyDescent="0.35">
      <c r="A34" s="134" t="s">
        <v>349</v>
      </c>
      <c r="B34" s="139" t="s">
        <v>276</v>
      </c>
      <c r="C34" s="141" t="s">
        <v>351</v>
      </c>
    </row>
    <row r="35" spans="1:3" ht="14.5" x14ac:dyDescent="0.35">
      <c r="A35" s="134" t="s">
        <v>196</v>
      </c>
      <c r="B35" s="135" t="s">
        <v>195</v>
      </c>
      <c r="C35" s="140">
        <v>1</v>
      </c>
    </row>
    <row r="36" spans="1:3" ht="14.5" x14ac:dyDescent="0.35">
      <c r="A36" s="134" t="s">
        <v>341</v>
      </c>
      <c r="B36" s="135" t="s">
        <v>195</v>
      </c>
      <c r="C36" s="140">
        <v>1</v>
      </c>
    </row>
    <row r="37" spans="1:3" ht="14.5" x14ac:dyDescent="0.35">
      <c r="A37" s="134" t="s">
        <v>342</v>
      </c>
      <c r="B37" s="135" t="s">
        <v>195</v>
      </c>
      <c r="C37" s="140">
        <v>3</v>
      </c>
    </row>
    <row r="38" spans="1:3" ht="14.5" x14ac:dyDescent="0.35">
      <c r="A38" s="134" t="s">
        <v>343</v>
      </c>
      <c r="B38" s="135" t="s">
        <v>197</v>
      </c>
      <c r="C38" s="140">
        <v>3</v>
      </c>
    </row>
    <row r="39" spans="1:3" ht="14.5" x14ac:dyDescent="0.35">
      <c r="A39" s="134" t="s">
        <v>198</v>
      </c>
      <c r="B39" s="135" t="s">
        <v>197</v>
      </c>
      <c r="C39" s="140">
        <v>1</v>
      </c>
    </row>
    <row r="40" spans="1:3" ht="14.5" x14ac:dyDescent="0.35">
      <c r="A40" s="134" t="s">
        <v>199</v>
      </c>
      <c r="B40" s="135" t="s">
        <v>197</v>
      </c>
      <c r="C40" s="140">
        <v>1</v>
      </c>
    </row>
    <row r="41" spans="1:3" x14ac:dyDescent="0.3">
      <c r="A41" s="134" t="s">
        <v>200</v>
      </c>
      <c r="B41" s="135" t="s">
        <v>201</v>
      </c>
      <c r="C41" s="134">
        <v>4</v>
      </c>
    </row>
    <row r="42" spans="1:3" x14ac:dyDescent="0.3">
      <c r="A42" s="134" t="s">
        <v>202</v>
      </c>
      <c r="B42" s="135" t="s">
        <v>203</v>
      </c>
      <c r="C42" s="134">
        <v>3</v>
      </c>
    </row>
    <row r="43" spans="1:3" x14ac:dyDescent="0.3">
      <c r="A43" s="134" t="s">
        <v>204</v>
      </c>
      <c r="B43" s="135" t="s">
        <v>205</v>
      </c>
      <c r="C43" s="134">
        <v>2</v>
      </c>
    </row>
    <row r="44" spans="1:3" x14ac:dyDescent="0.3">
      <c r="A44" s="134" t="s">
        <v>206</v>
      </c>
      <c r="B44" s="135" t="s">
        <v>207</v>
      </c>
      <c r="C44" s="134">
        <v>3</v>
      </c>
    </row>
    <row r="45" spans="1:3" ht="14.5" thickBot="1" x14ac:dyDescent="0.35">
      <c r="A45" s="136" t="s">
        <v>208</v>
      </c>
      <c r="B45" s="137" t="s">
        <v>209</v>
      </c>
      <c r="C45" s="136">
        <v>1</v>
      </c>
    </row>
    <row r="46" spans="1:3" ht="14.5" thickTop="1" x14ac:dyDescent="0.3">
      <c r="A46" s="221" t="s">
        <v>355</v>
      </c>
      <c r="B46" s="221"/>
      <c r="C46" s="138">
        <f>SUM(C24:C45)+20</f>
        <v>49</v>
      </c>
    </row>
    <row r="47" spans="1:3" ht="14.5" x14ac:dyDescent="0.35">
      <c r="B47" s="128" t="s">
        <v>210</v>
      </c>
    </row>
    <row r="48" spans="1:3" ht="32.5" customHeight="1" x14ac:dyDescent="0.3">
      <c r="A48" s="222" t="s">
        <v>352</v>
      </c>
      <c r="B48" s="222"/>
      <c r="C48" s="222"/>
    </row>
  </sheetData>
  <mergeCells count="6">
    <mergeCell ref="A46:B46"/>
    <mergeCell ref="A48:C48"/>
    <mergeCell ref="A1:C1"/>
    <mergeCell ref="A2:C2"/>
    <mergeCell ref="A22:C22"/>
    <mergeCell ref="A20:B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A1:N272"/>
  <sheetViews>
    <sheetView showGridLines="0" topLeftCell="A133" zoomScale="85" zoomScaleNormal="85" workbookViewId="0">
      <selection activeCell="A154" sqref="A154:L154"/>
    </sheetView>
  </sheetViews>
  <sheetFormatPr defaultRowHeight="15.5" x14ac:dyDescent="0.35"/>
  <cols>
    <col min="1" max="1" width="11.5" style="1" customWidth="1"/>
    <col min="2" max="2" width="16.5" style="1" customWidth="1"/>
    <col min="3" max="3" width="25.6640625" style="1" customWidth="1"/>
    <col min="4" max="4" width="10.58203125" style="1" customWidth="1"/>
    <col min="5" max="5" width="11.58203125" style="1" customWidth="1"/>
    <col min="6" max="6" width="10.5" style="1" customWidth="1"/>
    <col min="7" max="7" width="6.83203125" style="1" customWidth="1"/>
    <col min="8" max="8" width="9.08203125" style="1" customWidth="1"/>
    <col min="9" max="9" width="8.08203125" style="1" customWidth="1"/>
    <col min="10" max="10" width="22.58203125" style="1" customWidth="1"/>
    <col min="11" max="12" width="10.58203125" style="1" customWidth="1"/>
    <col min="13" max="14" width="9.08203125" style="1" customWidth="1"/>
    <col min="15" max="15" width="17.83203125" style="1" customWidth="1"/>
    <col min="16" max="17" width="9.08203125" style="1" customWidth="1"/>
    <col min="18" max="250" width="8.33203125" style="1"/>
    <col min="251" max="251" width="10.58203125" style="1" customWidth="1"/>
    <col min="252" max="252" width="13.1640625" style="1" bestFit="1" customWidth="1"/>
    <col min="253" max="253" width="20.58203125" style="1" customWidth="1"/>
    <col min="254" max="254" width="9" style="1" customWidth="1"/>
    <col min="255" max="255" width="7.58203125" style="1" customWidth="1"/>
    <col min="256" max="256" width="9.58203125" style="1" customWidth="1"/>
    <col min="257" max="257" width="6.33203125" style="1" customWidth="1"/>
    <col min="258" max="258" width="8.33203125" style="1"/>
    <col min="259" max="259" width="7.5" style="1" customWidth="1"/>
    <col min="260" max="260" width="16.6640625" style="1" customWidth="1"/>
    <col min="261" max="261" width="10.83203125" style="1" customWidth="1"/>
    <col min="262" max="262" width="13" style="1" customWidth="1"/>
    <col min="263" max="506" width="8.33203125" style="1"/>
    <col min="507" max="507" width="10.58203125" style="1" customWidth="1"/>
    <col min="508" max="508" width="13.1640625" style="1" bestFit="1" customWidth="1"/>
    <col min="509" max="509" width="20.58203125" style="1" customWidth="1"/>
    <col min="510" max="510" width="9" style="1" customWidth="1"/>
    <col min="511" max="511" width="7.58203125" style="1" customWidth="1"/>
    <col min="512" max="512" width="9.58203125" style="1" customWidth="1"/>
    <col min="513" max="513" width="6.33203125" style="1" customWidth="1"/>
    <col min="514" max="514" width="8.33203125" style="1"/>
    <col min="515" max="515" width="7.5" style="1" customWidth="1"/>
    <col min="516" max="516" width="16.6640625" style="1" customWidth="1"/>
    <col min="517" max="517" width="10.83203125" style="1" customWidth="1"/>
    <col min="518" max="518" width="13" style="1" customWidth="1"/>
    <col min="519" max="762" width="8.33203125" style="1"/>
    <col min="763" max="763" width="10.58203125" style="1" customWidth="1"/>
    <col min="764" max="764" width="13.1640625" style="1" bestFit="1" customWidth="1"/>
    <col min="765" max="765" width="20.58203125" style="1" customWidth="1"/>
    <col min="766" max="766" width="9" style="1" customWidth="1"/>
    <col min="767" max="767" width="7.58203125" style="1" customWidth="1"/>
    <col min="768" max="768" width="9.58203125" style="1" customWidth="1"/>
    <col min="769" max="769" width="6.33203125" style="1" customWidth="1"/>
    <col min="770" max="770" width="8.33203125" style="1"/>
    <col min="771" max="771" width="7.5" style="1" customWidth="1"/>
    <col min="772" max="772" width="16.6640625" style="1" customWidth="1"/>
    <col min="773" max="773" width="10.83203125" style="1" customWidth="1"/>
    <col min="774" max="774" width="13" style="1" customWidth="1"/>
    <col min="775" max="1018" width="8.33203125" style="1"/>
    <col min="1019" max="1019" width="10.58203125" style="1" customWidth="1"/>
    <col min="1020" max="1020" width="13.1640625" style="1" bestFit="1" customWidth="1"/>
    <col min="1021" max="1021" width="20.58203125" style="1" customWidth="1"/>
    <col min="1022" max="1022" width="9" style="1" customWidth="1"/>
    <col min="1023" max="1023" width="7.58203125" style="1" customWidth="1"/>
    <col min="1024" max="1024" width="9.58203125" style="1" customWidth="1"/>
    <col min="1025" max="1025" width="6.33203125" style="1" customWidth="1"/>
    <col min="1026" max="1026" width="8.33203125" style="1"/>
    <col min="1027" max="1027" width="7.5" style="1" customWidth="1"/>
    <col min="1028" max="1028" width="16.6640625" style="1" customWidth="1"/>
    <col min="1029" max="1029" width="10.83203125" style="1" customWidth="1"/>
    <col min="1030" max="1030" width="13" style="1" customWidth="1"/>
    <col min="1031" max="1274" width="8.33203125" style="1"/>
    <col min="1275" max="1275" width="10.58203125" style="1" customWidth="1"/>
    <col min="1276" max="1276" width="13.1640625" style="1" bestFit="1" customWidth="1"/>
    <col min="1277" max="1277" width="20.58203125" style="1" customWidth="1"/>
    <col min="1278" max="1278" width="9" style="1" customWidth="1"/>
    <col min="1279" max="1279" width="7.58203125" style="1" customWidth="1"/>
    <col min="1280" max="1280" width="9.58203125" style="1" customWidth="1"/>
    <col min="1281" max="1281" width="6.33203125" style="1" customWidth="1"/>
    <col min="1282" max="1282" width="8.33203125" style="1"/>
    <col min="1283" max="1283" width="7.5" style="1" customWidth="1"/>
    <col min="1284" max="1284" width="16.6640625" style="1" customWidth="1"/>
    <col min="1285" max="1285" width="10.83203125" style="1" customWidth="1"/>
    <col min="1286" max="1286" width="13" style="1" customWidth="1"/>
    <col min="1287" max="1530" width="8.33203125" style="1"/>
    <col min="1531" max="1531" width="10.58203125" style="1" customWidth="1"/>
    <col min="1532" max="1532" width="13.1640625" style="1" bestFit="1" customWidth="1"/>
    <col min="1533" max="1533" width="20.58203125" style="1" customWidth="1"/>
    <col min="1534" max="1534" width="9" style="1" customWidth="1"/>
    <col min="1535" max="1535" width="7.58203125" style="1" customWidth="1"/>
    <col min="1536" max="1536" width="9.58203125" style="1" customWidth="1"/>
    <col min="1537" max="1537" width="6.33203125" style="1" customWidth="1"/>
    <col min="1538" max="1538" width="8.33203125" style="1"/>
    <col min="1539" max="1539" width="7.5" style="1" customWidth="1"/>
    <col min="1540" max="1540" width="16.6640625" style="1" customWidth="1"/>
    <col min="1541" max="1541" width="10.83203125" style="1" customWidth="1"/>
    <col min="1542" max="1542" width="13" style="1" customWidth="1"/>
    <col min="1543" max="1786" width="8.33203125" style="1"/>
    <col min="1787" max="1787" width="10.58203125" style="1" customWidth="1"/>
    <col min="1788" max="1788" width="13.1640625" style="1" bestFit="1" customWidth="1"/>
    <col min="1789" max="1789" width="20.58203125" style="1" customWidth="1"/>
    <col min="1790" max="1790" width="9" style="1" customWidth="1"/>
    <col min="1791" max="1791" width="7.58203125" style="1" customWidth="1"/>
    <col min="1792" max="1792" width="9.58203125" style="1" customWidth="1"/>
    <col min="1793" max="1793" width="6.33203125" style="1" customWidth="1"/>
    <col min="1794" max="1794" width="8.33203125" style="1"/>
    <col min="1795" max="1795" width="7.5" style="1" customWidth="1"/>
    <col min="1796" max="1796" width="16.6640625" style="1" customWidth="1"/>
    <col min="1797" max="1797" width="10.83203125" style="1" customWidth="1"/>
    <col min="1798" max="1798" width="13" style="1" customWidth="1"/>
    <col min="1799" max="2042" width="8.33203125" style="1"/>
    <col min="2043" max="2043" width="10.58203125" style="1" customWidth="1"/>
    <col min="2044" max="2044" width="13.1640625" style="1" bestFit="1" customWidth="1"/>
    <col min="2045" max="2045" width="20.58203125" style="1" customWidth="1"/>
    <col min="2046" max="2046" width="9" style="1" customWidth="1"/>
    <col min="2047" max="2047" width="7.58203125" style="1" customWidth="1"/>
    <col min="2048" max="2048" width="9.58203125" style="1" customWidth="1"/>
    <col min="2049" max="2049" width="6.33203125" style="1" customWidth="1"/>
    <col min="2050" max="2050" width="8.33203125" style="1"/>
    <col min="2051" max="2051" width="7.5" style="1" customWidth="1"/>
    <col min="2052" max="2052" width="16.6640625" style="1" customWidth="1"/>
    <col min="2053" max="2053" width="10.83203125" style="1" customWidth="1"/>
    <col min="2054" max="2054" width="13" style="1" customWidth="1"/>
    <col min="2055" max="2298" width="8.33203125" style="1"/>
    <col min="2299" max="2299" width="10.58203125" style="1" customWidth="1"/>
    <col min="2300" max="2300" width="13.1640625" style="1" bestFit="1" customWidth="1"/>
    <col min="2301" max="2301" width="20.58203125" style="1" customWidth="1"/>
    <col min="2302" max="2302" width="9" style="1" customWidth="1"/>
    <col min="2303" max="2303" width="7.58203125" style="1" customWidth="1"/>
    <col min="2304" max="2304" width="9.58203125" style="1" customWidth="1"/>
    <col min="2305" max="2305" width="6.33203125" style="1" customWidth="1"/>
    <col min="2306" max="2306" width="8.33203125" style="1"/>
    <col min="2307" max="2307" width="7.5" style="1" customWidth="1"/>
    <col min="2308" max="2308" width="16.6640625" style="1" customWidth="1"/>
    <col min="2309" max="2309" width="10.83203125" style="1" customWidth="1"/>
    <col min="2310" max="2310" width="13" style="1" customWidth="1"/>
    <col min="2311" max="2554" width="8.33203125" style="1"/>
    <col min="2555" max="2555" width="10.58203125" style="1" customWidth="1"/>
    <col min="2556" max="2556" width="13.1640625" style="1" bestFit="1" customWidth="1"/>
    <col min="2557" max="2557" width="20.58203125" style="1" customWidth="1"/>
    <col min="2558" max="2558" width="9" style="1" customWidth="1"/>
    <col min="2559" max="2559" width="7.58203125" style="1" customWidth="1"/>
    <col min="2560" max="2560" width="9.58203125" style="1" customWidth="1"/>
    <col min="2561" max="2561" width="6.33203125" style="1" customWidth="1"/>
    <col min="2562" max="2562" width="8.33203125" style="1"/>
    <col min="2563" max="2563" width="7.5" style="1" customWidth="1"/>
    <col min="2564" max="2564" width="16.6640625" style="1" customWidth="1"/>
    <col min="2565" max="2565" width="10.83203125" style="1" customWidth="1"/>
    <col min="2566" max="2566" width="13" style="1" customWidth="1"/>
    <col min="2567" max="2810" width="8.33203125" style="1"/>
    <col min="2811" max="2811" width="10.58203125" style="1" customWidth="1"/>
    <col min="2812" max="2812" width="13.1640625" style="1" bestFit="1" customWidth="1"/>
    <col min="2813" max="2813" width="20.58203125" style="1" customWidth="1"/>
    <col min="2814" max="2814" width="9" style="1" customWidth="1"/>
    <col min="2815" max="2815" width="7.58203125" style="1" customWidth="1"/>
    <col min="2816" max="2816" width="9.58203125" style="1" customWidth="1"/>
    <col min="2817" max="2817" width="6.33203125" style="1" customWidth="1"/>
    <col min="2818" max="2818" width="8.33203125" style="1"/>
    <col min="2819" max="2819" width="7.5" style="1" customWidth="1"/>
    <col min="2820" max="2820" width="16.6640625" style="1" customWidth="1"/>
    <col min="2821" max="2821" width="10.83203125" style="1" customWidth="1"/>
    <col min="2822" max="2822" width="13" style="1" customWidth="1"/>
    <col min="2823" max="3066" width="8.33203125" style="1"/>
    <col min="3067" max="3067" width="10.58203125" style="1" customWidth="1"/>
    <col min="3068" max="3068" width="13.1640625" style="1" bestFit="1" customWidth="1"/>
    <col min="3069" max="3069" width="20.58203125" style="1" customWidth="1"/>
    <col min="3070" max="3070" width="9" style="1" customWidth="1"/>
    <col min="3071" max="3071" width="7.58203125" style="1" customWidth="1"/>
    <col min="3072" max="3072" width="9.58203125" style="1" customWidth="1"/>
    <col min="3073" max="3073" width="6.33203125" style="1" customWidth="1"/>
    <col min="3074" max="3074" width="8.33203125" style="1"/>
    <col min="3075" max="3075" width="7.5" style="1" customWidth="1"/>
    <col min="3076" max="3076" width="16.6640625" style="1" customWidth="1"/>
    <col min="3077" max="3077" width="10.83203125" style="1" customWidth="1"/>
    <col min="3078" max="3078" width="13" style="1" customWidth="1"/>
    <col min="3079" max="3322" width="8.33203125" style="1"/>
    <col min="3323" max="3323" width="10.58203125" style="1" customWidth="1"/>
    <col min="3324" max="3324" width="13.1640625" style="1" bestFit="1" customWidth="1"/>
    <col min="3325" max="3325" width="20.58203125" style="1" customWidth="1"/>
    <col min="3326" max="3326" width="9" style="1" customWidth="1"/>
    <col min="3327" max="3327" width="7.58203125" style="1" customWidth="1"/>
    <col min="3328" max="3328" width="9.58203125" style="1" customWidth="1"/>
    <col min="3329" max="3329" width="6.33203125" style="1" customWidth="1"/>
    <col min="3330" max="3330" width="8.33203125" style="1"/>
    <col min="3331" max="3331" width="7.5" style="1" customWidth="1"/>
    <col min="3332" max="3332" width="16.6640625" style="1" customWidth="1"/>
    <col min="3333" max="3333" width="10.83203125" style="1" customWidth="1"/>
    <col min="3334" max="3334" width="13" style="1" customWidth="1"/>
    <col min="3335" max="3578" width="8.33203125" style="1"/>
    <col min="3579" max="3579" width="10.58203125" style="1" customWidth="1"/>
    <col min="3580" max="3580" width="13.1640625" style="1" bestFit="1" customWidth="1"/>
    <col min="3581" max="3581" width="20.58203125" style="1" customWidth="1"/>
    <col min="3582" max="3582" width="9" style="1" customWidth="1"/>
    <col min="3583" max="3583" width="7.58203125" style="1" customWidth="1"/>
    <col min="3584" max="3584" width="9.58203125" style="1" customWidth="1"/>
    <col min="3585" max="3585" width="6.33203125" style="1" customWidth="1"/>
    <col min="3586" max="3586" width="8.33203125" style="1"/>
    <col min="3587" max="3587" width="7.5" style="1" customWidth="1"/>
    <col min="3588" max="3588" width="16.6640625" style="1" customWidth="1"/>
    <col min="3589" max="3589" width="10.83203125" style="1" customWidth="1"/>
    <col min="3590" max="3590" width="13" style="1" customWidth="1"/>
    <col min="3591" max="3834" width="8.33203125" style="1"/>
    <col min="3835" max="3835" width="10.58203125" style="1" customWidth="1"/>
    <col min="3836" max="3836" width="13.1640625" style="1" bestFit="1" customWidth="1"/>
    <col min="3837" max="3837" width="20.58203125" style="1" customWidth="1"/>
    <col min="3838" max="3838" width="9" style="1" customWidth="1"/>
    <col min="3839" max="3839" width="7.58203125" style="1" customWidth="1"/>
    <col min="3840" max="3840" width="9.58203125" style="1" customWidth="1"/>
    <col min="3841" max="3841" width="6.33203125" style="1" customWidth="1"/>
    <col min="3842" max="3842" width="8.33203125" style="1"/>
    <col min="3843" max="3843" width="7.5" style="1" customWidth="1"/>
    <col min="3844" max="3844" width="16.6640625" style="1" customWidth="1"/>
    <col min="3845" max="3845" width="10.83203125" style="1" customWidth="1"/>
    <col min="3846" max="3846" width="13" style="1" customWidth="1"/>
    <col min="3847" max="4090" width="8.33203125" style="1"/>
    <col min="4091" max="4091" width="10.58203125" style="1" customWidth="1"/>
    <col min="4092" max="4092" width="13.1640625" style="1" bestFit="1" customWidth="1"/>
    <col min="4093" max="4093" width="20.58203125" style="1" customWidth="1"/>
    <col min="4094" max="4094" width="9" style="1" customWidth="1"/>
    <col min="4095" max="4095" width="7.58203125" style="1" customWidth="1"/>
    <col min="4096" max="4096" width="9.58203125" style="1" customWidth="1"/>
    <col min="4097" max="4097" width="6.33203125" style="1" customWidth="1"/>
    <col min="4098" max="4098" width="8.33203125" style="1"/>
    <col min="4099" max="4099" width="7.5" style="1" customWidth="1"/>
    <col min="4100" max="4100" width="16.6640625" style="1" customWidth="1"/>
    <col min="4101" max="4101" width="10.83203125" style="1" customWidth="1"/>
    <col min="4102" max="4102" width="13" style="1" customWidth="1"/>
    <col min="4103" max="4346" width="8.33203125" style="1"/>
    <col min="4347" max="4347" width="10.58203125" style="1" customWidth="1"/>
    <col min="4348" max="4348" width="13.1640625" style="1" bestFit="1" customWidth="1"/>
    <col min="4349" max="4349" width="20.58203125" style="1" customWidth="1"/>
    <col min="4350" max="4350" width="9" style="1" customWidth="1"/>
    <col min="4351" max="4351" width="7.58203125" style="1" customWidth="1"/>
    <col min="4352" max="4352" width="9.58203125" style="1" customWidth="1"/>
    <col min="4353" max="4353" width="6.33203125" style="1" customWidth="1"/>
    <col min="4354" max="4354" width="8.33203125" style="1"/>
    <col min="4355" max="4355" width="7.5" style="1" customWidth="1"/>
    <col min="4356" max="4356" width="16.6640625" style="1" customWidth="1"/>
    <col min="4357" max="4357" width="10.83203125" style="1" customWidth="1"/>
    <col min="4358" max="4358" width="13" style="1" customWidth="1"/>
    <col min="4359" max="4602" width="8.33203125" style="1"/>
    <col min="4603" max="4603" width="10.58203125" style="1" customWidth="1"/>
    <col min="4604" max="4604" width="13.1640625" style="1" bestFit="1" customWidth="1"/>
    <col min="4605" max="4605" width="20.58203125" style="1" customWidth="1"/>
    <col min="4606" max="4606" width="9" style="1" customWidth="1"/>
    <col min="4607" max="4607" width="7.58203125" style="1" customWidth="1"/>
    <col min="4608" max="4608" width="9.58203125" style="1" customWidth="1"/>
    <col min="4609" max="4609" width="6.33203125" style="1" customWidth="1"/>
    <col min="4610" max="4610" width="8.33203125" style="1"/>
    <col min="4611" max="4611" width="7.5" style="1" customWidth="1"/>
    <col min="4612" max="4612" width="16.6640625" style="1" customWidth="1"/>
    <col min="4613" max="4613" width="10.83203125" style="1" customWidth="1"/>
    <col min="4614" max="4614" width="13" style="1" customWidth="1"/>
    <col min="4615" max="4858" width="8.33203125" style="1"/>
    <col min="4859" max="4859" width="10.58203125" style="1" customWidth="1"/>
    <col min="4860" max="4860" width="13.1640625" style="1" bestFit="1" customWidth="1"/>
    <col min="4861" max="4861" width="20.58203125" style="1" customWidth="1"/>
    <col min="4862" max="4862" width="9" style="1" customWidth="1"/>
    <col min="4863" max="4863" width="7.58203125" style="1" customWidth="1"/>
    <col min="4864" max="4864" width="9.58203125" style="1" customWidth="1"/>
    <col min="4865" max="4865" width="6.33203125" style="1" customWidth="1"/>
    <col min="4866" max="4866" width="8.33203125" style="1"/>
    <col min="4867" max="4867" width="7.5" style="1" customWidth="1"/>
    <col min="4868" max="4868" width="16.6640625" style="1" customWidth="1"/>
    <col min="4869" max="4869" width="10.83203125" style="1" customWidth="1"/>
    <col min="4870" max="4870" width="13" style="1" customWidth="1"/>
    <col min="4871" max="5114" width="8.33203125" style="1"/>
    <col min="5115" max="5115" width="10.58203125" style="1" customWidth="1"/>
    <col min="5116" max="5116" width="13.1640625" style="1" bestFit="1" customWidth="1"/>
    <col min="5117" max="5117" width="20.58203125" style="1" customWidth="1"/>
    <col min="5118" max="5118" width="9" style="1" customWidth="1"/>
    <col min="5119" max="5119" width="7.58203125" style="1" customWidth="1"/>
    <col min="5120" max="5120" width="9.58203125" style="1" customWidth="1"/>
    <col min="5121" max="5121" width="6.33203125" style="1" customWidth="1"/>
    <col min="5122" max="5122" width="8.33203125" style="1"/>
    <col min="5123" max="5123" width="7.5" style="1" customWidth="1"/>
    <col min="5124" max="5124" width="16.6640625" style="1" customWidth="1"/>
    <col min="5125" max="5125" width="10.83203125" style="1" customWidth="1"/>
    <col min="5126" max="5126" width="13" style="1" customWidth="1"/>
    <col min="5127" max="5370" width="8.33203125" style="1"/>
    <col min="5371" max="5371" width="10.58203125" style="1" customWidth="1"/>
    <col min="5372" max="5372" width="13.1640625" style="1" bestFit="1" customWidth="1"/>
    <col min="5373" max="5373" width="20.58203125" style="1" customWidth="1"/>
    <col min="5374" max="5374" width="9" style="1" customWidth="1"/>
    <col min="5375" max="5375" width="7.58203125" style="1" customWidth="1"/>
    <col min="5376" max="5376" width="9.58203125" style="1" customWidth="1"/>
    <col min="5377" max="5377" width="6.33203125" style="1" customWidth="1"/>
    <col min="5378" max="5378" width="8.33203125" style="1"/>
    <col min="5379" max="5379" width="7.5" style="1" customWidth="1"/>
    <col min="5380" max="5380" width="16.6640625" style="1" customWidth="1"/>
    <col min="5381" max="5381" width="10.83203125" style="1" customWidth="1"/>
    <col min="5382" max="5382" width="13" style="1" customWidth="1"/>
    <col min="5383" max="5626" width="8.33203125" style="1"/>
    <col min="5627" max="5627" width="10.58203125" style="1" customWidth="1"/>
    <col min="5628" max="5628" width="13.1640625" style="1" bestFit="1" customWidth="1"/>
    <col min="5629" max="5629" width="20.58203125" style="1" customWidth="1"/>
    <col min="5630" max="5630" width="9" style="1" customWidth="1"/>
    <col min="5631" max="5631" width="7.58203125" style="1" customWidth="1"/>
    <col min="5632" max="5632" width="9.58203125" style="1" customWidth="1"/>
    <col min="5633" max="5633" width="6.33203125" style="1" customWidth="1"/>
    <col min="5634" max="5634" width="8.33203125" style="1"/>
    <col min="5635" max="5635" width="7.5" style="1" customWidth="1"/>
    <col min="5636" max="5636" width="16.6640625" style="1" customWidth="1"/>
    <col min="5637" max="5637" width="10.83203125" style="1" customWidth="1"/>
    <col min="5638" max="5638" width="13" style="1" customWidth="1"/>
    <col min="5639" max="5882" width="8.33203125" style="1"/>
    <col min="5883" max="5883" width="10.58203125" style="1" customWidth="1"/>
    <col min="5884" max="5884" width="13.1640625" style="1" bestFit="1" customWidth="1"/>
    <col min="5885" max="5885" width="20.58203125" style="1" customWidth="1"/>
    <col min="5886" max="5886" width="9" style="1" customWidth="1"/>
    <col min="5887" max="5887" width="7.58203125" style="1" customWidth="1"/>
    <col min="5888" max="5888" width="9.58203125" style="1" customWidth="1"/>
    <col min="5889" max="5889" width="6.33203125" style="1" customWidth="1"/>
    <col min="5890" max="5890" width="8.33203125" style="1"/>
    <col min="5891" max="5891" width="7.5" style="1" customWidth="1"/>
    <col min="5892" max="5892" width="16.6640625" style="1" customWidth="1"/>
    <col min="5893" max="5893" width="10.83203125" style="1" customWidth="1"/>
    <col min="5894" max="5894" width="13" style="1" customWidth="1"/>
    <col min="5895" max="6138" width="8.33203125" style="1"/>
    <col min="6139" max="6139" width="10.58203125" style="1" customWidth="1"/>
    <col min="6140" max="6140" width="13.1640625" style="1" bestFit="1" customWidth="1"/>
    <col min="6141" max="6141" width="20.58203125" style="1" customWidth="1"/>
    <col min="6142" max="6142" width="9" style="1" customWidth="1"/>
    <col min="6143" max="6143" width="7.58203125" style="1" customWidth="1"/>
    <col min="6144" max="6144" width="9.58203125" style="1" customWidth="1"/>
    <col min="6145" max="6145" width="6.33203125" style="1" customWidth="1"/>
    <col min="6146" max="6146" width="8.33203125" style="1"/>
    <col min="6147" max="6147" width="7.5" style="1" customWidth="1"/>
    <col min="6148" max="6148" width="16.6640625" style="1" customWidth="1"/>
    <col min="6149" max="6149" width="10.83203125" style="1" customWidth="1"/>
    <col min="6150" max="6150" width="13" style="1" customWidth="1"/>
    <col min="6151" max="6394" width="8.33203125" style="1"/>
    <col min="6395" max="6395" width="10.58203125" style="1" customWidth="1"/>
    <col min="6396" max="6396" width="13.1640625" style="1" bestFit="1" customWidth="1"/>
    <col min="6397" max="6397" width="20.58203125" style="1" customWidth="1"/>
    <col min="6398" max="6398" width="9" style="1" customWidth="1"/>
    <col min="6399" max="6399" width="7.58203125" style="1" customWidth="1"/>
    <col min="6400" max="6400" width="9.58203125" style="1" customWidth="1"/>
    <col min="6401" max="6401" width="6.33203125" style="1" customWidth="1"/>
    <col min="6402" max="6402" width="8.33203125" style="1"/>
    <col min="6403" max="6403" width="7.5" style="1" customWidth="1"/>
    <col min="6404" max="6404" width="16.6640625" style="1" customWidth="1"/>
    <col min="6405" max="6405" width="10.83203125" style="1" customWidth="1"/>
    <col min="6406" max="6406" width="13" style="1" customWidth="1"/>
    <col min="6407" max="6650" width="8.33203125" style="1"/>
    <col min="6651" max="6651" width="10.58203125" style="1" customWidth="1"/>
    <col min="6652" max="6652" width="13.1640625" style="1" bestFit="1" customWidth="1"/>
    <col min="6653" max="6653" width="20.58203125" style="1" customWidth="1"/>
    <col min="6654" max="6654" width="9" style="1" customWidth="1"/>
    <col min="6655" max="6655" width="7.58203125" style="1" customWidth="1"/>
    <col min="6656" max="6656" width="9.58203125" style="1" customWidth="1"/>
    <col min="6657" max="6657" width="6.33203125" style="1" customWidth="1"/>
    <col min="6658" max="6658" width="8.33203125" style="1"/>
    <col min="6659" max="6659" width="7.5" style="1" customWidth="1"/>
    <col min="6660" max="6660" width="16.6640625" style="1" customWidth="1"/>
    <col min="6661" max="6661" width="10.83203125" style="1" customWidth="1"/>
    <col min="6662" max="6662" width="13" style="1" customWidth="1"/>
    <col min="6663" max="6906" width="8.33203125" style="1"/>
    <col min="6907" max="6907" width="10.58203125" style="1" customWidth="1"/>
    <col min="6908" max="6908" width="13.1640625" style="1" bestFit="1" customWidth="1"/>
    <col min="6909" max="6909" width="20.58203125" style="1" customWidth="1"/>
    <col min="6910" max="6910" width="9" style="1" customWidth="1"/>
    <col min="6911" max="6911" width="7.58203125" style="1" customWidth="1"/>
    <col min="6912" max="6912" width="9.58203125" style="1" customWidth="1"/>
    <col min="6913" max="6913" width="6.33203125" style="1" customWidth="1"/>
    <col min="6914" max="6914" width="8.33203125" style="1"/>
    <col min="6915" max="6915" width="7.5" style="1" customWidth="1"/>
    <col min="6916" max="6916" width="16.6640625" style="1" customWidth="1"/>
    <col min="6917" max="6917" width="10.83203125" style="1" customWidth="1"/>
    <col min="6918" max="6918" width="13" style="1" customWidth="1"/>
    <col min="6919" max="7162" width="8.33203125" style="1"/>
    <col min="7163" max="7163" width="10.58203125" style="1" customWidth="1"/>
    <col min="7164" max="7164" width="13.1640625" style="1" bestFit="1" customWidth="1"/>
    <col min="7165" max="7165" width="20.58203125" style="1" customWidth="1"/>
    <col min="7166" max="7166" width="9" style="1" customWidth="1"/>
    <col min="7167" max="7167" width="7.58203125" style="1" customWidth="1"/>
    <col min="7168" max="7168" width="9.58203125" style="1" customWidth="1"/>
    <col min="7169" max="7169" width="6.33203125" style="1" customWidth="1"/>
    <col min="7170" max="7170" width="8.33203125" style="1"/>
    <col min="7171" max="7171" width="7.5" style="1" customWidth="1"/>
    <col min="7172" max="7172" width="16.6640625" style="1" customWidth="1"/>
    <col min="7173" max="7173" width="10.83203125" style="1" customWidth="1"/>
    <col min="7174" max="7174" width="13" style="1" customWidth="1"/>
    <col min="7175" max="7418" width="8.33203125" style="1"/>
    <col min="7419" max="7419" width="10.58203125" style="1" customWidth="1"/>
    <col min="7420" max="7420" width="13.1640625" style="1" bestFit="1" customWidth="1"/>
    <col min="7421" max="7421" width="20.58203125" style="1" customWidth="1"/>
    <col min="7422" max="7422" width="9" style="1" customWidth="1"/>
    <col min="7423" max="7423" width="7.58203125" style="1" customWidth="1"/>
    <col min="7424" max="7424" width="9.58203125" style="1" customWidth="1"/>
    <col min="7425" max="7425" width="6.33203125" style="1" customWidth="1"/>
    <col min="7426" max="7426" width="8.33203125" style="1"/>
    <col min="7427" max="7427" width="7.5" style="1" customWidth="1"/>
    <col min="7428" max="7428" width="16.6640625" style="1" customWidth="1"/>
    <col min="7429" max="7429" width="10.83203125" style="1" customWidth="1"/>
    <col min="7430" max="7430" width="13" style="1" customWidth="1"/>
    <col min="7431" max="7674" width="8.33203125" style="1"/>
    <col min="7675" max="7675" width="10.58203125" style="1" customWidth="1"/>
    <col min="7676" max="7676" width="13.1640625" style="1" bestFit="1" customWidth="1"/>
    <col min="7677" max="7677" width="20.58203125" style="1" customWidth="1"/>
    <col min="7678" max="7678" width="9" style="1" customWidth="1"/>
    <col min="7679" max="7679" width="7.58203125" style="1" customWidth="1"/>
    <col min="7680" max="7680" width="9.58203125" style="1" customWidth="1"/>
    <col min="7681" max="7681" width="6.33203125" style="1" customWidth="1"/>
    <col min="7682" max="7682" width="8.33203125" style="1"/>
    <col min="7683" max="7683" width="7.5" style="1" customWidth="1"/>
    <col min="7684" max="7684" width="16.6640625" style="1" customWidth="1"/>
    <col min="7685" max="7685" width="10.83203125" style="1" customWidth="1"/>
    <col min="7686" max="7686" width="13" style="1" customWidth="1"/>
    <col min="7687" max="7930" width="8.33203125" style="1"/>
    <col min="7931" max="7931" width="10.58203125" style="1" customWidth="1"/>
    <col min="7932" max="7932" width="13.1640625" style="1" bestFit="1" customWidth="1"/>
    <col min="7933" max="7933" width="20.58203125" style="1" customWidth="1"/>
    <col min="7934" max="7934" width="9" style="1" customWidth="1"/>
    <col min="7935" max="7935" width="7.58203125" style="1" customWidth="1"/>
    <col min="7936" max="7936" width="9.58203125" style="1" customWidth="1"/>
    <col min="7937" max="7937" width="6.33203125" style="1" customWidth="1"/>
    <col min="7938" max="7938" width="8.33203125" style="1"/>
    <col min="7939" max="7939" width="7.5" style="1" customWidth="1"/>
    <col min="7940" max="7940" width="16.6640625" style="1" customWidth="1"/>
    <col min="7941" max="7941" width="10.83203125" style="1" customWidth="1"/>
    <col min="7942" max="7942" width="13" style="1" customWidth="1"/>
    <col min="7943" max="8186" width="8.33203125" style="1"/>
    <col min="8187" max="8187" width="10.58203125" style="1" customWidth="1"/>
    <col min="8188" max="8188" width="13.1640625" style="1" bestFit="1" customWidth="1"/>
    <col min="8189" max="8189" width="20.58203125" style="1" customWidth="1"/>
    <col min="8190" max="8190" width="9" style="1" customWidth="1"/>
    <col min="8191" max="8191" width="7.58203125" style="1" customWidth="1"/>
    <col min="8192" max="8192" width="9.58203125" style="1" customWidth="1"/>
    <col min="8193" max="8193" width="6.33203125" style="1" customWidth="1"/>
    <col min="8194" max="8194" width="8.33203125" style="1"/>
    <col min="8195" max="8195" width="7.5" style="1" customWidth="1"/>
    <col min="8196" max="8196" width="16.6640625" style="1" customWidth="1"/>
    <col min="8197" max="8197" width="10.83203125" style="1" customWidth="1"/>
    <col min="8198" max="8198" width="13" style="1" customWidth="1"/>
    <col min="8199" max="8442" width="8.33203125" style="1"/>
    <col min="8443" max="8443" width="10.58203125" style="1" customWidth="1"/>
    <col min="8444" max="8444" width="13.1640625" style="1" bestFit="1" customWidth="1"/>
    <col min="8445" max="8445" width="20.58203125" style="1" customWidth="1"/>
    <col min="8446" max="8446" width="9" style="1" customWidth="1"/>
    <col min="8447" max="8447" width="7.58203125" style="1" customWidth="1"/>
    <col min="8448" max="8448" width="9.58203125" style="1" customWidth="1"/>
    <col min="8449" max="8449" width="6.33203125" style="1" customWidth="1"/>
    <col min="8450" max="8450" width="8.33203125" style="1"/>
    <col min="8451" max="8451" width="7.5" style="1" customWidth="1"/>
    <col min="8452" max="8452" width="16.6640625" style="1" customWidth="1"/>
    <col min="8453" max="8453" width="10.83203125" style="1" customWidth="1"/>
    <col min="8454" max="8454" width="13" style="1" customWidth="1"/>
    <col min="8455" max="8698" width="8.33203125" style="1"/>
    <col min="8699" max="8699" width="10.58203125" style="1" customWidth="1"/>
    <col min="8700" max="8700" width="13.1640625" style="1" bestFit="1" customWidth="1"/>
    <col min="8701" max="8701" width="20.58203125" style="1" customWidth="1"/>
    <col min="8702" max="8702" width="9" style="1" customWidth="1"/>
    <col min="8703" max="8703" width="7.58203125" style="1" customWidth="1"/>
    <col min="8704" max="8704" width="9.58203125" style="1" customWidth="1"/>
    <col min="8705" max="8705" width="6.33203125" style="1" customWidth="1"/>
    <col min="8706" max="8706" width="8.33203125" style="1"/>
    <col min="8707" max="8707" width="7.5" style="1" customWidth="1"/>
    <col min="8708" max="8708" width="16.6640625" style="1" customWidth="1"/>
    <col min="8709" max="8709" width="10.83203125" style="1" customWidth="1"/>
    <col min="8710" max="8710" width="13" style="1" customWidth="1"/>
    <col min="8711" max="8954" width="8.33203125" style="1"/>
    <col min="8955" max="8955" width="10.58203125" style="1" customWidth="1"/>
    <col min="8956" max="8956" width="13.1640625" style="1" bestFit="1" customWidth="1"/>
    <col min="8957" max="8957" width="20.58203125" style="1" customWidth="1"/>
    <col min="8958" max="8958" width="9" style="1" customWidth="1"/>
    <col min="8959" max="8959" width="7.58203125" style="1" customWidth="1"/>
    <col min="8960" max="8960" width="9.58203125" style="1" customWidth="1"/>
    <col min="8961" max="8961" width="6.33203125" style="1" customWidth="1"/>
    <col min="8962" max="8962" width="8.33203125" style="1"/>
    <col min="8963" max="8963" width="7.5" style="1" customWidth="1"/>
    <col min="8964" max="8964" width="16.6640625" style="1" customWidth="1"/>
    <col min="8965" max="8965" width="10.83203125" style="1" customWidth="1"/>
    <col min="8966" max="8966" width="13" style="1" customWidth="1"/>
    <col min="8967" max="9210" width="8.33203125" style="1"/>
    <col min="9211" max="9211" width="10.58203125" style="1" customWidth="1"/>
    <col min="9212" max="9212" width="13.1640625" style="1" bestFit="1" customWidth="1"/>
    <col min="9213" max="9213" width="20.58203125" style="1" customWidth="1"/>
    <col min="9214" max="9214" width="9" style="1" customWidth="1"/>
    <col min="9215" max="9215" width="7.58203125" style="1" customWidth="1"/>
    <col min="9216" max="9216" width="9.58203125" style="1" customWidth="1"/>
    <col min="9217" max="9217" width="6.33203125" style="1" customWidth="1"/>
    <col min="9218" max="9218" width="8.33203125" style="1"/>
    <col min="9219" max="9219" width="7.5" style="1" customWidth="1"/>
    <col min="9220" max="9220" width="16.6640625" style="1" customWidth="1"/>
    <col min="9221" max="9221" width="10.83203125" style="1" customWidth="1"/>
    <col min="9222" max="9222" width="13" style="1" customWidth="1"/>
    <col min="9223" max="9466" width="8.33203125" style="1"/>
    <col min="9467" max="9467" width="10.58203125" style="1" customWidth="1"/>
    <col min="9468" max="9468" width="13.1640625" style="1" bestFit="1" customWidth="1"/>
    <col min="9469" max="9469" width="20.58203125" style="1" customWidth="1"/>
    <col min="9470" max="9470" width="9" style="1" customWidth="1"/>
    <col min="9471" max="9471" width="7.58203125" style="1" customWidth="1"/>
    <col min="9472" max="9472" width="9.58203125" style="1" customWidth="1"/>
    <col min="9473" max="9473" width="6.33203125" style="1" customWidth="1"/>
    <col min="9474" max="9474" width="8.33203125" style="1"/>
    <col min="9475" max="9475" width="7.5" style="1" customWidth="1"/>
    <col min="9476" max="9476" width="16.6640625" style="1" customWidth="1"/>
    <col min="9477" max="9477" width="10.83203125" style="1" customWidth="1"/>
    <col min="9478" max="9478" width="13" style="1" customWidth="1"/>
    <col min="9479" max="9722" width="8.33203125" style="1"/>
    <col min="9723" max="9723" width="10.58203125" style="1" customWidth="1"/>
    <col min="9724" max="9724" width="13.1640625" style="1" bestFit="1" customWidth="1"/>
    <col min="9725" max="9725" width="20.58203125" style="1" customWidth="1"/>
    <col min="9726" max="9726" width="9" style="1" customWidth="1"/>
    <col min="9727" max="9727" width="7.58203125" style="1" customWidth="1"/>
    <col min="9728" max="9728" width="9.58203125" style="1" customWidth="1"/>
    <col min="9729" max="9729" width="6.33203125" style="1" customWidth="1"/>
    <col min="9730" max="9730" width="8.33203125" style="1"/>
    <col min="9731" max="9731" width="7.5" style="1" customWidth="1"/>
    <col min="9732" max="9732" width="16.6640625" style="1" customWidth="1"/>
    <col min="9733" max="9733" width="10.83203125" style="1" customWidth="1"/>
    <col min="9734" max="9734" width="13" style="1" customWidth="1"/>
    <col min="9735" max="9978" width="8.33203125" style="1"/>
    <col min="9979" max="9979" width="10.58203125" style="1" customWidth="1"/>
    <col min="9980" max="9980" width="13.1640625" style="1" bestFit="1" customWidth="1"/>
    <col min="9981" max="9981" width="20.58203125" style="1" customWidth="1"/>
    <col min="9982" max="9982" width="9" style="1" customWidth="1"/>
    <col min="9983" max="9983" width="7.58203125" style="1" customWidth="1"/>
    <col min="9984" max="9984" width="9.58203125" style="1" customWidth="1"/>
    <col min="9985" max="9985" width="6.33203125" style="1" customWidth="1"/>
    <col min="9986" max="9986" width="8.33203125" style="1"/>
    <col min="9987" max="9987" width="7.5" style="1" customWidth="1"/>
    <col min="9988" max="9988" width="16.6640625" style="1" customWidth="1"/>
    <col min="9989" max="9989" width="10.83203125" style="1" customWidth="1"/>
    <col min="9990" max="9990" width="13" style="1" customWidth="1"/>
    <col min="9991" max="10234" width="8.33203125" style="1"/>
    <col min="10235" max="10235" width="10.58203125" style="1" customWidth="1"/>
    <col min="10236" max="10236" width="13.1640625" style="1" bestFit="1" customWidth="1"/>
    <col min="10237" max="10237" width="20.58203125" style="1" customWidth="1"/>
    <col min="10238" max="10238" width="9" style="1" customWidth="1"/>
    <col min="10239" max="10239" width="7.58203125" style="1" customWidth="1"/>
    <col min="10240" max="10240" width="9.58203125" style="1" customWidth="1"/>
    <col min="10241" max="10241" width="6.33203125" style="1" customWidth="1"/>
    <col min="10242" max="10242" width="8.33203125" style="1"/>
    <col min="10243" max="10243" width="7.5" style="1" customWidth="1"/>
    <col min="10244" max="10244" width="16.6640625" style="1" customWidth="1"/>
    <col min="10245" max="10245" width="10.83203125" style="1" customWidth="1"/>
    <col min="10246" max="10246" width="13" style="1" customWidth="1"/>
    <col min="10247" max="10490" width="8.33203125" style="1"/>
    <col min="10491" max="10491" width="10.58203125" style="1" customWidth="1"/>
    <col min="10492" max="10492" width="13.1640625" style="1" bestFit="1" customWidth="1"/>
    <col min="10493" max="10493" width="20.58203125" style="1" customWidth="1"/>
    <col min="10494" max="10494" width="9" style="1" customWidth="1"/>
    <col min="10495" max="10495" width="7.58203125" style="1" customWidth="1"/>
    <col min="10496" max="10496" width="9.58203125" style="1" customWidth="1"/>
    <col min="10497" max="10497" width="6.33203125" style="1" customWidth="1"/>
    <col min="10498" max="10498" width="8.33203125" style="1"/>
    <col min="10499" max="10499" width="7.5" style="1" customWidth="1"/>
    <col min="10500" max="10500" width="16.6640625" style="1" customWidth="1"/>
    <col min="10501" max="10501" width="10.83203125" style="1" customWidth="1"/>
    <col min="10502" max="10502" width="13" style="1" customWidth="1"/>
    <col min="10503" max="10746" width="8.33203125" style="1"/>
    <col min="10747" max="10747" width="10.58203125" style="1" customWidth="1"/>
    <col min="10748" max="10748" width="13.1640625" style="1" bestFit="1" customWidth="1"/>
    <col min="10749" max="10749" width="20.58203125" style="1" customWidth="1"/>
    <col min="10750" max="10750" width="9" style="1" customWidth="1"/>
    <col min="10751" max="10751" width="7.58203125" style="1" customWidth="1"/>
    <col min="10752" max="10752" width="9.58203125" style="1" customWidth="1"/>
    <col min="10753" max="10753" width="6.33203125" style="1" customWidth="1"/>
    <col min="10754" max="10754" width="8.33203125" style="1"/>
    <col min="10755" max="10755" width="7.5" style="1" customWidth="1"/>
    <col min="10756" max="10756" width="16.6640625" style="1" customWidth="1"/>
    <col min="10757" max="10757" width="10.83203125" style="1" customWidth="1"/>
    <col min="10758" max="10758" width="13" style="1" customWidth="1"/>
    <col min="10759" max="11002" width="8.33203125" style="1"/>
    <col min="11003" max="11003" width="10.58203125" style="1" customWidth="1"/>
    <col min="11004" max="11004" width="13.1640625" style="1" bestFit="1" customWidth="1"/>
    <col min="11005" max="11005" width="20.58203125" style="1" customWidth="1"/>
    <col min="11006" max="11006" width="9" style="1" customWidth="1"/>
    <col min="11007" max="11007" width="7.58203125" style="1" customWidth="1"/>
    <col min="11008" max="11008" width="9.58203125" style="1" customWidth="1"/>
    <col min="11009" max="11009" width="6.33203125" style="1" customWidth="1"/>
    <col min="11010" max="11010" width="8.33203125" style="1"/>
    <col min="11011" max="11011" width="7.5" style="1" customWidth="1"/>
    <col min="11012" max="11012" width="16.6640625" style="1" customWidth="1"/>
    <col min="11013" max="11013" width="10.83203125" style="1" customWidth="1"/>
    <col min="11014" max="11014" width="13" style="1" customWidth="1"/>
    <col min="11015" max="11258" width="8.33203125" style="1"/>
    <col min="11259" max="11259" width="10.58203125" style="1" customWidth="1"/>
    <col min="11260" max="11260" width="13.1640625" style="1" bestFit="1" customWidth="1"/>
    <col min="11261" max="11261" width="20.58203125" style="1" customWidth="1"/>
    <col min="11262" max="11262" width="9" style="1" customWidth="1"/>
    <col min="11263" max="11263" width="7.58203125" style="1" customWidth="1"/>
    <col min="11264" max="11264" width="9.58203125" style="1" customWidth="1"/>
    <col min="11265" max="11265" width="6.33203125" style="1" customWidth="1"/>
    <col min="11266" max="11266" width="8.33203125" style="1"/>
    <col min="11267" max="11267" width="7.5" style="1" customWidth="1"/>
    <col min="11268" max="11268" width="16.6640625" style="1" customWidth="1"/>
    <col min="11269" max="11269" width="10.83203125" style="1" customWidth="1"/>
    <col min="11270" max="11270" width="13" style="1" customWidth="1"/>
    <col min="11271" max="11514" width="8.33203125" style="1"/>
    <col min="11515" max="11515" width="10.58203125" style="1" customWidth="1"/>
    <col min="11516" max="11516" width="13.1640625" style="1" bestFit="1" customWidth="1"/>
    <col min="11517" max="11517" width="20.58203125" style="1" customWidth="1"/>
    <col min="11518" max="11518" width="9" style="1" customWidth="1"/>
    <col min="11519" max="11519" width="7.58203125" style="1" customWidth="1"/>
    <col min="11520" max="11520" width="9.58203125" style="1" customWidth="1"/>
    <col min="11521" max="11521" width="6.33203125" style="1" customWidth="1"/>
    <col min="11522" max="11522" width="8.33203125" style="1"/>
    <col min="11523" max="11523" width="7.5" style="1" customWidth="1"/>
    <col min="11524" max="11524" width="16.6640625" style="1" customWidth="1"/>
    <col min="11525" max="11525" width="10.83203125" style="1" customWidth="1"/>
    <col min="11526" max="11526" width="13" style="1" customWidth="1"/>
    <col min="11527" max="11770" width="8.33203125" style="1"/>
    <col min="11771" max="11771" width="10.58203125" style="1" customWidth="1"/>
    <col min="11772" max="11772" width="13.1640625" style="1" bestFit="1" customWidth="1"/>
    <col min="11773" max="11773" width="20.58203125" style="1" customWidth="1"/>
    <col min="11774" max="11774" width="9" style="1" customWidth="1"/>
    <col min="11775" max="11775" width="7.58203125" style="1" customWidth="1"/>
    <col min="11776" max="11776" width="9.58203125" style="1" customWidth="1"/>
    <col min="11777" max="11777" width="6.33203125" style="1" customWidth="1"/>
    <col min="11778" max="11778" width="8.33203125" style="1"/>
    <col min="11779" max="11779" width="7.5" style="1" customWidth="1"/>
    <col min="11780" max="11780" width="16.6640625" style="1" customWidth="1"/>
    <col min="11781" max="11781" width="10.83203125" style="1" customWidth="1"/>
    <col min="11782" max="11782" width="13" style="1" customWidth="1"/>
    <col min="11783" max="12026" width="8.33203125" style="1"/>
    <col min="12027" max="12027" width="10.58203125" style="1" customWidth="1"/>
    <col min="12028" max="12028" width="13.1640625" style="1" bestFit="1" customWidth="1"/>
    <col min="12029" max="12029" width="20.58203125" style="1" customWidth="1"/>
    <col min="12030" max="12030" width="9" style="1" customWidth="1"/>
    <col min="12031" max="12031" width="7.58203125" style="1" customWidth="1"/>
    <col min="12032" max="12032" width="9.58203125" style="1" customWidth="1"/>
    <col min="12033" max="12033" width="6.33203125" style="1" customWidth="1"/>
    <col min="12034" max="12034" width="8.33203125" style="1"/>
    <col min="12035" max="12035" width="7.5" style="1" customWidth="1"/>
    <col min="12036" max="12036" width="16.6640625" style="1" customWidth="1"/>
    <col min="12037" max="12037" width="10.83203125" style="1" customWidth="1"/>
    <col min="12038" max="12038" width="13" style="1" customWidth="1"/>
    <col min="12039" max="12282" width="8.33203125" style="1"/>
    <col min="12283" max="12283" width="10.58203125" style="1" customWidth="1"/>
    <col min="12284" max="12284" width="13.1640625" style="1" bestFit="1" customWidth="1"/>
    <col min="12285" max="12285" width="20.58203125" style="1" customWidth="1"/>
    <col min="12286" max="12286" width="9" style="1" customWidth="1"/>
    <col min="12287" max="12287" width="7.58203125" style="1" customWidth="1"/>
    <col min="12288" max="12288" width="9.58203125" style="1" customWidth="1"/>
    <col min="12289" max="12289" width="6.33203125" style="1" customWidth="1"/>
    <col min="12290" max="12290" width="8.33203125" style="1"/>
    <col min="12291" max="12291" width="7.5" style="1" customWidth="1"/>
    <col min="12292" max="12292" width="16.6640625" style="1" customWidth="1"/>
    <col min="12293" max="12293" width="10.83203125" style="1" customWidth="1"/>
    <col min="12294" max="12294" width="13" style="1" customWidth="1"/>
    <col min="12295" max="12538" width="8.33203125" style="1"/>
    <col min="12539" max="12539" width="10.58203125" style="1" customWidth="1"/>
    <col min="12540" max="12540" width="13.1640625" style="1" bestFit="1" customWidth="1"/>
    <col min="12541" max="12541" width="20.58203125" style="1" customWidth="1"/>
    <col min="12542" max="12542" width="9" style="1" customWidth="1"/>
    <col min="12543" max="12543" width="7.58203125" style="1" customWidth="1"/>
    <col min="12544" max="12544" width="9.58203125" style="1" customWidth="1"/>
    <col min="12545" max="12545" width="6.33203125" style="1" customWidth="1"/>
    <col min="12546" max="12546" width="8.33203125" style="1"/>
    <col min="12547" max="12547" width="7.5" style="1" customWidth="1"/>
    <col min="12548" max="12548" width="16.6640625" style="1" customWidth="1"/>
    <col min="12549" max="12549" width="10.83203125" style="1" customWidth="1"/>
    <col min="12550" max="12550" width="13" style="1" customWidth="1"/>
    <col min="12551" max="12794" width="8.33203125" style="1"/>
    <col min="12795" max="12795" width="10.58203125" style="1" customWidth="1"/>
    <col min="12796" max="12796" width="13.1640625" style="1" bestFit="1" customWidth="1"/>
    <col min="12797" max="12797" width="20.58203125" style="1" customWidth="1"/>
    <col min="12798" max="12798" width="9" style="1" customWidth="1"/>
    <col min="12799" max="12799" width="7.58203125" style="1" customWidth="1"/>
    <col min="12800" max="12800" width="9.58203125" style="1" customWidth="1"/>
    <col min="12801" max="12801" width="6.33203125" style="1" customWidth="1"/>
    <col min="12802" max="12802" width="8.33203125" style="1"/>
    <col min="12803" max="12803" width="7.5" style="1" customWidth="1"/>
    <col min="12804" max="12804" width="16.6640625" style="1" customWidth="1"/>
    <col min="12805" max="12805" width="10.83203125" style="1" customWidth="1"/>
    <col min="12806" max="12806" width="13" style="1" customWidth="1"/>
    <col min="12807" max="13050" width="8.33203125" style="1"/>
    <col min="13051" max="13051" width="10.58203125" style="1" customWidth="1"/>
    <col min="13052" max="13052" width="13.1640625" style="1" bestFit="1" customWidth="1"/>
    <col min="13053" max="13053" width="20.58203125" style="1" customWidth="1"/>
    <col min="13054" max="13054" width="9" style="1" customWidth="1"/>
    <col min="13055" max="13055" width="7.58203125" style="1" customWidth="1"/>
    <col min="13056" max="13056" width="9.58203125" style="1" customWidth="1"/>
    <col min="13057" max="13057" width="6.33203125" style="1" customWidth="1"/>
    <col min="13058" max="13058" width="8.33203125" style="1"/>
    <col min="13059" max="13059" width="7.5" style="1" customWidth="1"/>
    <col min="13060" max="13060" width="16.6640625" style="1" customWidth="1"/>
    <col min="13061" max="13061" width="10.83203125" style="1" customWidth="1"/>
    <col min="13062" max="13062" width="13" style="1" customWidth="1"/>
    <col min="13063" max="13306" width="8.33203125" style="1"/>
    <col min="13307" max="13307" width="10.58203125" style="1" customWidth="1"/>
    <col min="13308" max="13308" width="13.1640625" style="1" bestFit="1" customWidth="1"/>
    <col min="13309" max="13309" width="20.58203125" style="1" customWidth="1"/>
    <col min="13310" max="13310" width="9" style="1" customWidth="1"/>
    <col min="13311" max="13311" width="7.58203125" style="1" customWidth="1"/>
    <col min="13312" max="13312" width="9.58203125" style="1" customWidth="1"/>
    <col min="13313" max="13313" width="6.33203125" style="1" customWidth="1"/>
    <col min="13314" max="13314" width="8.33203125" style="1"/>
    <col min="13315" max="13315" width="7.5" style="1" customWidth="1"/>
    <col min="13316" max="13316" width="16.6640625" style="1" customWidth="1"/>
    <col min="13317" max="13317" width="10.83203125" style="1" customWidth="1"/>
    <col min="13318" max="13318" width="13" style="1" customWidth="1"/>
    <col min="13319" max="13562" width="8.33203125" style="1"/>
    <col min="13563" max="13563" width="10.58203125" style="1" customWidth="1"/>
    <col min="13564" max="13564" width="13.1640625" style="1" bestFit="1" customWidth="1"/>
    <col min="13565" max="13565" width="20.58203125" style="1" customWidth="1"/>
    <col min="13566" max="13566" width="9" style="1" customWidth="1"/>
    <col min="13567" max="13567" width="7.58203125" style="1" customWidth="1"/>
    <col min="13568" max="13568" width="9.58203125" style="1" customWidth="1"/>
    <col min="13569" max="13569" width="6.33203125" style="1" customWidth="1"/>
    <col min="13570" max="13570" width="8.33203125" style="1"/>
    <col min="13571" max="13571" width="7.5" style="1" customWidth="1"/>
    <col min="13572" max="13572" width="16.6640625" style="1" customWidth="1"/>
    <col min="13573" max="13573" width="10.83203125" style="1" customWidth="1"/>
    <col min="13574" max="13574" width="13" style="1" customWidth="1"/>
    <col min="13575" max="13818" width="8.33203125" style="1"/>
    <col min="13819" max="13819" width="10.58203125" style="1" customWidth="1"/>
    <col min="13820" max="13820" width="13.1640625" style="1" bestFit="1" customWidth="1"/>
    <col min="13821" max="13821" width="20.58203125" style="1" customWidth="1"/>
    <col min="13822" max="13822" width="9" style="1" customWidth="1"/>
    <col min="13823" max="13823" width="7.58203125" style="1" customWidth="1"/>
    <col min="13824" max="13824" width="9.58203125" style="1" customWidth="1"/>
    <col min="13825" max="13825" width="6.33203125" style="1" customWidth="1"/>
    <col min="13826" max="13826" width="8.33203125" style="1"/>
    <col min="13827" max="13827" width="7.5" style="1" customWidth="1"/>
    <col min="13828" max="13828" width="16.6640625" style="1" customWidth="1"/>
    <col min="13829" max="13829" width="10.83203125" style="1" customWidth="1"/>
    <col min="13830" max="13830" width="13" style="1" customWidth="1"/>
    <col min="13831" max="14074" width="8.33203125" style="1"/>
    <col min="14075" max="14075" width="10.58203125" style="1" customWidth="1"/>
    <col min="14076" max="14076" width="13.1640625" style="1" bestFit="1" customWidth="1"/>
    <col min="14077" max="14077" width="20.58203125" style="1" customWidth="1"/>
    <col min="14078" max="14078" width="9" style="1" customWidth="1"/>
    <col min="14079" max="14079" width="7.58203125" style="1" customWidth="1"/>
    <col min="14080" max="14080" width="9.58203125" style="1" customWidth="1"/>
    <col min="14081" max="14081" width="6.33203125" style="1" customWidth="1"/>
    <col min="14082" max="14082" width="8.33203125" style="1"/>
    <col min="14083" max="14083" width="7.5" style="1" customWidth="1"/>
    <col min="14084" max="14084" width="16.6640625" style="1" customWidth="1"/>
    <col min="14085" max="14085" width="10.83203125" style="1" customWidth="1"/>
    <col min="14086" max="14086" width="13" style="1" customWidth="1"/>
    <col min="14087" max="14330" width="8.33203125" style="1"/>
    <col min="14331" max="14331" width="10.58203125" style="1" customWidth="1"/>
    <col min="14332" max="14332" width="13.1640625" style="1" bestFit="1" customWidth="1"/>
    <col min="14333" max="14333" width="20.58203125" style="1" customWidth="1"/>
    <col min="14334" max="14334" width="9" style="1" customWidth="1"/>
    <col min="14335" max="14335" width="7.58203125" style="1" customWidth="1"/>
    <col min="14336" max="14336" width="9.58203125" style="1" customWidth="1"/>
    <col min="14337" max="14337" width="6.33203125" style="1" customWidth="1"/>
    <col min="14338" max="14338" width="8.33203125" style="1"/>
    <col min="14339" max="14339" width="7.5" style="1" customWidth="1"/>
    <col min="14340" max="14340" width="16.6640625" style="1" customWidth="1"/>
    <col min="14341" max="14341" width="10.83203125" style="1" customWidth="1"/>
    <col min="14342" max="14342" width="13" style="1" customWidth="1"/>
    <col min="14343" max="14586" width="8.33203125" style="1"/>
    <col min="14587" max="14587" width="10.58203125" style="1" customWidth="1"/>
    <col min="14588" max="14588" width="13.1640625" style="1" bestFit="1" customWidth="1"/>
    <col min="14589" max="14589" width="20.58203125" style="1" customWidth="1"/>
    <col min="14590" max="14590" width="9" style="1" customWidth="1"/>
    <col min="14591" max="14591" width="7.58203125" style="1" customWidth="1"/>
    <col min="14592" max="14592" width="9.58203125" style="1" customWidth="1"/>
    <col min="14593" max="14593" width="6.33203125" style="1" customWidth="1"/>
    <col min="14594" max="14594" width="8.33203125" style="1"/>
    <col min="14595" max="14595" width="7.5" style="1" customWidth="1"/>
    <col min="14596" max="14596" width="16.6640625" style="1" customWidth="1"/>
    <col min="14597" max="14597" width="10.83203125" style="1" customWidth="1"/>
    <col min="14598" max="14598" width="13" style="1" customWidth="1"/>
    <col min="14599" max="14842" width="8.33203125" style="1"/>
    <col min="14843" max="14843" width="10.58203125" style="1" customWidth="1"/>
    <col min="14844" max="14844" width="13.1640625" style="1" bestFit="1" customWidth="1"/>
    <col min="14845" max="14845" width="20.58203125" style="1" customWidth="1"/>
    <col min="14846" max="14846" width="9" style="1" customWidth="1"/>
    <col min="14847" max="14847" width="7.58203125" style="1" customWidth="1"/>
    <col min="14848" max="14848" width="9.58203125" style="1" customWidth="1"/>
    <col min="14849" max="14849" width="6.33203125" style="1" customWidth="1"/>
    <col min="14850" max="14850" width="8.33203125" style="1"/>
    <col min="14851" max="14851" width="7.5" style="1" customWidth="1"/>
    <col min="14852" max="14852" width="16.6640625" style="1" customWidth="1"/>
    <col min="14853" max="14853" width="10.83203125" style="1" customWidth="1"/>
    <col min="14854" max="14854" width="13" style="1" customWidth="1"/>
    <col min="14855" max="15098" width="8.33203125" style="1"/>
    <col min="15099" max="15099" width="10.58203125" style="1" customWidth="1"/>
    <col min="15100" max="15100" width="13.1640625" style="1" bestFit="1" customWidth="1"/>
    <col min="15101" max="15101" width="20.58203125" style="1" customWidth="1"/>
    <col min="15102" max="15102" width="9" style="1" customWidth="1"/>
    <col min="15103" max="15103" width="7.58203125" style="1" customWidth="1"/>
    <col min="15104" max="15104" width="9.58203125" style="1" customWidth="1"/>
    <col min="15105" max="15105" width="6.33203125" style="1" customWidth="1"/>
    <col min="15106" max="15106" width="8.33203125" style="1"/>
    <col min="15107" max="15107" width="7.5" style="1" customWidth="1"/>
    <col min="15108" max="15108" width="16.6640625" style="1" customWidth="1"/>
    <col min="15109" max="15109" width="10.83203125" style="1" customWidth="1"/>
    <col min="15110" max="15110" width="13" style="1" customWidth="1"/>
    <col min="15111" max="15354" width="8.33203125" style="1"/>
    <col min="15355" max="15355" width="10.58203125" style="1" customWidth="1"/>
    <col min="15356" max="15356" width="13.1640625" style="1" bestFit="1" customWidth="1"/>
    <col min="15357" max="15357" width="20.58203125" style="1" customWidth="1"/>
    <col min="15358" max="15358" width="9" style="1" customWidth="1"/>
    <col min="15359" max="15359" width="7.58203125" style="1" customWidth="1"/>
    <col min="15360" max="15360" width="9.58203125" style="1" customWidth="1"/>
    <col min="15361" max="15361" width="6.33203125" style="1" customWidth="1"/>
    <col min="15362" max="15362" width="8.33203125" style="1"/>
    <col min="15363" max="15363" width="7.5" style="1" customWidth="1"/>
    <col min="15364" max="15364" width="16.6640625" style="1" customWidth="1"/>
    <col min="15365" max="15365" width="10.83203125" style="1" customWidth="1"/>
    <col min="15366" max="15366" width="13" style="1" customWidth="1"/>
    <col min="15367" max="15610" width="8.33203125" style="1"/>
    <col min="15611" max="15611" width="10.58203125" style="1" customWidth="1"/>
    <col min="15612" max="15612" width="13.1640625" style="1" bestFit="1" customWidth="1"/>
    <col min="15613" max="15613" width="20.58203125" style="1" customWidth="1"/>
    <col min="15614" max="15614" width="9" style="1" customWidth="1"/>
    <col min="15615" max="15615" width="7.58203125" style="1" customWidth="1"/>
    <col min="15616" max="15616" width="9.58203125" style="1" customWidth="1"/>
    <col min="15617" max="15617" width="6.33203125" style="1" customWidth="1"/>
    <col min="15618" max="15618" width="8.33203125" style="1"/>
    <col min="15619" max="15619" width="7.5" style="1" customWidth="1"/>
    <col min="15620" max="15620" width="16.6640625" style="1" customWidth="1"/>
    <col min="15621" max="15621" width="10.83203125" style="1" customWidth="1"/>
    <col min="15622" max="15622" width="13" style="1" customWidth="1"/>
    <col min="15623" max="15866" width="8.33203125" style="1"/>
    <col min="15867" max="15867" width="10.58203125" style="1" customWidth="1"/>
    <col min="15868" max="15868" width="13.1640625" style="1" bestFit="1" customWidth="1"/>
    <col min="15869" max="15869" width="20.58203125" style="1" customWidth="1"/>
    <col min="15870" max="15870" width="9" style="1" customWidth="1"/>
    <col min="15871" max="15871" width="7.58203125" style="1" customWidth="1"/>
    <col min="15872" max="15872" width="9.58203125" style="1" customWidth="1"/>
    <col min="15873" max="15873" width="6.33203125" style="1" customWidth="1"/>
    <col min="15874" max="15874" width="8.33203125" style="1"/>
    <col min="15875" max="15875" width="7.5" style="1" customWidth="1"/>
    <col min="15876" max="15876" width="16.6640625" style="1" customWidth="1"/>
    <col min="15877" max="15877" width="10.83203125" style="1" customWidth="1"/>
    <col min="15878" max="15878" width="13" style="1" customWidth="1"/>
    <col min="15879" max="16122" width="8.33203125" style="1"/>
    <col min="16123" max="16123" width="10.58203125" style="1" customWidth="1"/>
    <col min="16124" max="16124" width="13.1640625" style="1" bestFit="1" customWidth="1"/>
    <col min="16125" max="16125" width="20.58203125" style="1" customWidth="1"/>
    <col min="16126" max="16126" width="9" style="1" customWidth="1"/>
    <col min="16127" max="16127" width="7.58203125" style="1" customWidth="1"/>
    <col min="16128" max="16128" width="9.58203125" style="1" customWidth="1"/>
    <col min="16129" max="16129" width="6.33203125" style="1" customWidth="1"/>
    <col min="16130" max="16130" width="8.33203125" style="1"/>
    <col min="16131" max="16131" width="7.5" style="1" customWidth="1"/>
    <col min="16132" max="16132" width="16.6640625" style="1" customWidth="1"/>
    <col min="16133" max="16133" width="10.83203125" style="1" customWidth="1"/>
    <col min="16134" max="16134" width="13" style="1" customWidth="1"/>
    <col min="16135" max="16384" width="8.33203125" style="1"/>
  </cols>
  <sheetData>
    <row r="1" spans="1:12" x14ac:dyDescent="0.35">
      <c r="A1" s="174"/>
      <c r="B1" s="174"/>
      <c r="C1" s="175"/>
      <c r="D1" s="175"/>
      <c r="E1" s="175"/>
      <c r="F1" s="175"/>
      <c r="G1" s="175"/>
      <c r="H1" s="175"/>
      <c r="I1" s="175"/>
      <c r="J1" s="175"/>
      <c r="K1" s="175"/>
      <c r="L1" s="175"/>
    </row>
    <row r="2" spans="1:12" ht="20" x14ac:dyDescent="0.4">
      <c r="A2" s="176" t="s">
        <v>0</v>
      </c>
      <c r="B2" s="177"/>
      <c r="C2" s="178"/>
      <c r="D2" s="178"/>
      <c r="E2" s="178"/>
      <c r="F2" s="178"/>
      <c r="G2" s="178"/>
      <c r="H2" s="178"/>
      <c r="I2" s="178"/>
      <c r="J2" s="178"/>
      <c r="K2" s="178"/>
      <c r="L2" s="179"/>
    </row>
    <row r="3" spans="1:12" ht="18" x14ac:dyDescent="0.4">
      <c r="A3" s="180" t="s">
        <v>1</v>
      </c>
      <c r="B3" s="181"/>
      <c r="C3" s="182"/>
      <c r="D3" s="182"/>
      <c r="E3" s="182"/>
      <c r="F3" s="182"/>
      <c r="G3" s="182"/>
      <c r="H3" s="182"/>
      <c r="I3" s="182"/>
      <c r="J3" s="182"/>
      <c r="K3" s="182"/>
      <c r="L3" s="183"/>
    </row>
    <row r="4" spans="1:12" s="152" customFormat="1" x14ac:dyDescent="0.35">
      <c r="A4" s="310"/>
      <c r="B4" s="310"/>
      <c r="C4" s="310"/>
      <c r="D4" s="309"/>
      <c r="E4" s="309"/>
      <c r="F4" s="309"/>
      <c r="G4" s="309"/>
      <c r="H4" s="309"/>
      <c r="I4" s="309"/>
      <c r="J4" s="309"/>
      <c r="K4" s="309"/>
      <c r="L4" s="309"/>
    </row>
    <row r="5" spans="1:12" ht="20" x14ac:dyDescent="0.35">
      <c r="A5" s="311" t="s">
        <v>14</v>
      </c>
      <c r="B5" s="312"/>
      <c r="C5" s="312"/>
      <c r="D5" s="312"/>
      <c r="E5" s="312"/>
      <c r="F5" s="312"/>
      <c r="G5" s="312"/>
      <c r="H5" s="312"/>
      <c r="I5" s="312"/>
      <c r="J5" s="312"/>
      <c r="K5" s="312"/>
      <c r="L5" s="313"/>
    </row>
    <row r="6" spans="1:12" x14ac:dyDescent="0.35">
      <c r="A6" s="201"/>
      <c r="B6" s="201"/>
      <c r="C6" s="201"/>
      <c r="D6" s="201"/>
      <c r="E6" s="201"/>
      <c r="F6" s="201"/>
      <c r="G6" s="201"/>
      <c r="H6" s="201"/>
      <c r="I6" s="201"/>
      <c r="J6" s="201"/>
      <c r="K6" s="201"/>
      <c r="L6" s="201"/>
    </row>
    <row r="7" spans="1:12" ht="34" customHeight="1" x14ac:dyDescent="0.35">
      <c r="A7" s="226" t="s">
        <v>15</v>
      </c>
      <c r="B7" s="227"/>
      <c r="C7" s="228"/>
      <c r="D7" s="226" t="s">
        <v>16</v>
      </c>
      <c r="E7" s="227"/>
      <c r="F7" s="227"/>
      <c r="G7" s="227"/>
      <c r="H7" s="227"/>
      <c r="I7" s="227"/>
      <c r="J7" s="228"/>
      <c r="K7" s="21" t="s">
        <v>17</v>
      </c>
      <c r="L7" s="21" t="s">
        <v>18</v>
      </c>
    </row>
    <row r="8" spans="1:12" ht="159.75" customHeight="1" x14ac:dyDescent="0.35">
      <c r="A8" s="225" t="s">
        <v>19</v>
      </c>
      <c r="B8" s="225"/>
      <c r="C8" s="225"/>
      <c r="D8" s="261" t="s">
        <v>20</v>
      </c>
      <c r="E8" s="261"/>
      <c r="F8" s="261"/>
      <c r="G8" s="261"/>
      <c r="H8" s="261"/>
      <c r="I8" s="261"/>
      <c r="J8" s="261"/>
      <c r="K8" s="10">
        <v>3</v>
      </c>
      <c r="L8" s="8">
        <v>0</v>
      </c>
    </row>
    <row r="9" spans="1:12" ht="16.5" customHeight="1" x14ac:dyDescent="0.35">
      <c r="A9" s="266" t="s">
        <v>21</v>
      </c>
      <c r="B9" s="266"/>
      <c r="C9" s="266"/>
      <c r="D9" s="266"/>
      <c r="E9" s="266"/>
      <c r="F9" s="266"/>
      <c r="G9" s="266"/>
      <c r="H9" s="266"/>
      <c r="I9" s="266"/>
      <c r="J9" s="266"/>
      <c r="K9" s="266"/>
      <c r="L9" s="266"/>
    </row>
    <row r="10" spans="1:12" x14ac:dyDescent="0.35">
      <c r="A10" s="315" t="s">
        <v>437</v>
      </c>
      <c r="B10" s="262"/>
      <c r="C10" s="262"/>
      <c r="D10" s="262"/>
      <c r="E10" s="262"/>
      <c r="F10" s="262"/>
      <c r="G10" s="262"/>
      <c r="H10" s="262"/>
      <c r="I10" s="262"/>
      <c r="J10" s="262"/>
      <c r="K10" s="262"/>
      <c r="L10" s="262"/>
    </row>
    <row r="11" spans="1:12" ht="15.65" customHeight="1" x14ac:dyDescent="0.35">
      <c r="A11" s="314" t="s">
        <v>22</v>
      </c>
      <c r="B11" s="314"/>
      <c r="C11" s="314"/>
      <c r="D11" s="314"/>
      <c r="E11" s="314"/>
      <c r="F11" s="314"/>
      <c r="G11" s="314"/>
      <c r="H11" s="314"/>
      <c r="I11" s="314"/>
      <c r="J11" s="314"/>
      <c r="K11" s="314"/>
      <c r="L11" s="314"/>
    </row>
    <row r="12" spans="1:12" ht="15.65" customHeight="1" x14ac:dyDescent="0.35">
      <c r="A12" s="314" t="s">
        <v>23</v>
      </c>
      <c r="B12" s="314"/>
      <c r="C12" s="314"/>
      <c r="D12" s="314"/>
      <c r="E12" s="314"/>
      <c r="F12" s="314"/>
      <c r="G12" s="314"/>
      <c r="H12" s="314"/>
      <c r="I12" s="314"/>
      <c r="J12" s="314"/>
      <c r="K12" s="314"/>
      <c r="L12" s="314"/>
    </row>
    <row r="13" spans="1:12" ht="17.5" customHeight="1" x14ac:dyDescent="0.35">
      <c r="A13" s="211" t="s">
        <v>24</v>
      </c>
      <c r="B13" s="211"/>
      <c r="C13" s="211"/>
      <c r="D13" s="211"/>
      <c r="E13" s="211"/>
      <c r="F13" s="211"/>
      <c r="G13" s="211"/>
      <c r="H13" s="211"/>
      <c r="I13" s="211"/>
      <c r="J13" s="211"/>
      <c r="K13" s="211"/>
      <c r="L13" s="211"/>
    </row>
    <row r="14" spans="1:12" ht="15.65" customHeight="1" x14ac:dyDescent="0.35">
      <c r="A14" s="316" t="s">
        <v>25</v>
      </c>
      <c r="B14" s="314"/>
      <c r="C14" s="314"/>
      <c r="D14" s="314"/>
      <c r="E14" s="314"/>
      <c r="F14" s="314"/>
      <c r="G14" s="314"/>
      <c r="H14" s="314"/>
      <c r="I14" s="314"/>
      <c r="J14" s="314"/>
      <c r="K14" s="314"/>
      <c r="L14" s="314"/>
    </row>
    <row r="15" spans="1:12" x14ac:dyDescent="0.35">
      <c r="A15" s="286" t="s">
        <v>436</v>
      </c>
      <c r="B15" s="286"/>
      <c r="C15" s="286"/>
      <c r="D15" s="286"/>
      <c r="E15" s="286"/>
      <c r="F15" s="286"/>
      <c r="G15" s="286"/>
      <c r="H15" s="286"/>
      <c r="I15" s="286"/>
      <c r="J15" s="286"/>
      <c r="K15" s="286"/>
      <c r="L15" s="286"/>
    </row>
    <row r="16" spans="1:12" ht="15.65" customHeight="1" x14ac:dyDescent="0.35">
      <c r="A16" s="211" t="s">
        <v>26</v>
      </c>
      <c r="B16" s="211"/>
      <c r="C16" s="211"/>
      <c r="D16" s="211"/>
      <c r="E16" s="211"/>
      <c r="F16" s="211"/>
      <c r="G16" s="211"/>
      <c r="H16" s="211"/>
      <c r="I16" s="211"/>
      <c r="J16" s="211"/>
      <c r="K16" s="211"/>
      <c r="L16" s="211"/>
    </row>
    <row r="17" spans="1:12" ht="15.75" customHeight="1" x14ac:dyDescent="0.35">
      <c r="A17" s="325"/>
      <c r="B17" s="220"/>
      <c r="C17" s="220"/>
      <c r="D17" s="220"/>
      <c r="E17" s="220"/>
      <c r="F17" s="220"/>
      <c r="G17" s="220"/>
      <c r="H17" s="220"/>
      <c r="I17" s="220"/>
      <c r="J17" s="220"/>
      <c r="K17" s="220"/>
      <c r="L17" s="326"/>
    </row>
    <row r="18" spans="1:12" ht="34" customHeight="1" x14ac:dyDescent="0.35">
      <c r="A18" s="226" t="s">
        <v>15</v>
      </c>
      <c r="B18" s="227"/>
      <c r="C18" s="228"/>
      <c r="D18" s="226" t="s">
        <v>16</v>
      </c>
      <c r="E18" s="227"/>
      <c r="F18" s="227"/>
      <c r="G18" s="227"/>
      <c r="H18" s="227"/>
      <c r="I18" s="227"/>
      <c r="J18" s="228"/>
      <c r="K18" s="21" t="s">
        <v>17</v>
      </c>
      <c r="L18" s="21" t="s">
        <v>18</v>
      </c>
    </row>
    <row r="19" spans="1:12" ht="66" customHeight="1" x14ac:dyDescent="0.35">
      <c r="A19" s="225" t="s">
        <v>27</v>
      </c>
      <c r="B19" s="225"/>
      <c r="C19" s="225"/>
      <c r="D19" s="261" t="s">
        <v>28</v>
      </c>
      <c r="E19" s="261"/>
      <c r="F19" s="261"/>
      <c r="G19" s="261"/>
      <c r="H19" s="261"/>
      <c r="I19" s="261"/>
      <c r="J19" s="261"/>
      <c r="K19" s="10">
        <v>3</v>
      </c>
      <c r="L19" s="8">
        <v>0</v>
      </c>
    </row>
    <row r="20" spans="1:12" ht="15.65" customHeight="1" x14ac:dyDescent="0.35">
      <c r="A20" s="266" t="s">
        <v>21</v>
      </c>
      <c r="B20" s="266"/>
      <c r="C20" s="266"/>
      <c r="D20" s="266"/>
      <c r="E20" s="266"/>
      <c r="F20" s="266"/>
      <c r="G20" s="266"/>
      <c r="H20" s="266"/>
      <c r="I20" s="266"/>
      <c r="J20" s="266"/>
      <c r="K20" s="266"/>
      <c r="L20" s="266"/>
    </row>
    <row r="21" spans="1:12" x14ac:dyDescent="0.35">
      <c r="A21" s="211" t="s">
        <v>29</v>
      </c>
      <c r="B21" s="211"/>
      <c r="C21" s="211"/>
      <c r="D21" s="211"/>
      <c r="E21" s="211"/>
      <c r="F21" s="211"/>
      <c r="G21" s="211"/>
      <c r="H21" s="211"/>
      <c r="I21" s="211"/>
      <c r="J21" s="211"/>
      <c r="K21" s="211"/>
      <c r="L21" s="211"/>
    </row>
    <row r="22" spans="1:12" x14ac:dyDescent="0.35">
      <c r="A22" s="193" t="s">
        <v>30</v>
      </c>
      <c r="B22" s="211"/>
      <c r="C22" s="211"/>
      <c r="D22" s="211"/>
      <c r="E22" s="211"/>
      <c r="F22" s="211"/>
      <c r="G22" s="211"/>
      <c r="H22" s="211"/>
      <c r="I22" s="211"/>
      <c r="J22" s="211"/>
      <c r="K22" s="211"/>
      <c r="L22" s="211"/>
    </row>
    <row r="23" spans="1:12" x14ac:dyDescent="0.35">
      <c r="A23" s="211" t="s">
        <v>31</v>
      </c>
      <c r="B23" s="211"/>
      <c r="C23" s="211"/>
      <c r="D23" s="211"/>
      <c r="E23" s="211"/>
      <c r="F23" s="211"/>
      <c r="G23" s="211"/>
      <c r="H23" s="211"/>
      <c r="I23" s="211"/>
      <c r="J23" s="211"/>
      <c r="K23" s="211"/>
      <c r="L23" s="211"/>
    </row>
    <row r="24" spans="1:12" x14ac:dyDescent="0.35">
      <c r="A24" s="193" t="s">
        <v>32</v>
      </c>
      <c r="B24" s="211"/>
      <c r="C24" s="211"/>
      <c r="D24" s="211"/>
      <c r="E24" s="211"/>
      <c r="F24" s="211"/>
      <c r="G24" s="211"/>
      <c r="H24" s="211"/>
      <c r="I24" s="211"/>
      <c r="J24" s="211"/>
      <c r="K24" s="211"/>
      <c r="L24" s="211"/>
    </row>
    <row r="25" spans="1:12" x14ac:dyDescent="0.35">
      <c r="A25" s="284" t="s">
        <v>33</v>
      </c>
      <c r="B25" s="335"/>
      <c r="C25" s="335"/>
      <c r="D25" s="335"/>
      <c r="E25" s="335"/>
      <c r="F25" s="335"/>
      <c r="G25" s="335"/>
      <c r="H25" s="335"/>
      <c r="I25" s="335"/>
      <c r="J25" s="335"/>
      <c r="K25" s="335"/>
      <c r="L25" s="336"/>
    </row>
    <row r="26" spans="1:12" x14ac:dyDescent="0.35">
      <c r="A26" s="211" t="s">
        <v>34</v>
      </c>
      <c r="B26" s="211"/>
      <c r="C26" s="211"/>
      <c r="D26" s="211"/>
      <c r="E26" s="211"/>
      <c r="F26" s="211"/>
      <c r="G26" s="211"/>
      <c r="H26" s="211"/>
      <c r="I26" s="211"/>
      <c r="J26" s="211"/>
      <c r="K26" s="211"/>
      <c r="L26" s="211"/>
    </row>
    <row r="27" spans="1:12" x14ac:dyDescent="0.35">
      <c r="A27" s="211" t="s">
        <v>35</v>
      </c>
      <c r="B27" s="211"/>
      <c r="C27" s="211"/>
      <c r="D27" s="211"/>
      <c r="E27" s="211"/>
      <c r="F27" s="211"/>
      <c r="G27" s="211"/>
      <c r="H27" s="211"/>
      <c r="I27" s="211"/>
      <c r="J27" s="211"/>
      <c r="K27" s="211"/>
      <c r="L27" s="211"/>
    </row>
    <row r="28" spans="1:12" x14ac:dyDescent="0.35">
      <c r="A28" s="219"/>
      <c r="B28" s="219"/>
      <c r="C28" s="219"/>
      <c r="D28" s="219"/>
      <c r="E28" s="219"/>
      <c r="F28" s="219"/>
      <c r="G28" s="219"/>
      <c r="H28" s="219"/>
      <c r="I28" s="219"/>
      <c r="J28" s="219"/>
      <c r="K28" s="219"/>
      <c r="L28" s="219"/>
    </row>
    <row r="29" spans="1:12" ht="34" customHeight="1" x14ac:dyDescent="0.35">
      <c r="A29" s="226" t="s">
        <v>15</v>
      </c>
      <c r="B29" s="227"/>
      <c r="C29" s="228"/>
      <c r="D29" s="226" t="s">
        <v>16</v>
      </c>
      <c r="E29" s="227"/>
      <c r="F29" s="227"/>
      <c r="G29" s="227"/>
      <c r="H29" s="227"/>
      <c r="I29" s="227"/>
      <c r="J29" s="228"/>
      <c r="K29" s="21" t="s">
        <v>17</v>
      </c>
      <c r="L29" s="21" t="s">
        <v>18</v>
      </c>
    </row>
    <row r="30" spans="1:12" ht="128.5" customHeight="1" x14ac:dyDescent="0.35">
      <c r="A30" s="225" t="s">
        <v>36</v>
      </c>
      <c r="B30" s="225"/>
      <c r="C30" s="225"/>
      <c r="D30" s="261" t="s">
        <v>37</v>
      </c>
      <c r="E30" s="261"/>
      <c r="F30" s="261"/>
      <c r="G30" s="261"/>
      <c r="H30" s="261"/>
      <c r="I30" s="261"/>
      <c r="J30" s="261"/>
      <c r="K30" s="10">
        <v>2</v>
      </c>
      <c r="L30" s="8">
        <v>0</v>
      </c>
    </row>
    <row r="31" spans="1:12" ht="15.65" customHeight="1" x14ac:dyDescent="0.35">
      <c r="A31" s="266" t="s">
        <v>21</v>
      </c>
      <c r="B31" s="266"/>
      <c r="C31" s="266"/>
      <c r="D31" s="266"/>
      <c r="E31" s="266"/>
      <c r="F31" s="266"/>
      <c r="G31" s="266"/>
      <c r="H31" s="266"/>
      <c r="I31" s="266"/>
      <c r="J31" s="266"/>
      <c r="K31" s="266"/>
      <c r="L31" s="266"/>
    </row>
    <row r="32" spans="1:12" ht="93.65" customHeight="1" x14ac:dyDescent="0.35">
      <c r="A32" s="211" t="s">
        <v>38</v>
      </c>
      <c r="B32" s="211"/>
      <c r="C32" s="211"/>
      <c r="D32" s="211"/>
      <c r="E32" s="211"/>
      <c r="F32" s="211"/>
      <c r="G32" s="211"/>
      <c r="H32" s="211"/>
      <c r="I32" s="211"/>
      <c r="J32" s="211"/>
      <c r="K32" s="211"/>
      <c r="L32" s="211"/>
    </row>
    <row r="33" spans="1:12" ht="38.25" customHeight="1" x14ac:dyDescent="0.35">
      <c r="A33" s="261" t="s">
        <v>39</v>
      </c>
      <c r="B33" s="261"/>
      <c r="C33" s="261"/>
      <c r="D33" s="261"/>
      <c r="E33" s="261"/>
      <c r="F33" s="261"/>
      <c r="G33" s="261"/>
      <c r="H33" s="261"/>
      <c r="I33" s="261"/>
      <c r="J33" s="261"/>
      <c r="K33" s="261"/>
      <c r="L33" s="261"/>
    </row>
    <row r="34" spans="1:12" ht="30.65" customHeight="1" x14ac:dyDescent="0.35">
      <c r="A34" s="261" t="s">
        <v>40</v>
      </c>
      <c r="B34" s="261"/>
      <c r="C34" s="261"/>
      <c r="D34" s="261"/>
      <c r="E34" s="261"/>
      <c r="F34" s="261"/>
      <c r="G34" s="261"/>
      <c r="H34" s="261"/>
      <c r="I34" s="261"/>
      <c r="J34" s="261"/>
      <c r="K34" s="261"/>
      <c r="L34" s="261"/>
    </row>
    <row r="35" spans="1:12" ht="18.649999999999999" customHeight="1" x14ac:dyDescent="0.35">
      <c r="A35" s="308" t="s">
        <v>41</v>
      </c>
      <c r="B35" s="261"/>
      <c r="C35" s="261"/>
      <c r="D35" s="261"/>
      <c r="E35" s="261"/>
      <c r="F35" s="261"/>
      <c r="G35" s="261"/>
      <c r="H35" s="261"/>
      <c r="I35" s="261"/>
      <c r="J35" s="261"/>
      <c r="K35" s="261"/>
      <c r="L35" s="261"/>
    </row>
    <row r="36" spans="1:12" x14ac:dyDescent="0.35">
      <c r="A36" s="247" t="s">
        <v>42</v>
      </c>
      <c r="B36" s="247"/>
      <c r="C36" s="247"/>
      <c r="D36" s="247"/>
      <c r="E36" s="247"/>
      <c r="F36" s="247"/>
      <c r="G36" s="247"/>
      <c r="H36" s="247"/>
      <c r="I36" s="247"/>
      <c r="J36" s="247"/>
      <c r="K36" s="247"/>
      <c r="L36" s="247"/>
    </row>
    <row r="37" spans="1:12" x14ac:dyDescent="0.35">
      <c r="A37" s="175"/>
      <c r="B37" s="175"/>
      <c r="C37" s="175"/>
      <c r="D37" s="175"/>
      <c r="E37" s="175"/>
      <c r="F37" s="175"/>
      <c r="G37" s="175"/>
      <c r="H37" s="175"/>
      <c r="I37" s="175"/>
      <c r="J37" s="175"/>
      <c r="K37" s="175"/>
      <c r="L37" s="175"/>
    </row>
    <row r="38" spans="1:12" ht="34" customHeight="1" x14ac:dyDescent="0.35">
      <c r="A38" s="226" t="s">
        <v>15</v>
      </c>
      <c r="B38" s="227"/>
      <c r="C38" s="228"/>
      <c r="D38" s="226" t="s">
        <v>16</v>
      </c>
      <c r="E38" s="227"/>
      <c r="F38" s="227"/>
      <c r="G38" s="227"/>
      <c r="H38" s="227"/>
      <c r="I38" s="227"/>
      <c r="J38" s="228"/>
      <c r="K38" s="21" t="s">
        <v>17</v>
      </c>
      <c r="L38" s="21" t="s">
        <v>18</v>
      </c>
    </row>
    <row r="39" spans="1:12" ht="147" customHeight="1" x14ac:dyDescent="0.35">
      <c r="A39" s="225" t="s">
        <v>43</v>
      </c>
      <c r="B39" s="225"/>
      <c r="C39" s="225"/>
      <c r="D39" s="261" t="s">
        <v>44</v>
      </c>
      <c r="E39" s="261"/>
      <c r="F39" s="261"/>
      <c r="G39" s="261"/>
      <c r="H39" s="261"/>
      <c r="I39" s="261"/>
      <c r="J39" s="261"/>
      <c r="K39" s="10">
        <v>5</v>
      </c>
      <c r="L39" s="8">
        <v>0</v>
      </c>
    </row>
    <row r="40" spans="1:12" ht="15.65" customHeight="1" x14ac:dyDescent="0.35">
      <c r="A40" s="266" t="s">
        <v>21</v>
      </c>
      <c r="B40" s="266"/>
      <c r="C40" s="266"/>
      <c r="D40" s="266"/>
      <c r="E40" s="266"/>
      <c r="F40" s="266"/>
      <c r="G40" s="266"/>
      <c r="H40" s="266"/>
      <c r="I40" s="266"/>
      <c r="J40" s="266"/>
      <c r="K40" s="266"/>
      <c r="L40" s="266"/>
    </row>
    <row r="41" spans="1:12" x14ac:dyDescent="0.35">
      <c r="A41" s="262" t="s">
        <v>438</v>
      </c>
      <c r="B41" s="262"/>
      <c r="C41" s="262"/>
      <c r="D41" s="262"/>
      <c r="E41" s="262"/>
      <c r="F41" s="262"/>
      <c r="G41" s="262"/>
      <c r="H41" s="262"/>
      <c r="I41" s="262"/>
      <c r="J41" s="262"/>
      <c r="K41" s="262"/>
      <c r="L41" s="262"/>
    </row>
    <row r="42" spans="1:12" ht="15.75" customHeight="1" x14ac:dyDescent="0.35">
      <c r="A42" s="247" t="s">
        <v>45</v>
      </c>
      <c r="B42" s="247"/>
      <c r="C42" s="247"/>
      <c r="D42" s="247"/>
      <c r="E42" s="247"/>
      <c r="F42" s="247"/>
      <c r="G42" s="247"/>
      <c r="H42" s="247"/>
      <c r="I42" s="247"/>
      <c r="J42" s="247"/>
      <c r="K42" s="247"/>
      <c r="L42" s="247"/>
    </row>
    <row r="43" spans="1:12" ht="33" customHeight="1" x14ac:dyDescent="0.35">
      <c r="A43" s="232" t="s">
        <v>46</v>
      </c>
      <c r="B43" s="233"/>
      <c r="C43" s="233"/>
      <c r="D43" s="233"/>
      <c r="E43" s="233"/>
      <c r="F43" s="233"/>
      <c r="G43" s="233"/>
      <c r="H43" s="233"/>
      <c r="I43" s="233"/>
      <c r="J43" s="233"/>
      <c r="K43" s="233"/>
      <c r="L43" s="234"/>
    </row>
    <row r="44" spans="1:12" x14ac:dyDescent="0.35">
      <c r="A44" s="327"/>
      <c r="B44" s="327"/>
      <c r="C44" s="327"/>
      <c r="D44" s="327"/>
      <c r="E44" s="327"/>
      <c r="F44" s="327"/>
      <c r="G44" s="327"/>
      <c r="H44" s="327"/>
      <c r="I44" s="327"/>
      <c r="J44" s="327"/>
      <c r="K44" s="327"/>
      <c r="L44" s="327"/>
    </row>
    <row r="45" spans="1:12" ht="34" customHeight="1" x14ac:dyDescent="0.35">
      <c r="A45" s="226" t="s">
        <v>15</v>
      </c>
      <c r="B45" s="227"/>
      <c r="C45" s="228"/>
      <c r="D45" s="226" t="s">
        <v>16</v>
      </c>
      <c r="E45" s="227"/>
      <c r="F45" s="227"/>
      <c r="G45" s="227"/>
      <c r="H45" s="227"/>
      <c r="I45" s="227"/>
      <c r="J45" s="228"/>
      <c r="K45" s="21" t="s">
        <v>17</v>
      </c>
      <c r="L45" s="21" t="s">
        <v>18</v>
      </c>
    </row>
    <row r="46" spans="1:12" ht="148.5" customHeight="1" x14ac:dyDescent="0.35">
      <c r="A46" s="225" t="s">
        <v>47</v>
      </c>
      <c r="B46" s="225"/>
      <c r="C46" s="225"/>
      <c r="D46" s="261" t="s">
        <v>48</v>
      </c>
      <c r="E46" s="261"/>
      <c r="F46" s="261"/>
      <c r="G46" s="261"/>
      <c r="H46" s="261"/>
      <c r="I46" s="261"/>
      <c r="J46" s="261"/>
      <c r="K46" s="10">
        <v>4</v>
      </c>
      <c r="L46" s="8">
        <v>0</v>
      </c>
    </row>
    <row r="47" spans="1:12" ht="15.65" customHeight="1" x14ac:dyDescent="0.35">
      <c r="A47" s="266" t="s">
        <v>21</v>
      </c>
      <c r="B47" s="266"/>
      <c r="C47" s="266"/>
      <c r="D47" s="266"/>
      <c r="E47" s="266"/>
      <c r="F47" s="266"/>
      <c r="G47" s="266"/>
      <c r="H47" s="266"/>
      <c r="I47" s="266"/>
      <c r="J47" s="266"/>
      <c r="K47" s="266"/>
      <c r="L47" s="266"/>
    </row>
    <row r="48" spans="1:12" x14ac:dyDescent="0.35">
      <c r="A48" s="296" t="s">
        <v>439</v>
      </c>
      <c r="B48" s="297"/>
      <c r="C48" s="297"/>
      <c r="D48" s="297"/>
      <c r="E48" s="297"/>
      <c r="F48" s="297"/>
      <c r="G48" s="297"/>
      <c r="H48" s="297"/>
      <c r="I48" s="297"/>
      <c r="J48" s="297"/>
      <c r="K48" s="297"/>
      <c r="L48" s="298"/>
    </row>
    <row r="49" spans="1:12" ht="30" customHeight="1" x14ac:dyDescent="0.35">
      <c r="A49" s="296" t="s">
        <v>49</v>
      </c>
      <c r="B49" s="297"/>
      <c r="C49" s="297"/>
      <c r="D49" s="297"/>
      <c r="E49" s="297"/>
      <c r="F49" s="297"/>
      <c r="G49" s="297"/>
      <c r="H49" s="297"/>
      <c r="I49" s="297"/>
      <c r="J49" s="297"/>
      <c r="K49" s="297"/>
      <c r="L49" s="298"/>
    </row>
    <row r="50" spans="1:12" x14ac:dyDescent="0.35">
      <c r="A50" s="296" t="s">
        <v>50</v>
      </c>
      <c r="B50" s="297"/>
      <c r="C50" s="297"/>
      <c r="D50" s="297"/>
      <c r="E50" s="297"/>
      <c r="F50" s="297"/>
      <c r="G50" s="297"/>
      <c r="H50" s="297"/>
      <c r="I50" s="297"/>
      <c r="J50" s="297"/>
      <c r="K50" s="297"/>
      <c r="L50" s="298"/>
    </row>
    <row r="51" spans="1:12" x14ac:dyDescent="0.35">
      <c r="A51" s="296" t="s">
        <v>51</v>
      </c>
      <c r="B51" s="297"/>
      <c r="C51" s="297"/>
      <c r="D51" s="297"/>
      <c r="E51" s="297"/>
      <c r="F51" s="297"/>
      <c r="G51" s="297"/>
      <c r="H51" s="297"/>
      <c r="I51" s="297"/>
      <c r="J51" s="297"/>
      <c r="K51" s="297"/>
      <c r="L51" s="298"/>
    </row>
    <row r="52" spans="1:12" ht="15.75" customHeight="1" x14ac:dyDescent="0.35">
      <c r="A52" s="303"/>
      <c r="B52" s="304"/>
      <c r="C52" s="304"/>
      <c r="D52" s="304"/>
      <c r="E52" s="304"/>
      <c r="F52" s="304"/>
      <c r="G52" s="304"/>
      <c r="H52" s="304"/>
      <c r="I52" s="304"/>
      <c r="J52" s="304"/>
      <c r="K52" s="304"/>
      <c r="L52" s="304"/>
    </row>
    <row r="53" spans="1:12" ht="31.5" customHeight="1" x14ac:dyDescent="0.35">
      <c r="A53" s="226" t="s">
        <v>15</v>
      </c>
      <c r="B53" s="227"/>
      <c r="C53" s="228"/>
      <c r="D53" s="226" t="s">
        <v>16</v>
      </c>
      <c r="E53" s="227"/>
      <c r="F53" s="227"/>
      <c r="G53" s="227"/>
      <c r="H53" s="227"/>
      <c r="I53" s="227"/>
      <c r="J53" s="228"/>
      <c r="K53" s="21" t="s">
        <v>17</v>
      </c>
      <c r="L53" s="21" t="s">
        <v>18</v>
      </c>
    </row>
    <row r="54" spans="1:12" ht="74.25" customHeight="1" x14ac:dyDescent="0.35">
      <c r="A54" s="225" t="s">
        <v>52</v>
      </c>
      <c r="B54" s="225"/>
      <c r="C54" s="225"/>
      <c r="D54" s="261" t="s">
        <v>53</v>
      </c>
      <c r="E54" s="261"/>
      <c r="F54" s="261"/>
      <c r="G54" s="261"/>
      <c r="H54" s="261"/>
      <c r="I54" s="261"/>
      <c r="J54" s="261"/>
      <c r="K54" s="10">
        <v>5</v>
      </c>
      <c r="L54" s="8">
        <v>0</v>
      </c>
    </row>
    <row r="55" spans="1:12" ht="15.65" customHeight="1" x14ac:dyDescent="0.35">
      <c r="A55" s="266" t="s">
        <v>21</v>
      </c>
      <c r="B55" s="266"/>
      <c r="C55" s="266"/>
      <c r="D55" s="266"/>
      <c r="E55" s="266"/>
      <c r="F55" s="266"/>
      <c r="G55" s="266"/>
      <c r="H55" s="266"/>
      <c r="I55" s="266"/>
      <c r="J55" s="266"/>
      <c r="K55" s="266"/>
      <c r="L55" s="266"/>
    </row>
    <row r="56" spans="1:12" ht="84" customHeight="1" x14ac:dyDescent="0.35">
      <c r="A56" s="232" t="s">
        <v>394</v>
      </c>
      <c r="B56" s="233"/>
      <c r="C56" s="233"/>
      <c r="D56" s="233"/>
      <c r="E56" s="233"/>
      <c r="F56" s="233"/>
      <c r="G56" s="233"/>
      <c r="H56" s="233"/>
      <c r="I56" s="233"/>
      <c r="J56" s="233"/>
      <c r="K56" s="233"/>
      <c r="L56" s="234"/>
    </row>
    <row r="57" spans="1:12" ht="31.5" customHeight="1" x14ac:dyDescent="0.35">
      <c r="A57" s="299" t="s">
        <v>395</v>
      </c>
      <c r="B57" s="300"/>
      <c r="C57" s="300"/>
      <c r="D57" s="300"/>
      <c r="E57" s="300"/>
      <c r="F57" s="300"/>
      <c r="G57" s="300"/>
      <c r="H57" s="300"/>
      <c r="I57" s="300"/>
      <c r="J57" s="300"/>
      <c r="K57" s="300"/>
      <c r="L57" s="301"/>
    </row>
    <row r="58" spans="1:12" ht="31" customHeight="1" x14ac:dyDescent="0.35">
      <c r="A58" s="299" t="s">
        <v>396</v>
      </c>
      <c r="B58" s="300"/>
      <c r="C58" s="300"/>
      <c r="D58" s="300"/>
      <c r="E58" s="300"/>
      <c r="F58" s="300"/>
      <c r="G58" s="300"/>
      <c r="H58" s="300"/>
      <c r="I58" s="300"/>
      <c r="J58" s="300"/>
      <c r="K58" s="300"/>
      <c r="L58" s="301"/>
    </row>
    <row r="59" spans="1:12" ht="36.65" customHeight="1" x14ac:dyDescent="0.35">
      <c r="A59" s="299" t="s">
        <v>397</v>
      </c>
      <c r="B59" s="300"/>
      <c r="C59" s="300"/>
      <c r="D59" s="300"/>
      <c r="E59" s="300"/>
      <c r="F59" s="300"/>
      <c r="G59" s="300"/>
      <c r="H59" s="300"/>
      <c r="I59" s="300"/>
      <c r="J59" s="300"/>
      <c r="K59" s="300"/>
      <c r="L59" s="301"/>
    </row>
    <row r="60" spans="1:12" x14ac:dyDescent="0.35">
      <c r="A60" s="261" t="s">
        <v>398</v>
      </c>
      <c r="B60" s="261"/>
      <c r="C60" s="261"/>
      <c r="D60" s="261"/>
      <c r="E60" s="261"/>
      <c r="F60" s="261"/>
      <c r="G60" s="261"/>
      <c r="H60" s="261"/>
      <c r="I60" s="261"/>
      <c r="J60" s="261"/>
      <c r="K60" s="261"/>
      <c r="L60" s="261"/>
    </row>
    <row r="61" spans="1:12" ht="97.5" customHeight="1" x14ac:dyDescent="0.35">
      <c r="A61" s="302" t="s">
        <v>406</v>
      </c>
      <c r="B61" s="302"/>
      <c r="C61" s="302"/>
      <c r="D61" s="302"/>
      <c r="E61" s="302"/>
      <c r="F61" s="302"/>
      <c r="G61" s="302"/>
      <c r="H61" s="302"/>
      <c r="I61" s="302"/>
      <c r="J61" s="302"/>
      <c r="K61" s="302"/>
      <c r="L61" s="302"/>
    </row>
    <row r="62" spans="1:12" ht="33.75" customHeight="1" x14ac:dyDescent="0.35">
      <c r="A62" s="125"/>
      <c r="B62" s="126"/>
      <c r="C62" s="126"/>
      <c r="D62" s="126"/>
      <c r="E62" s="126"/>
      <c r="F62" s="126"/>
      <c r="G62" s="126"/>
      <c r="H62" s="126"/>
      <c r="I62" s="126"/>
      <c r="J62" s="126"/>
      <c r="K62" s="126"/>
      <c r="L62" s="127"/>
    </row>
    <row r="63" spans="1:12" ht="34" customHeight="1" x14ac:dyDescent="0.35">
      <c r="A63" s="305" t="s">
        <v>15</v>
      </c>
      <c r="B63" s="306"/>
      <c r="C63" s="307"/>
      <c r="D63" s="305" t="s">
        <v>16</v>
      </c>
      <c r="E63" s="306"/>
      <c r="F63" s="306"/>
      <c r="G63" s="306"/>
      <c r="H63" s="306"/>
      <c r="I63" s="306"/>
      <c r="J63" s="307"/>
      <c r="K63" s="124" t="s">
        <v>17</v>
      </c>
      <c r="L63" s="124" t="s">
        <v>18</v>
      </c>
    </row>
    <row r="64" spans="1:12" ht="82.5" customHeight="1" x14ac:dyDescent="0.35">
      <c r="A64" s="225" t="s">
        <v>54</v>
      </c>
      <c r="B64" s="225"/>
      <c r="C64" s="225"/>
      <c r="D64" s="261" t="s">
        <v>55</v>
      </c>
      <c r="E64" s="261"/>
      <c r="F64" s="261"/>
      <c r="G64" s="261"/>
      <c r="H64" s="261"/>
      <c r="I64" s="261"/>
      <c r="J64" s="261"/>
      <c r="K64" s="10">
        <v>3</v>
      </c>
      <c r="L64" s="8">
        <v>0</v>
      </c>
    </row>
    <row r="65" spans="1:14" ht="15.65" customHeight="1" x14ac:dyDescent="0.35">
      <c r="A65" s="266" t="s">
        <v>21</v>
      </c>
      <c r="B65" s="266"/>
      <c r="C65" s="266"/>
      <c r="D65" s="266"/>
      <c r="E65" s="266"/>
      <c r="F65" s="266"/>
      <c r="G65" s="266"/>
      <c r="H65" s="266"/>
      <c r="I65" s="266"/>
      <c r="J65" s="266"/>
      <c r="K65" s="266"/>
      <c r="L65" s="266"/>
    </row>
    <row r="66" spans="1:14" x14ac:dyDescent="0.35">
      <c r="A66" s="232" t="s">
        <v>56</v>
      </c>
      <c r="B66" s="233"/>
      <c r="C66" s="233"/>
      <c r="D66" s="233"/>
      <c r="E66" s="233"/>
      <c r="F66" s="233"/>
      <c r="G66" s="233"/>
      <c r="H66" s="233"/>
      <c r="I66" s="233"/>
      <c r="J66" s="233"/>
      <c r="K66" s="233"/>
      <c r="L66" s="234"/>
    </row>
    <row r="67" spans="1:14" x14ac:dyDescent="0.35">
      <c r="A67" s="260" t="s">
        <v>57</v>
      </c>
      <c r="B67" s="243"/>
      <c r="C67" s="243"/>
      <c r="D67" s="243"/>
      <c r="E67" s="243"/>
      <c r="F67" s="243"/>
      <c r="G67" s="243"/>
      <c r="H67" s="243"/>
      <c r="I67" s="243"/>
      <c r="J67" s="243"/>
      <c r="K67" s="243"/>
      <c r="L67" s="244"/>
    </row>
    <row r="68" spans="1:14" ht="51.65" customHeight="1" x14ac:dyDescent="0.35">
      <c r="A68" s="260" t="s">
        <v>58</v>
      </c>
      <c r="B68" s="243"/>
      <c r="C68" s="243"/>
      <c r="D68" s="243"/>
      <c r="E68" s="243"/>
      <c r="F68" s="243"/>
      <c r="G68" s="243"/>
      <c r="H68" s="243"/>
      <c r="I68" s="243"/>
      <c r="J68" s="243"/>
      <c r="K68" s="243"/>
      <c r="L68" s="244"/>
    </row>
    <row r="69" spans="1:14" x14ac:dyDescent="0.35">
      <c r="A69" s="286" t="s">
        <v>59</v>
      </c>
      <c r="B69" s="286"/>
      <c r="C69" s="286"/>
      <c r="D69" s="286"/>
      <c r="E69" s="286"/>
      <c r="F69" s="286"/>
      <c r="G69" s="286"/>
      <c r="H69" s="286"/>
      <c r="I69" s="286"/>
      <c r="J69" s="286"/>
      <c r="K69" s="286"/>
      <c r="L69" s="286"/>
    </row>
    <row r="70" spans="1:14" x14ac:dyDescent="0.35">
      <c r="A70" s="328"/>
      <c r="B70" s="329"/>
      <c r="C70" s="329"/>
      <c r="D70" s="329"/>
      <c r="E70" s="329"/>
      <c r="F70" s="329"/>
      <c r="G70" s="329"/>
      <c r="H70" s="329"/>
      <c r="I70" s="329"/>
      <c r="J70" s="329"/>
      <c r="K70" s="329"/>
      <c r="L70" s="329"/>
    </row>
    <row r="71" spans="1:14" ht="34" customHeight="1" x14ac:dyDescent="0.35">
      <c r="A71" s="226" t="s">
        <v>60</v>
      </c>
      <c r="B71" s="227"/>
      <c r="C71" s="228"/>
      <c r="D71" s="226" t="s">
        <v>16</v>
      </c>
      <c r="E71" s="227"/>
      <c r="F71" s="227"/>
      <c r="G71" s="227"/>
      <c r="H71" s="227"/>
      <c r="I71" s="227"/>
      <c r="J71" s="228"/>
      <c r="K71" s="21" t="s">
        <v>17</v>
      </c>
      <c r="L71" s="21" t="s">
        <v>18</v>
      </c>
    </row>
    <row r="72" spans="1:14" ht="156" customHeight="1" x14ac:dyDescent="0.35">
      <c r="A72" s="225" t="s">
        <v>61</v>
      </c>
      <c r="B72" s="225"/>
      <c r="C72" s="225"/>
      <c r="D72" s="261" t="s">
        <v>62</v>
      </c>
      <c r="E72" s="261"/>
      <c r="F72" s="261"/>
      <c r="G72" s="261"/>
      <c r="H72" s="261"/>
      <c r="I72" s="261"/>
      <c r="J72" s="261"/>
      <c r="K72" s="10">
        <v>5</v>
      </c>
      <c r="L72" s="8">
        <f>SUM(L75,L78)</f>
        <v>0</v>
      </c>
    </row>
    <row r="73" spans="1:14" ht="15.65" customHeight="1" x14ac:dyDescent="0.35">
      <c r="A73" s="266" t="s">
        <v>21</v>
      </c>
      <c r="B73" s="266"/>
      <c r="C73" s="266"/>
      <c r="D73" s="266"/>
      <c r="E73" s="266"/>
      <c r="F73" s="266"/>
      <c r="G73" s="266"/>
      <c r="H73" s="266"/>
      <c r="I73" s="266"/>
      <c r="J73" s="266"/>
      <c r="K73" s="266"/>
      <c r="L73" s="266"/>
    </row>
    <row r="74" spans="1:14" ht="15.65" customHeight="1" x14ac:dyDescent="0.35">
      <c r="A74" s="281" t="s">
        <v>63</v>
      </c>
      <c r="B74" s="282"/>
      <c r="C74" s="282"/>
      <c r="D74" s="282"/>
      <c r="E74" s="282"/>
      <c r="F74" s="282"/>
      <c r="G74" s="282"/>
      <c r="H74" s="282"/>
      <c r="I74" s="282"/>
      <c r="J74" s="282"/>
      <c r="K74" s="282"/>
      <c r="L74" s="283"/>
    </row>
    <row r="75" spans="1:14" ht="34" customHeight="1" x14ac:dyDescent="0.35">
      <c r="A75" s="277" t="s">
        <v>440</v>
      </c>
      <c r="B75" s="278"/>
      <c r="C75" s="278"/>
      <c r="D75" s="278"/>
      <c r="E75" s="278"/>
      <c r="F75" s="278"/>
      <c r="G75" s="278"/>
      <c r="H75" s="278"/>
      <c r="I75" s="278"/>
      <c r="J75" s="279"/>
      <c r="K75" s="264">
        <v>2</v>
      </c>
      <c r="L75" s="264">
        <v>0</v>
      </c>
      <c r="M75" s="271"/>
      <c r="N75" s="4"/>
    </row>
    <row r="76" spans="1:14" ht="125.15" customHeight="1" x14ac:dyDescent="0.35">
      <c r="A76" s="280" t="s">
        <v>64</v>
      </c>
      <c r="B76" s="273"/>
      <c r="C76" s="273"/>
      <c r="D76" s="273"/>
      <c r="E76" s="273"/>
      <c r="F76" s="273"/>
      <c r="G76" s="273"/>
      <c r="H76" s="273"/>
      <c r="I76" s="273"/>
      <c r="J76" s="274"/>
      <c r="K76" s="264"/>
      <c r="L76" s="264"/>
      <c r="M76" s="271"/>
      <c r="N76" s="4"/>
    </row>
    <row r="77" spans="1:14" ht="15.65" customHeight="1" x14ac:dyDescent="0.35">
      <c r="A77" s="281" t="s">
        <v>65</v>
      </c>
      <c r="B77" s="282"/>
      <c r="C77" s="282"/>
      <c r="D77" s="282"/>
      <c r="E77" s="282"/>
      <c r="F77" s="282"/>
      <c r="G77" s="282"/>
      <c r="H77" s="282"/>
      <c r="I77" s="282"/>
      <c r="J77" s="282"/>
      <c r="K77" s="282"/>
      <c r="L77" s="283"/>
      <c r="M77" s="115"/>
      <c r="N77" s="4"/>
    </row>
    <row r="78" spans="1:14" ht="67" customHeight="1" x14ac:dyDescent="0.35">
      <c r="A78" s="232" t="s">
        <v>66</v>
      </c>
      <c r="B78" s="233"/>
      <c r="C78" s="233"/>
      <c r="D78" s="233"/>
      <c r="E78" s="233"/>
      <c r="F78" s="233"/>
      <c r="G78" s="233"/>
      <c r="H78" s="233"/>
      <c r="I78" s="233"/>
      <c r="J78" s="234"/>
      <c r="K78" s="264">
        <v>3</v>
      </c>
      <c r="L78" s="264">
        <v>0</v>
      </c>
      <c r="M78" s="271"/>
    </row>
    <row r="79" spans="1:14" x14ac:dyDescent="0.35">
      <c r="A79" s="232" t="s">
        <v>67</v>
      </c>
      <c r="B79" s="233"/>
      <c r="C79" s="233"/>
      <c r="D79" s="233"/>
      <c r="E79" s="233"/>
      <c r="F79" s="233"/>
      <c r="G79" s="233"/>
      <c r="H79" s="233"/>
      <c r="I79" s="233"/>
      <c r="J79" s="234"/>
      <c r="K79" s="264"/>
      <c r="L79" s="264"/>
      <c r="M79" s="271"/>
    </row>
    <row r="80" spans="1:14" x14ac:dyDescent="0.35">
      <c r="A80" s="232" t="s">
        <v>68</v>
      </c>
      <c r="B80" s="233"/>
      <c r="C80" s="233"/>
      <c r="D80" s="233"/>
      <c r="E80" s="233"/>
      <c r="F80" s="233"/>
      <c r="G80" s="233"/>
      <c r="H80" s="233"/>
      <c r="I80" s="233"/>
      <c r="J80" s="234"/>
      <c r="K80" s="264"/>
      <c r="L80" s="264"/>
      <c r="M80" s="271"/>
    </row>
    <row r="81" spans="1:13" ht="34" customHeight="1" x14ac:dyDescent="0.35">
      <c r="A81" s="276" t="s">
        <v>69</v>
      </c>
      <c r="B81" s="243"/>
      <c r="C81" s="243"/>
      <c r="D81" s="243"/>
      <c r="E81" s="243"/>
      <c r="F81" s="243"/>
      <c r="G81" s="243"/>
      <c r="H81" s="243"/>
      <c r="I81" s="243"/>
      <c r="J81" s="244"/>
      <c r="K81" s="264"/>
      <c r="L81" s="264"/>
      <c r="M81" s="115"/>
    </row>
    <row r="82" spans="1:13" x14ac:dyDescent="0.35">
      <c r="A82" s="175"/>
      <c r="B82" s="175"/>
      <c r="C82" s="175"/>
      <c r="D82" s="175"/>
      <c r="E82" s="175"/>
      <c r="F82" s="175"/>
      <c r="G82" s="175"/>
      <c r="H82" s="175"/>
      <c r="I82" s="175"/>
      <c r="J82" s="175"/>
      <c r="K82" s="175"/>
      <c r="L82" s="175"/>
    </row>
    <row r="83" spans="1:13" ht="34" customHeight="1" x14ac:dyDescent="0.35">
      <c r="A83" s="226" t="s">
        <v>60</v>
      </c>
      <c r="B83" s="227"/>
      <c r="C83" s="228"/>
      <c r="D83" s="226" t="s">
        <v>16</v>
      </c>
      <c r="E83" s="227"/>
      <c r="F83" s="227"/>
      <c r="G83" s="227"/>
      <c r="H83" s="227"/>
      <c r="I83" s="227"/>
      <c r="J83" s="228"/>
      <c r="K83" s="21" t="s">
        <v>17</v>
      </c>
      <c r="L83" s="21" t="s">
        <v>18</v>
      </c>
    </row>
    <row r="84" spans="1:13" ht="119.5" customHeight="1" x14ac:dyDescent="0.35">
      <c r="A84" s="225" t="s">
        <v>70</v>
      </c>
      <c r="B84" s="225"/>
      <c r="C84" s="225"/>
      <c r="D84" s="261" t="s">
        <v>71</v>
      </c>
      <c r="E84" s="261"/>
      <c r="F84" s="261"/>
      <c r="G84" s="261"/>
      <c r="H84" s="261"/>
      <c r="I84" s="261"/>
      <c r="J84" s="261"/>
      <c r="K84" s="10">
        <v>4</v>
      </c>
      <c r="L84" s="8">
        <v>0</v>
      </c>
    </row>
    <row r="85" spans="1:13" ht="15.75" customHeight="1" x14ac:dyDescent="0.35">
      <c r="A85" s="266" t="s">
        <v>21</v>
      </c>
      <c r="B85" s="266"/>
      <c r="C85" s="266"/>
      <c r="D85" s="266"/>
      <c r="E85" s="266"/>
      <c r="F85" s="266"/>
      <c r="G85" s="266"/>
      <c r="H85" s="266"/>
      <c r="I85" s="266"/>
      <c r="J85" s="266"/>
      <c r="K85" s="266"/>
      <c r="L85" s="266"/>
    </row>
    <row r="86" spans="1:13" x14ac:dyDescent="0.35">
      <c r="A86" s="284" t="s">
        <v>72</v>
      </c>
      <c r="B86" s="233"/>
      <c r="C86" s="233"/>
      <c r="D86" s="233"/>
      <c r="E86" s="233"/>
      <c r="F86" s="233"/>
      <c r="G86" s="233"/>
      <c r="H86" s="233"/>
      <c r="I86" s="233"/>
      <c r="J86" s="233"/>
      <c r="K86" s="233"/>
      <c r="L86" s="234"/>
    </row>
    <row r="87" spans="1:13" ht="175" customHeight="1" x14ac:dyDescent="0.35">
      <c r="A87" s="287" t="s">
        <v>73</v>
      </c>
      <c r="B87" s="288"/>
      <c r="C87" s="288"/>
      <c r="D87" s="288"/>
      <c r="E87" s="288"/>
      <c r="F87" s="288"/>
      <c r="G87" s="288"/>
      <c r="H87" s="288"/>
      <c r="I87" s="288"/>
      <c r="J87" s="288"/>
      <c r="K87" s="288"/>
      <c r="L87" s="289"/>
    </row>
    <row r="88" spans="1:13" x14ac:dyDescent="0.35">
      <c r="A88" s="267" t="s">
        <v>74</v>
      </c>
      <c r="B88" s="268"/>
      <c r="C88" s="268"/>
      <c r="D88" s="268"/>
      <c r="E88" s="268"/>
      <c r="F88" s="268"/>
      <c r="G88" s="268"/>
      <c r="H88" s="268"/>
      <c r="I88" s="268"/>
      <c r="J88" s="268"/>
      <c r="K88" s="268"/>
      <c r="L88" s="269"/>
    </row>
    <row r="89" spans="1:13" x14ac:dyDescent="0.35">
      <c r="A89" s="267" t="s">
        <v>75</v>
      </c>
      <c r="B89" s="268"/>
      <c r="C89" s="268"/>
      <c r="D89" s="268"/>
      <c r="E89" s="268"/>
      <c r="F89" s="268"/>
      <c r="G89" s="268"/>
      <c r="H89" s="268"/>
      <c r="I89" s="268"/>
      <c r="J89" s="268"/>
      <c r="K89" s="268"/>
      <c r="L89" s="269"/>
    </row>
    <row r="90" spans="1:13" x14ac:dyDescent="0.35">
      <c r="A90" s="267" t="s">
        <v>76</v>
      </c>
      <c r="B90" s="268"/>
      <c r="C90" s="268"/>
      <c r="D90" s="268"/>
      <c r="E90" s="268"/>
      <c r="F90" s="268"/>
      <c r="G90" s="268"/>
      <c r="H90" s="268"/>
      <c r="I90" s="268"/>
      <c r="J90" s="268"/>
      <c r="K90" s="268"/>
      <c r="L90" s="269"/>
    </row>
    <row r="91" spans="1:13" x14ac:dyDescent="0.35">
      <c r="A91" s="285"/>
      <c r="B91" s="285"/>
      <c r="C91" s="285"/>
      <c r="D91" s="285"/>
      <c r="E91" s="285"/>
      <c r="F91" s="285"/>
      <c r="G91" s="285"/>
      <c r="H91" s="285"/>
      <c r="I91" s="285"/>
      <c r="J91" s="285"/>
      <c r="K91" s="285"/>
      <c r="L91" s="285"/>
    </row>
    <row r="92" spans="1:13" ht="34" customHeight="1" x14ac:dyDescent="0.35">
      <c r="A92" s="226" t="s">
        <v>77</v>
      </c>
      <c r="B92" s="227"/>
      <c r="C92" s="228"/>
      <c r="D92" s="226" t="s">
        <v>78</v>
      </c>
      <c r="E92" s="227"/>
      <c r="F92" s="227"/>
      <c r="G92" s="227"/>
      <c r="H92" s="227"/>
      <c r="I92" s="227"/>
      <c r="J92" s="228"/>
      <c r="K92" s="21" t="s">
        <v>17</v>
      </c>
      <c r="L92" s="21" t="s">
        <v>18</v>
      </c>
    </row>
    <row r="93" spans="1:13" ht="48.5" customHeight="1" x14ac:dyDescent="0.35">
      <c r="A93" s="225" t="s">
        <v>79</v>
      </c>
      <c r="B93" s="225"/>
      <c r="C93" s="225"/>
      <c r="D93" s="261" t="s">
        <v>420</v>
      </c>
      <c r="E93" s="261"/>
      <c r="F93" s="261"/>
      <c r="G93" s="261"/>
      <c r="H93" s="261"/>
      <c r="I93" s="261"/>
      <c r="J93" s="261"/>
      <c r="K93" s="10">
        <v>4</v>
      </c>
      <c r="L93" s="8">
        <v>0</v>
      </c>
    </row>
    <row r="94" spans="1:13" ht="15.65" customHeight="1" x14ac:dyDescent="0.35">
      <c r="A94" s="266" t="s">
        <v>21</v>
      </c>
      <c r="B94" s="266"/>
      <c r="C94" s="266"/>
      <c r="D94" s="266"/>
      <c r="E94" s="266"/>
      <c r="F94" s="266"/>
      <c r="G94" s="266"/>
      <c r="H94" s="266"/>
      <c r="I94" s="266"/>
      <c r="J94" s="266"/>
      <c r="K94" s="266"/>
      <c r="L94" s="266"/>
    </row>
    <row r="95" spans="1:13" ht="18.5" customHeight="1" x14ac:dyDescent="0.35">
      <c r="A95" s="286" t="s">
        <v>441</v>
      </c>
      <c r="B95" s="286"/>
      <c r="C95" s="286"/>
      <c r="D95" s="286"/>
      <c r="E95" s="286"/>
      <c r="F95" s="286"/>
      <c r="G95" s="286"/>
      <c r="H95" s="286"/>
      <c r="I95" s="286"/>
      <c r="J95" s="286"/>
      <c r="K95" s="286"/>
      <c r="L95" s="286"/>
    </row>
    <row r="96" spans="1:13" ht="37" customHeight="1" x14ac:dyDescent="0.35">
      <c r="A96" s="286" t="s">
        <v>80</v>
      </c>
      <c r="B96" s="286"/>
      <c r="C96" s="286"/>
      <c r="D96" s="286"/>
      <c r="E96" s="286"/>
      <c r="F96" s="286"/>
      <c r="G96" s="286"/>
      <c r="H96" s="286"/>
      <c r="I96" s="286"/>
      <c r="J96" s="286"/>
      <c r="K96" s="286"/>
      <c r="L96" s="286"/>
    </row>
    <row r="97" spans="1:12" ht="51.75" customHeight="1" x14ac:dyDescent="0.35">
      <c r="A97" s="270" t="s">
        <v>399</v>
      </c>
      <c r="B97" s="270"/>
      <c r="C97" s="270"/>
      <c r="D97" s="270"/>
      <c r="E97" s="270"/>
      <c r="F97" s="270"/>
      <c r="G97" s="270"/>
      <c r="H97" s="270"/>
      <c r="I97" s="270"/>
      <c r="J97" s="270"/>
      <c r="K97" s="270"/>
      <c r="L97" s="270"/>
    </row>
    <row r="98" spans="1:12" ht="16.5" customHeight="1" x14ac:dyDescent="0.35">
      <c r="A98" s="275"/>
      <c r="B98" s="275"/>
      <c r="C98" s="275"/>
      <c r="D98" s="275"/>
      <c r="E98" s="275"/>
      <c r="F98" s="275"/>
      <c r="G98" s="275"/>
      <c r="H98" s="275"/>
      <c r="I98" s="275"/>
      <c r="J98" s="275"/>
      <c r="K98" s="275"/>
      <c r="L98" s="275"/>
    </row>
    <row r="99" spans="1:12" ht="34" customHeight="1" x14ac:dyDescent="0.35">
      <c r="A99" s="226" t="s">
        <v>77</v>
      </c>
      <c r="B99" s="227"/>
      <c r="C99" s="228"/>
      <c r="D99" s="226" t="s">
        <v>78</v>
      </c>
      <c r="E99" s="227"/>
      <c r="F99" s="227"/>
      <c r="G99" s="227"/>
      <c r="H99" s="227"/>
      <c r="I99" s="227"/>
      <c r="J99" s="228"/>
      <c r="K99" s="21" t="s">
        <v>17</v>
      </c>
      <c r="L99" s="21" t="s">
        <v>18</v>
      </c>
    </row>
    <row r="100" spans="1:12" ht="66" customHeight="1" x14ac:dyDescent="0.35">
      <c r="A100" s="225" t="s">
        <v>81</v>
      </c>
      <c r="B100" s="225"/>
      <c r="C100" s="225"/>
      <c r="D100" s="261" t="s">
        <v>82</v>
      </c>
      <c r="E100" s="261"/>
      <c r="F100" s="261"/>
      <c r="G100" s="261"/>
      <c r="H100" s="261"/>
      <c r="I100" s="261"/>
      <c r="J100" s="261"/>
      <c r="K100" s="10">
        <v>3</v>
      </c>
      <c r="L100" s="8">
        <v>0</v>
      </c>
    </row>
    <row r="101" spans="1:12" ht="16.5" customHeight="1" x14ac:dyDescent="0.35">
      <c r="A101" s="266" t="s">
        <v>21</v>
      </c>
      <c r="B101" s="266"/>
      <c r="C101" s="266"/>
      <c r="D101" s="266"/>
      <c r="E101" s="266"/>
      <c r="F101" s="266"/>
      <c r="G101" s="266"/>
      <c r="H101" s="266"/>
      <c r="I101" s="266"/>
      <c r="J101" s="266"/>
      <c r="K101" s="266"/>
      <c r="L101" s="266"/>
    </row>
    <row r="102" spans="1:12" x14ac:dyDescent="0.35">
      <c r="A102" s="272" t="s">
        <v>83</v>
      </c>
      <c r="B102" s="273"/>
      <c r="C102" s="273"/>
      <c r="D102" s="273"/>
      <c r="E102" s="273"/>
      <c r="F102" s="273"/>
      <c r="G102" s="273"/>
      <c r="H102" s="273"/>
      <c r="I102" s="273"/>
      <c r="J102" s="273"/>
      <c r="K102" s="273"/>
      <c r="L102" s="274"/>
    </row>
    <row r="103" spans="1:12" ht="15.75" customHeight="1" x14ac:dyDescent="0.35">
      <c r="A103" s="262" t="s">
        <v>84</v>
      </c>
      <c r="B103" s="262"/>
      <c r="C103" s="262"/>
      <c r="D103" s="262"/>
      <c r="E103" s="262"/>
      <c r="F103" s="262"/>
      <c r="G103" s="262"/>
      <c r="H103" s="262"/>
      <c r="I103" s="262"/>
      <c r="J103" s="262"/>
      <c r="K103" s="262"/>
      <c r="L103" s="262"/>
    </row>
    <row r="104" spans="1:12" x14ac:dyDescent="0.35">
      <c r="A104" s="262"/>
      <c r="B104" s="262"/>
      <c r="C104" s="262"/>
      <c r="D104" s="262"/>
      <c r="E104" s="262"/>
      <c r="F104" s="262"/>
      <c r="G104" s="262"/>
      <c r="H104" s="262"/>
      <c r="I104" s="262"/>
      <c r="J104" s="262"/>
      <c r="K104" s="262"/>
      <c r="L104" s="262"/>
    </row>
    <row r="105" spans="1:12" ht="33" customHeight="1" x14ac:dyDescent="0.35">
      <c r="A105" s="262" t="s">
        <v>85</v>
      </c>
      <c r="B105" s="262"/>
      <c r="C105" s="262"/>
      <c r="D105" s="262"/>
      <c r="E105" s="262"/>
      <c r="F105" s="262"/>
      <c r="G105" s="262"/>
      <c r="H105" s="262"/>
      <c r="I105" s="262"/>
      <c r="J105" s="262"/>
      <c r="K105" s="262"/>
      <c r="L105" s="262"/>
    </row>
    <row r="106" spans="1:12" x14ac:dyDescent="0.35">
      <c r="A106" s="262" t="s">
        <v>86</v>
      </c>
      <c r="B106" s="262"/>
      <c r="C106" s="262"/>
      <c r="D106" s="262"/>
      <c r="E106" s="262"/>
      <c r="F106" s="262"/>
      <c r="G106" s="262"/>
      <c r="H106" s="262"/>
      <c r="I106" s="262"/>
      <c r="J106" s="262"/>
      <c r="K106" s="262"/>
      <c r="L106" s="262"/>
    </row>
    <row r="107" spans="1:12" x14ac:dyDescent="0.35">
      <c r="A107" s="265"/>
      <c r="B107" s="265"/>
      <c r="C107" s="265"/>
      <c r="D107" s="265"/>
      <c r="E107" s="265"/>
      <c r="F107" s="265"/>
      <c r="G107" s="265"/>
      <c r="H107" s="265"/>
      <c r="I107" s="265"/>
      <c r="J107" s="265"/>
      <c r="K107" s="265"/>
      <c r="L107" s="265"/>
    </row>
    <row r="108" spans="1:12" ht="31" x14ac:dyDescent="0.35">
      <c r="A108" s="226" t="s">
        <v>87</v>
      </c>
      <c r="B108" s="227"/>
      <c r="C108" s="228"/>
      <c r="D108" s="226" t="s">
        <v>16</v>
      </c>
      <c r="E108" s="227"/>
      <c r="F108" s="227"/>
      <c r="G108" s="227"/>
      <c r="H108" s="227"/>
      <c r="I108" s="227"/>
      <c r="J108" s="228"/>
      <c r="K108" s="21" t="s">
        <v>17</v>
      </c>
      <c r="L108" s="21" t="s">
        <v>18</v>
      </c>
    </row>
    <row r="109" spans="1:12" ht="50.25" customHeight="1" x14ac:dyDescent="0.35">
      <c r="A109" s="225" t="s">
        <v>88</v>
      </c>
      <c r="B109" s="225"/>
      <c r="C109" s="225"/>
      <c r="D109" s="261" t="s">
        <v>89</v>
      </c>
      <c r="E109" s="261"/>
      <c r="F109" s="261"/>
      <c r="G109" s="261"/>
      <c r="H109" s="261"/>
      <c r="I109" s="261"/>
      <c r="J109" s="261"/>
      <c r="K109" s="10">
        <v>3</v>
      </c>
      <c r="L109" s="8">
        <v>0</v>
      </c>
    </row>
    <row r="110" spans="1:12" ht="15.65" customHeight="1" x14ac:dyDescent="0.35">
      <c r="A110" s="266" t="s">
        <v>21</v>
      </c>
      <c r="B110" s="266"/>
      <c r="C110" s="266"/>
      <c r="D110" s="266"/>
      <c r="E110" s="266"/>
      <c r="F110" s="266"/>
      <c r="G110" s="266"/>
      <c r="H110" s="266"/>
      <c r="I110" s="266"/>
      <c r="J110" s="266"/>
      <c r="K110" s="266"/>
      <c r="L110" s="266"/>
    </row>
    <row r="111" spans="1:12" x14ac:dyDescent="0.35">
      <c r="A111" s="211" t="s">
        <v>90</v>
      </c>
      <c r="B111" s="211"/>
      <c r="C111" s="211"/>
      <c r="D111" s="211"/>
      <c r="E111" s="211"/>
      <c r="F111" s="211"/>
      <c r="G111" s="211"/>
      <c r="H111" s="211"/>
      <c r="I111" s="211"/>
      <c r="J111" s="211"/>
      <c r="K111" s="211"/>
      <c r="L111" s="211"/>
    </row>
    <row r="112" spans="1:12" x14ac:dyDescent="0.35">
      <c r="A112" s="211" t="s">
        <v>91</v>
      </c>
      <c r="B112" s="211"/>
      <c r="C112" s="211"/>
      <c r="D112" s="211"/>
      <c r="E112" s="211"/>
      <c r="F112" s="211"/>
      <c r="G112" s="211"/>
      <c r="H112" s="211"/>
      <c r="I112" s="211"/>
      <c r="J112" s="211"/>
      <c r="K112" s="211"/>
      <c r="L112" s="211"/>
    </row>
    <row r="113" spans="1:12" ht="34.5" customHeight="1" x14ac:dyDescent="0.35">
      <c r="A113" s="262" t="s">
        <v>92</v>
      </c>
      <c r="B113" s="262"/>
      <c r="C113" s="262"/>
      <c r="D113" s="262"/>
      <c r="E113" s="262"/>
      <c r="F113" s="262"/>
      <c r="G113" s="262"/>
      <c r="H113" s="262"/>
      <c r="I113" s="262"/>
      <c r="J113" s="262"/>
      <c r="K113" s="262"/>
      <c r="L113" s="262"/>
    </row>
    <row r="114" spans="1:12" x14ac:dyDescent="0.35">
      <c r="A114" s="262" t="s">
        <v>93</v>
      </c>
      <c r="B114" s="262"/>
      <c r="C114" s="262"/>
      <c r="D114" s="262"/>
      <c r="E114" s="262"/>
      <c r="F114" s="262"/>
      <c r="G114" s="262"/>
      <c r="H114" s="262"/>
      <c r="I114" s="262"/>
      <c r="J114" s="262"/>
      <c r="K114" s="262"/>
      <c r="L114" s="262"/>
    </row>
    <row r="115" spans="1:12" ht="33" customHeight="1" x14ac:dyDescent="0.35">
      <c r="A115" s="262" t="s">
        <v>94</v>
      </c>
      <c r="B115" s="262"/>
      <c r="C115" s="262"/>
      <c r="D115" s="262"/>
      <c r="E115" s="262"/>
      <c r="F115" s="262"/>
      <c r="G115" s="262"/>
      <c r="H115" s="262"/>
      <c r="I115" s="262"/>
      <c r="J115" s="262"/>
      <c r="K115" s="262"/>
      <c r="L115" s="262"/>
    </row>
    <row r="116" spans="1:12" x14ac:dyDescent="0.35">
      <c r="A116" s="260" t="s">
        <v>95</v>
      </c>
      <c r="B116" s="243"/>
      <c r="C116" s="243"/>
      <c r="D116" s="243"/>
      <c r="E116" s="243"/>
      <c r="F116" s="243"/>
      <c r="G116" s="243"/>
      <c r="H116" s="243"/>
      <c r="I116" s="243"/>
      <c r="J116" s="243"/>
      <c r="K116" s="243"/>
      <c r="L116" s="244"/>
    </row>
    <row r="117" spans="1:12" ht="54" customHeight="1" x14ac:dyDescent="0.35">
      <c r="A117" s="263" t="s">
        <v>400</v>
      </c>
      <c r="B117" s="263"/>
      <c r="C117" s="263"/>
      <c r="D117" s="263"/>
      <c r="E117" s="263"/>
      <c r="F117" s="263"/>
      <c r="G117" s="263"/>
      <c r="H117" s="263"/>
      <c r="I117" s="263"/>
      <c r="J117" s="263"/>
      <c r="K117" s="263"/>
      <c r="L117" s="263"/>
    </row>
    <row r="118" spans="1:12" x14ac:dyDescent="0.35">
      <c r="A118" s="363"/>
      <c r="B118" s="175"/>
      <c r="C118" s="175"/>
      <c r="D118" s="175"/>
      <c r="E118" s="175"/>
      <c r="F118" s="175"/>
      <c r="G118" s="175"/>
      <c r="H118" s="175"/>
      <c r="I118" s="175"/>
      <c r="J118" s="175"/>
      <c r="K118" s="175"/>
      <c r="L118" s="175"/>
    </row>
    <row r="119" spans="1:12" ht="31" x14ac:dyDescent="0.35">
      <c r="A119" s="226" t="s">
        <v>101</v>
      </c>
      <c r="B119" s="227"/>
      <c r="C119" s="228"/>
      <c r="D119" s="226" t="s">
        <v>16</v>
      </c>
      <c r="E119" s="227"/>
      <c r="F119" s="227"/>
      <c r="G119" s="227"/>
      <c r="H119" s="227"/>
      <c r="I119" s="227"/>
      <c r="J119" s="228"/>
      <c r="K119" s="21" t="s">
        <v>17</v>
      </c>
      <c r="L119" s="21" t="s">
        <v>18</v>
      </c>
    </row>
    <row r="120" spans="1:12" ht="64.5" customHeight="1" x14ac:dyDescent="0.35">
      <c r="A120" s="225" t="s">
        <v>97</v>
      </c>
      <c r="B120" s="225"/>
      <c r="C120" s="225"/>
      <c r="D120" s="261" t="s">
        <v>98</v>
      </c>
      <c r="E120" s="261"/>
      <c r="F120" s="261"/>
      <c r="G120" s="261"/>
      <c r="H120" s="261"/>
      <c r="I120" s="261"/>
      <c r="J120" s="261"/>
      <c r="K120" s="10">
        <v>3</v>
      </c>
      <c r="L120" s="8">
        <v>0</v>
      </c>
    </row>
    <row r="121" spans="1:12" ht="17.25" customHeight="1" x14ac:dyDescent="0.35">
      <c r="A121" s="266" t="s">
        <v>21</v>
      </c>
      <c r="B121" s="266"/>
      <c r="C121" s="266"/>
      <c r="D121" s="266"/>
      <c r="E121" s="266"/>
      <c r="F121" s="266"/>
      <c r="G121" s="266"/>
      <c r="H121" s="266"/>
      <c r="I121" s="266"/>
      <c r="J121" s="266"/>
      <c r="K121" s="266"/>
      <c r="L121" s="266"/>
    </row>
    <row r="122" spans="1:12" ht="33" customHeight="1" x14ac:dyDescent="0.35">
      <c r="A122" s="211" t="s">
        <v>99</v>
      </c>
      <c r="B122" s="211"/>
      <c r="C122" s="211"/>
      <c r="D122" s="211"/>
      <c r="E122" s="211"/>
      <c r="F122" s="211"/>
      <c r="G122" s="211"/>
      <c r="H122" s="211"/>
      <c r="I122" s="211"/>
      <c r="J122" s="211"/>
      <c r="K122" s="211"/>
      <c r="L122" s="211"/>
    </row>
    <row r="123" spans="1:12" ht="34.5" customHeight="1" x14ac:dyDescent="0.35">
      <c r="A123" s="260" t="s">
        <v>370</v>
      </c>
      <c r="B123" s="243"/>
      <c r="C123" s="243"/>
      <c r="D123" s="243"/>
      <c r="E123" s="243"/>
      <c r="F123" s="243"/>
      <c r="G123" s="243"/>
      <c r="H123" s="243"/>
      <c r="I123" s="243"/>
      <c r="J123" s="243"/>
      <c r="K123" s="243"/>
      <c r="L123" s="244"/>
    </row>
    <row r="124" spans="1:12" x14ac:dyDescent="0.35">
      <c r="A124" s="229" t="s">
        <v>371</v>
      </c>
      <c r="B124" s="230"/>
      <c r="C124" s="230"/>
      <c r="D124" s="230"/>
      <c r="E124" s="230"/>
      <c r="F124" s="230"/>
      <c r="G124" s="230"/>
      <c r="H124" s="230"/>
      <c r="I124" s="230"/>
      <c r="J124" s="230"/>
      <c r="K124" s="230"/>
      <c r="L124" s="231"/>
    </row>
    <row r="125" spans="1:12" ht="37.5" customHeight="1" x14ac:dyDescent="0.35">
      <c r="A125" s="229" t="s">
        <v>100</v>
      </c>
      <c r="B125" s="230"/>
      <c r="C125" s="230"/>
      <c r="D125" s="230"/>
      <c r="E125" s="230"/>
      <c r="F125" s="230"/>
      <c r="G125" s="230"/>
      <c r="H125" s="230"/>
      <c r="I125" s="230"/>
      <c r="J125" s="230"/>
      <c r="K125" s="230"/>
      <c r="L125" s="231"/>
    </row>
    <row r="126" spans="1:12" ht="50.25" customHeight="1" x14ac:dyDescent="0.35">
      <c r="A126" s="229" t="s">
        <v>372</v>
      </c>
      <c r="B126" s="230"/>
      <c r="C126" s="230"/>
      <c r="D126" s="230"/>
      <c r="E126" s="230"/>
      <c r="F126" s="230"/>
      <c r="G126" s="230"/>
      <c r="H126" s="230"/>
      <c r="I126" s="230"/>
      <c r="J126" s="230"/>
      <c r="K126" s="230"/>
      <c r="L126" s="231"/>
    </row>
    <row r="127" spans="1:12" x14ac:dyDescent="0.35">
      <c r="A127" s="123"/>
      <c r="B127" s="123"/>
      <c r="C127" s="123"/>
      <c r="D127" s="123"/>
      <c r="E127" s="123"/>
      <c r="F127" s="123"/>
      <c r="G127" s="123"/>
      <c r="H127" s="123"/>
      <c r="I127" s="123"/>
      <c r="J127" s="123"/>
      <c r="K127" s="123"/>
      <c r="L127" s="123"/>
    </row>
    <row r="128" spans="1:12" ht="31" x14ac:dyDescent="0.35">
      <c r="A128" s="226" t="s">
        <v>101</v>
      </c>
      <c r="B128" s="227"/>
      <c r="C128" s="228"/>
      <c r="D128" s="226" t="s">
        <v>16</v>
      </c>
      <c r="E128" s="227"/>
      <c r="F128" s="227"/>
      <c r="G128" s="227"/>
      <c r="H128" s="227"/>
      <c r="I128" s="227"/>
      <c r="J128" s="228"/>
      <c r="K128" s="21" t="s">
        <v>17</v>
      </c>
      <c r="L128" s="21" t="s">
        <v>18</v>
      </c>
    </row>
    <row r="129" spans="1:12" ht="48" customHeight="1" x14ac:dyDescent="0.35">
      <c r="A129" s="225" t="s">
        <v>102</v>
      </c>
      <c r="B129" s="225"/>
      <c r="C129" s="225"/>
      <c r="D129" s="364" t="s">
        <v>403</v>
      </c>
      <c r="E129" s="364"/>
      <c r="F129" s="364"/>
      <c r="G129" s="364"/>
      <c r="H129" s="364"/>
      <c r="I129" s="364"/>
      <c r="J129" s="364"/>
      <c r="K129" s="10">
        <v>2</v>
      </c>
      <c r="L129" s="8">
        <v>0</v>
      </c>
    </row>
    <row r="130" spans="1:12" x14ac:dyDescent="0.35">
      <c r="A130" s="266" t="s">
        <v>21</v>
      </c>
      <c r="B130" s="266"/>
      <c r="C130" s="266"/>
      <c r="D130" s="266"/>
      <c r="E130" s="266"/>
      <c r="F130" s="266"/>
      <c r="G130" s="266"/>
      <c r="H130" s="266"/>
      <c r="I130" s="266"/>
      <c r="J130" s="266"/>
      <c r="K130" s="266"/>
      <c r="L130" s="266"/>
    </row>
    <row r="131" spans="1:12" ht="99" customHeight="1" x14ac:dyDescent="0.35">
      <c r="A131" s="232" t="s">
        <v>367</v>
      </c>
      <c r="B131" s="233"/>
      <c r="C131" s="233"/>
      <c r="D131" s="233"/>
      <c r="E131" s="233"/>
      <c r="F131" s="233"/>
      <c r="G131" s="233"/>
      <c r="H131" s="233"/>
      <c r="I131" s="233"/>
      <c r="J131" s="233"/>
      <c r="K131" s="233"/>
      <c r="L131" s="234"/>
    </row>
    <row r="132" spans="1:12" ht="147.75" customHeight="1" x14ac:dyDescent="0.35">
      <c r="A132" s="232" t="s">
        <v>368</v>
      </c>
      <c r="B132" s="233"/>
      <c r="C132" s="233"/>
      <c r="D132" s="233"/>
      <c r="E132" s="233"/>
      <c r="F132" s="233"/>
      <c r="G132" s="233"/>
      <c r="H132" s="233"/>
      <c r="I132" s="233"/>
      <c r="J132" s="233"/>
      <c r="K132" s="233"/>
      <c r="L132" s="234"/>
    </row>
    <row r="133" spans="1:12" ht="18.75" customHeight="1" x14ac:dyDescent="0.35">
      <c r="A133" s="358"/>
      <c r="B133" s="359"/>
      <c r="C133" s="359"/>
      <c r="D133" s="359"/>
      <c r="E133" s="359"/>
      <c r="F133" s="359"/>
      <c r="G133" s="359"/>
      <c r="H133" s="359"/>
      <c r="I133" s="359"/>
      <c r="J133" s="359"/>
      <c r="K133" s="359"/>
      <c r="L133" s="360"/>
    </row>
    <row r="134" spans="1:12" ht="31" x14ac:dyDescent="0.35">
      <c r="A134" s="226" t="s">
        <v>101</v>
      </c>
      <c r="B134" s="227"/>
      <c r="C134" s="228"/>
      <c r="D134" s="226" t="s">
        <v>16</v>
      </c>
      <c r="E134" s="227"/>
      <c r="F134" s="227"/>
      <c r="G134" s="227"/>
      <c r="H134" s="227"/>
      <c r="I134" s="227"/>
      <c r="J134" s="228"/>
      <c r="K134" s="21" t="s">
        <v>17</v>
      </c>
      <c r="L134" s="21" t="s">
        <v>18</v>
      </c>
    </row>
    <row r="135" spans="1:12" ht="42.65" customHeight="1" x14ac:dyDescent="0.35">
      <c r="A135" s="225" t="s">
        <v>103</v>
      </c>
      <c r="B135" s="225"/>
      <c r="C135" s="225"/>
      <c r="D135" s="364" t="s">
        <v>404</v>
      </c>
      <c r="E135" s="364"/>
      <c r="F135" s="364"/>
      <c r="G135" s="364"/>
      <c r="H135" s="364"/>
      <c r="I135" s="364"/>
      <c r="J135" s="364"/>
      <c r="K135" s="10">
        <v>2</v>
      </c>
      <c r="L135" s="8">
        <v>0</v>
      </c>
    </row>
    <row r="136" spans="1:12" x14ac:dyDescent="0.35">
      <c r="A136" s="266" t="s">
        <v>21</v>
      </c>
      <c r="B136" s="266"/>
      <c r="C136" s="266"/>
      <c r="D136" s="266"/>
      <c r="E136" s="266"/>
      <c r="F136" s="266"/>
      <c r="G136" s="266"/>
      <c r="H136" s="266"/>
      <c r="I136" s="266"/>
      <c r="J136" s="266"/>
      <c r="K136" s="266"/>
      <c r="L136" s="266"/>
    </row>
    <row r="137" spans="1:12" ht="129.75" customHeight="1" x14ac:dyDescent="0.35">
      <c r="A137" s="232" t="s">
        <v>369</v>
      </c>
      <c r="B137" s="233"/>
      <c r="C137" s="233"/>
      <c r="D137" s="233"/>
      <c r="E137" s="233"/>
      <c r="F137" s="233"/>
      <c r="G137" s="233"/>
      <c r="H137" s="233"/>
      <c r="I137" s="233"/>
      <c r="J137" s="233"/>
      <c r="K137" s="233"/>
      <c r="L137" s="234"/>
    </row>
    <row r="138" spans="1:12" x14ac:dyDescent="0.35">
      <c r="A138" s="365"/>
      <c r="B138" s="365"/>
      <c r="C138" s="365"/>
      <c r="D138" s="365"/>
      <c r="E138" s="365"/>
      <c r="F138" s="365"/>
      <c r="G138" s="365"/>
      <c r="H138" s="365"/>
      <c r="I138" s="365"/>
      <c r="J138" s="365"/>
      <c r="K138" s="365"/>
      <c r="L138" s="365"/>
    </row>
    <row r="139" spans="1:12" ht="20" x14ac:dyDescent="0.35">
      <c r="A139" s="330" t="s">
        <v>104</v>
      </c>
      <c r="B139" s="331"/>
      <c r="C139" s="331"/>
      <c r="D139" s="331"/>
      <c r="E139" s="331"/>
      <c r="F139" s="331"/>
      <c r="G139" s="331"/>
      <c r="H139" s="331"/>
      <c r="I139" s="331"/>
      <c r="J139" s="331"/>
      <c r="K139" s="331"/>
      <c r="L139" s="332"/>
    </row>
    <row r="140" spans="1:12" ht="15.65" customHeight="1" x14ac:dyDescent="0.35">
      <c r="A140" s="291" t="s">
        <v>105</v>
      </c>
      <c r="B140" s="291"/>
      <c r="C140" s="291"/>
      <c r="D140" s="291"/>
      <c r="E140" s="291"/>
      <c r="F140" s="291"/>
      <c r="G140" s="291"/>
      <c r="H140" s="291"/>
      <c r="I140" s="291"/>
      <c r="J140" s="291"/>
      <c r="K140" s="116">
        <f>SUM(K135, K129,K120,K109,K100,K93,K84,K72,K64,K54,K46,K39,K30,K19,K8)</f>
        <v>51</v>
      </c>
      <c r="L140" s="116">
        <f>SUM(L120,L109,L100,L93,L84,L72,L64,L54,L46,L39,L30,L19,L8)</f>
        <v>0</v>
      </c>
    </row>
    <row r="141" spans="1:12" x14ac:dyDescent="0.35">
      <c r="A141" s="175"/>
      <c r="B141" s="175"/>
      <c r="C141" s="175"/>
      <c r="D141" s="175"/>
      <c r="E141" s="175"/>
      <c r="F141" s="175"/>
      <c r="G141" s="175"/>
      <c r="H141" s="175"/>
      <c r="I141" s="175"/>
      <c r="J141" s="175"/>
      <c r="K141" s="175"/>
      <c r="L141" s="175"/>
    </row>
    <row r="142" spans="1:12" ht="20" x14ac:dyDescent="0.35">
      <c r="A142" s="292" t="s">
        <v>106</v>
      </c>
      <c r="B142" s="293"/>
      <c r="C142" s="293"/>
      <c r="D142" s="293"/>
      <c r="E142" s="293"/>
      <c r="F142" s="293"/>
      <c r="G142" s="293"/>
      <c r="H142" s="293"/>
      <c r="I142" s="293"/>
      <c r="J142" s="293"/>
      <c r="K142" s="293"/>
      <c r="L142" s="294"/>
    </row>
    <row r="143" spans="1:12" x14ac:dyDescent="0.35">
      <c r="A143" s="175"/>
      <c r="B143" s="175"/>
      <c r="C143" s="175"/>
      <c r="D143" s="175"/>
      <c r="E143" s="175"/>
      <c r="F143" s="175"/>
      <c r="G143" s="175"/>
      <c r="H143" s="175"/>
      <c r="I143" s="175"/>
      <c r="J143" s="175"/>
      <c r="K143" s="175"/>
      <c r="L143" s="175"/>
    </row>
    <row r="144" spans="1:12" ht="34" customHeight="1" x14ac:dyDescent="0.35">
      <c r="A144" s="226" t="s">
        <v>96</v>
      </c>
      <c r="B144" s="227"/>
      <c r="C144" s="228"/>
      <c r="D144" s="226" t="s">
        <v>16</v>
      </c>
      <c r="E144" s="227"/>
      <c r="F144" s="227"/>
      <c r="G144" s="227"/>
      <c r="H144" s="227"/>
      <c r="I144" s="227"/>
      <c r="J144" s="228"/>
      <c r="K144" s="21" t="s">
        <v>17</v>
      </c>
      <c r="L144" s="21" t="s">
        <v>18</v>
      </c>
    </row>
    <row r="145" spans="1:14" ht="46" customHeight="1" x14ac:dyDescent="0.35">
      <c r="A145" s="225" t="s">
        <v>107</v>
      </c>
      <c r="B145" s="225"/>
      <c r="C145" s="225"/>
      <c r="D145" s="261" t="s">
        <v>108</v>
      </c>
      <c r="E145" s="261"/>
      <c r="F145" s="261"/>
      <c r="G145" s="261"/>
      <c r="H145" s="261"/>
      <c r="I145" s="261"/>
      <c r="J145" s="261"/>
      <c r="K145" s="10">
        <v>2</v>
      </c>
      <c r="L145" s="8">
        <v>0</v>
      </c>
    </row>
    <row r="146" spans="1:14" ht="16.5" customHeight="1" x14ac:dyDescent="0.35">
      <c r="A146" s="266" t="s">
        <v>21</v>
      </c>
      <c r="B146" s="266"/>
      <c r="C146" s="266"/>
      <c r="D146" s="266"/>
      <c r="E146" s="266"/>
      <c r="F146" s="266"/>
      <c r="G146" s="266"/>
      <c r="H146" s="266"/>
      <c r="I146" s="266"/>
      <c r="J146" s="266"/>
      <c r="K146" s="266"/>
      <c r="L146" s="266"/>
    </row>
    <row r="147" spans="1:14" ht="67" customHeight="1" x14ac:dyDescent="0.35">
      <c r="A147" s="262" t="s">
        <v>373</v>
      </c>
      <c r="B147" s="262"/>
      <c r="C147" s="262"/>
      <c r="D147" s="262"/>
      <c r="E147" s="262"/>
      <c r="F147" s="262"/>
      <c r="G147" s="262"/>
      <c r="H147" s="262"/>
      <c r="I147" s="262"/>
      <c r="J147" s="262"/>
      <c r="K147" s="262"/>
      <c r="L147" s="262"/>
    </row>
    <row r="148" spans="1:14" x14ac:dyDescent="0.35">
      <c r="A148" s="325"/>
      <c r="B148" s="220"/>
      <c r="C148" s="220"/>
      <c r="D148" s="220"/>
      <c r="E148" s="220"/>
      <c r="F148" s="220"/>
      <c r="G148" s="220"/>
      <c r="H148" s="220"/>
      <c r="I148" s="220"/>
      <c r="J148" s="220"/>
      <c r="K148" s="220"/>
      <c r="L148" s="220"/>
    </row>
    <row r="149" spans="1:14" ht="34" customHeight="1" x14ac:dyDescent="0.35">
      <c r="A149" s="226" t="s">
        <v>96</v>
      </c>
      <c r="B149" s="227"/>
      <c r="C149" s="228"/>
      <c r="D149" s="226" t="s">
        <v>16</v>
      </c>
      <c r="E149" s="227"/>
      <c r="F149" s="227"/>
      <c r="G149" s="227"/>
      <c r="H149" s="227"/>
      <c r="I149" s="227"/>
      <c r="J149" s="228"/>
      <c r="K149" s="129" t="s">
        <v>17</v>
      </c>
      <c r="L149" s="129" t="s">
        <v>18</v>
      </c>
    </row>
    <row r="150" spans="1:14" ht="70.5" customHeight="1" x14ac:dyDescent="0.35">
      <c r="A150" s="225" t="s">
        <v>109</v>
      </c>
      <c r="B150" s="225"/>
      <c r="C150" s="225"/>
      <c r="D150" s="261" t="s">
        <v>362</v>
      </c>
      <c r="E150" s="261"/>
      <c r="F150" s="261"/>
      <c r="G150" s="261"/>
      <c r="H150" s="261"/>
      <c r="I150" s="261"/>
      <c r="J150" s="261"/>
      <c r="K150" s="10">
        <v>3</v>
      </c>
      <c r="L150" s="19">
        <v>0</v>
      </c>
      <c r="N150" s="25"/>
    </row>
    <row r="151" spans="1:14" ht="15.65" customHeight="1" x14ac:dyDescent="0.35">
      <c r="A151" s="266" t="s">
        <v>21</v>
      </c>
      <c r="B151" s="266"/>
      <c r="C151" s="266"/>
      <c r="D151" s="266"/>
      <c r="E151" s="266"/>
      <c r="F151" s="266"/>
      <c r="G151" s="266"/>
      <c r="H151" s="266"/>
      <c r="I151" s="266"/>
      <c r="J151" s="266"/>
      <c r="K151" s="266"/>
      <c r="L151" s="266"/>
    </row>
    <row r="152" spans="1:14" ht="67.5" customHeight="1" x14ac:dyDescent="0.35">
      <c r="A152" s="262" t="s">
        <v>405</v>
      </c>
      <c r="B152" s="262"/>
      <c r="C152" s="262"/>
      <c r="D152" s="262"/>
      <c r="E152" s="262"/>
      <c r="F152" s="262"/>
      <c r="G152" s="262"/>
      <c r="H152" s="262"/>
      <c r="I152" s="262"/>
      <c r="J152" s="262"/>
      <c r="K152" s="262"/>
      <c r="L152" s="262"/>
    </row>
    <row r="153" spans="1:14" x14ac:dyDescent="0.35">
      <c r="A153" s="262" t="s">
        <v>374</v>
      </c>
      <c r="B153" s="262"/>
      <c r="C153" s="262"/>
      <c r="D153" s="262"/>
      <c r="E153" s="262"/>
      <c r="F153" s="262"/>
      <c r="G153" s="262"/>
      <c r="H153" s="262"/>
      <c r="I153" s="262"/>
      <c r="J153" s="262"/>
      <c r="K153" s="262"/>
      <c r="L153" s="262"/>
    </row>
    <row r="154" spans="1:14" ht="35.25" customHeight="1" x14ac:dyDescent="0.35">
      <c r="A154" s="243" t="s">
        <v>375</v>
      </c>
      <c r="B154" s="243"/>
      <c r="C154" s="243"/>
      <c r="D154" s="243"/>
      <c r="E154" s="243"/>
      <c r="F154" s="243"/>
      <c r="G154" s="243"/>
      <c r="H154" s="243"/>
      <c r="I154" s="243"/>
      <c r="J154" s="243"/>
      <c r="K154" s="243"/>
      <c r="L154" s="244"/>
    </row>
    <row r="155" spans="1:14" ht="69" customHeight="1" x14ac:dyDescent="0.35">
      <c r="A155" s="248" t="s">
        <v>401</v>
      </c>
      <c r="B155" s="248"/>
      <c r="C155" s="248"/>
      <c r="D155" s="248"/>
      <c r="E155" s="248"/>
      <c r="F155" s="248"/>
      <c r="G155" s="248"/>
      <c r="H155" s="248"/>
      <c r="I155" s="248"/>
      <c r="J155" s="248"/>
      <c r="K155" s="248"/>
      <c r="L155" s="249"/>
    </row>
    <row r="156" spans="1:14" ht="15.75" customHeight="1" x14ac:dyDescent="0.35">
      <c r="A156" s="362"/>
      <c r="B156" s="362"/>
      <c r="C156" s="362"/>
      <c r="D156" s="362"/>
      <c r="E156" s="362"/>
      <c r="F156" s="362"/>
      <c r="G156" s="362"/>
      <c r="H156" s="362"/>
      <c r="I156" s="362"/>
      <c r="J156" s="362"/>
      <c r="K156" s="362"/>
      <c r="L156" s="362"/>
    </row>
    <row r="157" spans="1:14" ht="34" customHeight="1" x14ac:dyDescent="0.35">
      <c r="A157" s="226" t="s">
        <v>110</v>
      </c>
      <c r="B157" s="227"/>
      <c r="C157" s="228"/>
      <c r="D157" s="226" t="s">
        <v>16</v>
      </c>
      <c r="E157" s="227"/>
      <c r="F157" s="227"/>
      <c r="G157" s="227"/>
      <c r="H157" s="227"/>
      <c r="I157" s="227"/>
      <c r="J157" s="228"/>
      <c r="K157" s="21" t="s">
        <v>17</v>
      </c>
      <c r="L157" s="21" t="s">
        <v>18</v>
      </c>
    </row>
    <row r="158" spans="1:14" ht="105" customHeight="1" x14ac:dyDescent="0.35">
      <c r="A158" s="225" t="s">
        <v>111</v>
      </c>
      <c r="B158" s="225"/>
      <c r="C158" s="225"/>
      <c r="D158" s="261" t="s">
        <v>407</v>
      </c>
      <c r="E158" s="261"/>
      <c r="F158" s="261"/>
      <c r="G158" s="261"/>
      <c r="H158" s="261"/>
      <c r="I158" s="261"/>
      <c r="J158" s="261"/>
      <c r="K158" s="10">
        <v>21</v>
      </c>
      <c r="L158" s="8">
        <f>SUM(L161,LARGE(L165:L196,ROW(1:1)),LARGE(L165:L196,ROW(2:2)),LARGE(L165:L196,ROW(3:3)),LARGE(L165:L196,ROW(4:4)),LARGE(L165:L196,ROW(5:5)))</f>
        <v>3</v>
      </c>
    </row>
    <row r="159" spans="1:14" ht="21" customHeight="1" x14ac:dyDescent="0.35">
      <c r="A159" s="266" t="s">
        <v>21</v>
      </c>
      <c r="B159" s="266"/>
      <c r="C159" s="266"/>
      <c r="D159" s="266"/>
      <c r="E159" s="266"/>
      <c r="F159" s="266"/>
      <c r="G159" s="266"/>
      <c r="H159" s="266"/>
      <c r="I159" s="266"/>
      <c r="J159" s="266"/>
      <c r="K159" s="266"/>
      <c r="L159" s="266"/>
      <c r="M159" s="5"/>
    </row>
    <row r="160" spans="1:14" ht="21" customHeight="1" x14ac:dyDescent="0.35">
      <c r="A160" s="281" t="s">
        <v>444</v>
      </c>
      <c r="B160" s="282"/>
      <c r="C160" s="282"/>
      <c r="D160" s="282"/>
      <c r="E160" s="282"/>
      <c r="F160" s="282"/>
      <c r="G160" s="282"/>
      <c r="H160" s="282"/>
      <c r="I160" s="282"/>
      <c r="J160" s="282"/>
      <c r="K160" s="282"/>
      <c r="L160" s="283"/>
      <c r="M160" s="5"/>
    </row>
    <row r="161" spans="1:13" ht="36.65" customHeight="1" x14ac:dyDescent="0.35">
      <c r="A161" s="211" t="s">
        <v>447</v>
      </c>
      <c r="B161" s="211"/>
      <c r="C161" s="211"/>
      <c r="D161" s="211"/>
      <c r="E161" s="211"/>
      <c r="F161" s="211"/>
      <c r="G161" s="211"/>
      <c r="H161" s="211"/>
      <c r="I161" s="211"/>
      <c r="J161" s="211"/>
      <c r="K161" s="114">
        <v>1</v>
      </c>
      <c r="L161" s="114">
        <v>0</v>
      </c>
      <c r="M161" s="5"/>
    </row>
    <row r="162" spans="1:13" ht="20.5" customHeight="1" x14ac:dyDescent="0.35">
      <c r="A162" s="281" t="s">
        <v>445</v>
      </c>
      <c r="B162" s="282"/>
      <c r="C162" s="282"/>
      <c r="D162" s="282"/>
      <c r="E162" s="282"/>
      <c r="F162" s="282"/>
      <c r="G162" s="282"/>
      <c r="H162" s="282"/>
      <c r="I162" s="282"/>
      <c r="J162" s="282"/>
      <c r="K162" s="282"/>
      <c r="L162" s="283"/>
      <c r="M162" s="5"/>
    </row>
    <row r="163" spans="1:13" ht="32.25" customHeight="1" x14ac:dyDescent="0.35">
      <c r="A163" s="245" t="s">
        <v>446</v>
      </c>
      <c r="B163" s="246"/>
      <c r="C163" s="246"/>
      <c r="D163" s="246"/>
      <c r="E163" s="246"/>
      <c r="F163" s="246"/>
      <c r="G163" s="246"/>
      <c r="H163" s="246"/>
      <c r="I163" s="246"/>
      <c r="J163" s="246"/>
      <c r="K163" s="246"/>
      <c r="L163" s="290"/>
      <c r="M163" s="5"/>
    </row>
    <row r="164" spans="1:13" ht="34" customHeight="1" x14ac:dyDescent="0.35">
      <c r="A164" s="295" t="s">
        <v>112</v>
      </c>
      <c r="B164" s="295"/>
      <c r="C164" s="295"/>
      <c r="D164" s="21" t="s">
        <v>113</v>
      </c>
      <c r="E164" s="21" t="s">
        <v>114</v>
      </c>
      <c r="F164" s="295" t="s">
        <v>115</v>
      </c>
      <c r="G164" s="295"/>
      <c r="H164" s="295"/>
      <c r="I164" s="295"/>
      <c r="J164" s="295"/>
      <c r="K164" s="21" t="s">
        <v>17</v>
      </c>
      <c r="L164" s="21" t="s">
        <v>18</v>
      </c>
    </row>
    <row r="165" spans="1:13" x14ac:dyDescent="0.35">
      <c r="A165" s="225" t="s">
        <v>430</v>
      </c>
      <c r="B165" s="225"/>
      <c r="C165" s="225"/>
      <c r="D165" s="257">
        <v>15.03</v>
      </c>
      <c r="E165" s="10" t="s">
        <v>116</v>
      </c>
      <c r="F165" s="253" t="str">
        <f>'QM Calculation Tool'!H19</f>
        <v>Score of 2.41% or less</v>
      </c>
      <c r="G165" s="253"/>
      <c r="H165" s="253"/>
      <c r="I165" s="253"/>
      <c r="J165" s="253"/>
      <c r="K165" s="10">
        <v>4</v>
      </c>
      <c r="L165" s="250">
        <f>'QM Calculation Tool'!M19</f>
        <v>3</v>
      </c>
      <c r="M165" s="6"/>
    </row>
    <row r="166" spans="1:13" ht="15.65" customHeight="1" x14ac:dyDescent="0.35">
      <c r="A166" s="225"/>
      <c r="B166" s="225"/>
      <c r="C166" s="225"/>
      <c r="D166" s="258"/>
      <c r="E166" s="10" t="s">
        <v>117</v>
      </c>
      <c r="F166" s="253" t="str">
        <f>'QM Calculation Tool'!H20</f>
        <v>Score &gt;2.41% but &lt;=3.08%</v>
      </c>
      <c r="G166" s="253"/>
      <c r="H166" s="253"/>
      <c r="I166" s="253"/>
      <c r="J166" s="253"/>
      <c r="K166" s="10">
        <v>3</v>
      </c>
      <c r="L166" s="251"/>
      <c r="M166" s="6"/>
    </row>
    <row r="167" spans="1:13" ht="15.65" customHeight="1" x14ac:dyDescent="0.35">
      <c r="A167" s="225"/>
      <c r="B167" s="225"/>
      <c r="C167" s="225"/>
      <c r="D167" s="258"/>
      <c r="E167" s="10" t="s">
        <v>118</v>
      </c>
      <c r="F167" s="253" t="str">
        <f>'QM Calculation Tool'!H21</f>
        <v>Score &gt;3.71% but &lt;=4.00%</v>
      </c>
      <c r="G167" s="253"/>
      <c r="H167" s="253"/>
      <c r="I167" s="253"/>
      <c r="J167" s="253"/>
      <c r="K167" s="10">
        <v>2</v>
      </c>
      <c r="L167" s="251"/>
      <c r="M167" s="6"/>
    </row>
    <row r="168" spans="1:13" ht="15.65" customHeight="1" x14ac:dyDescent="0.35">
      <c r="A168" s="225"/>
      <c r="B168" s="225"/>
      <c r="C168" s="225"/>
      <c r="D168" s="259"/>
      <c r="E168" s="10" t="s">
        <v>119</v>
      </c>
      <c r="F168" s="253" t="str">
        <f>'QM Calculation Tool'!H22</f>
        <v>Score &gt;4.00% but &lt;=4.45%</v>
      </c>
      <c r="G168" s="253"/>
      <c r="H168" s="253"/>
      <c r="I168" s="253"/>
      <c r="J168" s="253"/>
      <c r="K168" s="10">
        <v>1</v>
      </c>
      <c r="L168" s="252"/>
      <c r="M168" s="6"/>
    </row>
    <row r="169" spans="1:13" ht="15.65" customHeight="1" x14ac:dyDescent="0.35">
      <c r="A169" s="235" t="s">
        <v>431</v>
      </c>
      <c r="B169" s="235"/>
      <c r="C169" s="235"/>
      <c r="D169" s="236">
        <v>13.02</v>
      </c>
      <c r="E169" s="24" t="s">
        <v>116</v>
      </c>
      <c r="F169" s="239" t="str">
        <f>'QM Calculation Tool'!H23</f>
        <v>Score of 1.68%</v>
      </c>
      <c r="G169" s="239"/>
      <c r="H169" s="239"/>
      <c r="I169" s="239"/>
      <c r="J169" s="239"/>
      <c r="K169" s="24">
        <v>4</v>
      </c>
      <c r="L169" s="240">
        <f>'QM Calculation Tool'!M23</f>
        <v>0</v>
      </c>
    </row>
    <row r="170" spans="1:13" ht="15.65" customHeight="1" x14ac:dyDescent="0.35">
      <c r="A170" s="235"/>
      <c r="B170" s="235"/>
      <c r="C170" s="235"/>
      <c r="D170" s="237"/>
      <c r="E170" s="24" t="s">
        <v>117</v>
      </c>
      <c r="F170" s="239" t="str">
        <f>'QM Calculation Tool'!H24</f>
        <v>Score &gt;1.68% but &lt;=2.00%</v>
      </c>
      <c r="G170" s="239"/>
      <c r="H170" s="239"/>
      <c r="I170" s="239"/>
      <c r="J170" s="239"/>
      <c r="K170" s="24">
        <v>3</v>
      </c>
      <c r="L170" s="241"/>
    </row>
    <row r="171" spans="1:13" ht="15.65" customHeight="1" x14ac:dyDescent="0.35">
      <c r="A171" s="235"/>
      <c r="B171" s="235"/>
      <c r="C171" s="235"/>
      <c r="D171" s="237"/>
      <c r="E171" s="24" t="s">
        <v>118</v>
      </c>
      <c r="F171" s="239" t="str">
        <f>'QM Calculation Tool'!H25</f>
        <v>Score &gt;2.22% but &lt;=2.51%</v>
      </c>
      <c r="G171" s="239"/>
      <c r="H171" s="239"/>
      <c r="I171" s="239"/>
      <c r="J171" s="239"/>
      <c r="K171" s="24">
        <v>2</v>
      </c>
      <c r="L171" s="241"/>
    </row>
    <row r="172" spans="1:13" ht="15.65" customHeight="1" x14ac:dyDescent="0.35">
      <c r="A172" s="235"/>
      <c r="B172" s="235"/>
      <c r="C172" s="235"/>
      <c r="D172" s="238"/>
      <c r="E172" s="24" t="s">
        <v>119</v>
      </c>
      <c r="F172" s="239" t="str">
        <f>'QM Calculation Tool'!H26</f>
        <v>Score &gt;2.51% but &lt;=3.30%</v>
      </c>
      <c r="G172" s="239"/>
      <c r="H172" s="239"/>
      <c r="I172" s="239"/>
      <c r="J172" s="239"/>
      <c r="K172" s="24">
        <v>1</v>
      </c>
      <c r="L172" s="242"/>
    </row>
    <row r="173" spans="1:13" ht="15.65" customHeight="1" x14ac:dyDescent="0.35">
      <c r="A173" s="225" t="s">
        <v>432</v>
      </c>
      <c r="B173" s="225"/>
      <c r="C173" s="225"/>
      <c r="D173" s="257">
        <v>31.03</v>
      </c>
      <c r="E173" s="10" t="s">
        <v>116</v>
      </c>
      <c r="F173" s="253" t="str">
        <f>'QM Calculation Tool'!H27</f>
        <v>Score of 10.90% or less</v>
      </c>
      <c r="G173" s="253"/>
      <c r="H173" s="253"/>
      <c r="I173" s="253"/>
      <c r="J173" s="253"/>
      <c r="K173" s="10">
        <v>4</v>
      </c>
      <c r="L173" s="250">
        <f>'QM Calculation Tool'!M27</f>
        <v>0</v>
      </c>
    </row>
    <row r="174" spans="1:13" ht="15.65" customHeight="1" x14ac:dyDescent="0.35">
      <c r="A174" s="225"/>
      <c r="B174" s="225"/>
      <c r="C174" s="225"/>
      <c r="D174" s="258"/>
      <c r="E174" s="10" t="s">
        <v>117</v>
      </c>
      <c r="F174" s="253" t="str">
        <f>'QM Calculation Tool'!H28</f>
        <v>Score &gt;10.90% but &lt;=11.91%</v>
      </c>
      <c r="G174" s="253"/>
      <c r="H174" s="253"/>
      <c r="I174" s="253"/>
      <c r="J174" s="253"/>
      <c r="K174" s="10">
        <v>3</v>
      </c>
      <c r="L174" s="251"/>
    </row>
    <row r="175" spans="1:13" ht="15.65" customHeight="1" x14ac:dyDescent="0.35">
      <c r="A175" s="225"/>
      <c r="B175" s="225"/>
      <c r="C175" s="225"/>
      <c r="D175" s="258"/>
      <c r="E175" s="10" t="s">
        <v>118</v>
      </c>
      <c r="F175" s="253" t="str">
        <f>'QM Calculation Tool'!H29</f>
        <v>Score &gt;13.08% but &lt;=14.51%</v>
      </c>
      <c r="G175" s="253"/>
      <c r="H175" s="253"/>
      <c r="I175" s="253"/>
      <c r="J175" s="253"/>
      <c r="K175" s="10">
        <v>2</v>
      </c>
      <c r="L175" s="251"/>
    </row>
    <row r="176" spans="1:13" ht="15.65" customHeight="1" x14ac:dyDescent="0.35">
      <c r="A176" s="225"/>
      <c r="B176" s="225"/>
      <c r="C176" s="225"/>
      <c r="D176" s="259"/>
      <c r="E176" s="10" t="s">
        <v>119</v>
      </c>
      <c r="F176" s="253" t="str">
        <f>'QM Calculation Tool'!H30</f>
        <v>Score &gt;14.51% but &lt;=16.50%</v>
      </c>
      <c r="G176" s="253"/>
      <c r="H176" s="253"/>
      <c r="I176" s="253"/>
      <c r="J176" s="253"/>
      <c r="K176" s="10">
        <v>1</v>
      </c>
      <c r="L176" s="252"/>
    </row>
    <row r="177" spans="1:12" ht="15.65" customHeight="1" x14ac:dyDescent="0.35">
      <c r="A177" s="235" t="s">
        <v>433</v>
      </c>
      <c r="B177" s="235"/>
      <c r="C177" s="235"/>
      <c r="D177" s="236">
        <v>30.02</v>
      </c>
      <c r="E177" s="24" t="s">
        <v>116</v>
      </c>
      <c r="F177" s="239" t="str">
        <f>'QM Calculation Tool'!H31</f>
        <v>Score of 0.00% or less</v>
      </c>
      <c r="G177" s="239"/>
      <c r="H177" s="239"/>
      <c r="I177" s="239"/>
      <c r="J177" s="239"/>
      <c r="K177" s="24">
        <v>4</v>
      </c>
      <c r="L177" s="240">
        <f>'QM Calculation Tool'!M31</f>
        <v>0</v>
      </c>
    </row>
    <row r="178" spans="1:12" ht="15.65" customHeight="1" x14ac:dyDescent="0.35">
      <c r="A178" s="235"/>
      <c r="B178" s="235"/>
      <c r="C178" s="235"/>
      <c r="D178" s="237"/>
      <c r="E178" s="24" t="s">
        <v>117</v>
      </c>
      <c r="F178" s="239" t="str">
        <f>'QM Calculation Tool'!H32</f>
        <v>Score &gt;0.00% but &lt;=0.81%</v>
      </c>
      <c r="G178" s="239"/>
      <c r="H178" s="239"/>
      <c r="I178" s="239"/>
      <c r="J178" s="239"/>
      <c r="K178" s="24">
        <v>3</v>
      </c>
      <c r="L178" s="241"/>
    </row>
    <row r="179" spans="1:12" ht="15.65" customHeight="1" x14ac:dyDescent="0.35">
      <c r="A179" s="235"/>
      <c r="B179" s="235"/>
      <c r="C179" s="235"/>
      <c r="D179" s="237"/>
      <c r="E179" s="24" t="s">
        <v>118</v>
      </c>
      <c r="F179" s="239" t="str">
        <f>'QM Calculation Tool'!H33</f>
        <v>Score &gt;1.00% but &lt;=1.33%</v>
      </c>
      <c r="G179" s="239"/>
      <c r="H179" s="239"/>
      <c r="I179" s="239"/>
      <c r="J179" s="239"/>
      <c r="K179" s="24">
        <v>2</v>
      </c>
      <c r="L179" s="241"/>
    </row>
    <row r="180" spans="1:12" ht="15.65" customHeight="1" x14ac:dyDescent="0.35">
      <c r="A180" s="235"/>
      <c r="B180" s="235"/>
      <c r="C180" s="235"/>
      <c r="D180" s="238"/>
      <c r="E180" s="24" t="s">
        <v>119</v>
      </c>
      <c r="F180" s="239" t="str">
        <f>'QM Calculation Tool'!H34</f>
        <v>Score &gt;1.33% but &lt;=2.12%</v>
      </c>
      <c r="G180" s="239"/>
      <c r="H180" s="239"/>
      <c r="I180" s="239"/>
      <c r="J180" s="239"/>
      <c r="K180" s="24">
        <v>1</v>
      </c>
      <c r="L180" s="242"/>
    </row>
    <row r="181" spans="1:12" ht="15.65" customHeight="1" x14ac:dyDescent="0.35">
      <c r="A181" s="225" t="s">
        <v>434</v>
      </c>
      <c r="B181" s="225"/>
      <c r="C181" s="225"/>
      <c r="D181" s="257">
        <v>25.02</v>
      </c>
      <c r="E181" s="10" t="s">
        <v>116</v>
      </c>
      <c r="F181" s="253" t="str">
        <f>'QM Calculation Tool'!H35</f>
        <v>Score of 32.70% or less</v>
      </c>
      <c r="G181" s="253"/>
      <c r="H181" s="253"/>
      <c r="I181" s="253"/>
      <c r="J181" s="253"/>
      <c r="K181" s="10">
        <v>4</v>
      </c>
      <c r="L181" s="250">
        <f>'QM Calculation Tool'!M35</f>
        <v>0</v>
      </c>
    </row>
    <row r="182" spans="1:12" ht="15.65" customHeight="1" x14ac:dyDescent="0.35">
      <c r="A182" s="225"/>
      <c r="B182" s="225"/>
      <c r="C182" s="225"/>
      <c r="D182" s="258"/>
      <c r="E182" s="10" t="s">
        <v>117</v>
      </c>
      <c r="F182" s="253" t="str">
        <f>'QM Calculation Tool'!H36</f>
        <v>Score &gt;32.70% but &lt;=34.58%</v>
      </c>
      <c r="G182" s="253"/>
      <c r="H182" s="253"/>
      <c r="I182" s="253"/>
      <c r="J182" s="253"/>
      <c r="K182" s="10">
        <v>3</v>
      </c>
      <c r="L182" s="251"/>
    </row>
    <row r="183" spans="1:12" ht="15.65" customHeight="1" x14ac:dyDescent="0.35">
      <c r="A183" s="225"/>
      <c r="B183" s="225"/>
      <c r="C183" s="225"/>
      <c r="D183" s="258"/>
      <c r="E183" s="10" t="s">
        <v>118</v>
      </c>
      <c r="F183" s="253" t="str">
        <f>'QM Calculation Tool'!H37</f>
        <v>Score &gt;36.42% but &lt;=37.30%</v>
      </c>
      <c r="G183" s="253"/>
      <c r="H183" s="253"/>
      <c r="I183" s="253"/>
      <c r="J183" s="253"/>
      <c r="K183" s="10">
        <v>2</v>
      </c>
      <c r="L183" s="251"/>
    </row>
    <row r="184" spans="1:12" ht="15.65" customHeight="1" x14ac:dyDescent="0.35">
      <c r="A184" s="225"/>
      <c r="B184" s="225"/>
      <c r="C184" s="225"/>
      <c r="D184" s="259"/>
      <c r="E184" s="10" t="s">
        <v>119</v>
      </c>
      <c r="F184" s="253" t="str">
        <f>'QM Calculation Tool'!H38</f>
        <v>Score &gt;37.30% but &lt;=42.43%</v>
      </c>
      <c r="G184" s="253"/>
      <c r="H184" s="253"/>
      <c r="I184" s="253"/>
      <c r="J184" s="253"/>
      <c r="K184" s="10">
        <v>1</v>
      </c>
      <c r="L184" s="252"/>
    </row>
    <row r="185" spans="1:12" ht="15.65" customHeight="1" x14ac:dyDescent="0.35">
      <c r="A185" s="235" t="s">
        <v>435</v>
      </c>
      <c r="B185" s="235"/>
      <c r="C185" s="235"/>
      <c r="D185" s="236">
        <v>29.02</v>
      </c>
      <c r="E185" s="24" t="s">
        <v>116</v>
      </c>
      <c r="F185" s="239" t="str">
        <f>'QM Calculation Tool'!H39</f>
        <v>Score of 3.44% or less</v>
      </c>
      <c r="G185" s="239"/>
      <c r="H185" s="239"/>
      <c r="I185" s="239"/>
      <c r="J185" s="239"/>
      <c r="K185" s="24">
        <v>4</v>
      </c>
      <c r="L185" s="240">
        <f>'QM Calculation Tool'!M39</f>
        <v>0</v>
      </c>
    </row>
    <row r="186" spans="1:12" ht="15.65" customHeight="1" x14ac:dyDescent="0.35">
      <c r="A186" s="235"/>
      <c r="B186" s="235"/>
      <c r="C186" s="235"/>
      <c r="D186" s="237"/>
      <c r="E186" s="24" t="s">
        <v>117</v>
      </c>
      <c r="F186" s="239" t="str">
        <f>'QM Calculation Tool'!H40</f>
        <v>Score &gt;3.44% but &lt;=3.78%</v>
      </c>
      <c r="G186" s="239"/>
      <c r="H186" s="239"/>
      <c r="I186" s="239"/>
      <c r="J186" s="239"/>
      <c r="K186" s="24">
        <v>3</v>
      </c>
      <c r="L186" s="241"/>
    </row>
    <row r="187" spans="1:12" ht="15.65" customHeight="1" x14ac:dyDescent="0.35">
      <c r="A187" s="235"/>
      <c r="B187" s="235"/>
      <c r="C187" s="235"/>
      <c r="D187" s="237"/>
      <c r="E187" s="24" t="s">
        <v>118</v>
      </c>
      <c r="F187" s="239" t="str">
        <f>'QM Calculation Tool'!H41</f>
        <v>Score &gt;4.01% but &lt;=4.37%</v>
      </c>
      <c r="G187" s="239"/>
      <c r="H187" s="239"/>
      <c r="I187" s="239"/>
      <c r="J187" s="239"/>
      <c r="K187" s="24">
        <v>2</v>
      </c>
      <c r="L187" s="241"/>
    </row>
    <row r="188" spans="1:12" ht="15.65" customHeight="1" x14ac:dyDescent="0.35">
      <c r="A188" s="235"/>
      <c r="B188" s="235"/>
      <c r="C188" s="235"/>
      <c r="D188" s="238"/>
      <c r="E188" s="24" t="s">
        <v>119</v>
      </c>
      <c r="F188" s="239" t="str">
        <f>'QM Calculation Tool'!H42</f>
        <v>Score &gt;4.37% but &lt;=5.05%</v>
      </c>
      <c r="G188" s="239"/>
      <c r="H188" s="239"/>
      <c r="I188" s="239"/>
      <c r="J188" s="239"/>
      <c r="K188" s="24">
        <v>1</v>
      </c>
      <c r="L188" s="242"/>
    </row>
    <row r="189" spans="1:12" ht="15.65" customHeight="1" x14ac:dyDescent="0.35">
      <c r="A189" s="225" t="s">
        <v>120</v>
      </c>
      <c r="B189" s="225"/>
      <c r="C189" s="225"/>
      <c r="D189" s="257">
        <v>28.02</v>
      </c>
      <c r="E189" s="10" t="s">
        <v>116</v>
      </c>
      <c r="F189" s="253" t="str">
        <f>'QM Calculation Tool'!H43</f>
        <v>Score of 10.61% or less</v>
      </c>
      <c r="G189" s="253"/>
      <c r="H189" s="253"/>
      <c r="I189" s="253"/>
      <c r="J189" s="253"/>
      <c r="K189" s="10">
        <v>4</v>
      </c>
      <c r="L189" s="250">
        <f>'QM Calculation Tool'!M43</f>
        <v>0</v>
      </c>
    </row>
    <row r="190" spans="1:12" ht="15.65" customHeight="1" x14ac:dyDescent="0.35">
      <c r="A190" s="225"/>
      <c r="B190" s="225"/>
      <c r="C190" s="225"/>
      <c r="D190" s="258"/>
      <c r="E190" s="10" t="s">
        <v>117</v>
      </c>
      <c r="F190" s="253" t="str">
        <f>'QM Calculation Tool'!H44</f>
        <v>Score &gt;10.61% but &lt;=11.21%</v>
      </c>
      <c r="G190" s="253"/>
      <c r="H190" s="253"/>
      <c r="I190" s="253"/>
      <c r="J190" s="253"/>
      <c r="K190" s="10">
        <v>3</v>
      </c>
      <c r="L190" s="251"/>
    </row>
    <row r="191" spans="1:12" ht="15.65" customHeight="1" x14ac:dyDescent="0.35">
      <c r="A191" s="225"/>
      <c r="B191" s="225"/>
      <c r="C191" s="225"/>
      <c r="D191" s="258"/>
      <c r="E191" s="10" t="s">
        <v>118</v>
      </c>
      <c r="F191" s="253" t="str">
        <f>'QM Calculation Tool'!H45</f>
        <v>Score &gt;11.77% but &lt;=12.80%</v>
      </c>
      <c r="G191" s="253"/>
      <c r="H191" s="253"/>
      <c r="I191" s="253"/>
      <c r="J191" s="253"/>
      <c r="K191" s="10">
        <v>2</v>
      </c>
      <c r="L191" s="251"/>
    </row>
    <row r="192" spans="1:12" ht="15.65" customHeight="1" x14ac:dyDescent="0.35">
      <c r="A192" s="225"/>
      <c r="B192" s="225"/>
      <c r="C192" s="225"/>
      <c r="D192" s="259"/>
      <c r="E192" s="10" t="s">
        <v>119</v>
      </c>
      <c r="F192" s="253" t="str">
        <f>'QM Calculation Tool'!H46</f>
        <v>Score &gt;12.80% but &lt;=13.99%</v>
      </c>
      <c r="G192" s="253"/>
      <c r="H192" s="253"/>
      <c r="I192" s="253"/>
      <c r="J192" s="253"/>
      <c r="K192" s="10">
        <v>1</v>
      </c>
      <c r="L192" s="252"/>
    </row>
    <row r="193" spans="1:13" ht="15.65" customHeight="1" x14ac:dyDescent="0.35">
      <c r="A193" s="235" t="s">
        <v>448</v>
      </c>
      <c r="B193" s="235"/>
      <c r="C193" s="235"/>
      <c r="D193" s="236">
        <v>35.03</v>
      </c>
      <c r="E193" s="24" t="s">
        <v>116</v>
      </c>
      <c r="F193" s="239" t="str">
        <f>'QM Calculation Tool'!H47</f>
        <v>Score of 14.82% or less</v>
      </c>
      <c r="G193" s="239"/>
      <c r="H193" s="239"/>
      <c r="I193" s="239"/>
      <c r="J193" s="239"/>
      <c r="K193" s="24">
        <v>4</v>
      </c>
      <c r="L193" s="240">
        <f>'QM Calculation Tool'!M47</f>
        <v>0</v>
      </c>
    </row>
    <row r="194" spans="1:13" ht="15.65" customHeight="1" x14ac:dyDescent="0.35">
      <c r="A194" s="235"/>
      <c r="B194" s="235"/>
      <c r="C194" s="235"/>
      <c r="D194" s="237"/>
      <c r="E194" s="24" t="s">
        <v>117</v>
      </c>
      <c r="F194" s="239" t="str">
        <f>'QM Calculation Tool'!H48</f>
        <v>Score &gt;14.82% but &lt;=15.32%</v>
      </c>
      <c r="G194" s="239"/>
      <c r="H194" s="239"/>
      <c r="I194" s="239"/>
      <c r="J194" s="239"/>
      <c r="K194" s="24">
        <v>3</v>
      </c>
      <c r="L194" s="241"/>
    </row>
    <row r="195" spans="1:13" ht="15.65" customHeight="1" x14ac:dyDescent="0.35">
      <c r="A195" s="235"/>
      <c r="B195" s="235"/>
      <c r="C195" s="235"/>
      <c r="D195" s="237"/>
      <c r="E195" s="24" t="s">
        <v>118</v>
      </c>
      <c r="F195" s="239" t="str">
        <f>'QM Calculation Tool'!H49</f>
        <v>Score &gt;16.18% but &lt;=17.14%</v>
      </c>
      <c r="G195" s="239"/>
      <c r="H195" s="239"/>
      <c r="I195" s="239"/>
      <c r="J195" s="239"/>
      <c r="K195" s="24">
        <v>2</v>
      </c>
      <c r="L195" s="241"/>
    </row>
    <row r="196" spans="1:13" ht="15.65" customHeight="1" x14ac:dyDescent="0.35">
      <c r="A196" s="235"/>
      <c r="B196" s="235"/>
      <c r="C196" s="235"/>
      <c r="D196" s="238"/>
      <c r="E196" s="24" t="s">
        <v>119</v>
      </c>
      <c r="F196" s="239" t="str">
        <f>'QM Calculation Tool'!H50</f>
        <v>Score &gt;17.14% but &lt;=18.67%</v>
      </c>
      <c r="G196" s="239"/>
      <c r="H196" s="239"/>
      <c r="I196" s="239"/>
      <c r="J196" s="239"/>
      <c r="K196" s="24">
        <v>1</v>
      </c>
      <c r="L196" s="242"/>
    </row>
    <row r="197" spans="1:13" ht="18.25" customHeight="1" x14ac:dyDescent="0.35">
      <c r="A197" s="175"/>
      <c r="B197" s="175"/>
      <c r="C197" s="175"/>
      <c r="D197" s="175"/>
      <c r="E197" s="175"/>
      <c r="F197" s="175"/>
      <c r="G197" s="175"/>
      <c r="H197" s="175"/>
      <c r="I197" s="175"/>
      <c r="J197" s="175"/>
      <c r="K197" s="175"/>
      <c r="L197" s="175"/>
    </row>
    <row r="198" spans="1:13" ht="31" customHeight="1" x14ac:dyDescent="0.35">
      <c r="A198" s="226" t="s">
        <v>96</v>
      </c>
      <c r="B198" s="227"/>
      <c r="C198" s="228"/>
      <c r="D198" s="226" t="s">
        <v>16</v>
      </c>
      <c r="E198" s="227"/>
      <c r="F198" s="227"/>
      <c r="G198" s="227"/>
      <c r="H198" s="227"/>
      <c r="I198" s="227"/>
      <c r="J198" s="228"/>
      <c r="K198" s="21" t="s">
        <v>17</v>
      </c>
      <c r="L198" s="21" t="s">
        <v>18</v>
      </c>
      <c r="M198" s="7"/>
    </row>
    <row r="199" spans="1:13" ht="58.5" customHeight="1" x14ac:dyDescent="0.35">
      <c r="A199" s="197" t="s">
        <v>121</v>
      </c>
      <c r="B199" s="198"/>
      <c r="C199" s="320"/>
      <c r="D199" s="232" t="s">
        <v>122</v>
      </c>
      <c r="E199" s="233"/>
      <c r="F199" s="233"/>
      <c r="G199" s="233"/>
      <c r="H199" s="233"/>
      <c r="I199" s="233"/>
      <c r="J199" s="234"/>
      <c r="K199" s="114">
        <f>SUM(K201:K203)</f>
        <v>5</v>
      </c>
      <c r="L199" s="114">
        <f>SUM(L201:L203)</f>
        <v>0</v>
      </c>
      <c r="M199" s="7"/>
    </row>
    <row r="200" spans="1:13" ht="15.65" customHeight="1" x14ac:dyDescent="0.35">
      <c r="A200" s="266" t="s">
        <v>21</v>
      </c>
      <c r="B200" s="266"/>
      <c r="C200" s="266"/>
      <c r="D200" s="266"/>
      <c r="E200" s="266"/>
      <c r="F200" s="266"/>
      <c r="G200" s="266"/>
      <c r="H200" s="266"/>
      <c r="I200" s="266"/>
      <c r="J200" s="266"/>
      <c r="K200" s="266"/>
      <c r="L200" s="266"/>
      <c r="M200" s="7"/>
    </row>
    <row r="201" spans="1:13" ht="40" customHeight="1" x14ac:dyDescent="0.35">
      <c r="A201" s="351" t="s">
        <v>376</v>
      </c>
      <c r="B201" s="352"/>
      <c r="C201" s="352"/>
      <c r="D201" s="352"/>
      <c r="E201" s="352"/>
      <c r="F201" s="352"/>
      <c r="G201" s="352"/>
      <c r="H201" s="352"/>
      <c r="I201" s="352"/>
      <c r="J201" s="352"/>
      <c r="K201" s="10">
        <v>1</v>
      </c>
      <c r="L201" s="10">
        <v>0</v>
      </c>
      <c r="M201" s="7"/>
    </row>
    <row r="202" spans="1:13" x14ac:dyDescent="0.35">
      <c r="A202" s="351" t="s">
        <v>377</v>
      </c>
      <c r="B202" s="352"/>
      <c r="C202" s="352"/>
      <c r="D202" s="352"/>
      <c r="E202" s="352"/>
      <c r="F202" s="352"/>
      <c r="G202" s="352"/>
      <c r="H202" s="352"/>
      <c r="I202" s="352"/>
      <c r="J202" s="352"/>
      <c r="K202" s="10">
        <v>1</v>
      </c>
      <c r="L202" s="10">
        <v>0</v>
      </c>
      <c r="M202" s="7"/>
    </row>
    <row r="203" spans="1:13" ht="208.5" customHeight="1" x14ac:dyDescent="0.35">
      <c r="A203" s="351" t="s">
        <v>378</v>
      </c>
      <c r="B203" s="352"/>
      <c r="C203" s="352"/>
      <c r="D203" s="352"/>
      <c r="E203" s="352"/>
      <c r="F203" s="352"/>
      <c r="G203" s="352"/>
      <c r="H203" s="352"/>
      <c r="I203" s="352"/>
      <c r="J203" s="352"/>
      <c r="K203" s="10">
        <v>3</v>
      </c>
      <c r="L203" s="10">
        <v>0</v>
      </c>
      <c r="M203" s="7"/>
    </row>
    <row r="204" spans="1:13" x14ac:dyDescent="0.35">
      <c r="A204" s="11"/>
      <c r="B204" s="12"/>
      <c r="C204" s="13"/>
      <c r="D204" s="14"/>
      <c r="E204" s="15"/>
      <c r="F204" s="15"/>
      <c r="G204" s="15"/>
      <c r="H204" s="15"/>
      <c r="I204" s="15"/>
      <c r="J204" s="16"/>
      <c r="K204" s="17"/>
      <c r="L204" s="8"/>
      <c r="M204" s="7"/>
    </row>
    <row r="205" spans="1:13" ht="31" x14ac:dyDescent="0.35">
      <c r="A205" s="226" t="s">
        <v>96</v>
      </c>
      <c r="B205" s="227"/>
      <c r="C205" s="228"/>
      <c r="D205" s="226" t="s">
        <v>123</v>
      </c>
      <c r="E205" s="227"/>
      <c r="F205" s="227"/>
      <c r="G205" s="227"/>
      <c r="H205" s="227"/>
      <c r="I205" s="227"/>
      <c r="J205" s="228"/>
      <c r="K205" s="21" t="s">
        <v>17</v>
      </c>
      <c r="L205" s="21" t="s">
        <v>18</v>
      </c>
      <c r="M205" s="7"/>
    </row>
    <row r="206" spans="1:13" ht="67.5" customHeight="1" x14ac:dyDescent="0.35">
      <c r="A206" s="197" t="s">
        <v>124</v>
      </c>
      <c r="B206" s="198"/>
      <c r="C206" s="320"/>
      <c r="D206" s="232" t="s">
        <v>361</v>
      </c>
      <c r="E206" s="233"/>
      <c r="F206" s="233"/>
      <c r="G206" s="233"/>
      <c r="H206" s="233"/>
      <c r="I206" s="233"/>
      <c r="J206" s="234"/>
      <c r="K206" s="114">
        <f>SUM(K209,K213, K214)</f>
        <v>5</v>
      </c>
      <c r="L206" s="114">
        <f>SUM(L209,L213, L214, L215)</f>
        <v>0</v>
      </c>
      <c r="M206" s="7"/>
    </row>
    <row r="207" spans="1:13" x14ac:dyDescent="0.35">
      <c r="A207" s="266" t="s">
        <v>21</v>
      </c>
      <c r="B207" s="266"/>
      <c r="C207" s="266"/>
      <c r="D207" s="266"/>
      <c r="E207" s="266"/>
      <c r="F207" s="266"/>
      <c r="G207" s="266"/>
      <c r="H207" s="266"/>
      <c r="I207" s="266"/>
      <c r="J207" s="266"/>
      <c r="K207" s="266"/>
      <c r="L207" s="266"/>
      <c r="M207" s="7"/>
    </row>
    <row r="208" spans="1:13" x14ac:dyDescent="0.35">
      <c r="A208" s="281" t="s">
        <v>442</v>
      </c>
      <c r="B208" s="282"/>
      <c r="C208" s="282"/>
      <c r="D208" s="282"/>
      <c r="E208" s="282"/>
      <c r="F208" s="282"/>
      <c r="G208" s="282"/>
      <c r="H208" s="282"/>
      <c r="I208" s="282"/>
      <c r="J208" s="282"/>
      <c r="K208" s="282"/>
      <c r="L208" s="283"/>
      <c r="M208" s="7"/>
    </row>
    <row r="209" spans="1:13" ht="38.15" customHeight="1" x14ac:dyDescent="0.35">
      <c r="A209" s="247" t="s">
        <v>379</v>
      </c>
      <c r="B209" s="247"/>
      <c r="C209" s="247"/>
      <c r="D209" s="247"/>
      <c r="E209" s="247"/>
      <c r="F209" s="247"/>
      <c r="G209" s="247"/>
      <c r="H209" s="247"/>
      <c r="I209" s="247"/>
      <c r="J209" s="247"/>
      <c r="K209" s="264">
        <v>3</v>
      </c>
      <c r="L209" s="264">
        <v>0</v>
      </c>
      <c r="M209" s="7"/>
    </row>
    <row r="210" spans="1:13" ht="34" customHeight="1" x14ac:dyDescent="0.35">
      <c r="A210" s="247" t="s">
        <v>380</v>
      </c>
      <c r="B210" s="247"/>
      <c r="C210" s="247"/>
      <c r="D210" s="247"/>
      <c r="E210" s="247"/>
      <c r="F210" s="247"/>
      <c r="G210" s="247"/>
      <c r="H210" s="247"/>
      <c r="I210" s="247"/>
      <c r="J210" s="247"/>
      <c r="K210" s="264"/>
      <c r="L210" s="264"/>
      <c r="M210" s="7"/>
    </row>
    <row r="211" spans="1:13" x14ac:dyDescent="0.35">
      <c r="A211" s="247" t="s">
        <v>381</v>
      </c>
      <c r="B211" s="247"/>
      <c r="C211" s="247"/>
      <c r="D211" s="247"/>
      <c r="E211" s="247"/>
      <c r="F211" s="247"/>
      <c r="G211" s="247"/>
      <c r="H211" s="247"/>
      <c r="I211" s="247"/>
      <c r="J211" s="247"/>
      <c r="K211" s="264"/>
      <c r="L211" s="264"/>
      <c r="M211" s="7"/>
    </row>
    <row r="212" spans="1:13" x14ac:dyDescent="0.35">
      <c r="A212" s="348" t="s">
        <v>443</v>
      </c>
      <c r="B212" s="349"/>
      <c r="C212" s="349"/>
      <c r="D212" s="349"/>
      <c r="E212" s="349"/>
      <c r="F212" s="349"/>
      <c r="G212" s="349"/>
      <c r="H212" s="349"/>
      <c r="I212" s="349"/>
      <c r="J212" s="349"/>
      <c r="K212" s="349"/>
      <c r="L212" s="350"/>
      <c r="M212" s="7"/>
    </row>
    <row r="213" spans="1:13" ht="58" customHeight="1" x14ac:dyDescent="0.35">
      <c r="A213" s="230" t="s">
        <v>382</v>
      </c>
      <c r="B213" s="230"/>
      <c r="C213" s="230"/>
      <c r="D213" s="230"/>
      <c r="E213" s="230"/>
      <c r="F213" s="230"/>
      <c r="G213" s="230"/>
      <c r="H213" s="230"/>
      <c r="I213" s="230"/>
      <c r="J213" s="231"/>
      <c r="K213" s="114">
        <v>1</v>
      </c>
      <c r="L213" s="114">
        <v>0</v>
      </c>
      <c r="M213" s="7"/>
    </row>
    <row r="214" spans="1:13" ht="63.65" customHeight="1" x14ac:dyDescent="0.35">
      <c r="A214" s="230" t="s">
        <v>383</v>
      </c>
      <c r="B214" s="230"/>
      <c r="C214" s="230"/>
      <c r="D214" s="230"/>
      <c r="E214" s="230"/>
      <c r="F214" s="230"/>
      <c r="G214" s="230"/>
      <c r="H214" s="230"/>
      <c r="I214" s="230"/>
      <c r="J214" s="231"/>
      <c r="K214" s="114">
        <v>1</v>
      </c>
      <c r="L214" s="114">
        <v>0</v>
      </c>
      <c r="M214" s="7"/>
    </row>
    <row r="215" spans="1:13" ht="96" customHeight="1" x14ac:dyDescent="0.35">
      <c r="A215" s="230" t="s">
        <v>384</v>
      </c>
      <c r="B215" s="230"/>
      <c r="C215" s="230"/>
      <c r="D215" s="230"/>
      <c r="E215" s="230"/>
      <c r="F215" s="230"/>
      <c r="G215" s="230"/>
      <c r="H215" s="230"/>
      <c r="I215" s="230"/>
      <c r="J215" s="230"/>
      <c r="K215" s="230"/>
      <c r="L215" s="231"/>
      <c r="M215" s="7"/>
    </row>
    <row r="216" spans="1:13" ht="37" customHeight="1" x14ac:dyDescent="0.35">
      <c r="A216" s="20"/>
      <c r="B216" s="20"/>
      <c r="C216" s="20"/>
      <c r="D216" s="20"/>
      <c r="E216" s="20"/>
      <c r="F216" s="20"/>
      <c r="G216" s="20"/>
      <c r="H216" s="20"/>
      <c r="I216" s="20"/>
      <c r="J216" s="20"/>
      <c r="K216" s="20"/>
      <c r="L216" s="20"/>
      <c r="M216" s="7"/>
    </row>
    <row r="217" spans="1:13" ht="37" customHeight="1" x14ac:dyDescent="0.35">
      <c r="A217" s="226" t="s">
        <v>125</v>
      </c>
      <c r="B217" s="227"/>
      <c r="C217" s="228"/>
      <c r="D217" s="226" t="s">
        <v>123</v>
      </c>
      <c r="E217" s="227"/>
      <c r="F217" s="227"/>
      <c r="G217" s="227"/>
      <c r="H217" s="227"/>
      <c r="I217" s="227"/>
      <c r="J217" s="228"/>
      <c r="K217" s="21" t="s">
        <v>17</v>
      </c>
      <c r="L217" s="21" t="s">
        <v>18</v>
      </c>
      <c r="M217" s="7"/>
    </row>
    <row r="218" spans="1:13" ht="54" customHeight="1" x14ac:dyDescent="0.35">
      <c r="A218" s="361" t="s">
        <v>126</v>
      </c>
      <c r="B218" s="323"/>
      <c r="C218" s="324"/>
      <c r="D218" s="245" t="s">
        <v>127</v>
      </c>
      <c r="E218" s="246"/>
      <c r="F218" s="246"/>
      <c r="G218" s="246"/>
      <c r="H218" s="246"/>
      <c r="I218" s="246"/>
      <c r="J218" s="246"/>
      <c r="K218" s="10">
        <v>4</v>
      </c>
      <c r="L218" s="10">
        <f>MAX(L219,L221)</f>
        <v>0</v>
      </c>
      <c r="M218" s="7"/>
    </row>
    <row r="219" spans="1:13" x14ac:dyDescent="0.35">
      <c r="A219" s="225" t="s">
        <v>128</v>
      </c>
      <c r="B219" s="225"/>
      <c r="C219" s="225"/>
      <c r="D219" s="321" t="s">
        <v>129</v>
      </c>
      <c r="E219" s="321"/>
      <c r="F219" s="321"/>
      <c r="G219" s="321"/>
      <c r="H219" s="321"/>
      <c r="I219" s="321"/>
      <c r="J219" s="321"/>
      <c r="K219" s="114">
        <v>4</v>
      </c>
      <c r="L219" s="8">
        <v>0</v>
      </c>
      <c r="M219" s="7"/>
    </row>
    <row r="220" spans="1:13" x14ac:dyDescent="0.35">
      <c r="A220" s="322" t="s">
        <v>130</v>
      </c>
      <c r="B220" s="323"/>
      <c r="C220" s="323"/>
      <c r="D220" s="323"/>
      <c r="E220" s="323"/>
      <c r="F220" s="323"/>
      <c r="G220" s="323"/>
      <c r="H220" s="323"/>
      <c r="I220" s="323"/>
      <c r="J220" s="323"/>
      <c r="K220" s="323"/>
      <c r="L220" s="324"/>
      <c r="M220" s="7"/>
    </row>
    <row r="221" spans="1:13" x14ac:dyDescent="0.35">
      <c r="A221" s="254" t="s">
        <v>131</v>
      </c>
      <c r="B221" s="255"/>
      <c r="C221" s="256"/>
      <c r="D221" s="334" t="s">
        <v>132</v>
      </c>
      <c r="E221" s="334"/>
      <c r="F221" s="334"/>
      <c r="G221" s="334"/>
      <c r="H221" s="334"/>
      <c r="I221" s="334"/>
      <c r="J221" s="334"/>
      <c r="K221" s="22">
        <v>3</v>
      </c>
      <c r="L221" s="9">
        <v>0</v>
      </c>
      <c r="M221" s="7"/>
    </row>
    <row r="222" spans="1:13" x14ac:dyDescent="0.35">
      <c r="A222" s="341" t="s">
        <v>21</v>
      </c>
      <c r="B222" s="342"/>
      <c r="C222" s="342"/>
      <c r="D222" s="342"/>
      <c r="E222" s="342"/>
      <c r="F222" s="342"/>
      <c r="G222" s="342"/>
      <c r="H222" s="342"/>
      <c r="I222" s="342"/>
      <c r="J222" s="342"/>
      <c r="K222" s="342"/>
      <c r="L222" s="343"/>
    </row>
    <row r="223" spans="1:13" x14ac:dyDescent="0.35">
      <c r="A223" s="247" t="s">
        <v>385</v>
      </c>
      <c r="B223" s="247"/>
      <c r="C223" s="247"/>
      <c r="D223" s="247"/>
      <c r="E223" s="247"/>
      <c r="F223" s="247"/>
      <c r="G223" s="247"/>
      <c r="H223" s="247"/>
      <c r="I223" s="247"/>
      <c r="J223" s="247"/>
      <c r="K223" s="247"/>
      <c r="L223" s="247"/>
    </row>
    <row r="224" spans="1:13" x14ac:dyDescent="0.35">
      <c r="A224" s="247" t="s">
        <v>386</v>
      </c>
      <c r="B224" s="247"/>
      <c r="C224" s="247"/>
      <c r="D224" s="247"/>
      <c r="E224" s="247"/>
      <c r="F224" s="247"/>
      <c r="G224" s="247"/>
      <c r="H224" s="247"/>
      <c r="I224" s="247"/>
      <c r="J224" s="247"/>
      <c r="K224" s="247"/>
      <c r="L224" s="247"/>
    </row>
    <row r="225" spans="1:13" ht="34" customHeight="1" x14ac:dyDescent="0.35">
      <c r="A225" s="23"/>
      <c r="B225" s="23"/>
      <c r="C225" s="23"/>
      <c r="D225" s="23"/>
      <c r="E225" s="23"/>
      <c r="F225" s="23"/>
      <c r="G225" s="23"/>
      <c r="H225" s="23"/>
      <c r="I225" s="23"/>
      <c r="J225" s="23"/>
      <c r="K225" s="23"/>
      <c r="L225" s="23"/>
    </row>
    <row r="226" spans="1:13" ht="48.75" customHeight="1" x14ac:dyDescent="0.35">
      <c r="A226" s="295" t="s">
        <v>133</v>
      </c>
      <c r="B226" s="295"/>
      <c r="C226" s="295"/>
      <c r="D226" s="295" t="s">
        <v>16</v>
      </c>
      <c r="E226" s="295"/>
      <c r="F226" s="295"/>
      <c r="G226" s="295"/>
      <c r="H226" s="295"/>
      <c r="I226" s="295"/>
      <c r="J226" s="295"/>
      <c r="K226" s="21" t="s">
        <v>17</v>
      </c>
      <c r="L226" s="21" t="s">
        <v>18</v>
      </c>
    </row>
    <row r="227" spans="1:13" ht="46" customHeight="1" x14ac:dyDescent="0.35">
      <c r="A227" s="322" t="s">
        <v>134</v>
      </c>
      <c r="B227" s="323"/>
      <c r="C227" s="324"/>
      <c r="D227" s="321" t="s">
        <v>402</v>
      </c>
      <c r="E227" s="321"/>
      <c r="F227" s="321"/>
      <c r="G227" s="321"/>
      <c r="H227" s="321"/>
      <c r="I227" s="321"/>
      <c r="J227" s="321"/>
      <c r="K227" s="10">
        <v>3</v>
      </c>
      <c r="L227" s="19">
        <v>0</v>
      </c>
    </row>
    <row r="228" spans="1:13" ht="15.65" customHeight="1" x14ac:dyDescent="0.35">
      <c r="A228" s="341" t="s">
        <v>21</v>
      </c>
      <c r="B228" s="342"/>
      <c r="C228" s="342"/>
      <c r="D228" s="342"/>
      <c r="E228" s="342"/>
      <c r="F228" s="342"/>
      <c r="G228" s="342"/>
      <c r="H228" s="342"/>
      <c r="I228" s="342"/>
      <c r="J228" s="342"/>
      <c r="K228" s="342"/>
      <c r="L228" s="343"/>
    </row>
    <row r="229" spans="1:13" x14ac:dyDescent="0.35">
      <c r="A229" s="247" t="s">
        <v>387</v>
      </c>
      <c r="B229" s="247"/>
      <c r="C229" s="247"/>
      <c r="D229" s="247"/>
      <c r="E229" s="247"/>
      <c r="F229" s="247"/>
      <c r="G229" s="247"/>
      <c r="H229" s="247"/>
      <c r="I229" s="247"/>
      <c r="J229" s="247"/>
      <c r="K229" s="247"/>
      <c r="L229" s="247"/>
    </row>
    <row r="230" spans="1:13" x14ac:dyDescent="0.35">
      <c r="A230" s="247" t="s">
        <v>388</v>
      </c>
      <c r="B230" s="247"/>
      <c r="C230" s="247"/>
      <c r="D230" s="247"/>
      <c r="E230" s="247"/>
      <c r="F230" s="247"/>
      <c r="G230" s="247"/>
      <c r="H230" s="247"/>
      <c r="I230" s="247"/>
      <c r="J230" s="247"/>
      <c r="K230" s="247"/>
      <c r="L230" s="247"/>
    </row>
    <row r="231" spans="1:13" ht="53.5" customHeight="1" x14ac:dyDescent="0.35">
      <c r="A231" s="213" t="s">
        <v>421</v>
      </c>
      <c r="B231" s="213"/>
      <c r="C231" s="213"/>
      <c r="D231" s="213"/>
      <c r="E231" s="213"/>
      <c r="F231" s="213"/>
      <c r="G231" s="213"/>
      <c r="H231" s="213"/>
      <c r="I231" s="213"/>
      <c r="J231" s="213"/>
      <c r="K231" s="213"/>
      <c r="L231" s="213"/>
    </row>
    <row r="232" spans="1:13" ht="34" customHeight="1" x14ac:dyDescent="0.35">
      <c r="A232" s="353"/>
      <c r="B232" s="353"/>
      <c r="C232" s="353"/>
      <c r="D232" s="353"/>
      <c r="E232" s="353"/>
      <c r="F232" s="353"/>
      <c r="G232" s="353"/>
      <c r="H232" s="353"/>
      <c r="I232" s="353"/>
      <c r="J232" s="353"/>
      <c r="K232" s="353"/>
      <c r="L232" s="353"/>
    </row>
    <row r="233" spans="1:13" ht="34.5" customHeight="1" x14ac:dyDescent="0.35">
      <c r="A233" s="295" t="s">
        <v>133</v>
      </c>
      <c r="B233" s="295"/>
      <c r="C233" s="295"/>
      <c r="D233" s="295" t="s">
        <v>16</v>
      </c>
      <c r="E233" s="295"/>
      <c r="F233" s="295"/>
      <c r="G233" s="295"/>
      <c r="H233" s="295"/>
      <c r="I233" s="295"/>
      <c r="J233" s="295"/>
      <c r="K233" s="21" t="s">
        <v>17</v>
      </c>
      <c r="L233" s="21" t="s">
        <v>18</v>
      </c>
      <c r="M233" s="7"/>
    </row>
    <row r="234" spans="1:13" ht="34.5" customHeight="1" x14ac:dyDescent="0.35">
      <c r="A234" s="322" t="s">
        <v>135</v>
      </c>
      <c r="B234" s="323"/>
      <c r="C234" s="324"/>
      <c r="D234" s="321" t="s">
        <v>136</v>
      </c>
      <c r="E234" s="321"/>
      <c r="F234" s="321"/>
      <c r="G234" s="321"/>
      <c r="H234" s="321"/>
      <c r="I234" s="321"/>
      <c r="J234" s="321"/>
      <c r="K234" s="10">
        <v>2</v>
      </c>
      <c r="L234" s="19">
        <v>0</v>
      </c>
    </row>
    <row r="235" spans="1:13" ht="15.65" customHeight="1" x14ac:dyDescent="0.35">
      <c r="A235" s="341" t="s">
        <v>21</v>
      </c>
      <c r="B235" s="342"/>
      <c r="C235" s="342"/>
      <c r="D235" s="342"/>
      <c r="E235" s="342"/>
      <c r="F235" s="342"/>
      <c r="G235" s="342"/>
      <c r="H235" s="342"/>
      <c r="I235" s="342"/>
      <c r="J235" s="342"/>
      <c r="K235" s="342"/>
      <c r="L235" s="343"/>
    </row>
    <row r="236" spans="1:13" ht="15.65" customHeight="1" x14ac:dyDescent="0.35">
      <c r="A236" s="344" t="s">
        <v>137</v>
      </c>
      <c r="B236" s="345"/>
      <c r="C236" s="345"/>
      <c r="D236" s="345"/>
      <c r="E236" s="345"/>
      <c r="F236" s="345"/>
      <c r="G236" s="345"/>
      <c r="H236" s="345"/>
      <c r="I236" s="345"/>
      <c r="J236" s="345"/>
      <c r="K236" s="345"/>
      <c r="L236" s="346"/>
    </row>
    <row r="237" spans="1:13" x14ac:dyDescent="0.35">
      <c r="A237" s="314" t="s">
        <v>389</v>
      </c>
      <c r="B237" s="314"/>
      <c r="C237" s="314"/>
      <c r="D237" s="314"/>
      <c r="E237" s="314"/>
      <c r="F237" s="314"/>
      <c r="G237" s="314"/>
      <c r="H237" s="314"/>
      <c r="I237" s="314"/>
      <c r="J237" s="314"/>
      <c r="K237" s="314"/>
      <c r="L237" s="314"/>
    </row>
    <row r="238" spans="1:13" ht="15.75" customHeight="1" x14ac:dyDescent="0.35">
      <c r="A238" s="354" t="s">
        <v>137</v>
      </c>
      <c r="B238" s="353"/>
      <c r="C238" s="353"/>
      <c r="D238" s="353"/>
      <c r="E238" s="353"/>
      <c r="F238" s="353"/>
      <c r="G238" s="353"/>
      <c r="H238" s="353"/>
      <c r="I238" s="353"/>
      <c r="J238" s="353"/>
      <c r="K238" s="353"/>
      <c r="L238" s="355"/>
    </row>
    <row r="239" spans="1:13" ht="15.75" customHeight="1" x14ac:dyDescent="0.35">
      <c r="A239" s="356" t="s">
        <v>138</v>
      </c>
      <c r="B239" s="356"/>
      <c r="C239" s="356"/>
      <c r="D239" s="337"/>
      <c r="E239" s="338"/>
      <c r="F239" s="338"/>
      <c r="G239" s="338"/>
      <c r="H239" s="338"/>
      <c r="I239" s="338"/>
      <c r="J239" s="338"/>
      <c r="K239" s="338"/>
      <c r="L239" s="339"/>
    </row>
    <row r="240" spans="1:13" ht="15.75" customHeight="1" x14ac:dyDescent="0.35">
      <c r="A240" s="356" t="s">
        <v>139</v>
      </c>
      <c r="B240" s="356"/>
      <c r="C240" s="356"/>
      <c r="D240" s="337"/>
      <c r="E240" s="338"/>
      <c r="F240" s="338"/>
      <c r="G240" s="338"/>
      <c r="H240" s="338"/>
      <c r="I240" s="338"/>
      <c r="J240" s="338"/>
      <c r="K240" s="338"/>
      <c r="L240" s="339"/>
    </row>
    <row r="241" spans="1:12" x14ac:dyDescent="0.35">
      <c r="A241" s="356" t="s">
        <v>140</v>
      </c>
      <c r="B241" s="356"/>
      <c r="C241" s="356"/>
      <c r="D241" s="337">
        <v>44926</v>
      </c>
      <c r="E241" s="338"/>
      <c r="F241" s="338"/>
      <c r="G241" s="338"/>
      <c r="H241" s="338"/>
      <c r="I241" s="338"/>
      <c r="J241" s="338"/>
      <c r="K241" s="338"/>
      <c r="L241" s="339"/>
    </row>
    <row r="242" spans="1:12" x14ac:dyDescent="0.35">
      <c r="A242" s="340" t="s">
        <v>141</v>
      </c>
      <c r="B242" s="340"/>
      <c r="C242" s="340"/>
      <c r="D242" s="317">
        <f>IF(D240="",0,D241-D240)/365</f>
        <v>0</v>
      </c>
      <c r="E242" s="318"/>
      <c r="F242" s="318"/>
      <c r="G242" s="318"/>
      <c r="H242" s="318"/>
      <c r="I242" s="318"/>
      <c r="J242" s="318"/>
      <c r="K242" s="318"/>
      <c r="L242" s="319"/>
    </row>
    <row r="243" spans="1:12" ht="16.5" customHeight="1" x14ac:dyDescent="0.35">
      <c r="A243" s="344" t="s">
        <v>142</v>
      </c>
      <c r="B243" s="345"/>
      <c r="C243" s="345"/>
      <c r="D243" s="345"/>
      <c r="E243" s="345"/>
      <c r="F243" s="345"/>
      <c r="G243" s="345"/>
      <c r="H243" s="345"/>
      <c r="I243" s="345"/>
      <c r="J243" s="345"/>
      <c r="K243" s="345"/>
      <c r="L243" s="346"/>
    </row>
    <row r="244" spans="1:12" ht="16.5" customHeight="1" x14ac:dyDescent="0.35">
      <c r="A244" s="314" t="s">
        <v>390</v>
      </c>
      <c r="B244" s="314"/>
      <c r="C244" s="314"/>
      <c r="D244" s="314"/>
      <c r="E244" s="314"/>
      <c r="F244" s="314"/>
      <c r="G244" s="314"/>
      <c r="H244" s="314"/>
      <c r="I244" s="314"/>
      <c r="J244" s="314"/>
      <c r="K244" s="314"/>
      <c r="L244" s="314"/>
    </row>
    <row r="245" spans="1:12" ht="16.5" customHeight="1" x14ac:dyDescent="0.35">
      <c r="A245" s="354" t="s">
        <v>142</v>
      </c>
      <c r="B245" s="353"/>
      <c r="C245" s="353"/>
      <c r="D245" s="353"/>
      <c r="E245" s="353"/>
      <c r="F245" s="353"/>
      <c r="G245" s="353"/>
      <c r="H245" s="353"/>
      <c r="I245" s="353"/>
      <c r="J245" s="353"/>
      <c r="K245" s="353"/>
      <c r="L245" s="355"/>
    </row>
    <row r="246" spans="1:12" ht="16.5" customHeight="1" x14ac:dyDescent="0.35">
      <c r="A246" s="356" t="s">
        <v>138</v>
      </c>
      <c r="B246" s="356"/>
      <c r="C246" s="356"/>
      <c r="D246" s="337"/>
      <c r="E246" s="338"/>
      <c r="F246" s="338"/>
      <c r="G246" s="338"/>
      <c r="H246" s="338"/>
      <c r="I246" s="338"/>
      <c r="J246" s="338"/>
      <c r="K246" s="338"/>
      <c r="L246" s="339"/>
    </row>
    <row r="247" spans="1:12" ht="16.5" customHeight="1" x14ac:dyDescent="0.35">
      <c r="A247" s="356" t="s">
        <v>143</v>
      </c>
      <c r="B247" s="356"/>
      <c r="C247" s="356"/>
      <c r="D247" s="337"/>
      <c r="E247" s="338"/>
      <c r="F247" s="338"/>
      <c r="G247" s="338"/>
      <c r="H247" s="338"/>
      <c r="I247" s="338"/>
      <c r="J247" s="338"/>
      <c r="K247" s="338"/>
      <c r="L247" s="339"/>
    </row>
    <row r="248" spans="1:12" ht="16.5" customHeight="1" x14ac:dyDescent="0.35">
      <c r="A248" s="356" t="s">
        <v>140</v>
      </c>
      <c r="B248" s="356"/>
      <c r="C248" s="356"/>
      <c r="D248" s="337">
        <v>44926</v>
      </c>
      <c r="E248" s="338"/>
      <c r="F248" s="338"/>
      <c r="G248" s="338"/>
      <c r="H248" s="338"/>
      <c r="I248" s="338"/>
      <c r="J248" s="338"/>
      <c r="K248" s="338"/>
      <c r="L248" s="339"/>
    </row>
    <row r="249" spans="1:12" ht="16.5" customHeight="1" x14ac:dyDescent="0.35">
      <c r="A249" s="340" t="s">
        <v>144</v>
      </c>
      <c r="B249" s="340"/>
      <c r="C249" s="340"/>
      <c r="D249" s="317">
        <f>IF(D247="",0,D248-D247)/365</f>
        <v>0</v>
      </c>
      <c r="E249" s="318"/>
      <c r="F249" s="318"/>
      <c r="G249" s="318"/>
      <c r="H249" s="318"/>
      <c r="I249" s="318"/>
      <c r="J249" s="318"/>
      <c r="K249" s="318"/>
      <c r="L249" s="319"/>
    </row>
    <row r="250" spans="1:12" ht="34" customHeight="1" x14ac:dyDescent="0.35">
      <c r="A250" s="329"/>
      <c r="B250" s="329"/>
      <c r="C250" s="329"/>
      <c r="D250" s="329"/>
      <c r="E250" s="329"/>
      <c r="F250" s="329"/>
      <c r="G250" s="329"/>
      <c r="H250" s="329"/>
      <c r="I250" s="329"/>
      <c r="J250" s="329"/>
      <c r="K250" s="329"/>
      <c r="L250" s="329"/>
    </row>
    <row r="251" spans="1:12" ht="33.75" customHeight="1" x14ac:dyDescent="0.35">
      <c r="A251" s="295" t="s">
        <v>133</v>
      </c>
      <c r="B251" s="295"/>
      <c r="C251" s="295"/>
      <c r="D251" s="295" t="s">
        <v>16</v>
      </c>
      <c r="E251" s="295"/>
      <c r="F251" s="295"/>
      <c r="G251" s="295"/>
      <c r="H251" s="295"/>
      <c r="I251" s="295"/>
      <c r="J251" s="295"/>
      <c r="K251" s="21" t="s">
        <v>17</v>
      </c>
      <c r="L251" s="21" t="s">
        <v>18</v>
      </c>
    </row>
    <row r="252" spans="1:12" ht="40.5" customHeight="1" x14ac:dyDescent="0.35">
      <c r="A252" s="322" t="s">
        <v>145</v>
      </c>
      <c r="B252" s="323"/>
      <c r="C252" s="324"/>
      <c r="D252" s="321" t="s">
        <v>146</v>
      </c>
      <c r="E252" s="321"/>
      <c r="F252" s="321"/>
      <c r="G252" s="321"/>
      <c r="H252" s="321"/>
      <c r="I252" s="321"/>
      <c r="J252" s="321"/>
      <c r="K252" s="10">
        <v>3</v>
      </c>
      <c r="L252" s="19">
        <v>0</v>
      </c>
    </row>
    <row r="253" spans="1:12" x14ac:dyDescent="0.35">
      <c r="A253" s="341" t="s">
        <v>21</v>
      </c>
      <c r="B253" s="342"/>
      <c r="C253" s="342"/>
      <c r="D253" s="342"/>
      <c r="E253" s="342"/>
      <c r="F253" s="342"/>
      <c r="G253" s="342"/>
      <c r="H253" s="342"/>
      <c r="I253" s="342"/>
      <c r="J253" s="342"/>
      <c r="K253" s="342"/>
      <c r="L253" s="343"/>
    </row>
    <row r="254" spans="1:12" ht="37" customHeight="1" x14ac:dyDescent="0.35">
      <c r="A254" s="232" t="s">
        <v>391</v>
      </c>
      <c r="B254" s="233"/>
      <c r="C254" s="233"/>
      <c r="D254" s="233"/>
      <c r="E254" s="233"/>
      <c r="F254" s="233"/>
      <c r="G254" s="233"/>
      <c r="H254" s="233"/>
      <c r="I254" s="233"/>
      <c r="J254" s="233"/>
      <c r="K254" s="233"/>
      <c r="L254" s="234"/>
    </row>
    <row r="255" spans="1:12" ht="51.65" customHeight="1" x14ac:dyDescent="0.35">
      <c r="A255" s="357" t="s">
        <v>422</v>
      </c>
      <c r="B255" s="357"/>
      <c r="C255" s="357"/>
      <c r="D255" s="357"/>
      <c r="E255" s="357"/>
      <c r="F255" s="357"/>
      <c r="G255" s="357"/>
      <c r="H255" s="357"/>
      <c r="I255" s="357"/>
      <c r="J255" s="357"/>
      <c r="K255" s="357"/>
      <c r="L255" s="357"/>
    </row>
    <row r="256" spans="1:12" ht="16.5" customHeight="1" x14ac:dyDescent="0.35">
      <c r="A256" s="18"/>
      <c r="B256" s="18"/>
      <c r="C256" s="18"/>
      <c r="D256" s="18"/>
      <c r="E256" s="18"/>
      <c r="F256" s="18"/>
      <c r="G256" s="18"/>
      <c r="H256" s="18"/>
      <c r="I256" s="18"/>
      <c r="J256" s="18"/>
      <c r="K256" s="18"/>
      <c r="L256" s="18"/>
    </row>
    <row r="257" spans="1:12" ht="33.75" customHeight="1" x14ac:dyDescent="0.35">
      <c r="A257" s="295" t="s">
        <v>147</v>
      </c>
      <c r="B257" s="295"/>
      <c r="C257" s="295"/>
      <c r="D257" s="295" t="s">
        <v>16</v>
      </c>
      <c r="E257" s="295"/>
      <c r="F257" s="295"/>
      <c r="G257" s="295"/>
      <c r="H257" s="295"/>
      <c r="I257" s="295"/>
      <c r="J257" s="295"/>
      <c r="K257" s="21" t="s">
        <v>17</v>
      </c>
      <c r="L257" s="21" t="s">
        <v>18</v>
      </c>
    </row>
    <row r="258" spans="1:12" ht="35.5" customHeight="1" x14ac:dyDescent="0.35">
      <c r="A258" s="322" t="s">
        <v>148</v>
      </c>
      <c r="B258" s="323"/>
      <c r="C258" s="324"/>
      <c r="D258" s="321" t="s">
        <v>360</v>
      </c>
      <c r="E258" s="321"/>
      <c r="F258" s="321"/>
      <c r="G258" s="321"/>
      <c r="H258" s="321"/>
      <c r="I258" s="321"/>
      <c r="J258" s="321"/>
      <c r="K258" s="10">
        <v>1</v>
      </c>
      <c r="L258" s="19">
        <v>0</v>
      </c>
    </row>
    <row r="259" spans="1:12" x14ac:dyDescent="0.35">
      <c r="A259" s="341" t="s">
        <v>21</v>
      </c>
      <c r="B259" s="342"/>
      <c r="C259" s="342"/>
      <c r="D259" s="342"/>
      <c r="E259" s="342"/>
      <c r="F259" s="342"/>
      <c r="G259" s="342"/>
      <c r="H259" s="342"/>
      <c r="I259" s="342"/>
      <c r="J259" s="342"/>
      <c r="K259" s="342"/>
      <c r="L259" s="343"/>
    </row>
    <row r="260" spans="1:12" ht="32.5" customHeight="1" x14ac:dyDescent="0.35">
      <c r="A260" s="260" t="s">
        <v>392</v>
      </c>
      <c r="B260" s="243"/>
      <c r="C260" s="243"/>
      <c r="D260" s="243"/>
      <c r="E260" s="243"/>
      <c r="F260" s="243"/>
      <c r="G260" s="243"/>
      <c r="H260" s="243"/>
      <c r="I260" s="243"/>
      <c r="J260" s="243"/>
      <c r="K260" s="243"/>
      <c r="L260" s="244"/>
    </row>
    <row r="261" spans="1:12" x14ac:dyDescent="0.35">
      <c r="A261" s="260" t="s">
        <v>393</v>
      </c>
      <c r="B261" s="243"/>
      <c r="C261" s="243"/>
      <c r="D261" s="243"/>
      <c r="E261" s="243"/>
      <c r="F261" s="243"/>
      <c r="G261" s="243"/>
      <c r="H261" s="243"/>
      <c r="I261" s="243"/>
      <c r="J261" s="243"/>
      <c r="K261" s="243"/>
      <c r="L261" s="244"/>
    </row>
    <row r="262" spans="1:12" ht="17.25" customHeight="1" x14ac:dyDescent="0.35">
      <c r="A262" s="353"/>
      <c r="B262" s="353"/>
      <c r="C262" s="353"/>
      <c r="D262" s="353"/>
      <c r="E262" s="353"/>
      <c r="F262" s="353"/>
      <c r="G262" s="353"/>
      <c r="H262" s="353"/>
      <c r="I262" s="353"/>
      <c r="J262" s="353"/>
      <c r="K262" s="353"/>
      <c r="L262" s="353"/>
    </row>
    <row r="263" spans="1:12" ht="17.25" customHeight="1" x14ac:dyDescent="0.35">
      <c r="A263" s="330" t="s">
        <v>104</v>
      </c>
      <c r="B263" s="331"/>
      <c r="C263" s="331"/>
      <c r="D263" s="331"/>
      <c r="E263" s="331"/>
      <c r="F263" s="331"/>
      <c r="G263" s="331"/>
      <c r="H263" s="331"/>
      <c r="I263" s="331"/>
      <c r="J263" s="331"/>
      <c r="K263" s="331"/>
      <c r="L263" s="332"/>
    </row>
    <row r="264" spans="1:12" ht="18" x14ac:dyDescent="0.35">
      <c r="A264" s="291" t="s">
        <v>105</v>
      </c>
      <c r="B264" s="291"/>
      <c r="C264" s="291"/>
      <c r="D264" s="291"/>
      <c r="E264" s="291"/>
      <c r="F264" s="291"/>
      <c r="G264" s="291"/>
      <c r="H264" s="291"/>
      <c r="I264" s="291"/>
      <c r="J264" s="291"/>
      <c r="K264" s="26">
        <f>K140</f>
        <v>51</v>
      </c>
      <c r="L264" s="26">
        <f>L140</f>
        <v>0</v>
      </c>
    </row>
    <row r="265" spans="1:12" ht="18" x14ac:dyDescent="0.35">
      <c r="A265" s="291" t="s">
        <v>149</v>
      </c>
      <c r="B265" s="291"/>
      <c r="C265" s="291"/>
      <c r="D265" s="291"/>
      <c r="E265" s="291"/>
      <c r="F265" s="291"/>
      <c r="G265" s="291"/>
      <c r="H265" s="291"/>
      <c r="I265" s="291"/>
      <c r="J265" s="291"/>
      <c r="K265" s="116">
        <f>SUM(K258,K252,K234,K227,K218,K206,K199,K158,K150,K145)</f>
        <v>49</v>
      </c>
      <c r="L265" s="116">
        <f>SUM(L258,L252,L234,L227,L218,L206,L199,L158,L150,L145)</f>
        <v>3</v>
      </c>
    </row>
    <row r="266" spans="1:12" x14ac:dyDescent="0.35">
      <c r="A266" s="329"/>
      <c r="B266" s="329"/>
      <c r="C266" s="329"/>
      <c r="D266" s="329"/>
      <c r="E266" s="329"/>
      <c r="F266" s="329"/>
      <c r="G266" s="329"/>
      <c r="H266" s="329"/>
      <c r="I266" s="329"/>
      <c r="J266" s="329"/>
      <c r="K266" s="329"/>
      <c r="L266" s="329"/>
    </row>
    <row r="267" spans="1:12" ht="20" x14ac:dyDescent="0.35">
      <c r="A267" s="333" t="s">
        <v>150</v>
      </c>
      <c r="B267" s="333"/>
      <c r="C267" s="333"/>
      <c r="D267" s="333"/>
      <c r="E267" s="333"/>
      <c r="F267" s="333"/>
      <c r="G267" s="333"/>
      <c r="H267" s="333"/>
      <c r="I267" s="333"/>
      <c r="J267" s="333"/>
      <c r="K267" s="117">
        <f>K265+K264</f>
        <v>100</v>
      </c>
      <c r="L267" s="117">
        <f>L265+L264</f>
        <v>3</v>
      </c>
    </row>
    <row r="268" spans="1:12" x14ac:dyDescent="0.35">
      <c r="A268" s="347"/>
      <c r="B268" s="347"/>
      <c r="C268" s="347"/>
      <c r="D268" s="347"/>
      <c r="E268" s="347"/>
      <c r="F268" s="347"/>
      <c r="G268" s="347"/>
      <c r="H268" s="347"/>
      <c r="I268" s="347"/>
      <c r="J268" s="347"/>
      <c r="K268" s="347"/>
      <c r="L268" s="347"/>
    </row>
    <row r="269" spans="1:12" ht="12.75" customHeight="1" x14ac:dyDescent="0.35"/>
    <row r="270" spans="1:12" ht="12.75" customHeight="1" x14ac:dyDescent="0.35">
      <c r="A270" s="2"/>
      <c r="B270" s="2"/>
      <c r="C270" s="2"/>
      <c r="D270" s="2"/>
      <c r="E270" s="2"/>
      <c r="F270" s="2"/>
      <c r="G270" s="2"/>
      <c r="H270" s="2"/>
      <c r="I270" s="2"/>
      <c r="J270" s="2"/>
      <c r="K270" s="2"/>
      <c r="L270" s="2"/>
    </row>
    <row r="271" spans="1:12" ht="12.75" customHeight="1" x14ac:dyDescent="0.35">
      <c r="A271" s="2"/>
      <c r="B271" s="2"/>
      <c r="C271" s="2"/>
      <c r="D271" s="2"/>
      <c r="E271" s="2"/>
      <c r="F271" s="2"/>
      <c r="G271" s="2"/>
      <c r="H271" s="2"/>
      <c r="I271" s="2"/>
      <c r="J271" s="2"/>
      <c r="K271" s="2"/>
      <c r="L271" s="2"/>
    </row>
    <row r="272" spans="1:12" ht="18.75" customHeight="1" x14ac:dyDescent="0.35">
      <c r="A272" s="2"/>
      <c r="B272" s="2"/>
      <c r="C272" s="2"/>
      <c r="D272" s="2"/>
      <c r="E272" s="2"/>
      <c r="F272" s="2"/>
      <c r="G272" s="2"/>
      <c r="H272" s="2"/>
      <c r="I272" s="2"/>
      <c r="J272" s="2"/>
      <c r="K272" s="2"/>
      <c r="L272" s="2"/>
    </row>
  </sheetData>
  <mergeCells count="355">
    <mergeCell ref="D119:J119"/>
    <mergeCell ref="A120:C120"/>
    <mergeCell ref="D120:J120"/>
    <mergeCell ref="A121:L121"/>
    <mergeCell ref="A156:L156"/>
    <mergeCell ref="A132:L132"/>
    <mergeCell ref="A118:L118"/>
    <mergeCell ref="D181:D184"/>
    <mergeCell ref="L173:L176"/>
    <mergeCell ref="D173:D176"/>
    <mergeCell ref="D129:J129"/>
    <mergeCell ref="A130:L130"/>
    <mergeCell ref="A125:L125"/>
    <mergeCell ref="A119:C119"/>
    <mergeCell ref="A124:L124"/>
    <mergeCell ref="A153:L153"/>
    <mergeCell ref="A139:L139"/>
    <mergeCell ref="A138:L138"/>
    <mergeCell ref="A148:L148"/>
    <mergeCell ref="A134:C134"/>
    <mergeCell ref="D134:J134"/>
    <mergeCell ref="A135:C135"/>
    <mergeCell ref="D135:J135"/>
    <mergeCell ref="A152:L152"/>
    <mergeCell ref="A108:C108"/>
    <mergeCell ref="F179:J179"/>
    <mergeCell ref="F180:J180"/>
    <mergeCell ref="A252:C252"/>
    <mergeCell ref="A6:L6"/>
    <mergeCell ref="A141:L141"/>
    <mergeCell ref="A230:L230"/>
    <mergeCell ref="A137:L137"/>
    <mergeCell ref="A133:L133"/>
    <mergeCell ref="A161:J161"/>
    <mergeCell ref="A95:L95"/>
    <mergeCell ref="A101:L101"/>
    <mergeCell ref="A99:C99"/>
    <mergeCell ref="D206:J206"/>
    <mergeCell ref="A205:C205"/>
    <mergeCell ref="D205:J205"/>
    <mergeCell ref="A217:C217"/>
    <mergeCell ref="A218:C218"/>
    <mergeCell ref="D217:J217"/>
    <mergeCell ref="A215:L215"/>
    <mergeCell ref="F184:J184"/>
    <mergeCell ref="F182:J182"/>
    <mergeCell ref="A123:L123"/>
    <mergeCell ref="A116:L116"/>
    <mergeCell ref="A18:C18"/>
    <mergeCell ref="D18:J18"/>
    <mergeCell ref="A164:C164"/>
    <mergeCell ref="A157:C157"/>
    <mergeCell ref="A143:L143"/>
    <mergeCell ref="D150:J150"/>
    <mergeCell ref="A151:L151"/>
    <mergeCell ref="A255:L255"/>
    <mergeCell ref="A244:L244"/>
    <mergeCell ref="A250:L250"/>
    <mergeCell ref="A240:C240"/>
    <mergeCell ref="A239:C239"/>
    <mergeCell ref="A241:C241"/>
    <mergeCell ref="A173:C176"/>
    <mergeCell ref="F165:J165"/>
    <mergeCell ref="F166:J166"/>
    <mergeCell ref="F169:J169"/>
    <mergeCell ref="A226:C226"/>
    <mergeCell ref="D252:J252"/>
    <mergeCell ref="D234:J234"/>
    <mergeCell ref="A228:L228"/>
    <mergeCell ref="A233:C233"/>
    <mergeCell ref="D233:J233"/>
    <mergeCell ref="A229:L229"/>
    <mergeCell ref="D219:J219"/>
    <mergeCell ref="A213:J213"/>
    <mergeCell ref="A200:L200"/>
    <mergeCell ref="A206:C206"/>
    <mergeCell ref="L181:L184"/>
    <mergeCell ref="D169:D172"/>
    <mergeCell ref="F174:J174"/>
    <mergeCell ref="A265:J265"/>
    <mergeCell ref="A231:L231"/>
    <mergeCell ref="A235:L235"/>
    <mergeCell ref="A234:C234"/>
    <mergeCell ref="A237:L237"/>
    <mergeCell ref="A242:C242"/>
    <mergeCell ref="D240:L240"/>
    <mergeCell ref="A238:L238"/>
    <mergeCell ref="A232:L232"/>
    <mergeCell ref="A243:L243"/>
    <mergeCell ref="D241:L241"/>
    <mergeCell ref="D239:L239"/>
    <mergeCell ref="A246:C246"/>
    <mergeCell ref="D246:L246"/>
    <mergeCell ref="A247:C247"/>
    <mergeCell ref="D247:L247"/>
    <mergeCell ref="A248:C248"/>
    <mergeCell ref="D248:L248"/>
    <mergeCell ref="A249:C249"/>
    <mergeCell ref="A259:L259"/>
    <mergeCell ref="A257:C257"/>
    <mergeCell ref="D257:J257"/>
    <mergeCell ref="A236:L236"/>
    <mergeCell ref="A254:L254"/>
    <mergeCell ref="A43:L43"/>
    <mergeCell ref="A268:L268"/>
    <mergeCell ref="A251:C251"/>
    <mergeCell ref="A253:L253"/>
    <mergeCell ref="D251:J251"/>
    <mergeCell ref="A264:J264"/>
    <mergeCell ref="A222:L222"/>
    <mergeCell ref="A212:L212"/>
    <mergeCell ref="A201:J201"/>
    <mergeCell ref="A202:J202"/>
    <mergeCell ref="A203:J203"/>
    <mergeCell ref="A262:L262"/>
    <mergeCell ref="A245:L245"/>
    <mergeCell ref="D249:L249"/>
    <mergeCell ref="D226:J226"/>
    <mergeCell ref="A258:C258"/>
    <mergeCell ref="D258:J258"/>
    <mergeCell ref="A260:L260"/>
    <mergeCell ref="A263:L263"/>
    <mergeCell ref="A261:L261"/>
    <mergeCell ref="A267:J267"/>
    <mergeCell ref="A266:L266"/>
    <mergeCell ref="A227:C227"/>
    <mergeCell ref="D221:J221"/>
    <mergeCell ref="D19:J19"/>
    <mergeCell ref="A24:L24"/>
    <mergeCell ref="A26:L26"/>
    <mergeCell ref="A28:L28"/>
    <mergeCell ref="A29:C29"/>
    <mergeCell ref="A27:L27"/>
    <mergeCell ref="D29:J29"/>
    <mergeCell ref="A38:C38"/>
    <mergeCell ref="D38:J38"/>
    <mergeCell ref="D30:J30"/>
    <mergeCell ref="A30:C30"/>
    <mergeCell ref="A41:L41"/>
    <mergeCell ref="A42:L42"/>
    <mergeCell ref="A25:L25"/>
    <mergeCell ref="A20:L20"/>
    <mergeCell ref="A21:L21"/>
    <mergeCell ref="A22:L22"/>
    <mergeCell ref="A32:L32"/>
    <mergeCell ref="A33:L33"/>
    <mergeCell ref="A23:L23"/>
    <mergeCell ref="A16:L16"/>
    <mergeCell ref="D227:J227"/>
    <mergeCell ref="A220:L220"/>
    <mergeCell ref="D189:D192"/>
    <mergeCell ref="F189:J189"/>
    <mergeCell ref="F170:J170"/>
    <mergeCell ref="F178:J178"/>
    <mergeCell ref="A17:L17"/>
    <mergeCell ref="A19:C19"/>
    <mergeCell ref="A44:L44"/>
    <mergeCell ref="A69:L69"/>
    <mergeCell ref="A68:L68"/>
    <mergeCell ref="A70:L70"/>
    <mergeCell ref="A31:L31"/>
    <mergeCell ref="A47:L47"/>
    <mergeCell ref="A63:C63"/>
    <mergeCell ref="A48:L48"/>
    <mergeCell ref="A53:C53"/>
    <mergeCell ref="A54:C54"/>
    <mergeCell ref="A37:L37"/>
    <mergeCell ref="A45:C45"/>
    <mergeCell ref="D242:L242"/>
    <mergeCell ref="A207:L207"/>
    <mergeCell ref="F181:J181"/>
    <mergeCell ref="F172:J172"/>
    <mergeCell ref="A181:C184"/>
    <mergeCell ref="A177:C180"/>
    <mergeCell ref="F183:J183"/>
    <mergeCell ref="A197:L197"/>
    <mergeCell ref="A219:C219"/>
    <mergeCell ref="F191:J191"/>
    <mergeCell ref="F192:J192"/>
    <mergeCell ref="A198:C198"/>
    <mergeCell ref="D198:J198"/>
    <mergeCell ref="A199:C199"/>
    <mergeCell ref="A224:L224"/>
    <mergeCell ref="A208:L208"/>
    <mergeCell ref="A209:J209"/>
    <mergeCell ref="K209:K211"/>
    <mergeCell ref="L209:L211"/>
    <mergeCell ref="A210:J210"/>
    <mergeCell ref="A211:J211"/>
    <mergeCell ref="A214:J214"/>
    <mergeCell ref="D177:D180"/>
    <mergeCell ref="A169:C172"/>
    <mergeCell ref="A1:L1"/>
    <mergeCell ref="A2:L2"/>
    <mergeCell ref="A3:L3"/>
    <mergeCell ref="D4:L4"/>
    <mergeCell ref="A4:C4"/>
    <mergeCell ref="A15:L15"/>
    <mergeCell ref="D7:J7"/>
    <mergeCell ref="D8:J8"/>
    <mergeCell ref="A5:L5"/>
    <mergeCell ref="A7:C7"/>
    <mergeCell ref="A13:L13"/>
    <mergeCell ref="A11:L11"/>
    <mergeCell ref="A12:L12"/>
    <mergeCell ref="A8:C8"/>
    <mergeCell ref="A9:L9"/>
    <mergeCell ref="A10:L10"/>
    <mergeCell ref="A14:L14"/>
    <mergeCell ref="A46:C46"/>
    <mergeCell ref="A34:L34"/>
    <mergeCell ref="A36:L36"/>
    <mergeCell ref="D39:J39"/>
    <mergeCell ref="A39:C39"/>
    <mergeCell ref="D46:J46"/>
    <mergeCell ref="D45:J45"/>
    <mergeCell ref="A35:L35"/>
    <mergeCell ref="A49:L49"/>
    <mergeCell ref="A40:L40"/>
    <mergeCell ref="A50:L50"/>
    <mergeCell ref="A51:L51"/>
    <mergeCell ref="D64:J64"/>
    <mergeCell ref="A65:L65"/>
    <mergeCell ref="A56:L56"/>
    <mergeCell ref="D54:J54"/>
    <mergeCell ref="A55:L55"/>
    <mergeCell ref="A57:L57"/>
    <mergeCell ref="A59:L59"/>
    <mergeCell ref="A61:L61"/>
    <mergeCell ref="D53:J53"/>
    <mergeCell ref="A52:L52"/>
    <mergeCell ref="A60:L60"/>
    <mergeCell ref="D63:J63"/>
    <mergeCell ref="A64:C64"/>
    <mergeCell ref="A58:L58"/>
    <mergeCell ref="A66:L66"/>
    <mergeCell ref="A122:L122"/>
    <mergeCell ref="D144:J144"/>
    <mergeCell ref="A113:L113"/>
    <mergeCell ref="A146:L146"/>
    <mergeCell ref="D157:J157"/>
    <mergeCell ref="A159:L159"/>
    <mergeCell ref="A163:L163"/>
    <mergeCell ref="A165:C168"/>
    <mergeCell ref="A160:L160"/>
    <mergeCell ref="L165:L168"/>
    <mergeCell ref="D145:J145"/>
    <mergeCell ref="A140:J140"/>
    <mergeCell ref="A142:L142"/>
    <mergeCell ref="D149:J149"/>
    <mergeCell ref="A149:C149"/>
    <mergeCell ref="A147:L147"/>
    <mergeCell ref="F167:J167"/>
    <mergeCell ref="F168:J168"/>
    <mergeCell ref="A158:C158"/>
    <mergeCell ref="F164:J164"/>
    <mergeCell ref="D158:J158"/>
    <mergeCell ref="A162:L162"/>
    <mergeCell ref="A136:L136"/>
    <mergeCell ref="D71:J71"/>
    <mergeCell ref="A72:C72"/>
    <mergeCell ref="D99:J99"/>
    <mergeCell ref="A73:L73"/>
    <mergeCell ref="A79:J79"/>
    <mergeCell ref="A81:J81"/>
    <mergeCell ref="A80:J80"/>
    <mergeCell ref="A75:J75"/>
    <mergeCell ref="A76:J76"/>
    <mergeCell ref="A74:L74"/>
    <mergeCell ref="A77:L77"/>
    <mergeCell ref="A78:J78"/>
    <mergeCell ref="A86:L86"/>
    <mergeCell ref="D83:J83"/>
    <mergeCell ref="D84:J84"/>
    <mergeCell ref="A83:C83"/>
    <mergeCell ref="A84:C84"/>
    <mergeCell ref="A85:L85"/>
    <mergeCell ref="A91:L91"/>
    <mergeCell ref="A96:L96"/>
    <mergeCell ref="A87:L87"/>
    <mergeCell ref="A71:C71"/>
    <mergeCell ref="A82:L82"/>
    <mergeCell ref="A88:L88"/>
    <mergeCell ref="A89:L89"/>
    <mergeCell ref="A90:L90"/>
    <mergeCell ref="A94:L94"/>
    <mergeCell ref="A97:L97"/>
    <mergeCell ref="M75:M76"/>
    <mergeCell ref="M78:M80"/>
    <mergeCell ref="A102:L102"/>
    <mergeCell ref="D100:J100"/>
    <mergeCell ref="A98:L98"/>
    <mergeCell ref="A67:L67"/>
    <mergeCell ref="D72:J72"/>
    <mergeCell ref="D92:J92"/>
    <mergeCell ref="A93:C93"/>
    <mergeCell ref="A106:L106"/>
    <mergeCell ref="A115:L115"/>
    <mergeCell ref="A103:L104"/>
    <mergeCell ref="A117:L117"/>
    <mergeCell ref="A111:L111"/>
    <mergeCell ref="A114:L114"/>
    <mergeCell ref="K75:K76"/>
    <mergeCell ref="L75:L76"/>
    <mergeCell ref="D93:J93"/>
    <mergeCell ref="A92:C92"/>
    <mergeCell ref="K78:K81"/>
    <mergeCell ref="L78:L81"/>
    <mergeCell ref="D108:J108"/>
    <mergeCell ref="A109:C109"/>
    <mergeCell ref="A112:L112"/>
    <mergeCell ref="A107:L107"/>
    <mergeCell ref="D109:J109"/>
    <mergeCell ref="A110:L110"/>
    <mergeCell ref="A105:L105"/>
    <mergeCell ref="A100:C100"/>
    <mergeCell ref="D199:J199"/>
    <mergeCell ref="D185:D188"/>
    <mergeCell ref="A150:C150"/>
    <mergeCell ref="A154:L154"/>
    <mergeCell ref="D218:J218"/>
    <mergeCell ref="A223:L223"/>
    <mergeCell ref="A155:L155"/>
    <mergeCell ref="L185:L188"/>
    <mergeCell ref="L189:L192"/>
    <mergeCell ref="F186:J186"/>
    <mergeCell ref="F187:J187"/>
    <mergeCell ref="F188:J188"/>
    <mergeCell ref="F190:J190"/>
    <mergeCell ref="A185:C188"/>
    <mergeCell ref="F185:J185"/>
    <mergeCell ref="A189:C192"/>
    <mergeCell ref="F177:J177"/>
    <mergeCell ref="F175:J175"/>
    <mergeCell ref="F176:J176"/>
    <mergeCell ref="F171:J171"/>
    <mergeCell ref="A221:C221"/>
    <mergeCell ref="F173:J173"/>
    <mergeCell ref="D165:D168"/>
    <mergeCell ref="L169:L172"/>
    <mergeCell ref="A145:C145"/>
    <mergeCell ref="A144:C144"/>
    <mergeCell ref="A126:L126"/>
    <mergeCell ref="A131:L131"/>
    <mergeCell ref="A128:C128"/>
    <mergeCell ref="D128:J128"/>
    <mergeCell ref="A129:C129"/>
    <mergeCell ref="A193:C196"/>
    <mergeCell ref="D193:D196"/>
    <mergeCell ref="F193:J193"/>
    <mergeCell ref="L193:L196"/>
    <mergeCell ref="F194:J194"/>
    <mergeCell ref="F195:J195"/>
    <mergeCell ref="F196:J196"/>
    <mergeCell ref="L177:L180"/>
  </mergeCells>
  <pageMargins left="0.5" right="0.5" top="0.5" bottom="0.75" header="0.5" footer="0.5"/>
  <pageSetup scale="77" fitToHeight="0" orientation="landscape" r:id="rId1"/>
  <headerFooter alignWithMargins="0">
    <oddFooter>&amp;R
&amp;P</oddFooter>
  </headerFooter>
  <rowBreaks count="20" manualBreakCount="20">
    <brk id="17" max="16383" man="1"/>
    <brk id="28" max="16383" man="1"/>
    <brk id="37" max="16383" man="1"/>
    <brk id="44" max="16383" man="1"/>
    <brk id="52" max="16383" man="1"/>
    <brk id="62" max="16383" man="1"/>
    <brk id="70" max="16383" man="1"/>
    <brk id="76" max="16383" man="1"/>
    <brk id="82" max="16383" man="1"/>
    <brk id="91" max="16383" man="1"/>
    <brk id="98" max="16383" man="1"/>
    <brk id="107" max="16383" man="1"/>
    <brk id="118" max="16383" man="1"/>
    <brk id="141" max="16383" man="1"/>
    <brk id="156" max="16383" man="1"/>
    <brk id="161" max="16383" man="1"/>
    <brk id="176" max="16383" man="1"/>
    <brk id="197" max="16383" man="1"/>
    <brk id="225" max="16383" man="1"/>
    <brk id="250"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475B-5411-4B01-861A-17255934ED89}">
  <sheetPr>
    <tabColor theme="0" tint="-0.14999847407452621"/>
    <pageSetUpPr fitToPage="1"/>
  </sheetPr>
  <dimension ref="A1:M48"/>
  <sheetViews>
    <sheetView showGridLines="0" zoomScale="85" zoomScaleNormal="85" workbookViewId="0">
      <selection activeCell="M12" sqref="M12"/>
    </sheetView>
  </sheetViews>
  <sheetFormatPr defaultRowHeight="12.5" x14ac:dyDescent="0.3"/>
  <cols>
    <col min="1" max="1" width="11.5" style="30" customWidth="1"/>
    <col min="2" max="2" width="12.1640625" style="30" customWidth="1"/>
    <col min="3" max="3" width="14.33203125" style="30" customWidth="1"/>
    <col min="4" max="4" width="22.33203125" style="30" customWidth="1"/>
    <col min="5" max="5" width="9.6640625" style="30" customWidth="1"/>
    <col min="6" max="6" width="8.1640625" style="30" customWidth="1"/>
    <col min="7" max="7" width="10.5" style="30" customWidth="1"/>
    <col min="8" max="8" width="6.83203125" style="30" customWidth="1"/>
    <col min="9" max="9" width="9.08203125" style="30" customWidth="1"/>
    <col min="10" max="10" width="10.83203125" style="30" customWidth="1"/>
    <col min="11" max="11" width="18.1640625" style="30" customWidth="1"/>
    <col min="12" max="12" width="13.1640625" style="30" customWidth="1"/>
    <col min="13" max="13" width="14.83203125" style="30" customWidth="1"/>
    <col min="14" max="14" width="9.08203125" style="30" customWidth="1"/>
    <col min="15" max="257" width="8.58203125" style="30"/>
    <col min="258" max="258" width="10.58203125" style="30" customWidth="1"/>
    <col min="259" max="259" width="13.1640625" style="30" bestFit="1" customWidth="1"/>
    <col min="260" max="260" width="20.58203125" style="30" customWidth="1"/>
    <col min="261" max="261" width="9" style="30" customWidth="1"/>
    <col min="262" max="262" width="7.58203125" style="30" customWidth="1"/>
    <col min="263" max="263" width="9.58203125" style="30" customWidth="1"/>
    <col min="264" max="264" width="6.33203125" style="30" customWidth="1"/>
    <col min="265" max="265" width="8.58203125" style="30"/>
    <col min="266" max="266" width="7.5" style="30" customWidth="1"/>
    <col min="267" max="267" width="16.6640625" style="30" customWidth="1"/>
    <col min="268" max="268" width="10.83203125" style="30" customWidth="1"/>
    <col min="269" max="269" width="13" style="30" customWidth="1"/>
    <col min="270" max="513" width="8.58203125" style="30"/>
    <col min="514" max="514" width="10.58203125" style="30" customWidth="1"/>
    <col min="515" max="515" width="13.1640625" style="30" bestFit="1" customWidth="1"/>
    <col min="516" max="516" width="20.58203125" style="30" customWidth="1"/>
    <col min="517" max="517" width="9" style="30" customWidth="1"/>
    <col min="518" max="518" width="7.58203125" style="30" customWidth="1"/>
    <col min="519" max="519" width="9.58203125" style="30" customWidth="1"/>
    <col min="520" max="520" width="6.33203125" style="30" customWidth="1"/>
    <col min="521" max="521" width="8.58203125" style="30"/>
    <col min="522" max="522" width="7.5" style="30" customWidth="1"/>
    <col min="523" max="523" width="16.6640625" style="30" customWidth="1"/>
    <col min="524" max="524" width="10.83203125" style="30" customWidth="1"/>
    <col min="525" max="525" width="13" style="30" customWidth="1"/>
    <col min="526" max="769" width="8.58203125" style="30"/>
    <col min="770" max="770" width="10.58203125" style="30" customWidth="1"/>
    <col min="771" max="771" width="13.1640625" style="30" bestFit="1" customWidth="1"/>
    <col min="772" max="772" width="20.58203125" style="30" customWidth="1"/>
    <col min="773" max="773" width="9" style="30" customWidth="1"/>
    <col min="774" max="774" width="7.58203125" style="30" customWidth="1"/>
    <col min="775" max="775" width="9.58203125" style="30" customWidth="1"/>
    <col min="776" max="776" width="6.33203125" style="30" customWidth="1"/>
    <col min="777" max="777" width="8.58203125" style="30"/>
    <col min="778" max="778" width="7.5" style="30" customWidth="1"/>
    <col min="779" max="779" width="16.6640625" style="30" customWidth="1"/>
    <col min="780" max="780" width="10.83203125" style="30" customWidth="1"/>
    <col min="781" max="781" width="13" style="30" customWidth="1"/>
    <col min="782" max="1025" width="8.58203125" style="30"/>
    <col min="1026" max="1026" width="10.58203125" style="30" customWidth="1"/>
    <col min="1027" max="1027" width="13.1640625" style="30" bestFit="1" customWidth="1"/>
    <col min="1028" max="1028" width="20.58203125" style="30" customWidth="1"/>
    <col min="1029" max="1029" width="9" style="30" customWidth="1"/>
    <col min="1030" max="1030" width="7.58203125" style="30" customWidth="1"/>
    <col min="1031" max="1031" width="9.58203125" style="30" customWidth="1"/>
    <col min="1032" max="1032" width="6.33203125" style="30" customWidth="1"/>
    <col min="1033" max="1033" width="8.58203125" style="30"/>
    <col min="1034" max="1034" width="7.5" style="30" customWidth="1"/>
    <col min="1035" max="1035" width="16.6640625" style="30" customWidth="1"/>
    <col min="1036" max="1036" width="10.83203125" style="30" customWidth="1"/>
    <col min="1037" max="1037" width="13" style="30" customWidth="1"/>
    <col min="1038" max="1281" width="8.58203125" style="30"/>
    <col min="1282" max="1282" width="10.58203125" style="30" customWidth="1"/>
    <col min="1283" max="1283" width="13.1640625" style="30" bestFit="1" customWidth="1"/>
    <col min="1284" max="1284" width="20.58203125" style="30" customWidth="1"/>
    <col min="1285" max="1285" width="9" style="30" customWidth="1"/>
    <col min="1286" max="1286" width="7.58203125" style="30" customWidth="1"/>
    <col min="1287" max="1287" width="9.58203125" style="30" customWidth="1"/>
    <col min="1288" max="1288" width="6.33203125" style="30" customWidth="1"/>
    <col min="1289" max="1289" width="8.58203125" style="30"/>
    <col min="1290" max="1290" width="7.5" style="30" customWidth="1"/>
    <col min="1291" max="1291" width="16.6640625" style="30" customWidth="1"/>
    <col min="1292" max="1292" width="10.83203125" style="30" customWidth="1"/>
    <col min="1293" max="1293" width="13" style="30" customWidth="1"/>
    <col min="1294" max="1537" width="8.58203125" style="30"/>
    <col min="1538" max="1538" width="10.58203125" style="30" customWidth="1"/>
    <col min="1539" max="1539" width="13.1640625" style="30" bestFit="1" customWidth="1"/>
    <col min="1540" max="1540" width="20.58203125" style="30" customWidth="1"/>
    <col min="1541" max="1541" width="9" style="30" customWidth="1"/>
    <col min="1542" max="1542" width="7.58203125" style="30" customWidth="1"/>
    <col min="1543" max="1543" width="9.58203125" style="30" customWidth="1"/>
    <col min="1544" max="1544" width="6.33203125" style="30" customWidth="1"/>
    <col min="1545" max="1545" width="8.58203125" style="30"/>
    <col min="1546" max="1546" width="7.5" style="30" customWidth="1"/>
    <col min="1547" max="1547" width="16.6640625" style="30" customWidth="1"/>
    <col min="1548" max="1548" width="10.83203125" style="30" customWidth="1"/>
    <col min="1549" max="1549" width="13" style="30" customWidth="1"/>
    <col min="1550" max="1793" width="8.58203125" style="30"/>
    <col min="1794" max="1794" width="10.58203125" style="30" customWidth="1"/>
    <col min="1795" max="1795" width="13.1640625" style="30" bestFit="1" customWidth="1"/>
    <col min="1796" max="1796" width="20.58203125" style="30" customWidth="1"/>
    <col min="1797" max="1797" width="9" style="30" customWidth="1"/>
    <col min="1798" max="1798" width="7.58203125" style="30" customWidth="1"/>
    <col min="1799" max="1799" width="9.58203125" style="30" customWidth="1"/>
    <col min="1800" max="1800" width="6.33203125" style="30" customWidth="1"/>
    <col min="1801" max="1801" width="8.58203125" style="30"/>
    <col min="1802" max="1802" width="7.5" style="30" customWidth="1"/>
    <col min="1803" max="1803" width="16.6640625" style="30" customWidth="1"/>
    <col min="1804" max="1804" width="10.83203125" style="30" customWidth="1"/>
    <col min="1805" max="1805" width="13" style="30" customWidth="1"/>
    <col min="1806" max="2049" width="8.58203125" style="30"/>
    <col min="2050" max="2050" width="10.58203125" style="30" customWidth="1"/>
    <col min="2051" max="2051" width="13.1640625" style="30" bestFit="1" customWidth="1"/>
    <col min="2052" max="2052" width="20.58203125" style="30" customWidth="1"/>
    <col min="2053" max="2053" width="9" style="30" customWidth="1"/>
    <col min="2054" max="2054" width="7.58203125" style="30" customWidth="1"/>
    <col min="2055" max="2055" width="9.58203125" style="30" customWidth="1"/>
    <col min="2056" max="2056" width="6.33203125" style="30" customWidth="1"/>
    <col min="2057" max="2057" width="8.58203125" style="30"/>
    <col min="2058" max="2058" width="7.5" style="30" customWidth="1"/>
    <col min="2059" max="2059" width="16.6640625" style="30" customWidth="1"/>
    <col min="2060" max="2060" width="10.83203125" style="30" customWidth="1"/>
    <col min="2061" max="2061" width="13" style="30" customWidth="1"/>
    <col min="2062" max="2305" width="8.58203125" style="30"/>
    <col min="2306" max="2306" width="10.58203125" style="30" customWidth="1"/>
    <col min="2307" max="2307" width="13.1640625" style="30" bestFit="1" customWidth="1"/>
    <col min="2308" max="2308" width="20.58203125" style="30" customWidth="1"/>
    <col min="2309" max="2309" width="9" style="30" customWidth="1"/>
    <col min="2310" max="2310" width="7.58203125" style="30" customWidth="1"/>
    <col min="2311" max="2311" width="9.58203125" style="30" customWidth="1"/>
    <col min="2312" max="2312" width="6.33203125" style="30" customWidth="1"/>
    <col min="2313" max="2313" width="8.58203125" style="30"/>
    <col min="2314" max="2314" width="7.5" style="30" customWidth="1"/>
    <col min="2315" max="2315" width="16.6640625" style="30" customWidth="1"/>
    <col min="2316" max="2316" width="10.83203125" style="30" customWidth="1"/>
    <col min="2317" max="2317" width="13" style="30" customWidth="1"/>
    <col min="2318" max="2561" width="8.58203125" style="30"/>
    <col min="2562" max="2562" width="10.58203125" style="30" customWidth="1"/>
    <col min="2563" max="2563" width="13.1640625" style="30" bestFit="1" customWidth="1"/>
    <col min="2564" max="2564" width="20.58203125" style="30" customWidth="1"/>
    <col min="2565" max="2565" width="9" style="30" customWidth="1"/>
    <col min="2566" max="2566" width="7.58203125" style="30" customWidth="1"/>
    <col min="2567" max="2567" width="9.58203125" style="30" customWidth="1"/>
    <col min="2568" max="2568" width="6.33203125" style="30" customWidth="1"/>
    <col min="2569" max="2569" width="8.58203125" style="30"/>
    <col min="2570" max="2570" width="7.5" style="30" customWidth="1"/>
    <col min="2571" max="2571" width="16.6640625" style="30" customWidth="1"/>
    <col min="2572" max="2572" width="10.83203125" style="30" customWidth="1"/>
    <col min="2573" max="2573" width="13" style="30" customWidth="1"/>
    <col min="2574" max="2817" width="8.58203125" style="30"/>
    <col min="2818" max="2818" width="10.58203125" style="30" customWidth="1"/>
    <col min="2819" max="2819" width="13.1640625" style="30" bestFit="1" customWidth="1"/>
    <col min="2820" max="2820" width="20.58203125" style="30" customWidth="1"/>
    <col min="2821" max="2821" width="9" style="30" customWidth="1"/>
    <col min="2822" max="2822" width="7.58203125" style="30" customWidth="1"/>
    <col min="2823" max="2823" width="9.58203125" style="30" customWidth="1"/>
    <col min="2824" max="2824" width="6.33203125" style="30" customWidth="1"/>
    <col min="2825" max="2825" width="8.58203125" style="30"/>
    <col min="2826" max="2826" width="7.5" style="30" customWidth="1"/>
    <col min="2827" max="2827" width="16.6640625" style="30" customWidth="1"/>
    <col min="2828" max="2828" width="10.83203125" style="30" customWidth="1"/>
    <col min="2829" max="2829" width="13" style="30" customWidth="1"/>
    <col min="2830" max="3073" width="8.58203125" style="30"/>
    <col min="3074" max="3074" width="10.58203125" style="30" customWidth="1"/>
    <col min="3075" max="3075" width="13.1640625" style="30" bestFit="1" customWidth="1"/>
    <col min="3076" max="3076" width="20.58203125" style="30" customWidth="1"/>
    <col min="3077" max="3077" width="9" style="30" customWidth="1"/>
    <col min="3078" max="3078" width="7.58203125" style="30" customWidth="1"/>
    <col min="3079" max="3079" width="9.58203125" style="30" customWidth="1"/>
    <col min="3080" max="3080" width="6.33203125" style="30" customWidth="1"/>
    <col min="3081" max="3081" width="8.58203125" style="30"/>
    <col min="3082" max="3082" width="7.5" style="30" customWidth="1"/>
    <col min="3083" max="3083" width="16.6640625" style="30" customWidth="1"/>
    <col min="3084" max="3084" width="10.83203125" style="30" customWidth="1"/>
    <col min="3085" max="3085" width="13" style="30" customWidth="1"/>
    <col min="3086" max="3329" width="8.58203125" style="30"/>
    <col min="3330" max="3330" width="10.58203125" style="30" customWidth="1"/>
    <col min="3331" max="3331" width="13.1640625" style="30" bestFit="1" customWidth="1"/>
    <col min="3332" max="3332" width="20.58203125" style="30" customWidth="1"/>
    <col min="3333" max="3333" width="9" style="30" customWidth="1"/>
    <col min="3334" max="3334" width="7.58203125" style="30" customWidth="1"/>
    <col min="3335" max="3335" width="9.58203125" style="30" customWidth="1"/>
    <col min="3336" max="3336" width="6.33203125" style="30" customWidth="1"/>
    <col min="3337" max="3337" width="8.58203125" style="30"/>
    <col min="3338" max="3338" width="7.5" style="30" customWidth="1"/>
    <col min="3339" max="3339" width="16.6640625" style="30" customWidth="1"/>
    <col min="3340" max="3340" width="10.83203125" style="30" customWidth="1"/>
    <col min="3341" max="3341" width="13" style="30" customWidth="1"/>
    <col min="3342" max="3585" width="8.58203125" style="30"/>
    <col min="3586" max="3586" width="10.58203125" style="30" customWidth="1"/>
    <col min="3587" max="3587" width="13.1640625" style="30" bestFit="1" customWidth="1"/>
    <col min="3588" max="3588" width="20.58203125" style="30" customWidth="1"/>
    <col min="3589" max="3589" width="9" style="30" customWidth="1"/>
    <col min="3590" max="3590" width="7.58203125" style="30" customWidth="1"/>
    <col min="3591" max="3591" width="9.58203125" style="30" customWidth="1"/>
    <col min="3592" max="3592" width="6.33203125" style="30" customWidth="1"/>
    <col min="3593" max="3593" width="8.58203125" style="30"/>
    <col min="3594" max="3594" width="7.5" style="30" customWidth="1"/>
    <col min="3595" max="3595" width="16.6640625" style="30" customWidth="1"/>
    <col min="3596" max="3596" width="10.83203125" style="30" customWidth="1"/>
    <col min="3597" max="3597" width="13" style="30" customWidth="1"/>
    <col min="3598" max="3841" width="8.58203125" style="30"/>
    <col min="3842" max="3842" width="10.58203125" style="30" customWidth="1"/>
    <col min="3843" max="3843" width="13.1640625" style="30" bestFit="1" customWidth="1"/>
    <col min="3844" max="3844" width="20.58203125" style="30" customWidth="1"/>
    <col min="3845" max="3845" width="9" style="30" customWidth="1"/>
    <col min="3846" max="3846" width="7.58203125" style="30" customWidth="1"/>
    <col min="3847" max="3847" width="9.58203125" style="30" customWidth="1"/>
    <col min="3848" max="3848" width="6.33203125" style="30" customWidth="1"/>
    <col min="3849" max="3849" width="8.58203125" style="30"/>
    <col min="3850" max="3850" width="7.5" style="30" customWidth="1"/>
    <col min="3851" max="3851" width="16.6640625" style="30" customWidth="1"/>
    <col min="3852" max="3852" width="10.83203125" style="30" customWidth="1"/>
    <col min="3853" max="3853" width="13" style="30" customWidth="1"/>
    <col min="3854" max="4097" width="8.58203125" style="30"/>
    <col min="4098" max="4098" width="10.58203125" style="30" customWidth="1"/>
    <col min="4099" max="4099" width="13.1640625" style="30" bestFit="1" customWidth="1"/>
    <col min="4100" max="4100" width="20.58203125" style="30" customWidth="1"/>
    <col min="4101" max="4101" width="9" style="30" customWidth="1"/>
    <col min="4102" max="4102" width="7.58203125" style="30" customWidth="1"/>
    <col min="4103" max="4103" width="9.58203125" style="30" customWidth="1"/>
    <col min="4104" max="4104" width="6.33203125" style="30" customWidth="1"/>
    <col min="4105" max="4105" width="8.58203125" style="30"/>
    <col min="4106" max="4106" width="7.5" style="30" customWidth="1"/>
    <col min="4107" max="4107" width="16.6640625" style="30" customWidth="1"/>
    <col min="4108" max="4108" width="10.83203125" style="30" customWidth="1"/>
    <col min="4109" max="4109" width="13" style="30" customWidth="1"/>
    <col min="4110" max="4353" width="8.58203125" style="30"/>
    <col min="4354" max="4354" width="10.58203125" style="30" customWidth="1"/>
    <col min="4355" max="4355" width="13.1640625" style="30" bestFit="1" customWidth="1"/>
    <col min="4356" max="4356" width="20.58203125" style="30" customWidth="1"/>
    <col min="4357" max="4357" width="9" style="30" customWidth="1"/>
    <col min="4358" max="4358" width="7.58203125" style="30" customWidth="1"/>
    <col min="4359" max="4359" width="9.58203125" style="30" customWidth="1"/>
    <col min="4360" max="4360" width="6.33203125" style="30" customWidth="1"/>
    <col min="4361" max="4361" width="8.58203125" style="30"/>
    <col min="4362" max="4362" width="7.5" style="30" customWidth="1"/>
    <col min="4363" max="4363" width="16.6640625" style="30" customWidth="1"/>
    <col min="4364" max="4364" width="10.83203125" style="30" customWidth="1"/>
    <col min="4365" max="4365" width="13" style="30" customWidth="1"/>
    <col min="4366" max="4609" width="8.58203125" style="30"/>
    <col min="4610" max="4610" width="10.58203125" style="30" customWidth="1"/>
    <col min="4611" max="4611" width="13.1640625" style="30" bestFit="1" customWidth="1"/>
    <col min="4612" max="4612" width="20.58203125" style="30" customWidth="1"/>
    <col min="4613" max="4613" width="9" style="30" customWidth="1"/>
    <col min="4614" max="4614" width="7.58203125" style="30" customWidth="1"/>
    <col min="4615" max="4615" width="9.58203125" style="30" customWidth="1"/>
    <col min="4616" max="4616" width="6.33203125" style="30" customWidth="1"/>
    <col min="4617" max="4617" width="8.58203125" style="30"/>
    <col min="4618" max="4618" width="7.5" style="30" customWidth="1"/>
    <col min="4619" max="4619" width="16.6640625" style="30" customWidth="1"/>
    <col min="4620" max="4620" width="10.83203125" style="30" customWidth="1"/>
    <col min="4621" max="4621" width="13" style="30" customWidth="1"/>
    <col min="4622" max="4865" width="8.58203125" style="30"/>
    <col min="4866" max="4866" width="10.58203125" style="30" customWidth="1"/>
    <col min="4867" max="4867" width="13.1640625" style="30" bestFit="1" customWidth="1"/>
    <col min="4868" max="4868" width="20.58203125" style="30" customWidth="1"/>
    <col min="4869" max="4869" width="9" style="30" customWidth="1"/>
    <col min="4870" max="4870" width="7.58203125" style="30" customWidth="1"/>
    <col min="4871" max="4871" width="9.58203125" style="30" customWidth="1"/>
    <col min="4872" max="4872" width="6.33203125" style="30" customWidth="1"/>
    <col min="4873" max="4873" width="8.58203125" style="30"/>
    <col min="4874" max="4874" width="7.5" style="30" customWidth="1"/>
    <col min="4875" max="4875" width="16.6640625" style="30" customWidth="1"/>
    <col min="4876" max="4876" width="10.83203125" style="30" customWidth="1"/>
    <col min="4877" max="4877" width="13" style="30" customWidth="1"/>
    <col min="4878" max="5121" width="8.58203125" style="30"/>
    <col min="5122" max="5122" width="10.58203125" style="30" customWidth="1"/>
    <col min="5123" max="5123" width="13.1640625" style="30" bestFit="1" customWidth="1"/>
    <col min="5124" max="5124" width="20.58203125" style="30" customWidth="1"/>
    <col min="5125" max="5125" width="9" style="30" customWidth="1"/>
    <col min="5126" max="5126" width="7.58203125" style="30" customWidth="1"/>
    <col min="5127" max="5127" width="9.58203125" style="30" customWidth="1"/>
    <col min="5128" max="5128" width="6.33203125" style="30" customWidth="1"/>
    <col min="5129" max="5129" width="8.58203125" style="30"/>
    <col min="5130" max="5130" width="7.5" style="30" customWidth="1"/>
    <col min="5131" max="5131" width="16.6640625" style="30" customWidth="1"/>
    <col min="5132" max="5132" width="10.83203125" style="30" customWidth="1"/>
    <col min="5133" max="5133" width="13" style="30" customWidth="1"/>
    <col min="5134" max="5377" width="8.58203125" style="30"/>
    <col min="5378" max="5378" width="10.58203125" style="30" customWidth="1"/>
    <col min="5379" max="5379" width="13.1640625" style="30" bestFit="1" customWidth="1"/>
    <col min="5380" max="5380" width="20.58203125" style="30" customWidth="1"/>
    <col min="5381" max="5381" width="9" style="30" customWidth="1"/>
    <col min="5382" max="5382" width="7.58203125" style="30" customWidth="1"/>
    <col min="5383" max="5383" width="9.58203125" style="30" customWidth="1"/>
    <col min="5384" max="5384" width="6.33203125" style="30" customWidth="1"/>
    <col min="5385" max="5385" width="8.58203125" style="30"/>
    <col min="5386" max="5386" width="7.5" style="30" customWidth="1"/>
    <col min="5387" max="5387" width="16.6640625" style="30" customWidth="1"/>
    <col min="5388" max="5388" width="10.83203125" style="30" customWidth="1"/>
    <col min="5389" max="5389" width="13" style="30" customWidth="1"/>
    <col min="5390" max="5633" width="8.58203125" style="30"/>
    <col min="5634" max="5634" width="10.58203125" style="30" customWidth="1"/>
    <col min="5635" max="5635" width="13.1640625" style="30" bestFit="1" customWidth="1"/>
    <col min="5636" max="5636" width="20.58203125" style="30" customWidth="1"/>
    <col min="5637" max="5637" width="9" style="30" customWidth="1"/>
    <col min="5638" max="5638" width="7.58203125" style="30" customWidth="1"/>
    <col min="5639" max="5639" width="9.58203125" style="30" customWidth="1"/>
    <col min="5640" max="5640" width="6.33203125" style="30" customWidth="1"/>
    <col min="5641" max="5641" width="8.58203125" style="30"/>
    <col min="5642" max="5642" width="7.5" style="30" customWidth="1"/>
    <col min="5643" max="5643" width="16.6640625" style="30" customWidth="1"/>
    <col min="5644" max="5644" width="10.83203125" style="30" customWidth="1"/>
    <col min="5645" max="5645" width="13" style="30" customWidth="1"/>
    <col min="5646" max="5889" width="8.58203125" style="30"/>
    <col min="5890" max="5890" width="10.58203125" style="30" customWidth="1"/>
    <col min="5891" max="5891" width="13.1640625" style="30" bestFit="1" customWidth="1"/>
    <col min="5892" max="5892" width="20.58203125" style="30" customWidth="1"/>
    <col min="5893" max="5893" width="9" style="30" customWidth="1"/>
    <col min="5894" max="5894" width="7.58203125" style="30" customWidth="1"/>
    <col min="5895" max="5895" width="9.58203125" style="30" customWidth="1"/>
    <col min="5896" max="5896" width="6.33203125" style="30" customWidth="1"/>
    <col min="5897" max="5897" width="8.58203125" style="30"/>
    <col min="5898" max="5898" width="7.5" style="30" customWidth="1"/>
    <col min="5899" max="5899" width="16.6640625" style="30" customWidth="1"/>
    <col min="5900" max="5900" width="10.83203125" style="30" customWidth="1"/>
    <col min="5901" max="5901" width="13" style="30" customWidth="1"/>
    <col min="5902" max="6145" width="8.58203125" style="30"/>
    <col min="6146" max="6146" width="10.58203125" style="30" customWidth="1"/>
    <col min="6147" max="6147" width="13.1640625" style="30" bestFit="1" customWidth="1"/>
    <col min="6148" max="6148" width="20.58203125" style="30" customWidth="1"/>
    <col min="6149" max="6149" width="9" style="30" customWidth="1"/>
    <col min="6150" max="6150" width="7.58203125" style="30" customWidth="1"/>
    <col min="6151" max="6151" width="9.58203125" style="30" customWidth="1"/>
    <col min="6152" max="6152" width="6.33203125" style="30" customWidth="1"/>
    <col min="6153" max="6153" width="8.58203125" style="30"/>
    <col min="6154" max="6154" width="7.5" style="30" customWidth="1"/>
    <col min="6155" max="6155" width="16.6640625" style="30" customWidth="1"/>
    <col min="6156" max="6156" width="10.83203125" style="30" customWidth="1"/>
    <col min="6157" max="6157" width="13" style="30" customWidth="1"/>
    <col min="6158" max="6401" width="8.58203125" style="30"/>
    <col min="6402" max="6402" width="10.58203125" style="30" customWidth="1"/>
    <col min="6403" max="6403" width="13.1640625" style="30" bestFit="1" customWidth="1"/>
    <col min="6404" max="6404" width="20.58203125" style="30" customWidth="1"/>
    <col min="6405" max="6405" width="9" style="30" customWidth="1"/>
    <col min="6406" max="6406" width="7.58203125" style="30" customWidth="1"/>
    <col min="6407" max="6407" width="9.58203125" style="30" customWidth="1"/>
    <col min="6408" max="6408" width="6.33203125" style="30" customWidth="1"/>
    <col min="6409" max="6409" width="8.58203125" style="30"/>
    <col min="6410" max="6410" width="7.5" style="30" customWidth="1"/>
    <col min="6411" max="6411" width="16.6640625" style="30" customWidth="1"/>
    <col min="6412" max="6412" width="10.83203125" style="30" customWidth="1"/>
    <col min="6413" max="6413" width="13" style="30" customWidth="1"/>
    <col min="6414" max="6657" width="8.58203125" style="30"/>
    <col min="6658" max="6658" width="10.58203125" style="30" customWidth="1"/>
    <col min="6659" max="6659" width="13.1640625" style="30" bestFit="1" customWidth="1"/>
    <col min="6660" max="6660" width="20.58203125" style="30" customWidth="1"/>
    <col min="6661" max="6661" width="9" style="30" customWidth="1"/>
    <col min="6662" max="6662" width="7.58203125" style="30" customWidth="1"/>
    <col min="6663" max="6663" width="9.58203125" style="30" customWidth="1"/>
    <col min="6664" max="6664" width="6.33203125" style="30" customWidth="1"/>
    <col min="6665" max="6665" width="8.58203125" style="30"/>
    <col min="6666" max="6666" width="7.5" style="30" customWidth="1"/>
    <col min="6667" max="6667" width="16.6640625" style="30" customWidth="1"/>
    <col min="6668" max="6668" width="10.83203125" style="30" customWidth="1"/>
    <col min="6669" max="6669" width="13" style="30" customWidth="1"/>
    <col min="6670" max="6913" width="8.58203125" style="30"/>
    <col min="6914" max="6914" width="10.58203125" style="30" customWidth="1"/>
    <col min="6915" max="6915" width="13.1640625" style="30" bestFit="1" customWidth="1"/>
    <col min="6916" max="6916" width="20.58203125" style="30" customWidth="1"/>
    <col min="6917" max="6917" width="9" style="30" customWidth="1"/>
    <col min="6918" max="6918" width="7.58203125" style="30" customWidth="1"/>
    <col min="6919" max="6919" width="9.58203125" style="30" customWidth="1"/>
    <col min="6920" max="6920" width="6.33203125" style="30" customWidth="1"/>
    <col min="6921" max="6921" width="8.58203125" style="30"/>
    <col min="6922" max="6922" width="7.5" style="30" customWidth="1"/>
    <col min="6923" max="6923" width="16.6640625" style="30" customWidth="1"/>
    <col min="6924" max="6924" width="10.83203125" style="30" customWidth="1"/>
    <col min="6925" max="6925" width="13" style="30" customWidth="1"/>
    <col min="6926" max="7169" width="8.58203125" style="30"/>
    <col min="7170" max="7170" width="10.58203125" style="30" customWidth="1"/>
    <col min="7171" max="7171" width="13.1640625" style="30" bestFit="1" customWidth="1"/>
    <col min="7172" max="7172" width="20.58203125" style="30" customWidth="1"/>
    <col min="7173" max="7173" width="9" style="30" customWidth="1"/>
    <col min="7174" max="7174" width="7.58203125" style="30" customWidth="1"/>
    <col min="7175" max="7175" width="9.58203125" style="30" customWidth="1"/>
    <col min="7176" max="7176" width="6.33203125" style="30" customWidth="1"/>
    <col min="7177" max="7177" width="8.58203125" style="30"/>
    <col min="7178" max="7178" width="7.5" style="30" customWidth="1"/>
    <col min="7179" max="7179" width="16.6640625" style="30" customWidth="1"/>
    <col min="7180" max="7180" width="10.83203125" style="30" customWidth="1"/>
    <col min="7181" max="7181" width="13" style="30" customWidth="1"/>
    <col min="7182" max="7425" width="8.58203125" style="30"/>
    <col min="7426" max="7426" width="10.58203125" style="30" customWidth="1"/>
    <col min="7427" max="7427" width="13.1640625" style="30" bestFit="1" customWidth="1"/>
    <col min="7428" max="7428" width="20.58203125" style="30" customWidth="1"/>
    <col min="7429" max="7429" width="9" style="30" customWidth="1"/>
    <col min="7430" max="7430" width="7.58203125" style="30" customWidth="1"/>
    <col min="7431" max="7431" width="9.58203125" style="30" customWidth="1"/>
    <col min="7432" max="7432" width="6.33203125" style="30" customWidth="1"/>
    <col min="7433" max="7433" width="8.58203125" style="30"/>
    <col min="7434" max="7434" width="7.5" style="30" customWidth="1"/>
    <col min="7435" max="7435" width="16.6640625" style="30" customWidth="1"/>
    <col min="7436" max="7436" width="10.83203125" style="30" customWidth="1"/>
    <col min="7437" max="7437" width="13" style="30" customWidth="1"/>
    <col min="7438" max="7681" width="8.58203125" style="30"/>
    <col min="7682" max="7682" width="10.58203125" style="30" customWidth="1"/>
    <col min="7683" max="7683" width="13.1640625" style="30" bestFit="1" customWidth="1"/>
    <col min="7684" max="7684" width="20.58203125" style="30" customWidth="1"/>
    <col min="7685" max="7685" width="9" style="30" customWidth="1"/>
    <col min="7686" max="7686" width="7.58203125" style="30" customWidth="1"/>
    <col min="7687" max="7687" width="9.58203125" style="30" customWidth="1"/>
    <col min="7688" max="7688" width="6.33203125" style="30" customWidth="1"/>
    <col min="7689" max="7689" width="8.58203125" style="30"/>
    <col min="7690" max="7690" width="7.5" style="30" customWidth="1"/>
    <col min="7691" max="7691" width="16.6640625" style="30" customWidth="1"/>
    <col min="7692" max="7692" width="10.83203125" style="30" customWidth="1"/>
    <col min="7693" max="7693" width="13" style="30" customWidth="1"/>
    <col min="7694" max="7937" width="8.58203125" style="30"/>
    <col min="7938" max="7938" width="10.58203125" style="30" customWidth="1"/>
    <col min="7939" max="7939" width="13.1640625" style="30" bestFit="1" customWidth="1"/>
    <col min="7940" max="7940" width="20.58203125" style="30" customWidth="1"/>
    <col min="7941" max="7941" width="9" style="30" customWidth="1"/>
    <col min="7942" max="7942" width="7.58203125" style="30" customWidth="1"/>
    <col min="7943" max="7943" width="9.58203125" style="30" customWidth="1"/>
    <col min="7944" max="7944" width="6.33203125" style="30" customWidth="1"/>
    <col min="7945" max="7945" width="8.58203125" style="30"/>
    <col min="7946" max="7946" width="7.5" style="30" customWidth="1"/>
    <col min="7947" max="7947" width="16.6640625" style="30" customWidth="1"/>
    <col min="7948" max="7948" width="10.83203125" style="30" customWidth="1"/>
    <col min="7949" max="7949" width="13" style="30" customWidth="1"/>
    <col min="7950" max="8193" width="8.58203125" style="30"/>
    <col min="8194" max="8194" width="10.58203125" style="30" customWidth="1"/>
    <col min="8195" max="8195" width="13.1640625" style="30" bestFit="1" customWidth="1"/>
    <col min="8196" max="8196" width="20.58203125" style="30" customWidth="1"/>
    <col min="8197" max="8197" width="9" style="30" customWidth="1"/>
    <col min="8198" max="8198" width="7.58203125" style="30" customWidth="1"/>
    <col min="8199" max="8199" width="9.58203125" style="30" customWidth="1"/>
    <col min="8200" max="8200" width="6.33203125" style="30" customWidth="1"/>
    <col min="8201" max="8201" width="8.58203125" style="30"/>
    <col min="8202" max="8202" width="7.5" style="30" customWidth="1"/>
    <col min="8203" max="8203" width="16.6640625" style="30" customWidth="1"/>
    <col min="8204" max="8204" width="10.83203125" style="30" customWidth="1"/>
    <col min="8205" max="8205" width="13" style="30" customWidth="1"/>
    <col min="8206" max="8449" width="8.58203125" style="30"/>
    <col min="8450" max="8450" width="10.58203125" style="30" customWidth="1"/>
    <col min="8451" max="8451" width="13.1640625" style="30" bestFit="1" customWidth="1"/>
    <col min="8452" max="8452" width="20.58203125" style="30" customWidth="1"/>
    <col min="8453" max="8453" width="9" style="30" customWidth="1"/>
    <col min="8454" max="8454" width="7.58203125" style="30" customWidth="1"/>
    <col min="8455" max="8455" width="9.58203125" style="30" customWidth="1"/>
    <col min="8456" max="8456" width="6.33203125" style="30" customWidth="1"/>
    <col min="8457" max="8457" width="8.58203125" style="30"/>
    <col min="8458" max="8458" width="7.5" style="30" customWidth="1"/>
    <col min="8459" max="8459" width="16.6640625" style="30" customWidth="1"/>
    <col min="8460" max="8460" width="10.83203125" style="30" customWidth="1"/>
    <col min="8461" max="8461" width="13" style="30" customWidth="1"/>
    <col min="8462" max="8705" width="8.58203125" style="30"/>
    <col min="8706" max="8706" width="10.58203125" style="30" customWidth="1"/>
    <col min="8707" max="8707" width="13.1640625" style="30" bestFit="1" customWidth="1"/>
    <col min="8708" max="8708" width="20.58203125" style="30" customWidth="1"/>
    <col min="8709" max="8709" width="9" style="30" customWidth="1"/>
    <col min="8710" max="8710" width="7.58203125" style="30" customWidth="1"/>
    <col min="8711" max="8711" width="9.58203125" style="30" customWidth="1"/>
    <col min="8712" max="8712" width="6.33203125" style="30" customWidth="1"/>
    <col min="8713" max="8713" width="8.58203125" style="30"/>
    <col min="8714" max="8714" width="7.5" style="30" customWidth="1"/>
    <col min="8715" max="8715" width="16.6640625" style="30" customWidth="1"/>
    <col min="8716" max="8716" width="10.83203125" style="30" customWidth="1"/>
    <col min="8717" max="8717" width="13" style="30" customWidth="1"/>
    <col min="8718" max="8961" width="8.58203125" style="30"/>
    <col min="8962" max="8962" width="10.58203125" style="30" customWidth="1"/>
    <col min="8963" max="8963" width="13.1640625" style="30" bestFit="1" customWidth="1"/>
    <col min="8964" max="8964" width="20.58203125" style="30" customWidth="1"/>
    <col min="8965" max="8965" width="9" style="30" customWidth="1"/>
    <col min="8966" max="8966" width="7.58203125" style="30" customWidth="1"/>
    <col min="8967" max="8967" width="9.58203125" style="30" customWidth="1"/>
    <col min="8968" max="8968" width="6.33203125" style="30" customWidth="1"/>
    <col min="8969" max="8969" width="8.58203125" style="30"/>
    <col min="8970" max="8970" width="7.5" style="30" customWidth="1"/>
    <col min="8971" max="8971" width="16.6640625" style="30" customWidth="1"/>
    <col min="8972" max="8972" width="10.83203125" style="30" customWidth="1"/>
    <col min="8973" max="8973" width="13" style="30" customWidth="1"/>
    <col min="8974" max="9217" width="8.58203125" style="30"/>
    <col min="9218" max="9218" width="10.58203125" style="30" customWidth="1"/>
    <col min="9219" max="9219" width="13.1640625" style="30" bestFit="1" customWidth="1"/>
    <col min="9220" max="9220" width="20.58203125" style="30" customWidth="1"/>
    <col min="9221" max="9221" width="9" style="30" customWidth="1"/>
    <col min="9222" max="9222" width="7.58203125" style="30" customWidth="1"/>
    <col min="9223" max="9223" width="9.58203125" style="30" customWidth="1"/>
    <col min="9224" max="9224" width="6.33203125" style="30" customWidth="1"/>
    <col min="9225" max="9225" width="8.58203125" style="30"/>
    <col min="9226" max="9226" width="7.5" style="30" customWidth="1"/>
    <col min="9227" max="9227" width="16.6640625" style="30" customWidth="1"/>
    <col min="9228" max="9228" width="10.83203125" style="30" customWidth="1"/>
    <col min="9229" max="9229" width="13" style="30" customWidth="1"/>
    <col min="9230" max="9473" width="8.58203125" style="30"/>
    <col min="9474" max="9474" width="10.58203125" style="30" customWidth="1"/>
    <col min="9475" max="9475" width="13.1640625" style="30" bestFit="1" customWidth="1"/>
    <col min="9476" max="9476" width="20.58203125" style="30" customWidth="1"/>
    <col min="9477" max="9477" width="9" style="30" customWidth="1"/>
    <col min="9478" max="9478" width="7.58203125" style="30" customWidth="1"/>
    <col min="9479" max="9479" width="9.58203125" style="30" customWidth="1"/>
    <col min="9480" max="9480" width="6.33203125" style="30" customWidth="1"/>
    <col min="9481" max="9481" width="8.58203125" style="30"/>
    <col min="9482" max="9482" width="7.5" style="30" customWidth="1"/>
    <col min="9483" max="9483" width="16.6640625" style="30" customWidth="1"/>
    <col min="9484" max="9484" width="10.83203125" style="30" customWidth="1"/>
    <col min="9485" max="9485" width="13" style="30" customWidth="1"/>
    <col min="9486" max="9729" width="8.58203125" style="30"/>
    <col min="9730" max="9730" width="10.58203125" style="30" customWidth="1"/>
    <col min="9731" max="9731" width="13.1640625" style="30" bestFit="1" customWidth="1"/>
    <col min="9732" max="9732" width="20.58203125" style="30" customWidth="1"/>
    <col min="9733" max="9733" width="9" style="30" customWidth="1"/>
    <col min="9734" max="9734" width="7.58203125" style="30" customWidth="1"/>
    <col min="9735" max="9735" width="9.58203125" style="30" customWidth="1"/>
    <col min="9736" max="9736" width="6.33203125" style="30" customWidth="1"/>
    <col min="9737" max="9737" width="8.58203125" style="30"/>
    <col min="9738" max="9738" width="7.5" style="30" customWidth="1"/>
    <col min="9739" max="9739" width="16.6640625" style="30" customWidth="1"/>
    <col min="9740" max="9740" width="10.83203125" style="30" customWidth="1"/>
    <col min="9741" max="9741" width="13" style="30" customWidth="1"/>
    <col min="9742" max="9985" width="8.58203125" style="30"/>
    <col min="9986" max="9986" width="10.58203125" style="30" customWidth="1"/>
    <col min="9987" max="9987" width="13.1640625" style="30" bestFit="1" customWidth="1"/>
    <col min="9988" max="9988" width="20.58203125" style="30" customWidth="1"/>
    <col min="9989" max="9989" width="9" style="30" customWidth="1"/>
    <col min="9990" max="9990" width="7.58203125" style="30" customWidth="1"/>
    <col min="9991" max="9991" width="9.58203125" style="30" customWidth="1"/>
    <col min="9992" max="9992" width="6.33203125" style="30" customWidth="1"/>
    <col min="9993" max="9993" width="8.58203125" style="30"/>
    <col min="9994" max="9994" width="7.5" style="30" customWidth="1"/>
    <col min="9995" max="9995" width="16.6640625" style="30" customWidth="1"/>
    <col min="9996" max="9996" width="10.83203125" style="30" customWidth="1"/>
    <col min="9997" max="9997" width="13" style="30" customWidth="1"/>
    <col min="9998" max="10241" width="8.58203125" style="30"/>
    <col min="10242" max="10242" width="10.58203125" style="30" customWidth="1"/>
    <col min="10243" max="10243" width="13.1640625" style="30" bestFit="1" customWidth="1"/>
    <col min="10244" max="10244" width="20.58203125" style="30" customWidth="1"/>
    <col min="10245" max="10245" width="9" style="30" customWidth="1"/>
    <col min="10246" max="10246" width="7.58203125" style="30" customWidth="1"/>
    <col min="10247" max="10247" width="9.58203125" style="30" customWidth="1"/>
    <col min="10248" max="10248" width="6.33203125" style="30" customWidth="1"/>
    <col min="10249" max="10249" width="8.58203125" style="30"/>
    <col min="10250" max="10250" width="7.5" style="30" customWidth="1"/>
    <col min="10251" max="10251" width="16.6640625" style="30" customWidth="1"/>
    <col min="10252" max="10252" width="10.83203125" style="30" customWidth="1"/>
    <col min="10253" max="10253" width="13" style="30" customWidth="1"/>
    <col min="10254" max="10497" width="8.58203125" style="30"/>
    <col min="10498" max="10498" width="10.58203125" style="30" customWidth="1"/>
    <col min="10499" max="10499" width="13.1640625" style="30" bestFit="1" customWidth="1"/>
    <col min="10500" max="10500" width="20.58203125" style="30" customWidth="1"/>
    <col min="10501" max="10501" width="9" style="30" customWidth="1"/>
    <col min="10502" max="10502" width="7.58203125" style="30" customWidth="1"/>
    <col min="10503" max="10503" width="9.58203125" style="30" customWidth="1"/>
    <col min="10504" max="10504" width="6.33203125" style="30" customWidth="1"/>
    <col min="10505" max="10505" width="8.58203125" style="30"/>
    <col min="10506" max="10506" width="7.5" style="30" customWidth="1"/>
    <col min="10507" max="10507" width="16.6640625" style="30" customWidth="1"/>
    <col min="10508" max="10508" width="10.83203125" style="30" customWidth="1"/>
    <col min="10509" max="10509" width="13" style="30" customWidth="1"/>
    <col min="10510" max="10753" width="8.58203125" style="30"/>
    <col min="10754" max="10754" width="10.58203125" style="30" customWidth="1"/>
    <col min="10755" max="10755" width="13.1640625" style="30" bestFit="1" customWidth="1"/>
    <col min="10756" max="10756" width="20.58203125" style="30" customWidth="1"/>
    <col min="10757" max="10757" width="9" style="30" customWidth="1"/>
    <col min="10758" max="10758" width="7.58203125" style="30" customWidth="1"/>
    <col min="10759" max="10759" width="9.58203125" style="30" customWidth="1"/>
    <col min="10760" max="10760" width="6.33203125" style="30" customWidth="1"/>
    <col min="10761" max="10761" width="8.58203125" style="30"/>
    <col min="10762" max="10762" width="7.5" style="30" customWidth="1"/>
    <col min="10763" max="10763" width="16.6640625" style="30" customWidth="1"/>
    <col min="10764" max="10764" width="10.83203125" style="30" customWidth="1"/>
    <col min="10765" max="10765" width="13" style="30" customWidth="1"/>
    <col min="10766" max="11009" width="8.58203125" style="30"/>
    <col min="11010" max="11010" width="10.58203125" style="30" customWidth="1"/>
    <col min="11011" max="11011" width="13.1640625" style="30" bestFit="1" customWidth="1"/>
    <col min="11012" max="11012" width="20.58203125" style="30" customWidth="1"/>
    <col min="11013" max="11013" width="9" style="30" customWidth="1"/>
    <col min="11014" max="11014" width="7.58203125" style="30" customWidth="1"/>
    <col min="11015" max="11015" width="9.58203125" style="30" customWidth="1"/>
    <col min="11016" max="11016" width="6.33203125" style="30" customWidth="1"/>
    <col min="11017" max="11017" width="8.58203125" style="30"/>
    <col min="11018" max="11018" width="7.5" style="30" customWidth="1"/>
    <col min="11019" max="11019" width="16.6640625" style="30" customWidth="1"/>
    <col min="11020" max="11020" width="10.83203125" style="30" customWidth="1"/>
    <col min="11021" max="11021" width="13" style="30" customWidth="1"/>
    <col min="11022" max="11265" width="8.58203125" style="30"/>
    <col min="11266" max="11266" width="10.58203125" style="30" customWidth="1"/>
    <col min="11267" max="11267" width="13.1640625" style="30" bestFit="1" customWidth="1"/>
    <col min="11268" max="11268" width="20.58203125" style="30" customWidth="1"/>
    <col min="11269" max="11269" width="9" style="30" customWidth="1"/>
    <col min="11270" max="11270" width="7.58203125" style="30" customWidth="1"/>
    <col min="11271" max="11271" width="9.58203125" style="30" customWidth="1"/>
    <col min="11272" max="11272" width="6.33203125" style="30" customWidth="1"/>
    <col min="11273" max="11273" width="8.58203125" style="30"/>
    <col min="11274" max="11274" width="7.5" style="30" customWidth="1"/>
    <col min="11275" max="11275" width="16.6640625" style="30" customWidth="1"/>
    <col min="11276" max="11276" width="10.83203125" style="30" customWidth="1"/>
    <col min="11277" max="11277" width="13" style="30" customWidth="1"/>
    <col min="11278" max="11521" width="8.58203125" style="30"/>
    <col min="11522" max="11522" width="10.58203125" style="30" customWidth="1"/>
    <col min="11523" max="11523" width="13.1640625" style="30" bestFit="1" customWidth="1"/>
    <col min="11524" max="11524" width="20.58203125" style="30" customWidth="1"/>
    <col min="11525" max="11525" width="9" style="30" customWidth="1"/>
    <col min="11526" max="11526" width="7.58203125" style="30" customWidth="1"/>
    <col min="11527" max="11527" width="9.58203125" style="30" customWidth="1"/>
    <col min="11528" max="11528" width="6.33203125" style="30" customWidth="1"/>
    <col min="11529" max="11529" width="8.58203125" style="30"/>
    <col min="11530" max="11530" width="7.5" style="30" customWidth="1"/>
    <col min="11531" max="11531" width="16.6640625" style="30" customWidth="1"/>
    <col min="11532" max="11532" width="10.83203125" style="30" customWidth="1"/>
    <col min="11533" max="11533" width="13" style="30" customWidth="1"/>
    <col min="11534" max="11777" width="8.58203125" style="30"/>
    <col min="11778" max="11778" width="10.58203125" style="30" customWidth="1"/>
    <col min="11779" max="11779" width="13.1640625" style="30" bestFit="1" customWidth="1"/>
    <col min="11780" max="11780" width="20.58203125" style="30" customWidth="1"/>
    <col min="11781" max="11781" width="9" style="30" customWidth="1"/>
    <col min="11782" max="11782" width="7.58203125" style="30" customWidth="1"/>
    <col min="11783" max="11783" width="9.58203125" style="30" customWidth="1"/>
    <col min="11784" max="11784" width="6.33203125" style="30" customWidth="1"/>
    <col min="11785" max="11785" width="8.58203125" style="30"/>
    <col min="11786" max="11786" width="7.5" style="30" customWidth="1"/>
    <col min="11787" max="11787" width="16.6640625" style="30" customWidth="1"/>
    <col min="11788" max="11788" width="10.83203125" style="30" customWidth="1"/>
    <col min="11789" max="11789" width="13" style="30" customWidth="1"/>
    <col min="11790" max="12033" width="8.58203125" style="30"/>
    <col min="12034" max="12034" width="10.58203125" style="30" customWidth="1"/>
    <col min="12035" max="12035" width="13.1640625" style="30" bestFit="1" customWidth="1"/>
    <col min="12036" max="12036" width="20.58203125" style="30" customWidth="1"/>
    <col min="12037" max="12037" width="9" style="30" customWidth="1"/>
    <col min="12038" max="12038" width="7.58203125" style="30" customWidth="1"/>
    <col min="12039" max="12039" width="9.58203125" style="30" customWidth="1"/>
    <col min="12040" max="12040" width="6.33203125" style="30" customWidth="1"/>
    <col min="12041" max="12041" width="8.58203125" style="30"/>
    <col min="12042" max="12042" width="7.5" style="30" customWidth="1"/>
    <col min="12043" max="12043" width="16.6640625" style="30" customWidth="1"/>
    <col min="12044" max="12044" width="10.83203125" style="30" customWidth="1"/>
    <col min="12045" max="12045" width="13" style="30" customWidth="1"/>
    <col min="12046" max="12289" width="8.58203125" style="30"/>
    <col min="12290" max="12290" width="10.58203125" style="30" customWidth="1"/>
    <col min="12291" max="12291" width="13.1640625" style="30" bestFit="1" customWidth="1"/>
    <col min="12292" max="12292" width="20.58203125" style="30" customWidth="1"/>
    <col min="12293" max="12293" width="9" style="30" customWidth="1"/>
    <col min="12294" max="12294" width="7.58203125" style="30" customWidth="1"/>
    <col min="12295" max="12295" width="9.58203125" style="30" customWidth="1"/>
    <col min="12296" max="12296" width="6.33203125" style="30" customWidth="1"/>
    <col min="12297" max="12297" width="8.58203125" style="30"/>
    <col min="12298" max="12298" width="7.5" style="30" customWidth="1"/>
    <col min="12299" max="12299" width="16.6640625" style="30" customWidth="1"/>
    <col min="12300" max="12300" width="10.83203125" style="30" customWidth="1"/>
    <col min="12301" max="12301" width="13" style="30" customWidth="1"/>
    <col min="12302" max="12545" width="8.58203125" style="30"/>
    <col min="12546" max="12546" width="10.58203125" style="30" customWidth="1"/>
    <col min="12547" max="12547" width="13.1640625" style="30" bestFit="1" customWidth="1"/>
    <col min="12548" max="12548" width="20.58203125" style="30" customWidth="1"/>
    <col min="12549" max="12549" width="9" style="30" customWidth="1"/>
    <col min="12550" max="12550" width="7.58203125" style="30" customWidth="1"/>
    <col min="12551" max="12551" width="9.58203125" style="30" customWidth="1"/>
    <col min="12552" max="12552" width="6.33203125" style="30" customWidth="1"/>
    <col min="12553" max="12553" width="8.58203125" style="30"/>
    <col min="12554" max="12554" width="7.5" style="30" customWidth="1"/>
    <col min="12555" max="12555" width="16.6640625" style="30" customWidth="1"/>
    <col min="12556" max="12556" width="10.83203125" style="30" customWidth="1"/>
    <col min="12557" max="12557" width="13" style="30" customWidth="1"/>
    <col min="12558" max="12801" width="8.58203125" style="30"/>
    <col min="12802" max="12802" width="10.58203125" style="30" customWidth="1"/>
    <col min="12803" max="12803" width="13.1640625" style="30" bestFit="1" customWidth="1"/>
    <col min="12804" max="12804" width="20.58203125" style="30" customWidth="1"/>
    <col min="12805" max="12805" width="9" style="30" customWidth="1"/>
    <col min="12806" max="12806" width="7.58203125" style="30" customWidth="1"/>
    <col min="12807" max="12807" width="9.58203125" style="30" customWidth="1"/>
    <col min="12808" max="12808" width="6.33203125" style="30" customWidth="1"/>
    <col min="12809" max="12809" width="8.58203125" style="30"/>
    <col min="12810" max="12810" width="7.5" style="30" customWidth="1"/>
    <col min="12811" max="12811" width="16.6640625" style="30" customWidth="1"/>
    <col min="12812" max="12812" width="10.83203125" style="30" customWidth="1"/>
    <col min="12813" max="12813" width="13" style="30" customWidth="1"/>
    <col min="12814" max="13057" width="8.58203125" style="30"/>
    <col min="13058" max="13058" width="10.58203125" style="30" customWidth="1"/>
    <col min="13059" max="13059" width="13.1640625" style="30" bestFit="1" customWidth="1"/>
    <col min="13060" max="13060" width="20.58203125" style="30" customWidth="1"/>
    <col min="13061" max="13061" width="9" style="30" customWidth="1"/>
    <col min="13062" max="13062" width="7.58203125" style="30" customWidth="1"/>
    <col min="13063" max="13063" width="9.58203125" style="30" customWidth="1"/>
    <col min="13064" max="13064" width="6.33203125" style="30" customWidth="1"/>
    <col min="13065" max="13065" width="8.58203125" style="30"/>
    <col min="13066" max="13066" width="7.5" style="30" customWidth="1"/>
    <col min="13067" max="13067" width="16.6640625" style="30" customWidth="1"/>
    <col min="13068" max="13068" width="10.83203125" style="30" customWidth="1"/>
    <col min="13069" max="13069" width="13" style="30" customWidth="1"/>
    <col min="13070" max="13313" width="8.58203125" style="30"/>
    <col min="13314" max="13314" width="10.58203125" style="30" customWidth="1"/>
    <col min="13315" max="13315" width="13.1640625" style="30" bestFit="1" customWidth="1"/>
    <col min="13316" max="13316" width="20.58203125" style="30" customWidth="1"/>
    <col min="13317" max="13317" width="9" style="30" customWidth="1"/>
    <col min="13318" max="13318" width="7.58203125" style="30" customWidth="1"/>
    <col min="13319" max="13319" width="9.58203125" style="30" customWidth="1"/>
    <col min="13320" max="13320" width="6.33203125" style="30" customWidth="1"/>
    <col min="13321" max="13321" width="8.58203125" style="30"/>
    <col min="13322" max="13322" width="7.5" style="30" customWidth="1"/>
    <col min="13323" max="13323" width="16.6640625" style="30" customWidth="1"/>
    <col min="13324" max="13324" width="10.83203125" style="30" customWidth="1"/>
    <col min="13325" max="13325" width="13" style="30" customWidth="1"/>
    <col min="13326" max="13569" width="8.58203125" style="30"/>
    <col min="13570" max="13570" width="10.58203125" style="30" customWidth="1"/>
    <col min="13571" max="13571" width="13.1640625" style="30" bestFit="1" customWidth="1"/>
    <col min="13572" max="13572" width="20.58203125" style="30" customWidth="1"/>
    <col min="13573" max="13573" width="9" style="30" customWidth="1"/>
    <col min="13574" max="13574" width="7.58203125" style="30" customWidth="1"/>
    <col min="13575" max="13575" width="9.58203125" style="30" customWidth="1"/>
    <col min="13576" max="13576" width="6.33203125" style="30" customWidth="1"/>
    <col min="13577" max="13577" width="8.58203125" style="30"/>
    <col min="13578" max="13578" width="7.5" style="30" customWidth="1"/>
    <col min="13579" max="13579" width="16.6640625" style="30" customWidth="1"/>
    <col min="13580" max="13580" width="10.83203125" style="30" customWidth="1"/>
    <col min="13581" max="13581" width="13" style="30" customWidth="1"/>
    <col min="13582" max="13825" width="8.58203125" style="30"/>
    <col min="13826" max="13826" width="10.58203125" style="30" customWidth="1"/>
    <col min="13827" max="13827" width="13.1640625" style="30" bestFit="1" customWidth="1"/>
    <col min="13828" max="13828" width="20.58203125" style="30" customWidth="1"/>
    <col min="13829" max="13829" width="9" style="30" customWidth="1"/>
    <col min="13830" max="13830" width="7.58203125" style="30" customWidth="1"/>
    <col min="13831" max="13831" width="9.58203125" style="30" customWidth="1"/>
    <col min="13832" max="13832" width="6.33203125" style="30" customWidth="1"/>
    <col min="13833" max="13833" width="8.58203125" style="30"/>
    <col min="13834" max="13834" width="7.5" style="30" customWidth="1"/>
    <col min="13835" max="13835" width="16.6640625" style="30" customWidth="1"/>
    <col min="13836" max="13836" width="10.83203125" style="30" customWidth="1"/>
    <col min="13837" max="13837" width="13" style="30" customWidth="1"/>
    <col min="13838" max="14081" width="8.58203125" style="30"/>
    <col min="14082" max="14082" width="10.58203125" style="30" customWidth="1"/>
    <col min="14083" max="14083" width="13.1640625" style="30" bestFit="1" customWidth="1"/>
    <col min="14084" max="14084" width="20.58203125" style="30" customWidth="1"/>
    <col min="14085" max="14085" width="9" style="30" customWidth="1"/>
    <col min="14086" max="14086" width="7.58203125" style="30" customWidth="1"/>
    <col min="14087" max="14087" width="9.58203125" style="30" customWidth="1"/>
    <col min="14088" max="14088" width="6.33203125" style="30" customWidth="1"/>
    <col min="14089" max="14089" width="8.58203125" style="30"/>
    <col min="14090" max="14090" width="7.5" style="30" customWidth="1"/>
    <col min="14091" max="14091" width="16.6640625" style="30" customWidth="1"/>
    <col min="14092" max="14092" width="10.83203125" style="30" customWidth="1"/>
    <col min="14093" max="14093" width="13" style="30" customWidth="1"/>
    <col min="14094" max="14337" width="8.58203125" style="30"/>
    <col min="14338" max="14338" width="10.58203125" style="30" customWidth="1"/>
    <col min="14339" max="14339" width="13.1640625" style="30" bestFit="1" customWidth="1"/>
    <col min="14340" max="14340" width="20.58203125" style="30" customWidth="1"/>
    <col min="14341" max="14341" width="9" style="30" customWidth="1"/>
    <col min="14342" max="14342" width="7.58203125" style="30" customWidth="1"/>
    <col min="14343" max="14343" width="9.58203125" style="30" customWidth="1"/>
    <col min="14344" max="14344" width="6.33203125" style="30" customWidth="1"/>
    <col min="14345" max="14345" width="8.58203125" style="30"/>
    <col min="14346" max="14346" width="7.5" style="30" customWidth="1"/>
    <col min="14347" max="14347" width="16.6640625" style="30" customWidth="1"/>
    <col min="14348" max="14348" width="10.83203125" style="30" customWidth="1"/>
    <col min="14349" max="14349" width="13" style="30" customWidth="1"/>
    <col min="14350" max="14593" width="8.58203125" style="30"/>
    <col min="14594" max="14594" width="10.58203125" style="30" customWidth="1"/>
    <col min="14595" max="14595" width="13.1640625" style="30" bestFit="1" customWidth="1"/>
    <col min="14596" max="14596" width="20.58203125" style="30" customWidth="1"/>
    <col min="14597" max="14597" width="9" style="30" customWidth="1"/>
    <col min="14598" max="14598" width="7.58203125" style="30" customWidth="1"/>
    <col min="14599" max="14599" width="9.58203125" style="30" customWidth="1"/>
    <col min="14600" max="14600" width="6.33203125" style="30" customWidth="1"/>
    <col min="14601" max="14601" width="8.58203125" style="30"/>
    <col min="14602" max="14602" width="7.5" style="30" customWidth="1"/>
    <col min="14603" max="14603" width="16.6640625" style="30" customWidth="1"/>
    <col min="14604" max="14604" width="10.83203125" style="30" customWidth="1"/>
    <col min="14605" max="14605" width="13" style="30" customWidth="1"/>
    <col min="14606" max="14849" width="8.58203125" style="30"/>
    <col min="14850" max="14850" width="10.58203125" style="30" customWidth="1"/>
    <col min="14851" max="14851" width="13.1640625" style="30" bestFit="1" customWidth="1"/>
    <col min="14852" max="14852" width="20.58203125" style="30" customWidth="1"/>
    <col min="14853" max="14853" width="9" style="30" customWidth="1"/>
    <col min="14854" max="14854" width="7.58203125" style="30" customWidth="1"/>
    <col min="14855" max="14855" width="9.58203125" style="30" customWidth="1"/>
    <col min="14856" max="14856" width="6.33203125" style="30" customWidth="1"/>
    <col min="14857" max="14857" width="8.58203125" style="30"/>
    <col min="14858" max="14858" width="7.5" style="30" customWidth="1"/>
    <col min="14859" max="14859" width="16.6640625" style="30" customWidth="1"/>
    <col min="14860" max="14860" width="10.83203125" style="30" customWidth="1"/>
    <col min="14861" max="14861" width="13" style="30" customWidth="1"/>
    <col min="14862" max="15105" width="8.58203125" style="30"/>
    <col min="15106" max="15106" width="10.58203125" style="30" customWidth="1"/>
    <col min="15107" max="15107" width="13.1640625" style="30" bestFit="1" customWidth="1"/>
    <col min="15108" max="15108" width="20.58203125" style="30" customWidth="1"/>
    <col min="15109" max="15109" width="9" style="30" customWidth="1"/>
    <col min="15110" max="15110" width="7.58203125" style="30" customWidth="1"/>
    <col min="15111" max="15111" width="9.58203125" style="30" customWidth="1"/>
    <col min="15112" max="15112" width="6.33203125" style="30" customWidth="1"/>
    <col min="15113" max="15113" width="8.58203125" style="30"/>
    <col min="15114" max="15114" width="7.5" style="30" customWidth="1"/>
    <col min="15115" max="15115" width="16.6640625" style="30" customWidth="1"/>
    <col min="15116" max="15116" width="10.83203125" style="30" customWidth="1"/>
    <col min="15117" max="15117" width="13" style="30" customWidth="1"/>
    <col min="15118" max="15361" width="8.58203125" style="30"/>
    <col min="15362" max="15362" width="10.58203125" style="30" customWidth="1"/>
    <col min="15363" max="15363" width="13.1640625" style="30" bestFit="1" customWidth="1"/>
    <col min="15364" max="15364" width="20.58203125" style="30" customWidth="1"/>
    <col min="15365" max="15365" width="9" style="30" customWidth="1"/>
    <col min="15366" max="15366" width="7.58203125" style="30" customWidth="1"/>
    <col min="15367" max="15367" width="9.58203125" style="30" customWidth="1"/>
    <col min="15368" max="15368" width="6.33203125" style="30" customWidth="1"/>
    <col min="15369" max="15369" width="8.58203125" style="30"/>
    <col min="15370" max="15370" width="7.5" style="30" customWidth="1"/>
    <col min="15371" max="15371" width="16.6640625" style="30" customWidth="1"/>
    <col min="15372" max="15372" width="10.83203125" style="30" customWidth="1"/>
    <col min="15373" max="15373" width="13" style="30" customWidth="1"/>
    <col min="15374" max="15617" width="8.58203125" style="30"/>
    <col min="15618" max="15618" width="10.58203125" style="30" customWidth="1"/>
    <col min="15619" max="15619" width="13.1640625" style="30" bestFit="1" customWidth="1"/>
    <col min="15620" max="15620" width="20.58203125" style="30" customWidth="1"/>
    <col min="15621" max="15621" width="9" style="30" customWidth="1"/>
    <col min="15622" max="15622" width="7.58203125" style="30" customWidth="1"/>
    <col min="15623" max="15623" width="9.58203125" style="30" customWidth="1"/>
    <col min="15624" max="15624" width="6.33203125" style="30" customWidth="1"/>
    <col min="15625" max="15625" width="8.58203125" style="30"/>
    <col min="15626" max="15626" width="7.5" style="30" customWidth="1"/>
    <col min="15627" max="15627" width="16.6640625" style="30" customWidth="1"/>
    <col min="15628" max="15628" width="10.83203125" style="30" customWidth="1"/>
    <col min="15629" max="15629" width="13" style="30" customWidth="1"/>
    <col min="15630" max="15873" width="8.58203125" style="30"/>
    <col min="15874" max="15874" width="10.58203125" style="30" customWidth="1"/>
    <col min="15875" max="15875" width="13.1640625" style="30" bestFit="1" customWidth="1"/>
    <col min="15876" max="15876" width="20.58203125" style="30" customWidth="1"/>
    <col min="15877" max="15877" width="9" style="30" customWidth="1"/>
    <col min="15878" max="15878" width="7.58203125" style="30" customWidth="1"/>
    <col min="15879" max="15879" width="9.58203125" style="30" customWidth="1"/>
    <col min="15880" max="15880" width="6.33203125" style="30" customWidth="1"/>
    <col min="15881" max="15881" width="8.58203125" style="30"/>
    <col min="15882" max="15882" width="7.5" style="30" customWidth="1"/>
    <col min="15883" max="15883" width="16.6640625" style="30" customWidth="1"/>
    <col min="15884" max="15884" width="10.83203125" style="30" customWidth="1"/>
    <col min="15885" max="15885" width="13" style="30" customWidth="1"/>
    <col min="15886" max="16129" width="8.58203125" style="30"/>
    <col min="16130" max="16130" width="10.58203125" style="30" customWidth="1"/>
    <col min="16131" max="16131" width="13.1640625" style="30" bestFit="1" customWidth="1"/>
    <col min="16132" max="16132" width="20.58203125" style="30" customWidth="1"/>
    <col min="16133" max="16133" width="9" style="30" customWidth="1"/>
    <col min="16134" max="16134" width="7.58203125" style="30" customWidth="1"/>
    <col min="16135" max="16135" width="9.58203125" style="30" customWidth="1"/>
    <col min="16136" max="16136" width="6.33203125" style="30" customWidth="1"/>
    <col min="16137" max="16137" width="8.58203125" style="30"/>
    <col min="16138" max="16138" width="7.5" style="30" customWidth="1"/>
    <col min="16139" max="16139" width="16.6640625" style="30" customWidth="1"/>
    <col min="16140" max="16140" width="10.83203125" style="30" customWidth="1"/>
    <col min="16141" max="16141" width="13" style="30" customWidth="1"/>
    <col min="16142" max="16384" width="8.58203125" style="30"/>
  </cols>
  <sheetData>
    <row r="1" spans="1:13" ht="16.5" customHeight="1" x14ac:dyDescent="0.3"/>
    <row r="2" spans="1:13" ht="16.5" customHeight="1" x14ac:dyDescent="0.3">
      <c r="A2" s="366" t="s">
        <v>219</v>
      </c>
      <c r="B2" s="366"/>
      <c r="C2" s="366"/>
      <c r="D2" s="366"/>
      <c r="E2" s="366"/>
      <c r="F2" s="366"/>
      <c r="G2" s="366"/>
      <c r="H2" s="366"/>
      <c r="I2" s="366"/>
      <c r="J2" s="366"/>
      <c r="K2" s="366"/>
      <c r="L2" s="366"/>
      <c r="M2" s="366"/>
    </row>
    <row r="3" spans="1:13" ht="16.5" customHeight="1" x14ac:dyDescent="0.3"/>
    <row r="4" spans="1:13" ht="40.5" customHeight="1" x14ac:dyDescent="0.3">
      <c r="C4" s="368" t="s">
        <v>220</v>
      </c>
      <c r="D4" s="369"/>
      <c r="E4" s="369"/>
      <c r="F4" s="369"/>
      <c r="G4" s="369"/>
      <c r="H4" s="369"/>
      <c r="I4" s="369"/>
      <c r="J4" s="369"/>
      <c r="K4" s="369"/>
      <c r="L4" s="370"/>
      <c r="M4" s="31"/>
    </row>
    <row r="5" spans="1:13" ht="16.5" customHeight="1" x14ac:dyDescent="0.3">
      <c r="C5" s="371" t="s">
        <v>221</v>
      </c>
      <c r="D5" s="372"/>
      <c r="E5" s="372"/>
      <c r="F5" s="372"/>
      <c r="G5" s="372"/>
      <c r="H5" s="372"/>
      <c r="I5" s="372"/>
      <c r="J5" s="372"/>
      <c r="K5" s="372"/>
      <c r="L5" s="373"/>
    </row>
    <row r="6" spans="1:13" ht="16.5" customHeight="1" x14ac:dyDescent="0.3">
      <c r="C6" s="371"/>
      <c r="D6" s="372"/>
      <c r="E6" s="372"/>
      <c r="F6" s="372"/>
      <c r="G6" s="372"/>
      <c r="H6" s="372"/>
      <c r="I6" s="372"/>
      <c r="J6" s="372"/>
      <c r="K6" s="372"/>
      <c r="L6" s="373"/>
    </row>
    <row r="7" spans="1:13" ht="16.5" customHeight="1" x14ac:dyDescent="0.3">
      <c r="C7" s="371"/>
      <c r="D7" s="372"/>
      <c r="E7" s="372"/>
      <c r="F7" s="372"/>
      <c r="G7" s="372"/>
      <c r="H7" s="372"/>
      <c r="I7" s="372"/>
      <c r="J7" s="372"/>
      <c r="K7" s="372"/>
      <c r="L7" s="373"/>
    </row>
    <row r="8" spans="1:13" ht="62.15" customHeight="1" x14ac:dyDescent="0.3">
      <c r="C8" s="374"/>
      <c r="D8" s="375"/>
      <c r="E8" s="375"/>
      <c r="F8" s="375"/>
      <c r="G8" s="375"/>
      <c r="H8" s="375"/>
      <c r="I8" s="375"/>
      <c r="J8" s="375"/>
      <c r="K8" s="375"/>
      <c r="L8" s="376"/>
    </row>
    <row r="9" spans="1:13" ht="16.5" customHeight="1" x14ac:dyDescent="0.3">
      <c r="D9" s="32"/>
    </row>
    <row r="10" spans="1:13" ht="33.75" customHeight="1" x14ac:dyDescent="0.3">
      <c r="C10" s="377" t="s">
        <v>222</v>
      </c>
      <c r="D10" s="380" t="s">
        <v>223</v>
      </c>
      <c r="E10" s="381"/>
      <c r="F10" s="381"/>
      <c r="G10" s="381"/>
      <c r="H10" s="381"/>
      <c r="I10" s="381"/>
      <c r="J10" s="381"/>
      <c r="K10" s="382"/>
    </row>
    <row r="11" spans="1:13" ht="33" customHeight="1" x14ac:dyDescent="0.3">
      <c r="C11" s="378"/>
      <c r="D11" s="383"/>
      <c r="E11" s="384"/>
      <c r="F11" s="383" t="s">
        <v>224</v>
      </c>
      <c r="G11" s="384"/>
      <c r="H11" s="383" t="s">
        <v>225</v>
      </c>
      <c r="I11" s="385"/>
      <c r="J11" s="384"/>
      <c r="K11" s="33" t="s">
        <v>226</v>
      </c>
    </row>
    <row r="12" spans="1:13" ht="33.75" customHeight="1" x14ac:dyDescent="0.3">
      <c r="C12" s="378"/>
      <c r="D12" s="386" t="s">
        <v>227</v>
      </c>
      <c r="E12" s="387"/>
      <c r="F12" s="388" t="s">
        <v>228</v>
      </c>
      <c r="G12" s="389"/>
      <c r="H12" s="388" t="s">
        <v>229</v>
      </c>
      <c r="I12" s="390"/>
      <c r="J12" s="389"/>
      <c r="K12" s="34" t="s">
        <v>230</v>
      </c>
    </row>
    <row r="13" spans="1:13" ht="33" customHeight="1" x14ac:dyDescent="0.3">
      <c r="C13" s="378"/>
      <c r="D13" s="386" t="s">
        <v>231</v>
      </c>
      <c r="E13" s="387"/>
      <c r="F13" s="383" t="s">
        <v>232</v>
      </c>
      <c r="G13" s="384"/>
      <c r="H13" s="388" t="s">
        <v>233</v>
      </c>
      <c r="I13" s="390"/>
      <c r="J13" s="389"/>
      <c r="K13" s="34" t="s">
        <v>234</v>
      </c>
    </row>
    <row r="14" spans="1:13" ht="48" customHeight="1" x14ac:dyDescent="0.3">
      <c r="C14" s="378"/>
      <c r="D14" s="386" t="s">
        <v>235</v>
      </c>
      <c r="E14" s="387"/>
      <c r="F14" s="383" t="s">
        <v>236</v>
      </c>
      <c r="G14" s="384"/>
      <c r="H14" s="383" t="s">
        <v>237</v>
      </c>
      <c r="I14" s="385"/>
      <c r="J14" s="384"/>
      <c r="K14" s="34" t="s">
        <v>238</v>
      </c>
    </row>
    <row r="15" spans="1:13" ht="33" customHeight="1" x14ac:dyDescent="0.3">
      <c r="C15" s="379"/>
      <c r="D15" s="386" t="s">
        <v>239</v>
      </c>
      <c r="E15" s="387"/>
      <c r="F15" s="383" t="s">
        <v>240</v>
      </c>
      <c r="G15" s="384"/>
      <c r="H15" s="383" t="s">
        <v>241</v>
      </c>
      <c r="I15" s="385"/>
      <c r="J15" s="384"/>
      <c r="K15" s="33" t="s">
        <v>242</v>
      </c>
    </row>
    <row r="16" spans="1:13" ht="16.5" customHeight="1" x14ac:dyDescent="0.3">
      <c r="D16" s="35"/>
    </row>
    <row r="17" spans="1:13" ht="16.5" customHeight="1" x14ac:dyDescent="0.3">
      <c r="C17" s="392" t="s">
        <v>243</v>
      </c>
      <c r="D17" s="392"/>
      <c r="E17" s="392"/>
      <c r="F17" s="392"/>
      <c r="G17" s="392"/>
      <c r="H17" s="392"/>
      <c r="I17" s="392"/>
      <c r="J17" s="392"/>
      <c r="K17" s="392"/>
      <c r="L17" s="392"/>
    </row>
    <row r="18" spans="1:13" ht="16.5" customHeight="1" x14ac:dyDescent="0.3">
      <c r="A18" s="118"/>
      <c r="B18" s="118"/>
      <c r="C18" s="118"/>
      <c r="D18" s="118"/>
      <c r="E18" s="118"/>
      <c r="F18" s="118"/>
      <c r="G18" s="118"/>
      <c r="H18" s="118"/>
      <c r="I18" s="118"/>
      <c r="J18" s="118"/>
      <c r="K18" s="118"/>
      <c r="L18" s="118"/>
      <c r="M18" s="118"/>
    </row>
    <row r="20" spans="1:13" ht="18" x14ac:dyDescent="0.3">
      <c r="A20" s="366" t="s">
        <v>244</v>
      </c>
      <c r="B20" s="366"/>
      <c r="C20" s="366"/>
      <c r="D20" s="367"/>
      <c r="E20" s="367"/>
      <c r="F20" s="367"/>
      <c r="G20" s="367"/>
      <c r="H20" s="367"/>
      <c r="I20" s="367"/>
      <c r="J20" s="367"/>
      <c r="K20" s="367"/>
      <c r="L20" s="367"/>
      <c r="M20" s="367"/>
    </row>
    <row r="21" spans="1:13" ht="18.75" customHeight="1" x14ac:dyDescent="0.3">
      <c r="A21" s="391" t="s">
        <v>245</v>
      </c>
      <c r="B21" s="391"/>
      <c r="C21" s="391"/>
      <c r="D21" s="391"/>
      <c r="E21" s="391"/>
      <c r="F21" s="391"/>
      <c r="G21" s="391"/>
      <c r="H21" s="391"/>
      <c r="I21" s="391"/>
      <c r="J21" s="391"/>
      <c r="K21" s="391"/>
      <c r="L21" s="391"/>
      <c r="M21" s="391"/>
    </row>
    <row r="22" spans="1:13" ht="17.25" customHeight="1" x14ac:dyDescent="0.3">
      <c r="A22" s="391"/>
      <c r="B22" s="391"/>
      <c r="C22" s="391"/>
      <c r="D22" s="391"/>
      <c r="E22" s="391"/>
      <c r="F22" s="391"/>
      <c r="G22" s="391"/>
      <c r="H22" s="391"/>
      <c r="I22" s="391"/>
      <c r="J22" s="391"/>
      <c r="K22" s="391"/>
      <c r="L22" s="391"/>
      <c r="M22" s="391"/>
    </row>
    <row r="23" spans="1:13" ht="17.25" customHeight="1" x14ac:dyDescent="0.3">
      <c r="A23" s="391"/>
      <c r="B23" s="391"/>
      <c r="C23" s="391"/>
      <c r="D23" s="391"/>
      <c r="E23" s="391"/>
      <c r="F23" s="391"/>
      <c r="G23" s="391"/>
      <c r="H23" s="391"/>
      <c r="I23" s="391"/>
      <c r="J23" s="391"/>
      <c r="K23" s="391"/>
      <c r="L23" s="391"/>
      <c r="M23" s="391"/>
    </row>
    <row r="24" spans="1:13" ht="17.25" customHeight="1" x14ac:dyDescent="0.3">
      <c r="A24" s="391"/>
      <c r="B24" s="391"/>
      <c r="C24" s="391"/>
      <c r="D24" s="391"/>
      <c r="E24" s="391"/>
      <c r="F24" s="391"/>
      <c r="G24" s="391"/>
      <c r="H24" s="391"/>
      <c r="I24" s="391"/>
      <c r="J24" s="391"/>
      <c r="K24" s="391"/>
      <c r="L24" s="391"/>
      <c r="M24" s="391"/>
    </row>
    <row r="25" spans="1:13" ht="17.5" customHeight="1" x14ac:dyDescent="0.3">
      <c r="C25" s="36"/>
      <c r="D25" s="36"/>
      <c r="E25" s="36"/>
      <c r="F25" s="36"/>
      <c r="G25" s="36"/>
      <c r="H25" s="36"/>
      <c r="I25" s="36"/>
      <c r="J25" s="36"/>
      <c r="K25" s="36"/>
      <c r="L25" s="36"/>
    </row>
    <row r="27" spans="1:13" ht="18" x14ac:dyDescent="0.3">
      <c r="A27" s="366" t="s">
        <v>246</v>
      </c>
      <c r="B27" s="366"/>
      <c r="C27" s="366"/>
      <c r="D27" s="367"/>
      <c r="E27" s="367"/>
      <c r="F27" s="367"/>
      <c r="G27" s="367"/>
      <c r="H27" s="367"/>
      <c r="I27" s="367"/>
      <c r="J27" s="367"/>
      <c r="K27" s="367"/>
      <c r="L27" s="367"/>
      <c r="M27" s="367"/>
    </row>
    <row r="28" spans="1:13" ht="13" customHeight="1" x14ac:dyDescent="0.3">
      <c r="A28" s="391" t="s">
        <v>247</v>
      </c>
      <c r="B28" s="391"/>
      <c r="C28" s="391"/>
      <c r="D28" s="391"/>
      <c r="E28" s="391"/>
      <c r="F28" s="391"/>
      <c r="G28" s="391"/>
      <c r="H28" s="391"/>
      <c r="I28" s="391"/>
      <c r="J28" s="391"/>
      <c r="K28" s="391"/>
      <c r="L28" s="391"/>
      <c r="M28" s="391"/>
    </row>
    <row r="29" spans="1:13" ht="13" customHeight="1" x14ac:dyDescent="0.3">
      <c r="A29" s="391"/>
      <c r="B29" s="391"/>
      <c r="C29" s="391"/>
      <c r="D29" s="391"/>
      <c r="E29" s="391"/>
      <c r="F29" s="391"/>
      <c r="G29" s="391"/>
      <c r="H29" s="391"/>
      <c r="I29" s="391"/>
      <c r="J29" s="391"/>
      <c r="K29" s="391"/>
      <c r="L29" s="391"/>
      <c r="M29" s="391"/>
    </row>
    <row r="30" spans="1:13" ht="13" customHeight="1" x14ac:dyDescent="0.3">
      <c r="A30" s="391"/>
      <c r="B30" s="391"/>
      <c r="C30" s="391"/>
      <c r="D30" s="391"/>
      <c r="E30" s="391"/>
      <c r="F30" s="391"/>
      <c r="G30" s="391"/>
      <c r="H30" s="391"/>
      <c r="I30" s="391"/>
      <c r="J30" s="391"/>
      <c r="K30" s="391"/>
      <c r="L30" s="391"/>
      <c r="M30" s="391"/>
    </row>
    <row r="31" spans="1:13" ht="13" customHeight="1" x14ac:dyDescent="0.3">
      <c r="A31" s="391"/>
      <c r="B31" s="391"/>
      <c r="C31" s="391"/>
      <c r="D31" s="391"/>
      <c r="E31" s="391"/>
      <c r="F31" s="391"/>
      <c r="G31" s="391"/>
      <c r="H31" s="391"/>
      <c r="I31" s="391"/>
      <c r="J31" s="391"/>
      <c r="K31" s="391"/>
      <c r="L31" s="391"/>
      <c r="M31" s="391"/>
    </row>
    <row r="32" spans="1:13" ht="18" x14ac:dyDescent="0.3">
      <c r="C32" s="36"/>
      <c r="D32" s="36"/>
      <c r="E32" s="36"/>
      <c r="F32" s="36"/>
      <c r="G32" s="36"/>
      <c r="H32" s="36"/>
      <c r="I32" s="36"/>
      <c r="J32" s="36"/>
      <c r="K32" s="36"/>
      <c r="L32" s="36"/>
    </row>
    <row r="34" spans="1:13" ht="18" x14ac:dyDescent="0.3">
      <c r="A34" s="366" t="s">
        <v>248</v>
      </c>
      <c r="B34" s="366"/>
      <c r="C34" s="366"/>
      <c r="D34" s="367"/>
      <c r="E34" s="367"/>
      <c r="F34" s="367"/>
      <c r="G34" s="367"/>
      <c r="H34" s="367"/>
      <c r="I34" s="367"/>
      <c r="J34" s="367"/>
      <c r="K34" s="367"/>
      <c r="L34" s="367"/>
      <c r="M34" s="367"/>
    </row>
    <row r="35" spans="1:13" x14ac:dyDescent="0.3">
      <c r="A35" s="391" t="s">
        <v>249</v>
      </c>
      <c r="B35" s="391"/>
      <c r="C35" s="391"/>
      <c r="D35" s="391"/>
      <c r="E35" s="391"/>
      <c r="F35" s="391"/>
      <c r="G35" s="391"/>
      <c r="H35" s="391"/>
      <c r="I35" s="391"/>
      <c r="J35" s="391"/>
      <c r="K35" s="391"/>
      <c r="L35" s="391"/>
      <c r="M35" s="391"/>
    </row>
    <row r="36" spans="1:13" x14ac:dyDescent="0.3">
      <c r="A36" s="391"/>
      <c r="B36" s="391"/>
      <c r="C36" s="391"/>
      <c r="D36" s="391"/>
      <c r="E36" s="391"/>
      <c r="F36" s="391"/>
      <c r="G36" s="391"/>
      <c r="H36" s="391"/>
      <c r="I36" s="391"/>
      <c r="J36" s="391"/>
      <c r="K36" s="391"/>
      <c r="L36" s="391"/>
      <c r="M36" s="391"/>
    </row>
    <row r="37" spans="1:13" x14ac:dyDescent="0.3">
      <c r="A37" s="391"/>
      <c r="B37" s="391"/>
      <c r="C37" s="391"/>
      <c r="D37" s="391"/>
      <c r="E37" s="391"/>
      <c r="F37" s="391"/>
      <c r="G37" s="391"/>
      <c r="H37" s="391"/>
      <c r="I37" s="391"/>
      <c r="J37" s="391"/>
      <c r="K37" s="391"/>
      <c r="L37" s="391"/>
      <c r="M37" s="391"/>
    </row>
    <row r="38" spans="1:13" x14ac:dyDescent="0.3">
      <c r="A38" s="391"/>
      <c r="B38" s="391"/>
      <c r="C38" s="391"/>
      <c r="D38" s="391"/>
      <c r="E38" s="391"/>
      <c r="F38" s="391"/>
      <c r="G38" s="391"/>
      <c r="H38" s="391"/>
      <c r="I38" s="391"/>
      <c r="J38" s="391"/>
      <c r="K38" s="391"/>
      <c r="L38" s="391"/>
      <c r="M38" s="391"/>
    </row>
    <row r="39" spans="1:13" ht="18" x14ac:dyDescent="0.3">
      <c r="A39" s="366" t="s">
        <v>353</v>
      </c>
      <c r="B39" s="366"/>
      <c r="C39" s="366"/>
      <c r="D39" s="367"/>
      <c r="E39" s="367"/>
      <c r="F39" s="367"/>
      <c r="G39" s="367"/>
      <c r="H39" s="367"/>
      <c r="I39" s="367"/>
      <c r="J39" s="367"/>
      <c r="K39" s="367"/>
      <c r="L39" s="367"/>
      <c r="M39" s="367"/>
    </row>
    <row r="41" spans="1:13" ht="15.5" x14ac:dyDescent="0.3">
      <c r="A41" s="35" t="s">
        <v>354</v>
      </c>
    </row>
    <row r="43" spans="1:13" ht="31" x14ac:dyDescent="0.3">
      <c r="C43" s="145" t="s">
        <v>211</v>
      </c>
      <c r="D43" s="145" t="s">
        <v>212</v>
      </c>
    </row>
    <row r="44" spans="1:13" ht="15.5" x14ac:dyDescent="0.3">
      <c r="C44" s="144" t="s">
        <v>213</v>
      </c>
      <c r="D44" s="142" t="s">
        <v>214</v>
      </c>
    </row>
    <row r="45" spans="1:13" ht="15.5" x14ac:dyDescent="0.3">
      <c r="C45" s="144" t="s">
        <v>215</v>
      </c>
      <c r="D45" s="143">
        <v>1</v>
      </c>
    </row>
    <row r="46" spans="1:13" ht="15.5" x14ac:dyDescent="0.3">
      <c r="C46" s="144" t="s">
        <v>216</v>
      </c>
      <c r="D46" s="143">
        <v>2</v>
      </c>
    </row>
    <row r="47" spans="1:13" ht="15.5" x14ac:dyDescent="0.3">
      <c r="C47" s="144" t="s">
        <v>217</v>
      </c>
      <c r="D47" s="143">
        <v>3</v>
      </c>
    </row>
    <row r="48" spans="1:13" ht="15.5" x14ac:dyDescent="0.3">
      <c r="C48" s="144" t="s">
        <v>218</v>
      </c>
      <c r="D48" s="143">
        <v>4</v>
      </c>
    </row>
  </sheetData>
  <mergeCells count="28">
    <mergeCell ref="A35:M38"/>
    <mergeCell ref="D15:E15"/>
    <mergeCell ref="F15:G15"/>
    <mergeCell ref="H15:J15"/>
    <mergeCell ref="C17:L17"/>
    <mergeCell ref="A20:M20"/>
    <mergeCell ref="A21:M24"/>
    <mergeCell ref="F14:G14"/>
    <mergeCell ref="H14:J14"/>
    <mergeCell ref="A27:M27"/>
    <mergeCell ref="A28:M31"/>
    <mergeCell ref="A34:M34"/>
    <mergeCell ref="A39:M39"/>
    <mergeCell ref="A2:M2"/>
    <mergeCell ref="C4:L4"/>
    <mergeCell ref="C5:L8"/>
    <mergeCell ref="C10:C15"/>
    <mergeCell ref="D10:K10"/>
    <mergeCell ref="D11:E11"/>
    <mergeCell ref="F11:G11"/>
    <mergeCell ref="H11:J11"/>
    <mergeCell ref="D12:E12"/>
    <mergeCell ref="F12:G12"/>
    <mergeCell ref="H12:J12"/>
    <mergeCell ref="D13:E13"/>
    <mergeCell ref="F13:G13"/>
    <mergeCell ref="H13:J13"/>
    <mergeCell ref="D14:E14"/>
  </mergeCells>
  <hyperlinks>
    <hyperlink ref="A21:M24" r:id="rId1" display="If you need instructions for accessing your Casper Report, please click to download the PDF entitled Appendix 2 - Accessing CASPER Reports." xr:uid="{A15DC69B-6D62-4234-A27B-3530320914A5}"/>
    <hyperlink ref="A28:M31" r:id="rId2" display="If you need information on a QAPI plan, please click to download the PDF entitled Appendix 3 - QAPI Information. " xr:uid="{F1BAE8B8-3C01-49B2-9AAA-6BAE8458AC18}"/>
    <hyperlink ref="A35:M38" r:id="rId3" display="If you need more information on a QAPI plan, please click to download the PDF entitled Appendix 4 - Five Elements of Quality Assurance and Performance Improvement (QAPI)." xr:uid="{2D4D253B-F9EF-43B6-BD44-30B020576A4D}"/>
  </hyperlinks>
  <pageMargins left="0.5" right="0.5" top="0.5" bottom="0.5" header="0.3" footer="0.3"/>
  <pageSetup scale="73"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4EBD-1F3C-469C-A98A-52185058424C}">
  <sheetPr>
    <tabColor theme="4"/>
    <pageSetUpPr fitToPage="1"/>
  </sheetPr>
  <dimension ref="B2:E38"/>
  <sheetViews>
    <sheetView showGridLines="0" zoomScale="88" workbookViewId="0">
      <selection activeCell="E38" sqref="E38"/>
    </sheetView>
  </sheetViews>
  <sheetFormatPr defaultRowHeight="14" x14ac:dyDescent="0.3"/>
  <cols>
    <col min="2" max="2" width="14.83203125" style="165" bestFit="1" customWidth="1"/>
    <col min="3" max="3" width="48.83203125" style="165" customWidth="1"/>
    <col min="4" max="4" width="26.33203125" style="165" bestFit="1" customWidth="1"/>
    <col min="5" max="5" width="39" style="165" customWidth="1"/>
  </cols>
  <sheetData>
    <row r="2" spans="2:5" ht="15.5" x14ac:dyDescent="0.35">
      <c r="B2" s="393" t="s">
        <v>423</v>
      </c>
      <c r="C2" s="393"/>
      <c r="D2" s="394"/>
      <c r="E2" s="394"/>
    </row>
    <row r="3" spans="2:5" ht="14.5" thickBot="1" x14ac:dyDescent="0.35">
      <c r="B3" s="163"/>
      <c r="C3" s="163"/>
      <c r="D3" s="164"/>
      <c r="E3" s="164"/>
    </row>
    <row r="4" spans="2:5" ht="39.5" thickBot="1" x14ac:dyDescent="0.35">
      <c r="B4" s="168" t="s">
        <v>363</v>
      </c>
      <c r="C4" s="169" t="s">
        <v>364</v>
      </c>
      <c r="D4" s="169" t="s">
        <v>365</v>
      </c>
      <c r="E4" s="170" t="s">
        <v>419</v>
      </c>
    </row>
    <row r="5" spans="2:5" x14ac:dyDescent="0.3">
      <c r="B5" s="171">
        <v>1</v>
      </c>
      <c r="C5" s="156"/>
      <c r="D5" s="156" t="s">
        <v>366</v>
      </c>
      <c r="E5" s="157"/>
    </row>
    <row r="6" spans="2:5" x14ac:dyDescent="0.3">
      <c r="B6" s="172">
        <v>2</v>
      </c>
      <c r="C6" s="158"/>
      <c r="D6" s="156" t="s">
        <v>366</v>
      </c>
      <c r="E6" s="159"/>
    </row>
    <row r="7" spans="2:5" x14ac:dyDescent="0.3">
      <c r="B7" s="172">
        <v>3</v>
      </c>
      <c r="C7" s="158"/>
      <c r="D7" s="156" t="s">
        <v>366</v>
      </c>
      <c r="E7" s="159"/>
    </row>
    <row r="8" spans="2:5" x14ac:dyDescent="0.3">
      <c r="B8" s="172">
        <v>4</v>
      </c>
      <c r="C8" s="158"/>
      <c r="D8" s="156" t="s">
        <v>366</v>
      </c>
      <c r="E8" s="159"/>
    </row>
    <row r="9" spans="2:5" x14ac:dyDescent="0.3">
      <c r="B9" s="171">
        <v>5</v>
      </c>
      <c r="C9" s="158"/>
      <c r="D9" s="156" t="s">
        <v>366</v>
      </c>
      <c r="E9" s="159"/>
    </row>
    <row r="10" spans="2:5" x14ac:dyDescent="0.3">
      <c r="B10" s="172">
        <v>6</v>
      </c>
      <c r="C10" s="158"/>
      <c r="D10" s="156" t="s">
        <v>366</v>
      </c>
      <c r="E10" s="159"/>
    </row>
    <row r="11" spans="2:5" x14ac:dyDescent="0.3">
      <c r="B11" s="172">
        <v>7</v>
      </c>
      <c r="C11" s="158"/>
      <c r="D11" s="156" t="s">
        <v>366</v>
      </c>
      <c r="E11" s="159"/>
    </row>
    <row r="12" spans="2:5" x14ac:dyDescent="0.3">
      <c r="B12" s="172">
        <v>8</v>
      </c>
      <c r="C12" s="158"/>
      <c r="D12" s="156" t="s">
        <v>366</v>
      </c>
      <c r="E12" s="159"/>
    </row>
    <row r="13" spans="2:5" x14ac:dyDescent="0.3">
      <c r="B13" s="171">
        <v>9</v>
      </c>
      <c r="C13" s="158"/>
      <c r="D13" s="156" t="s">
        <v>366</v>
      </c>
      <c r="E13" s="159"/>
    </row>
    <row r="14" spans="2:5" x14ac:dyDescent="0.3">
      <c r="B14" s="172">
        <v>10</v>
      </c>
      <c r="C14" s="158"/>
      <c r="D14" s="156" t="s">
        <v>366</v>
      </c>
      <c r="E14" s="159"/>
    </row>
    <row r="15" spans="2:5" x14ac:dyDescent="0.3">
      <c r="B15" s="172">
        <v>11</v>
      </c>
      <c r="C15" s="158"/>
      <c r="D15" s="156" t="s">
        <v>366</v>
      </c>
      <c r="E15" s="159"/>
    </row>
    <row r="16" spans="2:5" x14ac:dyDescent="0.3">
      <c r="B16" s="172">
        <v>12</v>
      </c>
      <c r="C16" s="158"/>
      <c r="D16" s="156" t="s">
        <v>366</v>
      </c>
      <c r="E16" s="159"/>
    </row>
    <row r="17" spans="2:5" x14ac:dyDescent="0.3">
      <c r="B17" s="171">
        <v>13</v>
      </c>
      <c r="C17" s="158"/>
      <c r="D17" s="156" t="s">
        <v>366</v>
      </c>
      <c r="E17" s="159"/>
    </row>
    <row r="18" spans="2:5" x14ac:dyDescent="0.3">
      <c r="B18" s="172">
        <v>14</v>
      </c>
      <c r="C18" s="158"/>
      <c r="D18" s="156" t="s">
        <v>366</v>
      </c>
      <c r="E18" s="159"/>
    </row>
    <row r="19" spans="2:5" x14ac:dyDescent="0.3">
      <c r="B19" s="172">
        <v>15</v>
      </c>
      <c r="C19" s="158"/>
      <c r="D19" s="156" t="s">
        <v>366</v>
      </c>
      <c r="E19" s="159"/>
    </row>
    <row r="20" spans="2:5" x14ac:dyDescent="0.3">
      <c r="B20" s="172">
        <v>16</v>
      </c>
      <c r="C20" s="158"/>
      <c r="D20" s="156" t="s">
        <v>366</v>
      </c>
      <c r="E20" s="159"/>
    </row>
    <row r="21" spans="2:5" x14ac:dyDescent="0.3">
      <c r="B21" s="171">
        <v>17</v>
      </c>
      <c r="C21" s="158"/>
      <c r="D21" s="156" t="s">
        <v>366</v>
      </c>
      <c r="E21" s="159"/>
    </row>
    <row r="22" spans="2:5" x14ac:dyDescent="0.3">
      <c r="B22" s="172">
        <v>18</v>
      </c>
      <c r="C22" s="158"/>
      <c r="D22" s="156" t="s">
        <v>366</v>
      </c>
      <c r="E22" s="159"/>
    </row>
    <row r="23" spans="2:5" x14ac:dyDescent="0.3">
      <c r="B23" s="172">
        <v>19</v>
      </c>
      <c r="C23" s="158"/>
      <c r="D23" s="156" t="s">
        <v>366</v>
      </c>
      <c r="E23" s="159"/>
    </row>
    <row r="24" spans="2:5" x14ac:dyDescent="0.3">
      <c r="B24" s="172">
        <v>20</v>
      </c>
      <c r="C24" s="158"/>
      <c r="D24" s="156" t="s">
        <v>366</v>
      </c>
      <c r="E24" s="159"/>
    </row>
    <row r="25" spans="2:5" x14ac:dyDescent="0.3">
      <c r="B25" s="171">
        <v>21</v>
      </c>
      <c r="C25" s="158"/>
      <c r="D25" s="156" t="s">
        <v>366</v>
      </c>
      <c r="E25" s="159"/>
    </row>
    <row r="26" spans="2:5" x14ac:dyDescent="0.3">
      <c r="B26" s="172">
        <v>22</v>
      </c>
      <c r="C26" s="158"/>
      <c r="D26" s="156" t="s">
        <v>366</v>
      </c>
      <c r="E26" s="159"/>
    </row>
    <row r="27" spans="2:5" x14ac:dyDescent="0.3">
      <c r="B27" s="172">
        <v>23</v>
      </c>
      <c r="C27" s="158"/>
      <c r="D27" s="156" t="s">
        <v>366</v>
      </c>
      <c r="E27" s="159"/>
    </row>
    <row r="28" spans="2:5" x14ac:dyDescent="0.3">
      <c r="B28" s="172">
        <v>24</v>
      </c>
      <c r="C28" s="158"/>
      <c r="D28" s="156" t="s">
        <v>366</v>
      </c>
      <c r="E28" s="159"/>
    </row>
    <row r="29" spans="2:5" x14ac:dyDescent="0.3">
      <c r="B29" s="171">
        <v>25</v>
      </c>
      <c r="C29" s="158"/>
      <c r="D29" s="156" t="s">
        <v>366</v>
      </c>
      <c r="E29" s="159"/>
    </row>
    <row r="30" spans="2:5" x14ac:dyDescent="0.3">
      <c r="B30" s="172">
        <v>26</v>
      </c>
      <c r="C30" s="158"/>
      <c r="D30" s="156" t="s">
        <v>366</v>
      </c>
      <c r="E30" s="159"/>
    </row>
    <row r="31" spans="2:5" x14ac:dyDescent="0.3">
      <c r="B31" s="172">
        <v>27</v>
      </c>
      <c r="C31" s="158"/>
      <c r="D31" s="156" t="s">
        <v>366</v>
      </c>
      <c r="E31" s="159"/>
    </row>
    <row r="32" spans="2:5" x14ac:dyDescent="0.3">
      <c r="B32" s="172">
        <v>28</v>
      </c>
      <c r="C32" s="158"/>
      <c r="D32" s="156" t="s">
        <v>366</v>
      </c>
      <c r="E32" s="159"/>
    </row>
    <row r="33" spans="2:5" x14ac:dyDescent="0.3">
      <c r="B33" s="171">
        <v>29</v>
      </c>
      <c r="C33" s="158"/>
      <c r="D33" s="156" t="s">
        <v>366</v>
      </c>
      <c r="E33" s="159"/>
    </row>
    <row r="34" spans="2:5" x14ac:dyDescent="0.3">
      <c r="B34" s="172">
        <v>30</v>
      </c>
      <c r="C34" s="158"/>
      <c r="D34" s="156" t="s">
        <v>366</v>
      </c>
      <c r="E34" s="159"/>
    </row>
    <row r="35" spans="2:5" x14ac:dyDescent="0.3">
      <c r="B35" s="172">
        <v>31</v>
      </c>
      <c r="C35" s="158"/>
      <c r="D35" s="156" t="s">
        <v>366</v>
      </c>
      <c r="E35" s="159"/>
    </row>
    <row r="36" spans="2:5" x14ac:dyDescent="0.3">
      <c r="B36" s="172">
        <v>32</v>
      </c>
      <c r="C36" s="158"/>
      <c r="D36" s="156" t="s">
        <v>366</v>
      </c>
      <c r="E36" s="159"/>
    </row>
    <row r="37" spans="2:5" x14ac:dyDescent="0.3">
      <c r="B37" s="171">
        <v>33</v>
      </c>
      <c r="C37" s="158"/>
      <c r="D37" s="156" t="s">
        <v>366</v>
      </c>
      <c r="E37" s="159"/>
    </row>
    <row r="38" spans="2:5" ht="14.5" thickBot="1" x14ac:dyDescent="0.35">
      <c r="B38" s="173">
        <v>34</v>
      </c>
      <c r="C38" s="160"/>
      <c r="D38" s="161" t="s">
        <v>366</v>
      </c>
      <c r="E38" s="162"/>
    </row>
  </sheetData>
  <mergeCells count="1">
    <mergeCell ref="B2:E2"/>
  </mergeCells>
  <conditionalFormatting sqref="B5:B38">
    <cfRule type="cellIs" dxfId="1" priority="2" operator="lessThan">
      <formula>1</formula>
    </cfRule>
  </conditionalFormatting>
  <conditionalFormatting sqref="B5 B9 B13 B17 B21 B25 B29 B33 B37">
    <cfRule type="cellIs" dxfId="0" priority="1" operator="equal">
      <formula>""""""</formula>
    </cfRule>
  </conditionalFormatting>
  <dataValidations count="1">
    <dataValidation type="list" allowBlank="1" showInputMessage="1" showErrorMessage="1" sqref="D5:D38" xr:uid="{800D9644-5A75-4251-AACF-6088D5D87DD8}">
      <formula1>"Please Select:, Yes, No"</formula1>
    </dataValidation>
  </dataValidations>
  <pageMargins left="0.7" right="0.7" top="0.75" bottom="0.75" header="0.3" footer="0.3"/>
  <pageSetup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00684-79C2-4CA1-8230-0A342F04694D}">
  <sheetPr>
    <tabColor theme="5"/>
    <pageSetUpPr fitToPage="1"/>
  </sheetPr>
  <dimension ref="B2:S50"/>
  <sheetViews>
    <sheetView showGridLines="0" topLeftCell="A13" zoomScale="70" zoomScaleNormal="70" workbookViewId="0">
      <selection activeCell="M19" sqref="M19:M22"/>
    </sheetView>
  </sheetViews>
  <sheetFormatPr defaultColWidth="9.08203125" defaultRowHeight="15.5" x14ac:dyDescent="0.3"/>
  <cols>
    <col min="1" max="1" width="2.83203125" style="38" customWidth="1"/>
    <col min="2" max="2" width="15.33203125" style="38" customWidth="1"/>
    <col min="3" max="16" width="15.58203125" style="38" customWidth="1"/>
    <col min="17" max="16384" width="9.08203125" style="38"/>
  </cols>
  <sheetData>
    <row r="2" spans="2:16" ht="21.65" customHeight="1" x14ac:dyDescent="0.3">
      <c r="B2" s="411" t="s">
        <v>250</v>
      </c>
      <c r="C2" s="411"/>
      <c r="D2" s="411"/>
      <c r="E2" s="411"/>
      <c r="F2" s="411"/>
      <c r="G2" s="411"/>
      <c r="H2" s="411"/>
      <c r="I2" s="411"/>
      <c r="J2" s="411"/>
      <c r="K2" s="411"/>
      <c r="L2" s="411"/>
      <c r="M2" s="411"/>
      <c r="N2" s="37"/>
      <c r="O2" s="37"/>
    </row>
    <row r="3" spans="2:16" ht="20" x14ac:dyDescent="0.3">
      <c r="B3" s="412" t="s">
        <v>251</v>
      </c>
      <c r="C3" s="412"/>
      <c r="D3" s="412"/>
      <c r="E3" s="412"/>
      <c r="F3" s="412"/>
      <c r="G3" s="412"/>
      <c r="H3" s="412"/>
      <c r="I3" s="412"/>
      <c r="J3" s="412"/>
      <c r="K3" s="412"/>
      <c r="L3" s="412"/>
      <c r="M3" s="412"/>
      <c r="N3" s="39"/>
      <c r="O3" s="39"/>
    </row>
    <row r="4" spans="2:16" hidden="1" x14ac:dyDescent="0.3">
      <c r="B4" s="40" t="s">
        <v>252</v>
      </c>
      <c r="C4" s="40" t="s">
        <v>253</v>
      </c>
      <c r="D4" s="40" t="s">
        <v>254</v>
      </c>
      <c r="E4" s="40" t="s">
        <v>255</v>
      </c>
      <c r="F4" s="40" t="s">
        <v>256</v>
      </c>
      <c r="G4" s="40" t="s">
        <v>257</v>
      </c>
      <c r="H4" s="40" t="s">
        <v>258</v>
      </c>
      <c r="I4" s="40" t="s">
        <v>259</v>
      </c>
      <c r="J4" s="40" t="s">
        <v>260</v>
      </c>
      <c r="K4" s="40" t="s">
        <v>261</v>
      </c>
      <c r="L4" s="40" t="s">
        <v>262</v>
      </c>
      <c r="M4" s="40" t="s">
        <v>263</v>
      </c>
      <c r="N4" s="40" t="s">
        <v>264</v>
      </c>
      <c r="O4" s="40" t="s">
        <v>265</v>
      </c>
      <c r="P4" s="40" t="s">
        <v>266</v>
      </c>
    </row>
    <row r="5" spans="2:16" ht="70" hidden="1" x14ac:dyDescent="0.3">
      <c r="B5" s="113" t="s">
        <v>424</v>
      </c>
      <c r="C5" s="111">
        <v>1.2820499999999999E-2</v>
      </c>
      <c r="D5" s="111">
        <v>1.99253E-2</v>
      </c>
      <c r="E5" s="111">
        <v>2.4127900000000001E-2</v>
      </c>
      <c r="F5" s="111">
        <v>3.0776500000000002E-2</v>
      </c>
      <c r="G5" s="111">
        <v>3.70879E-2</v>
      </c>
      <c r="H5" s="111">
        <v>3.9964899999999998E-2</v>
      </c>
      <c r="I5" s="111">
        <v>4.4466400000000003E-2</v>
      </c>
      <c r="J5" s="111">
        <v>4.8387099999999995E-2</v>
      </c>
      <c r="K5" s="111">
        <v>5.3483499999999996E-2</v>
      </c>
      <c r="L5" s="111">
        <v>5.8277049999999997E-2</v>
      </c>
      <c r="M5" s="111">
        <v>6.4516099999999993E-2</v>
      </c>
      <c r="N5" s="111">
        <v>7.1428599999999995E-2</v>
      </c>
      <c r="O5" s="111">
        <v>7.804345E-2</v>
      </c>
      <c r="P5" s="111">
        <v>9.9800900000000012E-2</v>
      </c>
    </row>
    <row r="6" spans="2:16" ht="70" hidden="1" x14ac:dyDescent="0.3">
      <c r="B6" s="113" t="s">
        <v>425</v>
      </c>
      <c r="C6" s="111">
        <v>0</v>
      </c>
      <c r="D6" s="111">
        <v>1.2500000000000001E-2</v>
      </c>
      <c r="E6" s="111">
        <v>1.6799999999999999E-2</v>
      </c>
      <c r="F6" s="111">
        <v>0.02</v>
      </c>
      <c r="G6" s="111">
        <v>2.2200000000000001E-2</v>
      </c>
      <c r="H6" s="111">
        <v>2.5100000000000001E-2</v>
      </c>
      <c r="I6" s="111">
        <v>3.3000000000000002E-2</v>
      </c>
      <c r="J6" s="111">
        <v>3.7400000000000003E-2</v>
      </c>
      <c r="K6" s="111">
        <v>3.9399999999999998E-2</v>
      </c>
      <c r="L6" s="111">
        <v>4.1700000000000001E-2</v>
      </c>
      <c r="M6" s="111">
        <v>4.3799999999999999E-2</v>
      </c>
      <c r="N6" s="111">
        <v>4.8300000000000003E-2</v>
      </c>
      <c r="O6" s="111">
        <v>5.28E-2</v>
      </c>
      <c r="P6" s="111">
        <v>6.7400000000000002E-2</v>
      </c>
    </row>
    <row r="7" spans="2:16" ht="70" hidden="1" x14ac:dyDescent="0.3">
      <c r="B7" s="113" t="s">
        <v>410</v>
      </c>
      <c r="C7" s="111">
        <v>7.82828E-2</v>
      </c>
      <c r="D7" s="111">
        <v>9.7358749999999994E-2</v>
      </c>
      <c r="E7" s="111">
        <v>0.109046825</v>
      </c>
      <c r="F7" s="111">
        <v>0.11911515</v>
      </c>
      <c r="G7" s="111">
        <v>0.1307692</v>
      </c>
      <c r="H7" s="111">
        <v>0.14508550000000001</v>
      </c>
      <c r="I7" s="111">
        <v>0.16502475</v>
      </c>
      <c r="J7" s="111">
        <v>0.17816095000000001</v>
      </c>
      <c r="K7" s="111">
        <v>0.1909091</v>
      </c>
      <c r="L7" s="111">
        <v>0.2111111</v>
      </c>
      <c r="M7" s="111">
        <v>0.22485630000000001</v>
      </c>
      <c r="N7" s="111">
        <v>0.23735292499999999</v>
      </c>
      <c r="O7" s="111">
        <v>0.25317460000000003</v>
      </c>
      <c r="P7" s="111">
        <v>0.30618290000000004</v>
      </c>
    </row>
    <row r="8" spans="2:16" ht="56" hidden="1" x14ac:dyDescent="0.3">
      <c r="B8" s="113" t="s">
        <v>426</v>
      </c>
      <c r="C8" s="111">
        <v>0</v>
      </c>
      <c r="D8" s="111">
        <v>0</v>
      </c>
      <c r="E8" s="111">
        <v>0</v>
      </c>
      <c r="F8" s="111">
        <v>8.0645000000000005E-3</v>
      </c>
      <c r="G8" s="111">
        <v>0.01</v>
      </c>
      <c r="H8" s="111">
        <v>1.325955E-2</v>
      </c>
      <c r="I8" s="111">
        <v>2.1178850000000003E-2</v>
      </c>
      <c r="J8" s="111">
        <v>2.4029999999999999E-2</v>
      </c>
      <c r="K8" s="111">
        <v>2.7046799999999996E-2</v>
      </c>
      <c r="L8" s="111">
        <v>3.7857149999999999E-2</v>
      </c>
      <c r="M8" s="111">
        <v>4.2133999999999998E-2</v>
      </c>
      <c r="N8" s="111">
        <v>5.4120849999999991E-2</v>
      </c>
      <c r="O8" s="111">
        <v>7.0000000000000007E-2</v>
      </c>
      <c r="P8" s="111">
        <v>9.7311800000000004E-2</v>
      </c>
    </row>
    <row r="9" spans="2:16" ht="70" hidden="1" x14ac:dyDescent="0.3">
      <c r="B9" s="113" t="s">
        <v>427</v>
      </c>
      <c r="C9" s="111">
        <v>0.2596154</v>
      </c>
      <c r="D9" s="111">
        <v>0.30257355000000002</v>
      </c>
      <c r="E9" s="111">
        <v>0.32697949999999998</v>
      </c>
      <c r="F9" s="111">
        <v>0.34575320000000004</v>
      </c>
      <c r="G9" s="111">
        <v>0.36424395000000004</v>
      </c>
      <c r="H9" s="111">
        <v>0.37301585000000004</v>
      </c>
      <c r="I9" s="111">
        <v>0.42428569999999999</v>
      </c>
      <c r="J9" s="111">
        <v>0.44789405000000004</v>
      </c>
      <c r="K9" s="111">
        <v>0.46936934999999996</v>
      </c>
      <c r="L9" s="111">
        <v>0.50104495000000004</v>
      </c>
      <c r="M9" s="111">
        <v>0.54015155000000004</v>
      </c>
      <c r="N9" s="111">
        <v>0.55040794999999998</v>
      </c>
      <c r="O9" s="111">
        <v>0.59632764999999999</v>
      </c>
      <c r="P9" s="111">
        <v>0.64583335000000008</v>
      </c>
    </row>
    <row r="10" spans="2:16" ht="56" hidden="1" x14ac:dyDescent="0.3">
      <c r="B10" s="153" t="s">
        <v>411</v>
      </c>
      <c r="C10" s="154">
        <v>1.551225E-2</v>
      </c>
      <c r="D10" s="154">
        <v>2.941175E-2</v>
      </c>
      <c r="E10" s="154">
        <v>3.4355149999999994E-2</v>
      </c>
      <c r="F10" s="154">
        <v>3.7772649999999998E-2</v>
      </c>
      <c r="G10" s="154">
        <v>4.0070549999999996E-2</v>
      </c>
      <c r="H10" s="154">
        <v>4.3691399999999998E-2</v>
      </c>
      <c r="I10" s="154">
        <v>5.0474250000000005E-2</v>
      </c>
      <c r="J10" s="154">
        <v>5.5231549999999997E-2</v>
      </c>
      <c r="K10" s="154">
        <v>5.8860600000000006E-2</v>
      </c>
      <c r="L10" s="154">
        <v>6.2830700000000003E-2</v>
      </c>
      <c r="M10" s="154">
        <v>6.8885450000000001E-2</v>
      </c>
      <c r="N10" s="154">
        <v>7.6087000000000002E-2</v>
      </c>
      <c r="O10" s="154">
        <v>8.1081100000000003E-2</v>
      </c>
      <c r="P10" s="154">
        <v>9.8387099999999991E-2</v>
      </c>
    </row>
    <row r="11" spans="2:16" ht="84" hidden="1" x14ac:dyDescent="0.3">
      <c r="B11" s="153" t="s">
        <v>429</v>
      </c>
      <c r="C11" s="154">
        <v>8.45384E-2</v>
      </c>
      <c r="D11" s="154">
        <v>9.7777799999999998E-2</v>
      </c>
      <c r="E11" s="154">
        <v>0.10606064999999999</v>
      </c>
      <c r="F11" s="154">
        <v>0.11207309999999999</v>
      </c>
      <c r="G11" s="154">
        <v>0.1176822</v>
      </c>
      <c r="H11" s="154">
        <v>0.12797619999999998</v>
      </c>
      <c r="I11" s="154">
        <v>0.13987514999999998</v>
      </c>
      <c r="J11" s="154">
        <v>0.14777779999999999</v>
      </c>
      <c r="K11" s="154">
        <v>0.15562404999999999</v>
      </c>
      <c r="L11" s="154">
        <v>0.1602953</v>
      </c>
      <c r="M11" s="154">
        <v>0.17279800000000001</v>
      </c>
      <c r="N11" s="154">
        <v>0.19377359999999999</v>
      </c>
      <c r="O11" s="154">
        <v>0.20652684999999998</v>
      </c>
      <c r="P11" s="154">
        <v>0.23481784999999999</v>
      </c>
    </row>
    <row r="12" spans="2:16" ht="84" hidden="1" x14ac:dyDescent="0.3">
      <c r="B12" s="153" t="s">
        <v>428</v>
      </c>
      <c r="C12" s="154">
        <v>0.101366105</v>
      </c>
      <c r="D12" s="154">
        <v>0.13873286500000001</v>
      </c>
      <c r="E12" s="154">
        <v>0.148195735</v>
      </c>
      <c r="F12" s="154">
        <v>0.15317153</v>
      </c>
      <c r="G12" s="154">
        <v>0.16184290000000001</v>
      </c>
      <c r="H12" s="154">
        <v>0.17144358000000001</v>
      </c>
      <c r="I12" s="154">
        <v>0.18668629250000002</v>
      </c>
      <c r="J12" s="154">
        <v>0.19749647000000004</v>
      </c>
      <c r="K12" s="154">
        <v>0.20431608000000001</v>
      </c>
      <c r="L12" s="154">
        <v>0.21192131</v>
      </c>
      <c r="M12" s="154">
        <v>0.22314194499999998</v>
      </c>
      <c r="N12" s="154">
        <v>0.23888355</v>
      </c>
      <c r="O12" s="154">
        <v>0.24931186499999999</v>
      </c>
      <c r="P12" s="154">
        <v>0.28147709999999998</v>
      </c>
    </row>
    <row r="13" spans="2:16" x14ac:dyDescent="0.3">
      <c r="B13" s="108"/>
      <c r="C13" s="109"/>
      <c r="D13" s="109"/>
      <c r="E13" s="110"/>
      <c r="F13" s="110"/>
      <c r="G13" s="110"/>
      <c r="H13" s="110"/>
      <c r="I13" s="110"/>
      <c r="J13" s="109"/>
      <c r="K13" s="109"/>
      <c r="L13" s="109"/>
      <c r="M13" s="109"/>
      <c r="N13" s="109"/>
      <c r="O13" s="109"/>
      <c r="P13" s="109"/>
    </row>
    <row r="14" spans="2:16" ht="52" customHeight="1" x14ac:dyDescent="0.3">
      <c r="B14" s="413" t="s">
        <v>408</v>
      </c>
      <c r="C14" s="413"/>
      <c r="D14" s="413"/>
      <c r="E14" s="413"/>
      <c r="F14" s="413"/>
      <c r="G14" s="413"/>
      <c r="H14" s="413"/>
      <c r="I14" s="413"/>
      <c r="J14" s="413"/>
      <c r="K14" s="413"/>
      <c r="L14" s="413"/>
      <c r="M14" s="413"/>
    </row>
    <row r="15" spans="2:16" x14ac:dyDescent="0.3">
      <c r="B15" s="112" t="s">
        <v>409</v>
      </c>
      <c r="C15" s="119"/>
      <c r="D15" s="119"/>
      <c r="E15" s="119"/>
      <c r="F15" s="119"/>
      <c r="G15" s="119"/>
      <c r="H15" s="119"/>
      <c r="I15" s="119"/>
      <c r="J15" s="119"/>
      <c r="K15" s="119"/>
      <c r="L15" s="119"/>
      <c r="M15" s="119"/>
    </row>
    <row r="16" spans="2:16" ht="16" thickBot="1" x14ac:dyDescent="0.35">
      <c r="B16" s="119"/>
      <c r="C16" s="119"/>
      <c r="D16" s="119"/>
      <c r="E16" s="119"/>
      <c r="F16" s="119"/>
      <c r="G16" s="119"/>
      <c r="H16" s="119"/>
      <c r="I16" s="119"/>
      <c r="J16" s="119"/>
      <c r="K16" s="119"/>
      <c r="L16" s="119"/>
      <c r="M16" s="119"/>
    </row>
    <row r="17" spans="2:13" ht="81.75" customHeight="1" x14ac:dyDescent="0.3">
      <c r="B17" s="414" t="s">
        <v>267</v>
      </c>
      <c r="C17" s="415"/>
      <c r="D17" s="418" t="s">
        <v>268</v>
      </c>
      <c r="E17" s="418"/>
      <c r="F17" s="418" t="s">
        <v>269</v>
      </c>
      <c r="G17" s="415" t="s">
        <v>270</v>
      </c>
      <c r="H17" s="415"/>
      <c r="I17" s="415"/>
      <c r="J17" s="415"/>
      <c r="K17" s="415"/>
      <c r="L17" s="415"/>
      <c r="M17" s="420"/>
    </row>
    <row r="18" spans="2:13" ht="31" customHeight="1" thickBot="1" x14ac:dyDescent="0.35">
      <c r="B18" s="416"/>
      <c r="C18" s="417"/>
      <c r="D18" s="150" t="s">
        <v>271</v>
      </c>
      <c r="E18" s="150" t="s">
        <v>272</v>
      </c>
      <c r="F18" s="419"/>
      <c r="G18" s="150" t="s">
        <v>273</v>
      </c>
      <c r="H18" s="419" t="s">
        <v>274</v>
      </c>
      <c r="I18" s="419"/>
      <c r="J18" s="419"/>
      <c r="K18" s="419"/>
      <c r="L18" s="150" t="s">
        <v>17</v>
      </c>
      <c r="M18" s="151" t="s">
        <v>275</v>
      </c>
    </row>
    <row r="19" spans="2:13" ht="18.75" customHeight="1" x14ac:dyDescent="0.3">
      <c r="B19" s="395" t="str">
        <f>B5</f>
        <v>18.2 High Risk Residents with Pressure Ulcers (L)
N015.03</v>
      </c>
      <c r="C19" s="396"/>
      <c r="D19" s="400">
        <v>0.02</v>
      </c>
      <c r="E19" s="400">
        <v>0.04</v>
      </c>
      <c r="F19" s="403">
        <f>IFERROR(AVERAGE(D19,E19),"N/A")</f>
        <v>0.03</v>
      </c>
      <c r="G19" s="146" t="s">
        <v>116</v>
      </c>
      <c r="H19" s="406" t="str">
        <f>"Score of " &amp;TEXT(E5,"0.00%") &amp; " or less"</f>
        <v>Score of 2.41% or less</v>
      </c>
      <c r="I19" s="406"/>
      <c r="J19" s="406"/>
      <c r="K19" s="406"/>
      <c r="L19" s="147">
        <v>4</v>
      </c>
      <c r="M19" s="407">
        <f>IF(F19&gt;I5,0,IF(F19&gt;H5,1,IF(F19&gt;F5,2,IF(F19&gt;E5,3,IF(F19&lt;=E5,4,0)))))</f>
        <v>3</v>
      </c>
    </row>
    <row r="20" spans="2:13" ht="18.75" customHeight="1" x14ac:dyDescent="0.3">
      <c r="B20" s="397"/>
      <c r="C20" s="264"/>
      <c r="D20" s="401"/>
      <c r="E20" s="401"/>
      <c r="F20" s="404" t="str">
        <f t="shared" ref="F20:F50" si="0">IFERROR(AVERAGE(D18,E18),"N/A")</f>
        <v>N/A</v>
      </c>
      <c r="G20" s="42" t="s">
        <v>117</v>
      </c>
      <c r="H20" s="253" t="str">
        <f>"Score &gt;" &amp;TEXT($E5,"0.00%") &amp; " but &lt;=" &amp;TEXT($F5,"0.00%")</f>
        <v>Score &gt;2.41% but &lt;=3.08%</v>
      </c>
      <c r="I20" s="253"/>
      <c r="J20" s="253"/>
      <c r="K20" s="253"/>
      <c r="L20" s="130">
        <v>3</v>
      </c>
      <c r="M20" s="408"/>
    </row>
    <row r="21" spans="2:13" ht="18.75" customHeight="1" x14ac:dyDescent="0.3">
      <c r="B21" s="397"/>
      <c r="C21" s="264"/>
      <c r="D21" s="401"/>
      <c r="E21" s="401"/>
      <c r="F21" s="404">
        <f t="shared" si="0"/>
        <v>0.03</v>
      </c>
      <c r="G21" s="42" t="s">
        <v>118</v>
      </c>
      <c r="H21" s="253" t="str">
        <f>"Score &gt;" &amp;TEXT($G5,"0.00%") &amp; " but &lt;=" &amp;TEXT($H5,"0.00%")</f>
        <v>Score &gt;3.71% but &lt;=4.00%</v>
      </c>
      <c r="I21" s="253"/>
      <c r="J21" s="253"/>
      <c r="K21" s="253"/>
      <c r="L21" s="130">
        <v>2</v>
      </c>
      <c r="M21" s="408"/>
    </row>
    <row r="22" spans="2:13" ht="18.75" customHeight="1" thickBot="1" x14ac:dyDescent="0.35">
      <c r="B22" s="398"/>
      <c r="C22" s="399"/>
      <c r="D22" s="402"/>
      <c r="E22" s="402"/>
      <c r="F22" s="405" t="str">
        <f t="shared" si="0"/>
        <v>N/A</v>
      </c>
      <c r="G22" s="148" t="s">
        <v>119</v>
      </c>
      <c r="H22" s="410" t="str">
        <f>"Score &gt;" &amp;TEXT($H5,"0.00%") &amp; " but &lt;=" &amp;TEXT($I5,"0.00%")</f>
        <v>Score &gt;4.00% but &lt;=4.45%</v>
      </c>
      <c r="I22" s="410"/>
      <c r="J22" s="410"/>
      <c r="K22" s="410"/>
      <c r="L22" s="149">
        <v>1</v>
      </c>
      <c r="M22" s="409"/>
    </row>
    <row r="23" spans="2:13" ht="18.75" customHeight="1" x14ac:dyDescent="0.3">
      <c r="B23" s="395" t="str">
        <f>B6</f>
        <v>18.3 Residents with One or More Falls with Major Injury(L)
N13.02</v>
      </c>
      <c r="C23" s="396"/>
      <c r="D23" s="400"/>
      <c r="E23" s="400"/>
      <c r="F23" s="403" t="str">
        <f>IFERROR(AVERAGE(D23,E23),"N/A")</f>
        <v>N/A</v>
      </c>
      <c r="G23" s="146" t="s">
        <v>116</v>
      </c>
      <c r="H23" s="406" t="str">
        <f>"Score of " &amp;TEXT(E6,"0.00%")</f>
        <v>Score of 1.68%</v>
      </c>
      <c r="I23" s="406"/>
      <c r="J23" s="406"/>
      <c r="K23" s="406"/>
      <c r="L23" s="147">
        <v>4</v>
      </c>
      <c r="M23" s="407">
        <f>IF(F23&gt;I6,0,IF(F23&gt;H6,1,IF(F23&gt;F6,2,IF(F23&gt;E6,3,IF(F23&lt;=E6,4,0)))))</f>
        <v>0</v>
      </c>
    </row>
    <row r="24" spans="2:13" ht="18.75" customHeight="1" x14ac:dyDescent="0.3">
      <c r="B24" s="397"/>
      <c r="C24" s="264"/>
      <c r="D24" s="401"/>
      <c r="E24" s="401"/>
      <c r="F24" s="404" t="str">
        <f t="shared" si="0"/>
        <v>N/A</v>
      </c>
      <c r="G24" s="42" t="s">
        <v>117</v>
      </c>
      <c r="H24" s="253" t="str">
        <f>"Score &gt;" &amp;TEXT($E6,"0.00%") &amp; " but &lt;=" &amp;TEXT($F6,"0.00%")</f>
        <v>Score &gt;1.68% but &lt;=2.00%</v>
      </c>
      <c r="I24" s="253"/>
      <c r="J24" s="253"/>
      <c r="K24" s="253"/>
      <c r="L24" s="130">
        <v>3</v>
      </c>
      <c r="M24" s="408"/>
    </row>
    <row r="25" spans="2:13" ht="18.75" customHeight="1" x14ac:dyDescent="0.3">
      <c r="B25" s="397"/>
      <c r="C25" s="264"/>
      <c r="D25" s="401"/>
      <c r="E25" s="401"/>
      <c r="F25" s="404" t="str">
        <f t="shared" si="0"/>
        <v>N/A</v>
      </c>
      <c r="G25" s="42" t="s">
        <v>118</v>
      </c>
      <c r="H25" s="253" t="str">
        <f>"Score &gt;" &amp;TEXT($G6,"0.00%") &amp; " but &lt;=" &amp;TEXT($H6,"0.00%")</f>
        <v>Score &gt;2.22% but &lt;=2.51%</v>
      </c>
      <c r="I25" s="253"/>
      <c r="J25" s="253"/>
      <c r="K25" s="253"/>
      <c r="L25" s="130">
        <v>2</v>
      </c>
      <c r="M25" s="408"/>
    </row>
    <row r="26" spans="2:13" ht="18.75" customHeight="1" thickBot="1" x14ac:dyDescent="0.35">
      <c r="B26" s="398"/>
      <c r="C26" s="399"/>
      <c r="D26" s="402"/>
      <c r="E26" s="402"/>
      <c r="F26" s="405" t="str">
        <f t="shared" si="0"/>
        <v>N/A</v>
      </c>
      <c r="G26" s="148" t="s">
        <v>119</v>
      </c>
      <c r="H26" s="410" t="str">
        <f>"Score &gt;" &amp;TEXT($H6,"0.00%") &amp; " but &lt;=" &amp;TEXT($I6,"0.00%")</f>
        <v>Score &gt;2.51% but &lt;=3.30%</v>
      </c>
      <c r="I26" s="410"/>
      <c r="J26" s="410"/>
      <c r="K26" s="410"/>
      <c r="L26" s="149">
        <v>1</v>
      </c>
      <c r="M26" s="409"/>
    </row>
    <row r="27" spans="2:13" ht="18.75" customHeight="1" x14ac:dyDescent="0.3">
      <c r="B27" s="395" t="str">
        <f>B7</f>
        <v>18.4 Residents who Received Antipsychotic Medications (L)
N031.03</v>
      </c>
      <c r="C27" s="396"/>
      <c r="D27" s="400"/>
      <c r="E27" s="400"/>
      <c r="F27" s="403" t="str">
        <f>IFERROR(AVERAGE(D27,E27),"N/A")</f>
        <v>N/A</v>
      </c>
      <c r="G27" s="146" t="s">
        <v>116</v>
      </c>
      <c r="H27" s="421" t="str">
        <f>"Score of " &amp;TEXT(E7,"0.00%") &amp; " or less"</f>
        <v>Score of 10.90% or less</v>
      </c>
      <c r="I27" s="422"/>
      <c r="J27" s="422"/>
      <c r="K27" s="423"/>
      <c r="L27" s="147">
        <v>4</v>
      </c>
      <c r="M27" s="407">
        <f>IF(F27&gt;I7,0,IF(F27&gt;H7,1,IF(F27&gt;F7,2,IF(F27&gt;E7,3,IF(F27&lt;=E7,4,0)))))</f>
        <v>0</v>
      </c>
    </row>
    <row r="28" spans="2:13" ht="18.75" customHeight="1" x14ac:dyDescent="0.3">
      <c r="B28" s="397"/>
      <c r="C28" s="264"/>
      <c r="D28" s="401"/>
      <c r="E28" s="401"/>
      <c r="F28" s="404" t="str">
        <f t="shared" si="0"/>
        <v>N/A</v>
      </c>
      <c r="G28" s="42" t="s">
        <v>117</v>
      </c>
      <c r="H28" s="424" t="str">
        <f>"Score &gt;" &amp;TEXT($E7,"0.00%") &amp; " but &lt;=" &amp;TEXT($F7,"0.00%")</f>
        <v>Score &gt;10.90% but &lt;=11.91%</v>
      </c>
      <c r="I28" s="425"/>
      <c r="J28" s="425"/>
      <c r="K28" s="426"/>
      <c r="L28" s="130">
        <v>3</v>
      </c>
      <c r="M28" s="408"/>
    </row>
    <row r="29" spans="2:13" ht="18.75" customHeight="1" x14ac:dyDescent="0.3">
      <c r="B29" s="397"/>
      <c r="C29" s="264"/>
      <c r="D29" s="401"/>
      <c r="E29" s="401"/>
      <c r="F29" s="404" t="str">
        <f t="shared" si="0"/>
        <v>N/A</v>
      </c>
      <c r="G29" s="42" t="s">
        <v>118</v>
      </c>
      <c r="H29" s="424" t="str">
        <f>"Score &gt;" &amp;TEXT($G7,"0.00%") &amp; " but &lt;=" &amp;TEXT($H7,"0.00%")</f>
        <v>Score &gt;13.08% but &lt;=14.51%</v>
      </c>
      <c r="I29" s="425"/>
      <c r="J29" s="425"/>
      <c r="K29" s="426"/>
      <c r="L29" s="130">
        <v>2</v>
      </c>
      <c r="M29" s="408"/>
    </row>
    <row r="30" spans="2:13" ht="18.75" customHeight="1" thickBot="1" x14ac:dyDescent="0.35">
      <c r="B30" s="398"/>
      <c r="C30" s="399"/>
      <c r="D30" s="402"/>
      <c r="E30" s="402"/>
      <c r="F30" s="405" t="str">
        <f t="shared" si="0"/>
        <v>N/A</v>
      </c>
      <c r="G30" s="148" t="s">
        <v>119</v>
      </c>
      <c r="H30" s="427" t="str">
        <f>"Score &gt;" &amp;TEXT($H7,"0.00%") &amp; " but &lt;=" &amp;TEXT($I7,"0.00%")</f>
        <v>Score &gt;14.51% but &lt;=16.50%</v>
      </c>
      <c r="I30" s="428"/>
      <c r="J30" s="428"/>
      <c r="K30" s="429"/>
      <c r="L30" s="149">
        <v>1</v>
      </c>
      <c r="M30" s="409"/>
    </row>
    <row r="31" spans="2:13" ht="18.649999999999999" customHeight="1" x14ac:dyDescent="0.3">
      <c r="B31" s="395" t="str">
        <f>B8</f>
        <v>18.5 Residents with Depression Symptoms (L)
N030.02</v>
      </c>
      <c r="C31" s="396"/>
      <c r="D31" s="400"/>
      <c r="E31" s="400"/>
      <c r="F31" s="403" t="str">
        <f>IFERROR(AVERAGE(D31,E31),"N/A")</f>
        <v>N/A</v>
      </c>
      <c r="G31" s="146" t="s">
        <v>116</v>
      </c>
      <c r="H31" s="406" t="str">
        <f>"Score of " &amp;TEXT(E8,"0.00%") &amp; " or less"</f>
        <v>Score of 0.00% or less</v>
      </c>
      <c r="I31" s="406"/>
      <c r="J31" s="406"/>
      <c r="K31" s="406"/>
      <c r="L31" s="147">
        <v>4</v>
      </c>
      <c r="M31" s="407">
        <f>IF(F31&gt;I8,0,IF(F31&gt;H8,IF(F31&gt;F8,2,IF(F31&gt;E8,3,IF(F31&lt;=E8,4,0)))))</f>
        <v>0</v>
      </c>
    </row>
    <row r="32" spans="2:13" ht="18.75" customHeight="1" x14ac:dyDescent="0.3">
      <c r="B32" s="397"/>
      <c r="C32" s="264"/>
      <c r="D32" s="401"/>
      <c r="E32" s="401"/>
      <c r="F32" s="404" t="str">
        <f t="shared" si="0"/>
        <v>N/A</v>
      </c>
      <c r="G32" s="42" t="s">
        <v>117</v>
      </c>
      <c r="H32" s="253" t="str">
        <f>"Score &gt;" &amp;TEXT($E8,"0.00%") &amp; " but &lt;=" &amp;TEXT($F8,"0.00%")</f>
        <v>Score &gt;0.00% but &lt;=0.81%</v>
      </c>
      <c r="I32" s="253"/>
      <c r="J32" s="253"/>
      <c r="K32" s="253"/>
      <c r="L32" s="130">
        <v>3</v>
      </c>
      <c r="M32" s="408"/>
    </row>
    <row r="33" spans="2:19" ht="18.75" customHeight="1" x14ac:dyDescent="0.3">
      <c r="B33" s="397"/>
      <c r="C33" s="264"/>
      <c r="D33" s="401"/>
      <c r="E33" s="401"/>
      <c r="F33" s="404" t="str">
        <f t="shared" si="0"/>
        <v>N/A</v>
      </c>
      <c r="G33" s="42" t="s">
        <v>118</v>
      </c>
      <c r="H33" s="253" t="str">
        <f>"Score &gt;" &amp;TEXT($G8,"0.00%") &amp; " but &lt;=" &amp;TEXT($H8,"0.00%")</f>
        <v>Score &gt;1.00% but &lt;=1.33%</v>
      </c>
      <c r="I33" s="253"/>
      <c r="J33" s="253"/>
      <c r="K33" s="253"/>
      <c r="L33" s="130">
        <v>2</v>
      </c>
      <c r="M33" s="408"/>
    </row>
    <row r="34" spans="2:19" ht="18.75" customHeight="1" thickBot="1" x14ac:dyDescent="0.35">
      <c r="B34" s="398"/>
      <c r="C34" s="399"/>
      <c r="D34" s="402"/>
      <c r="E34" s="402"/>
      <c r="F34" s="405" t="str">
        <f t="shared" si="0"/>
        <v>N/A</v>
      </c>
      <c r="G34" s="148" t="s">
        <v>119</v>
      </c>
      <c r="H34" s="410" t="str">
        <f>"Score &gt;" &amp;TEXT($H8,"0.00%") &amp; " but &lt;=" &amp;TEXT($I8,"0.00%")</f>
        <v>Score &gt;1.33% but &lt;=2.12%</v>
      </c>
      <c r="I34" s="410"/>
      <c r="J34" s="410"/>
      <c r="K34" s="410"/>
      <c r="L34" s="149">
        <v>1</v>
      </c>
      <c r="M34" s="409"/>
    </row>
    <row r="35" spans="2:19" ht="15.75" customHeight="1" x14ac:dyDescent="0.3">
      <c r="B35" s="395" t="str">
        <f>B9</f>
        <v>18.6 Low Risk Residents who Lose Control of Bowel/Bladder (L)
N025.02</v>
      </c>
      <c r="C35" s="396"/>
      <c r="D35" s="400"/>
      <c r="E35" s="400"/>
      <c r="F35" s="403" t="str">
        <f>IFERROR(AVERAGE(D35,E35),"N/A")</f>
        <v>N/A</v>
      </c>
      <c r="G35" s="146" t="s">
        <v>116</v>
      </c>
      <c r="H35" s="406" t="str">
        <f>"Score of " &amp;TEXT(E9,"0.00%") &amp; " or less"</f>
        <v>Score of 32.70% or less</v>
      </c>
      <c r="I35" s="406"/>
      <c r="J35" s="406"/>
      <c r="K35" s="406"/>
      <c r="L35" s="147">
        <v>4</v>
      </c>
      <c r="M35" s="407">
        <f>IF(F35&gt;I9,0,IF(F35&gt;H9,1,IF(F35&gt;F9,2,IF(F35&gt;E9,3,IF(F35&lt;=E9,4,0)))))</f>
        <v>0</v>
      </c>
      <c r="Q35" s="43"/>
      <c r="R35" s="43"/>
      <c r="S35" s="43"/>
    </row>
    <row r="36" spans="2:19" ht="18.75" customHeight="1" x14ac:dyDescent="0.3">
      <c r="B36" s="397"/>
      <c r="C36" s="264"/>
      <c r="D36" s="401"/>
      <c r="E36" s="401"/>
      <c r="F36" s="404" t="str">
        <f t="shared" si="0"/>
        <v>N/A</v>
      </c>
      <c r="G36" s="42" t="s">
        <v>117</v>
      </c>
      <c r="H36" s="253" t="str">
        <f>"Score &gt;" &amp;TEXT($E9,"0.00%") &amp; " but &lt;=" &amp;TEXT($F9,"0.00%")</f>
        <v>Score &gt;32.70% but &lt;=34.58%</v>
      </c>
      <c r="I36" s="253"/>
      <c r="J36" s="253"/>
      <c r="K36" s="253"/>
      <c r="L36" s="130">
        <v>3</v>
      </c>
      <c r="M36" s="408"/>
    </row>
    <row r="37" spans="2:19" ht="15.75" customHeight="1" x14ac:dyDescent="0.3">
      <c r="B37" s="397"/>
      <c r="C37" s="264"/>
      <c r="D37" s="401"/>
      <c r="E37" s="401"/>
      <c r="F37" s="404" t="str">
        <f t="shared" si="0"/>
        <v>N/A</v>
      </c>
      <c r="G37" s="42" t="s">
        <v>118</v>
      </c>
      <c r="H37" s="253" t="str">
        <f>"Score &gt;" &amp;TEXT($G9,"0.00%") &amp; " but &lt;=" &amp;TEXT($H9,"0.00%")</f>
        <v>Score &gt;36.42% but &lt;=37.30%</v>
      </c>
      <c r="I37" s="253"/>
      <c r="J37" s="253"/>
      <c r="K37" s="253"/>
      <c r="L37" s="130">
        <v>2</v>
      </c>
      <c r="M37" s="408"/>
      <c r="Q37" s="43"/>
      <c r="R37" s="43"/>
      <c r="S37" s="43"/>
    </row>
    <row r="38" spans="2:19" ht="15.65" customHeight="1" thickBot="1" x14ac:dyDescent="0.35">
      <c r="B38" s="398"/>
      <c r="C38" s="399"/>
      <c r="D38" s="402"/>
      <c r="E38" s="402"/>
      <c r="F38" s="405" t="str">
        <f t="shared" si="0"/>
        <v>N/A</v>
      </c>
      <c r="G38" s="148" t="s">
        <v>119</v>
      </c>
      <c r="H38" s="410" t="str">
        <f>"Score &gt;" &amp;TEXT($H9,"0.00%") &amp; " but &lt;=" &amp;TEXT($I9,"0.00%")</f>
        <v>Score &gt;37.30% but &lt;=42.43%</v>
      </c>
      <c r="I38" s="410"/>
      <c r="J38" s="410"/>
      <c r="K38" s="410"/>
      <c r="L38" s="149">
        <v>1</v>
      </c>
      <c r="M38" s="409"/>
      <c r="Q38" s="43"/>
      <c r="R38" s="43"/>
      <c r="S38" s="43"/>
    </row>
    <row r="39" spans="2:19" ht="15.75" customHeight="1" x14ac:dyDescent="0.3">
      <c r="B39" s="395" t="str">
        <f>B10</f>
        <v>18.7 Residents who Lose Too Much Weight (L)
N029.02</v>
      </c>
      <c r="C39" s="396"/>
      <c r="D39" s="400"/>
      <c r="E39" s="400"/>
      <c r="F39" s="403" t="str">
        <f>IFERROR(AVERAGE(D39,E39),"N/A")</f>
        <v>N/A</v>
      </c>
      <c r="G39" s="146" t="s">
        <v>116</v>
      </c>
      <c r="H39" s="406" t="str">
        <f>"Score of " &amp;TEXT(E10,"0.00%") &amp; " or less"</f>
        <v>Score of 3.44% or less</v>
      </c>
      <c r="I39" s="406"/>
      <c r="J39" s="406"/>
      <c r="K39" s="406"/>
      <c r="L39" s="147">
        <v>4</v>
      </c>
      <c r="M39" s="407">
        <f>IF(F39&gt;I10,0,IF(F39&gt;H10,1,IF(F39&gt;F10,2,IF(F39&gt;E10,3,IF(F39&lt;=E10,4,0)))))</f>
        <v>0</v>
      </c>
      <c r="Q39" s="43"/>
      <c r="R39" s="43"/>
      <c r="S39" s="43"/>
    </row>
    <row r="40" spans="2:19" ht="18.75" customHeight="1" x14ac:dyDescent="0.3">
      <c r="B40" s="397"/>
      <c r="C40" s="264"/>
      <c r="D40" s="401"/>
      <c r="E40" s="401"/>
      <c r="F40" s="404" t="str">
        <f t="shared" si="0"/>
        <v>N/A</v>
      </c>
      <c r="G40" s="42" t="s">
        <v>117</v>
      </c>
      <c r="H40" s="253" t="str">
        <f>"Score &gt;" &amp;TEXT($E10,"0.00%") &amp; " but &lt;=" &amp;TEXT($F10,"0.00%")</f>
        <v>Score &gt;3.44% but &lt;=3.78%</v>
      </c>
      <c r="I40" s="253"/>
      <c r="J40" s="253"/>
      <c r="K40" s="253"/>
      <c r="L40" s="130">
        <v>3</v>
      </c>
      <c r="M40" s="408"/>
    </row>
    <row r="41" spans="2:19" ht="15.75" customHeight="1" x14ac:dyDescent="0.3">
      <c r="B41" s="397"/>
      <c r="C41" s="264"/>
      <c r="D41" s="401"/>
      <c r="E41" s="401"/>
      <c r="F41" s="404" t="str">
        <f t="shared" si="0"/>
        <v>N/A</v>
      </c>
      <c r="G41" s="42" t="s">
        <v>118</v>
      </c>
      <c r="H41" s="253" t="str">
        <f>"Score &gt;" &amp;TEXT($G10,"0.00%") &amp; " but &lt;=" &amp;TEXT($H10,"0.00%")</f>
        <v>Score &gt;4.01% but &lt;=4.37%</v>
      </c>
      <c r="I41" s="253"/>
      <c r="J41" s="253"/>
      <c r="K41" s="253"/>
      <c r="L41" s="130">
        <v>2</v>
      </c>
      <c r="M41" s="408"/>
      <c r="Q41" s="43"/>
      <c r="R41" s="43"/>
      <c r="S41" s="43"/>
    </row>
    <row r="42" spans="2:19" ht="15.75" customHeight="1" thickBot="1" x14ac:dyDescent="0.35">
      <c r="B42" s="398"/>
      <c r="C42" s="399"/>
      <c r="D42" s="402"/>
      <c r="E42" s="402"/>
      <c r="F42" s="405" t="str">
        <f t="shared" si="0"/>
        <v>N/A</v>
      </c>
      <c r="G42" s="148" t="s">
        <v>119</v>
      </c>
      <c r="H42" s="410" t="str">
        <f>"Score &gt;" &amp;TEXT($H10,"0.00%") &amp; " but &lt;=" &amp;TEXT($I10,"0.00%")</f>
        <v>Score &gt;4.37% but &lt;=5.05%</v>
      </c>
      <c r="I42" s="410"/>
      <c r="J42" s="410"/>
      <c r="K42" s="410"/>
      <c r="L42" s="149">
        <v>1</v>
      </c>
      <c r="M42" s="409"/>
      <c r="Q42" s="43"/>
      <c r="R42" s="43"/>
      <c r="S42" s="43"/>
    </row>
    <row r="43" spans="2:19" ht="15.75" customHeight="1" x14ac:dyDescent="0.3">
      <c r="B43" s="395" t="str">
        <f>B11</f>
        <v>18.8 Residents Whose Need for Help w/ Daily Activities Has Increased (L)
N028.02</v>
      </c>
      <c r="C43" s="396"/>
      <c r="D43" s="400"/>
      <c r="E43" s="400"/>
      <c r="F43" s="403" t="str">
        <f>IFERROR(AVERAGE(D43,E43),"N/A")</f>
        <v>N/A</v>
      </c>
      <c r="G43" s="146" t="s">
        <v>116</v>
      </c>
      <c r="H43" s="406" t="str">
        <f>"Score of " &amp;TEXT(E11,"0.00%") &amp; " or less"</f>
        <v>Score of 10.61% or less</v>
      </c>
      <c r="I43" s="406"/>
      <c r="J43" s="406"/>
      <c r="K43" s="406"/>
      <c r="L43" s="147">
        <v>4</v>
      </c>
      <c r="M43" s="407">
        <f>IF(F43&gt;I11,0,IF(F43&gt;H11,1,IF(F43&gt;F11,2,IF(F43&gt;E11,3,IF(F43&lt;=E11,4,0)))))</f>
        <v>0</v>
      </c>
      <c r="Q43" s="43"/>
      <c r="R43" s="43"/>
      <c r="S43" s="43"/>
    </row>
    <row r="44" spans="2:19" ht="18.75" customHeight="1" x14ac:dyDescent="0.3">
      <c r="B44" s="397"/>
      <c r="C44" s="264"/>
      <c r="D44" s="401"/>
      <c r="E44" s="401"/>
      <c r="F44" s="404" t="str">
        <f t="shared" si="0"/>
        <v>N/A</v>
      </c>
      <c r="G44" s="42" t="s">
        <v>117</v>
      </c>
      <c r="H44" s="253" t="str">
        <f>"Score &gt;" &amp;TEXT($E11,"0.00%") &amp; " but &lt;=" &amp;TEXT($F11,"0.00%")</f>
        <v>Score &gt;10.61% but &lt;=11.21%</v>
      </c>
      <c r="I44" s="253"/>
      <c r="J44" s="253"/>
      <c r="K44" s="253"/>
      <c r="L44" s="130">
        <v>3</v>
      </c>
      <c r="M44" s="408"/>
    </row>
    <row r="45" spans="2:19" ht="15.75" customHeight="1" x14ac:dyDescent="0.3">
      <c r="B45" s="397"/>
      <c r="C45" s="264"/>
      <c r="D45" s="401"/>
      <c r="E45" s="401"/>
      <c r="F45" s="404" t="str">
        <f t="shared" si="0"/>
        <v>N/A</v>
      </c>
      <c r="G45" s="42" t="s">
        <v>118</v>
      </c>
      <c r="H45" s="253" t="str">
        <f>"Score &gt;" &amp;TEXT($G11,"0.00%") &amp; " but &lt;=" &amp;TEXT($H11,"0.00%")</f>
        <v>Score &gt;11.77% but &lt;=12.80%</v>
      </c>
      <c r="I45" s="253"/>
      <c r="J45" s="253"/>
      <c r="K45" s="253"/>
      <c r="L45" s="130">
        <v>2</v>
      </c>
      <c r="M45" s="408"/>
      <c r="Q45" s="43"/>
      <c r="R45" s="43"/>
      <c r="S45" s="43"/>
    </row>
    <row r="46" spans="2:19" ht="15.75" customHeight="1" thickBot="1" x14ac:dyDescent="0.35">
      <c r="B46" s="398"/>
      <c r="C46" s="399"/>
      <c r="D46" s="402"/>
      <c r="E46" s="402"/>
      <c r="F46" s="405" t="str">
        <f t="shared" si="0"/>
        <v>N/A</v>
      </c>
      <c r="G46" s="148" t="s">
        <v>119</v>
      </c>
      <c r="H46" s="410" t="str">
        <f>"Score &gt;" &amp;TEXT($H11,"0.00%") &amp; " but &lt;=" &amp;TEXT($I11,"0.00%")</f>
        <v>Score &gt;12.80% but &lt;=13.99%</v>
      </c>
      <c r="I46" s="410"/>
      <c r="J46" s="410"/>
      <c r="K46" s="410"/>
      <c r="L46" s="149">
        <v>1</v>
      </c>
      <c r="M46" s="409"/>
      <c r="Q46" s="43"/>
      <c r="R46" s="43"/>
      <c r="S46" s="43"/>
    </row>
    <row r="47" spans="2:19" x14ac:dyDescent="0.3">
      <c r="B47" s="395" t="str">
        <f>B12</f>
        <v>18.9 Residents Whose Ability to Move Independently Worsened (L)
N035.03</v>
      </c>
      <c r="C47" s="396"/>
      <c r="D47" s="400"/>
      <c r="E47" s="400"/>
      <c r="F47" s="403" t="str">
        <f>IFERROR(AVERAGE(D47,E47),"N/A")</f>
        <v>N/A</v>
      </c>
      <c r="G47" s="146" t="s">
        <v>116</v>
      </c>
      <c r="H47" s="406" t="str">
        <f>"Score of " &amp;TEXT(E12,"0.00%") &amp; " or less"</f>
        <v>Score of 14.82% or less</v>
      </c>
      <c r="I47" s="406"/>
      <c r="J47" s="406"/>
      <c r="K47" s="406"/>
      <c r="L47" s="147">
        <v>4</v>
      </c>
      <c r="M47" s="407">
        <f>IF(F47&gt;I12,0,IF(F47&gt;H12,1,IF(F47&gt;F12,2,IF(F47&gt;E12,3,IF(F47&lt;=E12,4,0)))))</f>
        <v>0</v>
      </c>
    </row>
    <row r="48" spans="2:19" x14ac:dyDescent="0.3">
      <c r="B48" s="397"/>
      <c r="C48" s="264"/>
      <c r="D48" s="401"/>
      <c r="E48" s="401"/>
      <c r="F48" s="404" t="str">
        <f t="shared" si="0"/>
        <v>N/A</v>
      </c>
      <c r="G48" s="42" t="s">
        <v>117</v>
      </c>
      <c r="H48" s="253" t="str">
        <f>"Score &gt;" &amp;TEXT($E12,"0.00%") &amp; " but &lt;=" &amp;TEXT($F12,"0.00%")</f>
        <v>Score &gt;14.82% but &lt;=15.32%</v>
      </c>
      <c r="I48" s="253"/>
      <c r="J48" s="253"/>
      <c r="K48" s="253"/>
      <c r="L48" s="166">
        <v>3</v>
      </c>
      <c r="M48" s="408"/>
    </row>
    <row r="49" spans="2:13" x14ac:dyDescent="0.3">
      <c r="B49" s="397"/>
      <c r="C49" s="264"/>
      <c r="D49" s="401"/>
      <c r="E49" s="401"/>
      <c r="F49" s="404" t="str">
        <f t="shared" si="0"/>
        <v>N/A</v>
      </c>
      <c r="G49" s="42" t="s">
        <v>118</v>
      </c>
      <c r="H49" s="253" t="str">
        <f>"Score &gt;" &amp;TEXT($G12,"0.00%") &amp; " but &lt;=" &amp;TEXT($H12,"0.00%")</f>
        <v>Score &gt;16.18% but &lt;=17.14%</v>
      </c>
      <c r="I49" s="253"/>
      <c r="J49" s="253"/>
      <c r="K49" s="253"/>
      <c r="L49" s="166">
        <v>2</v>
      </c>
      <c r="M49" s="408"/>
    </row>
    <row r="50" spans="2:13" ht="16" thickBot="1" x14ac:dyDescent="0.35">
      <c r="B50" s="398"/>
      <c r="C50" s="399"/>
      <c r="D50" s="402"/>
      <c r="E50" s="402"/>
      <c r="F50" s="405" t="str">
        <f t="shared" si="0"/>
        <v>N/A</v>
      </c>
      <c r="G50" s="148" t="s">
        <v>119</v>
      </c>
      <c r="H50" s="410" t="str">
        <f>"Score &gt;" &amp;TEXT($H12,"0.00%") &amp; " but &lt;=" &amp;TEXT($I12,"0.00%")</f>
        <v>Score &gt;17.14% but &lt;=18.67%</v>
      </c>
      <c r="I50" s="410"/>
      <c r="J50" s="410"/>
      <c r="K50" s="410"/>
      <c r="L50" s="167">
        <v>1</v>
      </c>
      <c r="M50" s="409"/>
    </row>
  </sheetData>
  <mergeCells count="80">
    <mergeCell ref="B43:C46"/>
    <mergeCell ref="D43:D46"/>
    <mergeCell ref="E43:E46"/>
    <mergeCell ref="H43:K43"/>
    <mergeCell ref="H45:K45"/>
    <mergeCell ref="H46:K46"/>
    <mergeCell ref="H44:K44"/>
    <mergeCell ref="F43:F46"/>
    <mergeCell ref="B39:C42"/>
    <mergeCell ref="D39:D42"/>
    <mergeCell ref="E39:E42"/>
    <mergeCell ref="H39:K39"/>
    <mergeCell ref="H41:K41"/>
    <mergeCell ref="H42:K42"/>
    <mergeCell ref="H40:K40"/>
    <mergeCell ref="B35:C38"/>
    <mergeCell ref="D35:D38"/>
    <mergeCell ref="E35:E38"/>
    <mergeCell ref="H35:K35"/>
    <mergeCell ref="H37:K37"/>
    <mergeCell ref="H38:K38"/>
    <mergeCell ref="H36:K36"/>
    <mergeCell ref="B31:C34"/>
    <mergeCell ref="D31:D34"/>
    <mergeCell ref="E31:E34"/>
    <mergeCell ref="H31:K31"/>
    <mergeCell ref="H33:K33"/>
    <mergeCell ref="H34:K34"/>
    <mergeCell ref="H32:K32"/>
    <mergeCell ref="F31:F34"/>
    <mergeCell ref="B27:C30"/>
    <mergeCell ref="D27:D30"/>
    <mergeCell ref="E27:E30"/>
    <mergeCell ref="H27:K27"/>
    <mergeCell ref="H29:K29"/>
    <mergeCell ref="H30:K30"/>
    <mergeCell ref="H28:K28"/>
    <mergeCell ref="B23:C26"/>
    <mergeCell ref="D23:D26"/>
    <mergeCell ref="E23:E26"/>
    <mergeCell ref="H23:K23"/>
    <mergeCell ref="H25:K25"/>
    <mergeCell ref="H26:K26"/>
    <mergeCell ref="H24:K24"/>
    <mergeCell ref="B19:C22"/>
    <mergeCell ref="D19:D22"/>
    <mergeCell ref="E19:E22"/>
    <mergeCell ref="H19:K19"/>
    <mergeCell ref="H20:K20"/>
    <mergeCell ref="H22:K22"/>
    <mergeCell ref="H21:K21"/>
    <mergeCell ref="F19:F22"/>
    <mergeCell ref="B2:M2"/>
    <mergeCell ref="B3:M3"/>
    <mergeCell ref="B14:M14"/>
    <mergeCell ref="B17:C18"/>
    <mergeCell ref="D17:E17"/>
    <mergeCell ref="F17:F18"/>
    <mergeCell ref="G17:M17"/>
    <mergeCell ref="H18:K18"/>
    <mergeCell ref="M19:M22"/>
    <mergeCell ref="F23:F26"/>
    <mergeCell ref="M23:M26"/>
    <mergeCell ref="F27:F30"/>
    <mergeCell ref="M27:M30"/>
    <mergeCell ref="M47:M50"/>
    <mergeCell ref="H48:K48"/>
    <mergeCell ref="M43:M46"/>
    <mergeCell ref="M31:M34"/>
    <mergeCell ref="F35:F38"/>
    <mergeCell ref="M35:M38"/>
    <mergeCell ref="F39:F42"/>
    <mergeCell ref="M39:M42"/>
    <mergeCell ref="H49:K49"/>
    <mergeCell ref="H50:K50"/>
    <mergeCell ref="B47:C50"/>
    <mergeCell ref="D47:D50"/>
    <mergeCell ref="E47:E50"/>
    <mergeCell ref="F47:F50"/>
    <mergeCell ref="H47:K47"/>
  </mergeCells>
  <printOptions horizontalCentered="1"/>
  <pageMargins left="0.5" right="0.5" top="0.5" bottom="0.5" header="0.3" footer="0.3"/>
  <pageSetup scale="62" fitToHeight="0" orientation="landscape" r:id="rId1"/>
  <rowBreaks count="1" manualBreakCount="1">
    <brk id="30"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0E505-C7BA-44E0-B45F-31D77FD0F5EC}">
  <sheetPr>
    <tabColor theme="5"/>
    <pageSetUpPr fitToPage="1"/>
  </sheetPr>
  <dimension ref="B2:E17"/>
  <sheetViews>
    <sheetView showGridLines="0" zoomScale="85" zoomScaleNormal="85" workbookViewId="0">
      <selection activeCell="B14" sqref="B14"/>
    </sheetView>
  </sheetViews>
  <sheetFormatPr defaultColWidth="9.08203125" defaultRowHeight="15.5" x14ac:dyDescent="0.3"/>
  <cols>
    <col min="1" max="1" width="2.83203125" style="38" customWidth="1"/>
    <col min="2" max="2" width="34.58203125" style="38" customWidth="1"/>
    <col min="3" max="5" width="15.58203125" style="38" customWidth="1"/>
    <col min="6" max="16384" width="9.08203125" style="38"/>
  </cols>
  <sheetData>
    <row r="2" spans="2:5" ht="46.5" customHeight="1" x14ac:dyDescent="0.3">
      <c r="B2" s="433" t="s">
        <v>305</v>
      </c>
      <c r="C2" s="433"/>
      <c r="D2" s="433"/>
      <c r="E2" s="433"/>
    </row>
    <row r="3" spans="2:5" ht="18" customHeight="1" x14ac:dyDescent="0.3">
      <c r="B3" s="431" t="s">
        <v>306</v>
      </c>
      <c r="C3" s="431"/>
      <c r="D3" s="431"/>
      <c r="E3" s="431"/>
    </row>
    <row r="4" spans="2:5" x14ac:dyDescent="0.3">
      <c r="B4" s="44"/>
      <c r="C4" s="44"/>
      <c r="D4" s="44"/>
      <c r="E4" s="44"/>
    </row>
    <row r="5" spans="2:5" ht="73.5" customHeight="1" x14ac:dyDescent="0.3">
      <c r="B5" s="432" t="s">
        <v>359</v>
      </c>
      <c r="C5" s="432"/>
      <c r="D5" s="432"/>
      <c r="E5" s="432"/>
    </row>
    <row r="7" spans="2:5" x14ac:dyDescent="0.3">
      <c r="B7" s="430" t="s">
        <v>449</v>
      </c>
      <c r="C7" s="430"/>
      <c r="D7" s="430"/>
      <c r="E7" s="430"/>
    </row>
    <row r="8" spans="2:5" ht="47.15" customHeight="1" x14ac:dyDescent="0.3">
      <c r="B8" s="75" t="s">
        <v>307</v>
      </c>
      <c r="C8" s="75" t="s">
        <v>308</v>
      </c>
      <c r="D8" s="75" t="s">
        <v>309</v>
      </c>
      <c r="E8" s="75" t="s">
        <v>310</v>
      </c>
    </row>
    <row r="9" spans="2:5" ht="31" customHeight="1" x14ac:dyDescent="0.3">
      <c r="B9" s="41" t="s">
        <v>311</v>
      </c>
      <c r="C9" s="73"/>
      <c r="D9" s="73"/>
      <c r="E9" s="72" t="str">
        <f>IF(AND(C9&gt;0,D9&gt;0),AVERAGE(C9,D9),"N/A")</f>
        <v>N/A</v>
      </c>
    </row>
    <row r="10" spans="2:5" ht="31" customHeight="1" x14ac:dyDescent="0.3">
      <c r="B10" s="74" t="s">
        <v>312</v>
      </c>
      <c r="C10" s="73"/>
      <c r="D10" s="73"/>
      <c r="E10" s="72" t="str">
        <f>IF(AND(C10&gt;0,D10&gt;0),AVERAGE(C10,D10),"N/A")</f>
        <v>N/A</v>
      </c>
    </row>
    <row r="11" spans="2:5" ht="31" customHeight="1" x14ac:dyDescent="0.3">
      <c r="B11" s="41" t="s">
        <v>313</v>
      </c>
      <c r="C11" s="73"/>
      <c r="D11" s="73"/>
      <c r="E11" s="72" t="str">
        <f>IF(AND(C11&gt;0,D11&gt;0),AVERAGE(C11,D11),"N/A")</f>
        <v>N/A</v>
      </c>
    </row>
    <row r="13" spans="2:5" x14ac:dyDescent="0.3">
      <c r="B13" s="430" t="s">
        <v>450</v>
      </c>
      <c r="C13" s="430"/>
      <c r="D13" s="430"/>
      <c r="E13" s="430"/>
    </row>
    <row r="14" spans="2:5" ht="46.5" x14ac:dyDescent="0.3">
      <c r="B14" s="75" t="s">
        <v>314</v>
      </c>
      <c r="C14" s="75" t="s">
        <v>308</v>
      </c>
      <c r="D14" s="75" t="s">
        <v>309</v>
      </c>
      <c r="E14" s="75" t="s">
        <v>310</v>
      </c>
    </row>
    <row r="15" spans="2:5" ht="31" customHeight="1" x14ac:dyDescent="0.3">
      <c r="B15" s="41" t="s">
        <v>311</v>
      </c>
      <c r="C15" s="73"/>
      <c r="D15" s="73"/>
      <c r="E15" s="72" t="str">
        <f>IF(AND(C15&gt;0,D15&gt;0),AVERAGE(C15,D15),"N/A")</f>
        <v>N/A</v>
      </c>
    </row>
    <row r="16" spans="2:5" ht="31" customHeight="1" x14ac:dyDescent="0.3">
      <c r="B16" s="74" t="s">
        <v>312</v>
      </c>
      <c r="C16" s="73"/>
      <c r="D16" s="73"/>
      <c r="E16" s="72" t="str">
        <f>IF(AND(C16&gt;0,D16&gt;0),AVERAGE(C16,D16),"N/A")</f>
        <v>N/A</v>
      </c>
    </row>
    <row r="17" spans="2:5" ht="31" customHeight="1" x14ac:dyDescent="0.3">
      <c r="B17" s="41" t="s">
        <v>313</v>
      </c>
      <c r="C17" s="73"/>
      <c r="D17" s="73"/>
      <c r="E17" s="72" t="str">
        <f>IF(AND(C17&gt;0,D17&gt;0),AVERAGE(C17,D17),"N/A")</f>
        <v>N/A</v>
      </c>
    </row>
  </sheetData>
  <mergeCells count="5">
    <mergeCell ref="B7:E7"/>
    <mergeCell ref="B13:E13"/>
    <mergeCell ref="B3:E3"/>
    <mergeCell ref="B5:E5"/>
    <mergeCell ref="B2:E2"/>
  </mergeCells>
  <printOptions horizontalCentered="1"/>
  <pageMargins left="0.5" right="0.5" top="0.5" bottom="0.5" header="0.3" footer="0.3"/>
  <pageSetup scale="6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6E522-BA91-4B35-A064-25F76792BC3B}">
  <sheetPr>
    <tabColor theme="9"/>
  </sheetPr>
  <dimension ref="B2:D7"/>
  <sheetViews>
    <sheetView showGridLines="0" workbookViewId="0">
      <selection activeCell="C4" sqref="C4"/>
    </sheetView>
  </sheetViews>
  <sheetFormatPr defaultRowHeight="14" x14ac:dyDescent="0.3"/>
  <cols>
    <col min="1" max="1" width="6.33203125" customWidth="1"/>
    <col min="2" max="2" width="53.83203125" bestFit="1" customWidth="1"/>
    <col min="3" max="3" width="11.33203125" customWidth="1"/>
  </cols>
  <sheetData>
    <row r="2" spans="2:4" ht="15" customHeight="1" x14ac:dyDescent="0.3">
      <c r="B2" s="434" t="s">
        <v>315</v>
      </c>
      <c r="C2" s="435"/>
      <c r="D2" s="436"/>
    </row>
    <row r="3" spans="2:4" x14ac:dyDescent="0.3">
      <c r="B3" s="45"/>
      <c r="C3" s="46"/>
      <c r="D3" s="47"/>
    </row>
    <row r="4" spans="2:4" x14ac:dyDescent="0.3">
      <c r="B4" s="50" t="s">
        <v>316</v>
      </c>
      <c r="C4" s="51"/>
      <c r="D4" s="48"/>
    </row>
    <row r="5" spans="2:4" x14ac:dyDescent="0.3">
      <c r="B5" s="49"/>
      <c r="D5" s="48"/>
    </row>
    <row r="6" spans="2:4" x14ac:dyDescent="0.3">
      <c r="B6" s="50" t="s">
        <v>317</v>
      </c>
      <c r="C6" s="52">
        <f>IF(C4&gt;=0.757,4,IF(C4&gt;=0.723,3,0))</f>
        <v>0</v>
      </c>
      <c r="D6" s="48"/>
    </row>
    <row r="7" spans="2:4" x14ac:dyDescent="0.3">
      <c r="B7" s="53"/>
      <c r="C7" s="54"/>
      <c r="D7" s="55"/>
    </row>
  </sheetData>
  <mergeCells count="1">
    <mergeCell ref="B2:D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DFDB4-4B99-477A-BD26-454E24FB897E}">
  <sheetPr codeName="Sheet10">
    <tabColor theme="8"/>
    <pageSetUpPr fitToPage="1"/>
  </sheetPr>
  <dimension ref="A1:P55"/>
  <sheetViews>
    <sheetView showGridLines="0" topLeftCell="B22" zoomScale="70" zoomScaleNormal="70" workbookViewId="0">
      <selection activeCell="E22" sqref="E22:I22"/>
    </sheetView>
  </sheetViews>
  <sheetFormatPr defaultRowHeight="14" x14ac:dyDescent="0.3"/>
  <cols>
    <col min="5" max="7" width="12.58203125" customWidth="1"/>
    <col min="8" max="8" width="13.08203125" customWidth="1"/>
    <col min="9" max="9" width="12.58203125" customWidth="1"/>
  </cols>
  <sheetData>
    <row r="1" spans="1:16" x14ac:dyDescent="0.3">
      <c r="A1" s="27"/>
      <c r="B1" s="27"/>
      <c r="C1" s="27"/>
      <c r="D1" s="27"/>
      <c r="E1" s="27"/>
      <c r="F1" s="27"/>
      <c r="G1" s="27"/>
      <c r="H1" s="27"/>
      <c r="I1" s="27"/>
      <c r="J1" s="27"/>
      <c r="K1" s="27"/>
      <c r="L1" s="27"/>
      <c r="M1" s="27"/>
      <c r="N1" s="27"/>
      <c r="O1" s="27"/>
      <c r="P1" s="27"/>
    </row>
    <row r="2" spans="1:16" x14ac:dyDescent="0.3">
      <c r="A2" s="27"/>
      <c r="B2" s="27"/>
      <c r="C2" s="27"/>
      <c r="D2" s="27"/>
      <c r="E2" s="27"/>
      <c r="F2" s="27"/>
      <c r="G2" s="27"/>
      <c r="H2" s="27"/>
      <c r="I2" s="27"/>
      <c r="J2" s="27"/>
      <c r="K2" s="27"/>
      <c r="L2" s="27"/>
      <c r="M2" s="27"/>
      <c r="N2" s="27"/>
      <c r="O2" s="27"/>
      <c r="P2" s="27"/>
    </row>
    <row r="3" spans="1:16" ht="15.5" x14ac:dyDescent="0.35">
      <c r="A3" s="27"/>
      <c r="B3" s="27"/>
      <c r="C3" s="393" t="s">
        <v>277</v>
      </c>
      <c r="D3" s="393"/>
      <c r="E3" s="393"/>
      <c r="F3" s="393"/>
      <c r="G3" s="393"/>
      <c r="H3" s="393"/>
      <c r="I3" s="393"/>
      <c r="J3" s="393"/>
      <c r="K3" s="393"/>
      <c r="L3" s="393"/>
      <c r="M3" s="393"/>
      <c r="N3" s="393"/>
      <c r="O3" s="393"/>
      <c r="P3" s="27"/>
    </row>
    <row r="4" spans="1:16" ht="15.5" x14ac:dyDescent="0.35">
      <c r="A4" s="27"/>
      <c r="B4" s="27"/>
      <c r="C4" s="121"/>
      <c r="D4" s="121"/>
      <c r="E4" s="121"/>
      <c r="F4" s="121"/>
      <c r="G4" s="121"/>
      <c r="H4" s="121"/>
      <c r="I4" s="121"/>
      <c r="J4" s="121"/>
      <c r="K4" s="121"/>
      <c r="L4" s="121"/>
      <c r="M4" s="121"/>
      <c r="N4" s="121"/>
      <c r="O4" s="121"/>
      <c r="P4" s="27"/>
    </row>
    <row r="5" spans="1:16" ht="15.5" x14ac:dyDescent="0.35">
      <c r="A5" s="27"/>
      <c r="B5" s="27"/>
      <c r="C5" s="393" t="s">
        <v>278</v>
      </c>
      <c r="D5" s="393"/>
      <c r="E5" s="393"/>
      <c r="F5" s="393"/>
      <c r="G5" s="393"/>
      <c r="H5" s="393"/>
      <c r="I5" s="393"/>
      <c r="J5" s="393"/>
      <c r="K5" s="393"/>
      <c r="L5" s="393"/>
      <c r="M5" s="393"/>
      <c r="N5" s="393"/>
      <c r="O5" s="393"/>
      <c r="P5" s="27"/>
    </row>
    <row r="6" spans="1:16" ht="20" x14ac:dyDescent="0.4">
      <c r="A6" s="27"/>
      <c r="B6" s="27"/>
      <c r="C6" s="453" t="s">
        <v>130</v>
      </c>
      <c r="D6" s="453"/>
      <c r="E6" s="453"/>
      <c r="F6" s="453"/>
      <c r="G6" s="453"/>
      <c r="H6" s="453"/>
      <c r="I6" s="453"/>
      <c r="J6" s="453"/>
      <c r="K6" s="453"/>
      <c r="L6" s="453"/>
      <c r="M6" s="453"/>
      <c r="N6" s="453"/>
      <c r="O6" s="453"/>
      <c r="P6" s="27"/>
    </row>
    <row r="7" spans="1:16" ht="15.5" x14ac:dyDescent="0.35">
      <c r="A7" s="27"/>
      <c r="B7" s="27"/>
      <c r="C7" s="393" t="s">
        <v>279</v>
      </c>
      <c r="D7" s="393"/>
      <c r="E7" s="393"/>
      <c r="F7" s="393"/>
      <c r="G7" s="393"/>
      <c r="H7" s="393"/>
      <c r="I7" s="393"/>
      <c r="J7" s="393"/>
      <c r="K7" s="393"/>
      <c r="L7" s="393"/>
      <c r="M7" s="393"/>
      <c r="N7" s="393"/>
      <c r="O7" s="393"/>
      <c r="P7" s="27"/>
    </row>
    <row r="8" spans="1:16" ht="15.5" x14ac:dyDescent="0.35">
      <c r="A8" s="27"/>
      <c r="B8" s="27"/>
      <c r="C8" s="121"/>
      <c r="D8" s="121"/>
      <c r="E8" s="121"/>
      <c r="F8" s="121"/>
      <c r="G8" s="121"/>
      <c r="H8" s="121"/>
      <c r="I8" s="121"/>
      <c r="J8" s="121"/>
      <c r="K8" s="121"/>
      <c r="L8" s="121"/>
      <c r="M8" s="121"/>
      <c r="N8" s="121"/>
      <c r="O8" s="121"/>
      <c r="P8" s="27"/>
    </row>
    <row r="9" spans="1:16" ht="15.5" x14ac:dyDescent="0.35">
      <c r="A9" s="27"/>
      <c r="B9" s="27"/>
      <c r="C9" s="393" t="s">
        <v>280</v>
      </c>
      <c r="D9" s="393"/>
      <c r="E9" s="393"/>
      <c r="F9" s="393"/>
      <c r="G9" s="393"/>
      <c r="H9" s="393"/>
      <c r="I9" s="393"/>
      <c r="J9" s="393"/>
      <c r="K9" s="393"/>
      <c r="L9" s="393"/>
      <c r="M9" s="393"/>
      <c r="N9" s="393"/>
      <c r="O9" s="393"/>
      <c r="P9" s="27"/>
    </row>
    <row r="10" spans="1:16" ht="15.5" x14ac:dyDescent="0.35">
      <c r="A10" s="27"/>
      <c r="B10" s="27"/>
      <c r="C10" s="121"/>
      <c r="D10" s="121"/>
      <c r="E10" s="121"/>
      <c r="F10" s="121"/>
      <c r="G10" s="121"/>
      <c r="H10" s="121"/>
      <c r="I10" s="121"/>
      <c r="J10" s="121"/>
      <c r="K10" s="121"/>
      <c r="L10" s="121"/>
      <c r="M10" s="121"/>
      <c r="N10" s="121"/>
      <c r="O10" s="121"/>
      <c r="P10" s="27"/>
    </row>
    <row r="11" spans="1:16" ht="24" customHeight="1" x14ac:dyDescent="0.3">
      <c r="A11" s="27"/>
      <c r="B11" s="27"/>
      <c r="C11" s="443" t="s">
        <v>281</v>
      </c>
      <c r="D11" s="444"/>
      <c r="E11" s="444"/>
      <c r="F11" s="444"/>
      <c r="G11" s="444"/>
      <c r="H11" s="444"/>
      <c r="I11" s="444"/>
      <c r="J11" s="444"/>
      <c r="K11" s="444"/>
      <c r="L11" s="444"/>
      <c r="M11" s="444"/>
      <c r="N11" s="444"/>
      <c r="O11" s="445"/>
      <c r="P11" s="27"/>
    </row>
    <row r="12" spans="1:16" ht="15.5" x14ac:dyDescent="0.35">
      <c r="A12" s="27"/>
      <c r="B12" s="27"/>
      <c r="C12" s="103"/>
      <c r="D12" s="104"/>
      <c r="E12" s="104"/>
      <c r="F12" s="104"/>
      <c r="G12" s="104"/>
      <c r="H12" s="104"/>
      <c r="I12" s="104"/>
      <c r="J12" s="104"/>
      <c r="K12" s="104"/>
      <c r="L12" s="104"/>
      <c r="M12" s="104"/>
      <c r="N12" s="104"/>
      <c r="O12" s="105"/>
      <c r="P12" s="27"/>
    </row>
    <row r="13" spans="1:16" ht="15.5" x14ac:dyDescent="0.35">
      <c r="A13" s="27"/>
      <c r="B13" s="27"/>
      <c r="C13" s="76" t="s">
        <v>282</v>
      </c>
      <c r="D13" s="56"/>
      <c r="E13" s="56"/>
      <c r="F13" s="77"/>
      <c r="G13" s="77"/>
      <c r="H13" s="77"/>
      <c r="I13" s="77"/>
      <c r="J13" s="77"/>
      <c r="K13" s="77"/>
      <c r="L13" s="77"/>
      <c r="M13" s="77"/>
      <c r="N13" s="77"/>
      <c r="O13" s="78"/>
      <c r="P13" s="27"/>
    </row>
    <row r="14" spans="1:16" x14ac:dyDescent="0.3">
      <c r="A14" s="27"/>
      <c r="B14" s="27"/>
      <c r="C14" s="79"/>
      <c r="D14" s="77"/>
      <c r="E14" s="77"/>
      <c r="F14" s="77"/>
      <c r="G14" s="77"/>
      <c r="H14" s="77"/>
      <c r="I14" s="77"/>
      <c r="J14" s="77"/>
      <c r="K14" s="77"/>
      <c r="L14" s="77"/>
      <c r="M14" s="77"/>
      <c r="N14" s="77"/>
      <c r="O14" s="78"/>
      <c r="P14" s="27"/>
    </row>
    <row r="15" spans="1:16" ht="37" customHeight="1" x14ac:dyDescent="0.35">
      <c r="A15" s="27"/>
      <c r="B15" s="27"/>
      <c r="C15" s="446" t="s">
        <v>283</v>
      </c>
      <c r="D15" s="447"/>
      <c r="E15" s="447"/>
      <c r="F15" s="447"/>
      <c r="G15" s="447"/>
      <c r="H15" s="447"/>
      <c r="I15" s="447"/>
      <c r="J15" s="447"/>
      <c r="K15" s="447"/>
      <c r="L15" s="447"/>
      <c r="M15" s="447"/>
      <c r="N15" s="447"/>
      <c r="O15" s="448"/>
      <c r="P15" s="27"/>
    </row>
    <row r="16" spans="1:16" ht="15.5" x14ac:dyDescent="0.35">
      <c r="A16" s="27"/>
      <c r="B16" s="27"/>
      <c r="C16" s="76"/>
      <c r="D16" s="56"/>
      <c r="E16" s="56"/>
      <c r="F16" s="56"/>
      <c r="G16" s="77"/>
      <c r="H16" s="77"/>
      <c r="I16" s="77"/>
      <c r="J16" s="77"/>
      <c r="K16" s="77"/>
      <c r="L16" s="77"/>
      <c r="M16" s="77"/>
      <c r="N16" s="77"/>
      <c r="O16" s="78"/>
      <c r="P16" s="27"/>
    </row>
    <row r="17" spans="1:16" x14ac:dyDescent="0.3">
      <c r="A17" s="27"/>
      <c r="B17" s="27"/>
      <c r="C17" s="79"/>
      <c r="D17" s="77"/>
      <c r="E17" s="438" t="s">
        <v>284</v>
      </c>
      <c r="F17" s="438"/>
      <c r="G17" s="438"/>
      <c r="H17" s="438"/>
      <c r="I17" s="438"/>
      <c r="J17" s="438"/>
      <c r="K17" s="438"/>
      <c r="L17" s="438"/>
      <c r="M17" s="438"/>
      <c r="N17" s="438"/>
      <c r="O17" s="78"/>
      <c r="P17" s="27"/>
    </row>
    <row r="18" spans="1:16" ht="15.5" x14ac:dyDescent="0.35">
      <c r="A18" s="27"/>
      <c r="B18" s="27"/>
      <c r="C18" s="80"/>
      <c r="D18" s="81"/>
      <c r="E18" s="438"/>
      <c r="F18" s="438"/>
      <c r="G18" s="438"/>
      <c r="H18" s="438"/>
      <c r="I18" s="438"/>
      <c r="J18" s="438"/>
      <c r="K18" s="438"/>
      <c r="L18" s="438"/>
      <c r="M18" s="438"/>
      <c r="N18" s="438"/>
      <c r="O18" s="78"/>
      <c r="P18" s="27"/>
    </row>
    <row r="19" spans="1:16" ht="15.5" x14ac:dyDescent="0.35">
      <c r="A19" s="27"/>
      <c r="B19" s="27"/>
      <c r="C19" s="80"/>
      <c r="D19" s="81"/>
      <c r="E19" s="81"/>
      <c r="F19" s="81"/>
      <c r="G19" s="77"/>
      <c r="H19" s="77"/>
      <c r="I19" s="77"/>
      <c r="J19" s="77"/>
      <c r="K19" s="77"/>
      <c r="L19" s="77"/>
      <c r="M19" s="77"/>
      <c r="N19" s="77"/>
      <c r="O19" s="78"/>
      <c r="P19" s="27"/>
    </row>
    <row r="20" spans="1:16" ht="31" customHeight="1" x14ac:dyDescent="0.3">
      <c r="A20" s="27"/>
      <c r="B20" s="27"/>
      <c r="C20" s="79"/>
      <c r="D20" s="77"/>
      <c r="E20" s="441" t="s">
        <v>285</v>
      </c>
      <c r="F20" s="441"/>
      <c r="G20" s="441"/>
      <c r="H20" s="441"/>
      <c r="I20" s="441"/>
      <c r="J20" s="94"/>
      <c r="K20" s="95"/>
      <c r="L20" s="77"/>
      <c r="M20" s="77"/>
      <c r="N20" s="77"/>
      <c r="O20" s="78"/>
      <c r="P20" s="27"/>
    </row>
    <row r="21" spans="1:16" ht="15.5" x14ac:dyDescent="0.3">
      <c r="A21" s="27"/>
      <c r="B21" s="27"/>
      <c r="C21" s="79"/>
      <c r="D21" s="77"/>
      <c r="E21" s="120"/>
      <c r="F21" s="77"/>
      <c r="G21" s="77"/>
      <c r="H21" s="77"/>
      <c r="I21" s="77"/>
      <c r="J21" s="77"/>
      <c r="K21" s="77"/>
      <c r="L21" s="77"/>
      <c r="M21" s="77"/>
      <c r="N21" s="77"/>
      <c r="O21" s="78"/>
      <c r="P21" s="27"/>
    </row>
    <row r="22" spans="1:16" ht="31" customHeight="1" x14ac:dyDescent="0.3">
      <c r="A22" s="27"/>
      <c r="B22" s="27"/>
      <c r="C22" s="79"/>
      <c r="D22" s="77"/>
      <c r="E22" s="438" t="s">
        <v>286</v>
      </c>
      <c r="F22" s="438"/>
      <c r="G22" s="438"/>
      <c r="H22" s="438"/>
      <c r="I22" s="438"/>
      <c r="J22" s="29"/>
      <c r="K22" s="95"/>
      <c r="L22" s="29"/>
      <c r="M22" s="184"/>
      <c r="N22" s="29"/>
      <c r="O22" s="78"/>
      <c r="P22" s="27"/>
    </row>
    <row r="23" spans="1:16" ht="15.65" customHeight="1" x14ac:dyDescent="0.3">
      <c r="A23" s="27"/>
      <c r="B23" s="27"/>
      <c r="C23" s="79"/>
      <c r="D23" s="77"/>
      <c r="E23" s="99" t="s">
        <v>287</v>
      </c>
      <c r="F23" s="98"/>
      <c r="G23" s="98"/>
      <c r="H23" s="98"/>
      <c r="I23" s="98"/>
      <c r="J23" s="98"/>
      <c r="K23" s="98"/>
      <c r="L23" s="98"/>
      <c r="M23" s="184"/>
      <c r="N23" s="29"/>
      <c r="O23" s="78"/>
      <c r="P23" s="27"/>
    </row>
    <row r="24" spans="1:16" x14ac:dyDescent="0.3">
      <c r="A24" s="27"/>
      <c r="B24" s="27"/>
      <c r="C24" s="79"/>
      <c r="D24" s="77"/>
      <c r="E24" s="77"/>
      <c r="F24" s="77"/>
      <c r="G24" s="77"/>
      <c r="H24" s="77"/>
      <c r="I24" s="77"/>
      <c r="J24" s="77"/>
      <c r="K24" s="77"/>
      <c r="L24" s="77"/>
      <c r="M24" s="77"/>
      <c r="N24" s="77"/>
      <c r="O24" s="78"/>
      <c r="P24" s="27"/>
    </row>
    <row r="25" spans="1:16" ht="15.5" x14ac:dyDescent="0.35">
      <c r="A25" s="27"/>
      <c r="B25" s="27"/>
      <c r="C25" s="49"/>
      <c r="E25" s="81" t="s">
        <v>288</v>
      </c>
      <c r="F25" s="81"/>
      <c r="G25" s="81"/>
      <c r="I25" s="449" t="str">
        <f>IFERROR(K22/K20, "")</f>
        <v/>
      </c>
      <c r="J25" s="77"/>
      <c r="K25" s="77"/>
      <c r="L25" s="77"/>
      <c r="M25" s="77"/>
      <c r="N25" s="77"/>
      <c r="O25" s="78"/>
      <c r="P25" s="27"/>
    </row>
    <row r="26" spans="1:16" ht="15.5" x14ac:dyDescent="0.35">
      <c r="A26" s="27"/>
      <c r="B26" s="27"/>
      <c r="C26" s="80"/>
      <c r="E26" s="97" t="s">
        <v>289</v>
      </c>
      <c r="F26" s="81"/>
      <c r="G26" s="81"/>
      <c r="H26" s="77"/>
      <c r="I26" s="450"/>
      <c r="J26" s="77"/>
      <c r="K26" s="77"/>
      <c r="L26" s="77"/>
      <c r="M26" s="77"/>
      <c r="N26" s="77"/>
      <c r="O26" s="78"/>
      <c r="P26" s="27"/>
    </row>
    <row r="27" spans="1:16" ht="15.5" x14ac:dyDescent="0.35">
      <c r="A27" s="27"/>
      <c r="B27" s="27"/>
      <c r="C27" s="80"/>
      <c r="D27" s="81"/>
      <c r="E27" s="81"/>
      <c r="F27" s="77"/>
      <c r="G27" s="77"/>
      <c r="H27" s="77"/>
      <c r="I27" s="77"/>
      <c r="J27" s="77"/>
      <c r="K27" s="77"/>
      <c r="L27" s="77"/>
      <c r="M27" s="77"/>
      <c r="N27" s="77"/>
      <c r="O27" s="78"/>
      <c r="P27" s="27"/>
    </row>
    <row r="28" spans="1:16" ht="15.5" x14ac:dyDescent="0.35">
      <c r="A28" s="27"/>
      <c r="B28" s="27"/>
      <c r="C28" s="76" t="s">
        <v>290</v>
      </c>
      <c r="D28" s="81"/>
      <c r="E28" s="81"/>
      <c r="F28" s="77"/>
      <c r="G28" s="77"/>
      <c r="H28" s="77"/>
      <c r="I28" s="77"/>
      <c r="J28" s="77"/>
      <c r="K28" s="77"/>
      <c r="L28" s="77"/>
      <c r="M28" s="77"/>
      <c r="N28" s="77"/>
      <c r="O28" s="78"/>
      <c r="P28" s="27"/>
    </row>
    <row r="29" spans="1:16" ht="15.5" x14ac:dyDescent="0.35">
      <c r="A29" s="27"/>
      <c r="B29" s="27"/>
      <c r="C29" s="80"/>
      <c r="D29" s="81"/>
      <c r="E29" s="81"/>
      <c r="F29" s="77"/>
      <c r="G29" s="77"/>
      <c r="H29" s="77"/>
      <c r="I29" s="77"/>
      <c r="J29" s="77"/>
      <c r="K29" s="77"/>
      <c r="L29" s="77"/>
      <c r="M29" s="77"/>
      <c r="N29" s="77"/>
      <c r="O29" s="78"/>
      <c r="P29" s="27"/>
    </row>
    <row r="30" spans="1:16" ht="15.5" x14ac:dyDescent="0.35">
      <c r="A30" s="27"/>
      <c r="B30" s="27"/>
      <c r="C30" s="80" t="s">
        <v>291</v>
      </c>
      <c r="D30" s="81"/>
      <c r="E30" s="77"/>
      <c r="F30" s="77"/>
      <c r="G30" s="77"/>
      <c r="H30" s="77"/>
      <c r="I30" s="77"/>
      <c r="J30" s="77"/>
      <c r="K30" s="77"/>
      <c r="L30" s="77"/>
      <c r="M30" s="77"/>
      <c r="N30" s="77"/>
      <c r="O30" s="78"/>
      <c r="P30" s="27"/>
    </row>
    <row r="31" spans="1:16" ht="15.5" x14ac:dyDescent="0.35">
      <c r="A31" s="27"/>
      <c r="B31" s="27"/>
      <c r="C31" s="80" t="s">
        <v>292</v>
      </c>
      <c r="D31" s="81"/>
      <c r="E31" s="77"/>
      <c r="F31" s="77"/>
      <c r="G31" s="77"/>
      <c r="H31" s="77"/>
      <c r="I31" s="77"/>
      <c r="J31" s="77"/>
      <c r="K31" s="77"/>
      <c r="L31" s="77"/>
      <c r="M31" s="77"/>
      <c r="N31" s="77"/>
      <c r="O31" s="78"/>
      <c r="P31" s="27"/>
    </row>
    <row r="32" spans="1:16" ht="15.5" x14ac:dyDescent="0.35">
      <c r="A32" s="27"/>
      <c r="B32" s="27"/>
      <c r="C32" s="80" t="s">
        <v>293</v>
      </c>
      <c r="D32" s="81"/>
      <c r="E32" s="77"/>
      <c r="F32" s="77"/>
      <c r="G32" s="77"/>
      <c r="H32" s="77"/>
      <c r="I32" s="77"/>
      <c r="J32" s="77"/>
      <c r="K32" s="77"/>
      <c r="L32" s="77"/>
      <c r="M32" s="77"/>
      <c r="N32" s="77"/>
      <c r="O32" s="78"/>
      <c r="P32" s="27"/>
    </row>
    <row r="33" spans="1:16" ht="15.5" x14ac:dyDescent="0.35">
      <c r="A33" s="27"/>
      <c r="B33" s="27"/>
      <c r="C33" s="80"/>
      <c r="D33" s="81"/>
      <c r="E33" s="77"/>
      <c r="F33" s="77"/>
      <c r="G33" s="77"/>
      <c r="H33" s="77"/>
      <c r="I33" s="77"/>
      <c r="J33" s="77"/>
      <c r="K33" s="77"/>
      <c r="L33" s="77"/>
      <c r="M33" s="77"/>
      <c r="N33" s="77"/>
      <c r="O33" s="78"/>
      <c r="P33" s="27"/>
    </row>
    <row r="34" spans="1:16" x14ac:dyDescent="0.3">
      <c r="A34" s="27"/>
      <c r="B34" s="27"/>
      <c r="C34" s="79"/>
      <c r="D34" s="77"/>
      <c r="E34" s="77"/>
      <c r="F34" s="77"/>
      <c r="G34" s="77"/>
      <c r="H34" s="77"/>
      <c r="I34" s="77"/>
      <c r="J34" s="77"/>
      <c r="K34" s="77"/>
      <c r="L34" s="77"/>
      <c r="M34" s="77"/>
      <c r="N34" s="77"/>
      <c r="O34" s="78"/>
      <c r="P34" s="27"/>
    </row>
    <row r="35" spans="1:16" ht="52" customHeight="1" x14ac:dyDescent="0.35">
      <c r="A35" s="27"/>
      <c r="B35" s="27"/>
      <c r="C35" s="79"/>
      <c r="D35" s="77"/>
      <c r="E35" s="438" t="s">
        <v>294</v>
      </c>
      <c r="F35" s="438"/>
      <c r="G35" s="438"/>
      <c r="H35" s="438"/>
      <c r="I35" s="438"/>
      <c r="J35" s="438"/>
      <c r="K35" s="438"/>
      <c r="L35" s="438"/>
      <c r="M35" s="438"/>
      <c r="N35" s="438"/>
      <c r="O35" s="82"/>
      <c r="P35" s="27"/>
    </row>
    <row r="36" spans="1:16" ht="15.5" x14ac:dyDescent="0.35">
      <c r="A36" s="27"/>
      <c r="B36" s="27"/>
      <c r="C36" s="83"/>
      <c r="D36" s="84"/>
      <c r="E36" s="84"/>
      <c r="F36" s="56"/>
      <c r="G36" s="56"/>
      <c r="H36" s="56"/>
      <c r="I36" s="56"/>
      <c r="J36" s="56"/>
      <c r="K36" s="56"/>
      <c r="L36" s="56"/>
      <c r="M36" s="56"/>
      <c r="N36" s="56"/>
      <c r="O36" s="82"/>
      <c r="P36" s="27"/>
    </row>
    <row r="37" spans="1:16" ht="31" customHeight="1" x14ac:dyDescent="0.35">
      <c r="A37" s="27"/>
      <c r="B37" s="27"/>
      <c r="C37" s="79"/>
      <c r="D37" s="77"/>
      <c r="E37" s="438" t="s">
        <v>295</v>
      </c>
      <c r="F37" s="438"/>
      <c r="G37" s="438"/>
      <c r="H37" s="438"/>
      <c r="I37" s="438"/>
      <c r="J37" s="29"/>
      <c r="K37" s="102" t="str">
        <f>I25</f>
        <v/>
      </c>
      <c r="L37" s="29"/>
      <c r="M37" s="29"/>
      <c r="N37" s="29"/>
      <c r="O37" s="82"/>
      <c r="P37" s="27"/>
    </row>
    <row r="38" spans="1:16" ht="15.5" x14ac:dyDescent="0.35">
      <c r="A38" s="27"/>
      <c r="B38" s="27"/>
      <c r="C38" s="80"/>
      <c r="D38" s="81"/>
      <c r="E38" s="96" t="s">
        <v>296</v>
      </c>
      <c r="F38" s="29"/>
      <c r="G38" s="29"/>
      <c r="H38" s="29"/>
      <c r="I38" s="29"/>
      <c r="J38" s="29"/>
      <c r="K38" s="29"/>
      <c r="L38" s="29"/>
      <c r="M38" s="29"/>
      <c r="N38" s="29"/>
      <c r="O38" s="82"/>
      <c r="P38" s="27"/>
    </row>
    <row r="39" spans="1:16" ht="15.5" x14ac:dyDescent="0.35">
      <c r="A39" s="27"/>
      <c r="B39" s="27"/>
      <c r="C39" s="80"/>
      <c r="D39" s="81"/>
      <c r="E39" s="81"/>
      <c r="F39" s="56"/>
      <c r="G39" s="56"/>
      <c r="H39" s="56"/>
      <c r="I39" s="56"/>
      <c r="J39" s="56"/>
      <c r="K39" s="56"/>
      <c r="L39" s="56"/>
      <c r="M39" s="56"/>
      <c r="N39" s="56"/>
      <c r="O39" s="82"/>
      <c r="P39" s="27"/>
    </row>
    <row r="40" spans="1:16" ht="31" customHeight="1" x14ac:dyDescent="0.35">
      <c r="A40" s="27"/>
      <c r="B40" s="27"/>
      <c r="C40" s="79"/>
      <c r="D40" s="77"/>
      <c r="E40" s="438" t="s">
        <v>297</v>
      </c>
      <c r="F40" s="438"/>
      <c r="G40" s="438"/>
      <c r="H40" s="438"/>
      <c r="I40" s="438"/>
      <c r="J40" s="29"/>
      <c r="K40" s="100"/>
      <c r="L40" s="29"/>
      <c r="M40" s="29"/>
      <c r="N40" s="29"/>
      <c r="O40" s="82"/>
      <c r="P40" s="27"/>
    </row>
    <row r="41" spans="1:16" ht="15.5" x14ac:dyDescent="0.35">
      <c r="A41" s="27"/>
      <c r="B41" s="27"/>
      <c r="C41" s="83"/>
      <c r="D41" s="84"/>
      <c r="E41" s="84"/>
      <c r="F41" s="56"/>
      <c r="G41" s="56"/>
      <c r="H41" s="56"/>
      <c r="I41" s="56"/>
      <c r="J41" s="56"/>
      <c r="K41" s="56"/>
      <c r="L41" s="56"/>
      <c r="M41" s="56"/>
      <c r="N41" s="56"/>
      <c r="O41" s="82"/>
      <c r="P41" s="27"/>
    </row>
    <row r="42" spans="1:16" ht="15.5" x14ac:dyDescent="0.35">
      <c r="A42" s="27"/>
      <c r="B42" s="27"/>
      <c r="C42" s="79"/>
      <c r="D42" s="77"/>
      <c r="E42" s="81" t="s">
        <v>298</v>
      </c>
      <c r="F42" s="101"/>
      <c r="G42" s="28"/>
      <c r="H42" s="451" t="str">
        <f>IFERROR(K37-K40, "")</f>
        <v/>
      </c>
      <c r="J42" s="29"/>
      <c r="K42" s="29"/>
      <c r="L42" s="29"/>
      <c r="M42" s="29"/>
      <c r="N42" s="29"/>
      <c r="O42" s="85"/>
      <c r="P42" s="27"/>
    </row>
    <row r="43" spans="1:16" ht="15.65" customHeight="1" x14ac:dyDescent="0.3">
      <c r="A43" s="27"/>
      <c r="B43" s="27"/>
      <c r="C43" s="79"/>
      <c r="D43" s="77"/>
      <c r="E43" s="107" t="s">
        <v>299</v>
      </c>
      <c r="F43" s="29"/>
      <c r="G43" s="29"/>
      <c r="H43" s="452"/>
      <c r="J43" s="29"/>
      <c r="K43" s="29"/>
      <c r="L43" s="29"/>
      <c r="M43" s="29"/>
      <c r="N43" s="29"/>
      <c r="O43" s="85"/>
      <c r="P43" s="27"/>
    </row>
    <row r="44" spans="1:16" ht="15.5" x14ac:dyDescent="0.35">
      <c r="A44" s="27"/>
      <c r="B44" s="27"/>
      <c r="C44" s="79"/>
      <c r="D44" s="77"/>
      <c r="E44" s="77"/>
      <c r="F44" s="81"/>
      <c r="G44" s="86"/>
      <c r="H44" s="86"/>
      <c r="I44" s="86"/>
      <c r="J44" s="86"/>
      <c r="K44" s="86"/>
      <c r="L44" s="86"/>
      <c r="M44" s="86"/>
      <c r="N44" s="86"/>
      <c r="O44" s="85"/>
      <c r="P44" s="27"/>
    </row>
    <row r="45" spans="1:16" ht="15.5" x14ac:dyDescent="0.3">
      <c r="A45" s="27"/>
      <c r="B45" s="27"/>
      <c r="C45" s="106" t="s">
        <v>300</v>
      </c>
      <c r="D45" s="87"/>
      <c r="E45" s="87"/>
      <c r="F45" s="87"/>
      <c r="G45" s="87"/>
      <c r="H45" s="87"/>
      <c r="I45" s="87"/>
      <c r="J45" s="87"/>
      <c r="K45" s="87"/>
      <c r="L45" s="87"/>
      <c r="O45" s="88"/>
      <c r="P45" s="27"/>
    </row>
    <row r="46" spans="1:16" ht="23" x14ac:dyDescent="0.5">
      <c r="A46" s="27"/>
      <c r="B46" s="27"/>
      <c r="C46" s="80" t="s">
        <v>301</v>
      </c>
      <c r="D46" s="77"/>
      <c r="E46" s="89"/>
      <c r="F46" s="89"/>
      <c r="G46" s="89"/>
      <c r="H46" s="89"/>
      <c r="I46" s="89"/>
      <c r="J46" s="89"/>
      <c r="K46" s="89"/>
      <c r="L46" s="89"/>
      <c r="O46" s="90"/>
      <c r="P46" s="27"/>
    </row>
    <row r="47" spans="1:16" ht="15" customHeight="1" x14ac:dyDescent="0.5">
      <c r="A47" s="27"/>
      <c r="B47" s="27"/>
      <c r="C47" s="80"/>
      <c r="D47" s="77"/>
      <c r="E47" s="89"/>
      <c r="F47" s="89"/>
      <c r="G47" s="89"/>
      <c r="H47" s="89"/>
      <c r="I47" s="89"/>
      <c r="J47" s="89"/>
      <c r="K47" s="89"/>
      <c r="L47" s="89"/>
      <c r="O47" s="90"/>
      <c r="P47" s="27"/>
    </row>
    <row r="48" spans="1:16" ht="15.5" x14ac:dyDescent="0.3">
      <c r="A48" s="27"/>
      <c r="B48" s="27"/>
      <c r="C48" s="437" t="s">
        <v>302</v>
      </c>
      <c r="D48" s="438"/>
      <c r="E48" s="438"/>
      <c r="F48" s="438"/>
      <c r="G48" s="438"/>
      <c r="H48" s="438"/>
      <c r="I48" s="438"/>
      <c r="J48" s="438"/>
      <c r="K48" s="438"/>
      <c r="L48" s="438"/>
      <c r="M48" s="438"/>
      <c r="N48" s="438"/>
      <c r="O48" s="439"/>
      <c r="P48" s="27"/>
    </row>
    <row r="49" spans="1:16" x14ac:dyDescent="0.3">
      <c r="A49" s="27"/>
      <c r="B49" s="27"/>
      <c r="C49" s="79"/>
      <c r="D49" s="77"/>
      <c r="E49" s="77"/>
      <c r="F49" s="77"/>
      <c r="G49" s="77"/>
      <c r="H49" s="77"/>
      <c r="I49" s="77"/>
      <c r="J49" s="77"/>
      <c r="K49" s="77"/>
      <c r="L49" s="77"/>
      <c r="O49" s="78"/>
      <c r="P49" s="27"/>
    </row>
    <row r="50" spans="1:16" ht="15.5" x14ac:dyDescent="0.3">
      <c r="A50" s="27"/>
      <c r="B50" s="27"/>
      <c r="C50" s="440" t="s">
        <v>303</v>
      </c>
      <c r="D50" s="441"/>
      <c r="E50" s="441"/>
      <c r="F50" s="441"/>
      <c r="G50" s="441"/>
      <c r="H50" s="441"/>
      <c r="I50" s="441"/>
      <c r="J50" s="441"/>
      <c r="K50" s="441"/>
      <c r="L50" s="441"/>
      <c r="M50" s="441"/>
      <c r="N50" s="441"/>
      <c r="O50" s="442"/>
      <c r="P50" s="27"/>
    </row>
    <row r="51" spans="1:16" x14ac:dyDescent="0.3">
      <c r="A51" s="27"/>
      <c r="B51" s="27"/>
      <c r="C51" s="79"/>
      <c r="D51" s="77"/>
      <c r="E51" s="77"/>
      <c r="F51" s="77"/>
      <c r="G51" s="77"/>
      <c r="H51" s="77"/>
      <c r="I51" s="77"/>
      <c r="J51" s="77"/>
      <c r="K51" s="77"/>
      <c r="L51" s="77"/>
      <c r="O51" s="78"/>
      <c r="P51" s="27"/>
    </row>
    <row r="52" spans="1:16" ht="15.5" x14ac:dyDescent="0.35">
      <c r="A52" s="27"/>
      <c r="B52" s="27"/>
      <c r="C52" s="80" t="s">
        <v>304</v>
      </c>
      <c r="D52" s="77"/>
      <c r="E52" s="77"/>
      <c r="F52" s="77"/>
      <c r="G52" s="77"/>
      <c r="H52" s="77"/>
      <c r="I52" s="77"/>
      <c r="J52" s="77"/>
      <c r="K52" s="77"/>
      <c r="L52" s="77"/>
      <c r="O52" s="78"/>
      <c r="P52" s="27"/>
    </row>
    <row r="53" spans="1:16" x14ac:dyDescent="0.3">
      <c r="A53" s="27"/>
      <c r="B53" s="27"/>
      <c r="C53" s="91"/>
      <c r="D53" s="92"/>
      <c r="E53" s="92"/>
      <c r="F53" s="92"/>
      <c r="G53" s="92"/>
      <c r="H53" s="92"/>
      <c r="I53" s="92"/>
      <c r="J53" s="92"/>
      <c r="K53" s="92"/>
      <c r="L53" s="92"/>
      <c r="M53" s="92"/>
      <c r="N53" s="92"/>
      <c r="O53" s="93"/>
      <c r="P53" s="27"/>
    </row>
    <row r="54" spans="1:16" x14ac:dyDescent="0.3">
      <c r="A54" s="27"/>
      <c r="B54" s="27"/>
      <c r="C54" s="27"/>
      <c r="D54" s="27"/>
      <c r="E54" s="27"/>
      <c r="F54" s="27"/>
      <c r="G54" s="27"/>
      <c r="H54" s="27"/>
      <c r="I54" s="27"/>
      <c r="J54" s="27"/>
      <c r="K54" s="27"/>
      <c r="L54" s="27"/>
      <c r="M54" s="27"/>
      <c r="N54" s="27"/>
      <c r="O54" s="27"/>
      <c r="P54" s="27"/>
    </row>
    <row r="55" spans="1:16" x14ac:dyDescent="0.3">
      <c r="A55" s="27"/>
      <c r="B55" s="27"/>
      <c r="C55" s="27"/>
      <c r="D55" s="27"/>
      <c r="E55" s="27"/>
      <c r="F55" s="27"/>
      <c r="G55" s="27"/>
      <c r="H55" s="27"/>
      <c r="I55" s="27"/>
      <c r="J55" s="27"/>
      <c r="K55" s="27"/>
      <c r="L55" s="27"/>
      <c r="M55" s="27"/>
      <c r="N55" s="27"/>
      <c r="O55" s="27"/>
      <c r="P55" s="27"/>
    </row>
  </sheetData>
  <mergeCells count="18">
    <mergeCell ref="C3:O3"/>
    <mergeCell ref="C5:O5"/>
    <mergeCell ref="C6:O6"/>
    <mergeCell ref="C7:O7"/>
    <mergeCell ref="C9:O9"/>
    <mergeCell ref="C48:O48"/>
    <mergeCell ref="C50:O50"/>
    <mergeCell ref="C11:O11"/>
    <mergeCell ref="C15:O15"/>
    <mergeCell ref="E17:N18"/>
    <mergeCell ref="E20:I20"/>
    <mergeCell ref="M22:M23"/>
    <mergeCell ref="E22:I22"/>
    <mergeCell ref="E35:N35"/>
    <mergeCell ref="I25:I26"/>
    <mergeCell ref="E37:I37"/>
    <mergeCell ref="E40:I40"/>
    <mergeCell ref="H42:H43"/>
  </mergeCells>
  <pageMargins left="0.7" right="0.7" top="0.75" bottom="0.75" header="0.3" footer="0.3"/>
  <pageSetup scale="79" fitToHeight="0"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F07FF93CFA9B47A6A84ECA4724EDF7" ma:contentTypeVersion="4" ma:contentTypeDescription="Create a new document." ma:contentTypeScope="" ma:versionID="3095deb0f64605572689ac562f072810">
  <xsd:schema xmlns:xsd="http://www.w3.org/2001/XMLSchema" xmlns:xs="http://www.w3.org/2001/XMLSchema" xmlns:p="http://schemas.microsoft.com/office/2006/metadata/properties" xmlns:ns2="a7aad5b9-7e8f-44c2-a4b1-d7aa1df6b7cb" xmlns:ns3="76f0ac95-ab07-4ad6-88b4-d5878ff3b4ba" targetNamespace="http://schemas.microsoft.com/office/2006/metadata/properties" ma:root="true" ma:fieldsID="667831d6ddfcf5f70818d3fde9b054cd" ns2:_="" ns3:_="">
    <xsd:import namespace="a7aad5b9-7e8f-44c2-a4b1-d7aa1df6b7cb"/>
    <xsd:import namespace="76f0ac95-ab07-4ad6-88b4-d5878ff3b4b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ad5b9-7e8f-44c2-a4b1-d7aa1df6b7c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f0ac95-ab07-4ad6-88b4-d5878ff3b4b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2BC19E-7A1F-42F7-B7F4-3031AFE64282}">
  <ds:schemaRefs>
    <ds:schemaRef ds:uri="http://schemas.microsoft.com/sharepoint/v3/contenttype/forms"/>
  </ds:schemaRefs>
</ds:datastoreItem>
</file>

<file path=customXml/itemProps2.xml><?xml version="1.0" encoding="utf-8"?>
<ds:datastoreItem xmlns:ds="http://schemas.openxmlformats.org/officeDocument/2006/customXml" ds:itemID="{28F42443-A27C-4331-B9B5-A7AD9AC37ADB}">
  <ds:schemaRefs>
    <ds:schemaRef ds:uri="http://schemas.microsoft.com/office/infopath/2007/PartnerControls"/>
    <ds:schemaRef ds:uri="http://purl.org/dc/dcmitype/"/>
    <ds:schemaRef ds:uri="http://schemas.microsoft.com/office/2006/documentManagement/types"/>
    <ds:schemaRef ds:uri="a7aad5b9-7e8f-44c2-a4b1-d7aa1df6b7cb"/>
    <ds:schemaRef ds:uri="http://purl.org/dc/elements/1.1/"/>
    <ds:schemaRef ds:uri="http://purl.org/dc/terms/"/>
    <ds:schemaRef ds:uri="http://schemas.openxmlformats.org/package/2006/metadata/core-properties"/>
    <ds:schemaRef ds:uri="76f0ac95-ab07-4ad6-88b4-d5878ff3b4b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ACC0DAF-CBCA-4CFF-9A2C-C2F68BE56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ad5b9-7e8f-44c2-a4b1-d7aa1df6b7cb"/>
    <ds:schemaRef ds:uri="76f0ac95-ab07-4ad6-88b4-d5878ff3b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Instructions_Prereqs</vt:lpstr>
      <vt:lpstr>Summary</vt:lpstr>
      <vt:lpstr>P4P Application</vt:lpstr>
      <vt:lpstr>Appendices</vt:lpstr>
      <vt:lpstr>Reducing Avoidable Hospitalizat</vt:lpstr>
      <vt:lpstr>QM Calculation Tool</vt:lpstr>
      <vt:lpstr>Antibiotics QM Calculation Tool</vt:lpstr>
      <vt:lpstr>Medicaid Occupancy Tool</vt:lpstr>
      <vt:lpstr>Staff Retention Calculation</vt:lpstr>
      <vt:lpstr>Nursing Staff Turnover Calc.</vt:lpstr>
      <vt:lpstr>'Antibiotics QM Calculation Tool'!Print_Area</vt:lpstr>
      <vt:lpstr>Appendices!Print_Area</vt:lpstr>
      <vt:lpstr>'QM Calculation Tool'!Print_Area</vt:lpstr>
      <vt:lpstr>'Reducing Avoidable Hospitalizat'!Print_Area</vt:lpstr>
      <vt:lpstr>'Staff Retention Calculation'!Print_Area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Nursing Facility Pay for Performance Application-July 2022</dc:title>
  <dc:subject/>
  <dc:creator>Josh Fant</dc:creator>
  <cp:keywords/>
  <dc:description/>
  <cp:lastModifiedBy>Larsen, Jennifer</cp:lastModifiedBy>
  <cp:revision/>
  <dcterms:created xsi:type="dcterms:W3CDTF">2015-04-17T13:39:15Z</dcterms:created>
  <dcterms:modified xsi:type="dcterms:W3CDTF">2022-07-11T23:34:43Z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0x0101008FF07FF93CFA9B47A6A84ECA4724EDF7</vt:lpwstr>
  </property>
</Properties>
</file>