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2-23\07 January 2023\"/>
    </mc:Choice>
  </mc:AlternateContent>
  <xr:revisionPtr revIDLastSave="0" documentId="13_ncr:1_{22539A6D-7015-48AB-81F7-C453DA2162F2}" xr6:coauthVersionLast="46" xr6:coauthVersionMax="46" xr10:uidLastSave="{00000000-0000-0000-0000-000000000000}"/>
  <bookViews>
    <workbookView xWindow="-120" yWindow="-120" windowWidth="29040" windowHeight="17640" tabRatio="836" firstSheet="1" activeTab="10"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County'!$B$2:$P$45,'ACC RAE County'!$B$47:$P$93</definedName>
    <definedName name="_xlnm.Print_Area" localSheetId="7">'BH by RAE'!$A$1:$K$41</definedName>
    <definedName name="_xlnm.Print_Area" localSheetId="6">'BH Expend'!$A$1:$D$21</definedName>
    <definedName name="_xlnm.Print_Area" localSheetId="4">'Caseload by Program'!$A$1:$R$44,'Caseload by Program'!$A$59:$R$121</definedName>
    <definedName name="_xlnm.Print_Area" localSheetId="9">'CBHP Caseload'!$B$1:$J$194</definedName>
    <definedName name="_xlnm.Print_Area" localSheetId="8">'CBHP Expend'!$A$1:$F$20</definedName>
    <definedName name="_xlnm.Print_Area" localSheetId="10">'DiDD Expend and Caseload'!$A$1:$Q$37</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Caseload'!$B$1:$S$200</definedName>
    <definedName name="_xlnm.Print_Area" localSheetId="11">'MMA Expend and Caseload'!$A$1:$C$22</definedName>
    <definedName name="_xlnm.Print_Area" localSheetId="12">'OAP Expend and Caseload'!$A$1:$C$35</definedName>
    <definedName name="_xlnm.Print_Area" localSheetId="1">'Premiums Approp'!$B$3:$C$11</definedName>
    <definedName name="_xlnm.Print_Area" localSheetId="0">'Premiums Expend'!$A$1:$O$65</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24" l="1"/>
  <c r="D18" i="24" l="1"/>
  <c r="E18" i="24"/>
  <c r="F18" i="24"/>
  <c r="G18" i="24"/>
  <c r="H18" i="24"/>
  <c r="I18" i="24"/>
  <c r="J18" i="24"/>
  <c r="K18" i="24"/>
  <c r="L18" i="24"/>
  <c r="M18" i="24"/>
  <c r="N18" i="24"/>
  <c r="C18" i="24"/>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P87" i="27" l="1"/>
  <c r="P86" i="27"/>
  <c r="P85" i="27"/>
  <c r="P84" i="27"/>
  <c r="P83" i="27"/>
  <c r="P81" i="27"/>
  <c r="P80" i="27"/>
  <c r="P79" i="27"/>
  <c r="P78" i="27"/>
  <c r="P76" i="27"/>
  <c r="P75" i="27"/>
  <c r="P74" i="27"/>
  <c r="P73" i="27"/>
  <c r="P72" i="27"/>
  <c r="P71" i="27"/>
  <c r="P69" i="27"/>
  <c r="P68" i="27"/>
  <c r="P66" i="27"/>
  <c r="P65" i="27"/>
  <c r="P64" i="27"/>
  <c r="P63" i="27"/>
  <c r="P62" i="27"/>
  <c r="P61" i="27"/>
  <c r="P60" i="27"/>
  <c r="P59" i="27"/>
  <c r="P58" i="27"/>
  <c r="P57" i="27"/>
  <c r="P56" i="27"/>
  <c r="P55" i="27"/>
  <c r="P54" i="27"/>
  <c r="P53" i="27"/>
  <c r="P52" i="27"/>
  <c r="P51" i="27"/>
  <c r="P50" i="27"/>
  <c r="P49" i="27"/>
  <c r="P48" i="27"/>
  <c r="P47" i="27"/>
  <c r="P44" i="27"/>
  <c r="P43" i="27"/>
  <c r="P42" i="27"/>
  <c r="P41" i="27"/>
  <c r="P40" i="27"/>
  <c r="P38" i="27"/>
  <c r="P37" i="27"/>
  <c r="P36" i="27"/>
  <c r="P35" i="27"/>
  <c r="P34" i="27"/>
  <c r="P33" i="27"/>
  <c r="P32" i="27"/>
  <c r="P31" i="27"/>
  <c r="P30" i="27"/>
  <c r="P29" i="27"/>
  <c r="P28" i="27"/>
  <c r="P26" i="27"/>
  <c r="P25" i="27"/>
  <c r="P24" i="27"/>
  <c r="P23" i="27"/>
  <c r="P22" i="27"/>
  <c r="P21" i="27"/>
  <c r="P20" i="27"/>
  <c r="P19" i="27"/>
  <c r="P18" i="27"/>
  <c r="P17" i="27"/>
  <c r="P16" i="27"/>
  <c r="P15" i="27"/>
  <c r="P14" i="27"/>
  <c r="P13" i="27"/>
  <c r="P12" i="27"/>
  <c r="P11" i="27"/>
  <c r="P10" i="27"/>
  <c r="P9" i="27"/>
  <c r="P8" i="27"/>
  <c r="P7" i="27"/>
  <c r="P6" i="27"/>
  <c r="P5" i="27"/>
  <c r="P4" i="27"/>
  <c r="P88" i="27" l="1"/>
  <c r="P45" i="27"/>
  <c r="P70" i="27"/>
  <c r="P77" i="27"/>
  <c r="P27" i="27"/>
  <c r="P39" i="27"/>
  <c r="P67" i="27"/>
  <c r="P82" i="27"/>
  <c r="P90" i="27" l="1"/>
  <c r="J35" i="32" l="1"/>
  <c r="C35" i="32" l="1"/>
  <c r="E35" i="32"/>
  <c r="D35" i="32"/>
  <c r="F35" i="32" l="1"/>
  <c r="G35" i="32" l="1"/>
  <c r="H35" i="32" l="1"/>
  <c r="I35" i="32" l="1"/>
  <c r="B35" i="32" l="1"/>
  <c r="K35" i="32" l="1"/>
  <c r="J15" i="32" l="1"/>
  <c r="D15" i="32"/>
  <c r="E15" i="32" l="1"/>
  <c r="C15" i="32"/>
  <c r="F15" i="32" l="1"/>
  <c r="G15" i="32"/>
  <c r="H15" i="32" l="1"/>
  <c r="I15" i="32" l="1"/>
  <c r="K15" i="32" l="1"/>
  <c r="B15" i="32"/>
  <c r="B17" i="32" s="1"/>
</calcChain>
</file>

<file path=xl/sharedStrings.xml><?xml version="1.0" encoding="utf-8"?>
<sst xmlns="http://schemas.openxmlformats.org/spreadsheetml/2006/main" count="732" uniqueCount="377">
  <si>
    <t>TOTAL</t>
  </si>
  <si>
    <t>Breast &amp; Cervical Cancer Program</t>
  </si>
  <si>
    <t>Foster Care</t>
  </si>
  <si>
    <t>Children Dental Expenditures</t>
  </si>
  <si>
    <t>Notes:</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</si>
  <si>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</si>
  <si>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</si>
  <si>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</si>
  <si>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</si>
  <si>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</si>
  <si>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</si>
  <si>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</si>
  <si>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</si>
  <si>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</si>
  <si>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</si>
  <si>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</si>
  <si>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</si>
  <si>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</si>
  <si>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</si>
  <si>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</si>
  <si>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</si>
  <si>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</si>
  <si>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</si>
  <si>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</si>
  <si>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</si>
  <si>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</si>
  <si>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</si>
  <si>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</si>
  <si>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</si>
  <si>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</si>
  <si>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</si>
  <si>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</si>
  <si>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</si>
  <si>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</si>
  <si>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</si>
  <si>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</si>
  <si>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</si>
  <si>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</si>
  <si>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</si>
  <si>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</si>
  <si>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</si>
  <si>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</si>
  <si>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</si>
  <si>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</si>
  <si>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</si>
  <si>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</si>
  <si>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</si>
  <si>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</si>
  <si>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</si>
  <si>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</si>
  <si>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</si>
  <si>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</si>
  <si>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</si>
  <si>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</si>
  <si>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</si>
  <si>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</si>
  <si>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</si>
  <si>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</si>
  <si>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</si>
  <si>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</si>
  <si>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</si>
  <si>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</si>
  <si>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</si>
  <si>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</si>
  <si>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</si>
  <si>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</si>
  <si>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</si>
  <si>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</si>
  <si>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</si>
  <si>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</si>
  <si>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</si>
  <si>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</si>
  <si>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</si>
  <si>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</si>
  <si>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</si>
  <si>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</si>
  <si>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</si>
  <si>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</si>
  <si>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</si>
  <si>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</si>
  <si>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</si>
  <si>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</si>
  <si>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</si>
  <si>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</si>
  <si>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</si>
  <si>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</si>
  <si>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</si>
  <si>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</si>
  <si>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</si>
  <si>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</si>
  <si>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</si>
  <si>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</si>
  <si>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</si>
  <si>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</si>
  <si>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</si>
  <si>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</si>
  <si>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</si>
  <si>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</si>
  <si>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</si>
  <si>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</si>
  <si>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</si>
  <si>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</si>
  <si>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</si>
  <si>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</si>
  <si>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</si>
  <si>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</si>
  <si>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</si>
  <si>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</si>
  <si>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</si>
  <si>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</si>
  <si>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</si>
  <si>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</si>
  <si>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</si>
  <si>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</si>
  <si>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</si>
  <si>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</si>
  <si>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</si>
  <si>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</si>
  <si>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</si>
  <si>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</si>
  <si>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</si>
  <si>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</si>
  <si>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</si>
  <si>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</si>
  <si>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</si>
  <si>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</si>
  <si>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</si>
  <si>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</si>
  <si>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</si>
  <si>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</si>
  <si>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</si>
  <si>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</si>
  <si>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</si>
  <si>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</si>
  <si>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 </t>
  </si>
  <si>
    <r>
      <t>Denver Health Managed Care</t>
    </r>
    <r>
      <rPr>
        <b/>
        <vertAlign val="superscript"/>
        <sz val="12"/>
        <rFont val="Times New Roman"/>
        <family val="1"/>
      </rPr>
      <t>(3)</t>
    </r>
  </si>
  <si>
    <r>
      <t>Denver Health Managed Care</t>
    </r>
    <r>
      <rPr>
        <vertAlign val="superscript"/>
        <sz val="12"/>
        <rFont val="Times New Roman"/>
        <family val="1"/>
      </rPr>
      <t>4</t>
    </r>
  </si>
  <si>
    <r>
      <t>Denver Health Managed Care</t>
    </r>
    <r>
      <rPr>
        <vertAlign val="superscript"/>
        <sz val="12"/>
        <rFont val="Times New Roman"/>
        <family val="1"/>
      </rPr>
      <t>2</t>
    </r>
  </si>
  <si>
    <r>
      <t>Colorado Access 
(RAE 5)</t>
    </r>
    <r>
      <rPr>
        <vertAlign val="superscript"/>
        <sz val="12"/>
        <rFont val="Times New Roman"/>
        <family val="1"/>
      </rPr>
      <t>2</t>
    </r>
  </si>
  <si>
    <t>Physician and Clinic Services</t>
  </si>
  <si>
    <t>Other</t>
  </si>
  <si>
    <r>
      <t>Other Supplemental Payments</t>
    </r>
    <r>
      <rPr>
        <vertAlign val="superscript"/>
        <sz val="12"/>
        <rFont val="Times New Roman"/>
        <family val="1"/>
      </rPr>
      <t>(2)</t>
    </r>
  </si>
  <si>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</si>
  <si>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</si>
  <si>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</si>
  <si>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</si>
  <si>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</si>
  <si>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N/A</t>
  </si>
  <si>
    <t>Prenatal Dental Expenditures</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</si>
  <si>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</si>
  <si>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(3) Previously members in Denver Health Managed Care Plan were attributed to RAE 5, Colorado Access. In HB 19-1285, starting January 1, 2020 members within Denver Health Managed Care are attributed to the Denver health Managed Care Plan.</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</si>
  <si>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</si>
  <si>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</si>
  <si>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2022-23</t>
  </si>
  <si>
    <t>FY 2022-23 Total YTD</t>
  </si>
  <si>
    <t>FY 2022-23 Appropriation</t>
  </si>
  <si>
    <t>FY 2022-23 Supplemental Payments by Service Category</t>
  </si>
  <si>
    <t>FY 2022-23 Medicaid Behavioral Health Community Programs Expenditures</t>
  </si>
  <si>
    <t>FY 2022-23 Medicaid Community Behavioral Health Program Expenditures by Regional Accountable Entity</t>
  </si>
  <si>
    <t>FY 2022-23 Children's Basic Health Plan Expenditures</t>
  </si>
  <si>
    <t>FY 2022-23 Division for Intellectual and Developmental Disabilities (DIDD) Waiver and State Only Program Caseload Per Month</t>
  </si>
  <si>
    <t>FY 2022-23 Division for Intellectual and Developmental Disabilities (DIDD) Waiver and State Only Program Expenditure Per Month</t>
  </si>
  <si>
    <t>FY 2022-23 Average YTD</t>
  </si>
  <si>
    <t>FY 2022-23  YTD</t>
  </si>
  <si>
    <t>FY 2022-23 Authorized Maximum Enrollment</t>
  </si>
  <si>
    <t>Percent of FY 2022-23 Appropriation Spent</t>
  </si>
  <si>
    <t>FY 2022-23 Medicare Modernization Act State Contribution Payment Expenditures and Caseload</t>
  </si>
  <si>
    <t>2) FY 2022-23 Year-to-Date Appropriation includes HB 22-1329 Long Bill and Special Bills</t>
  </si>
  <si>
    <t>1) FY 2022-23 Year-to-Date Appropriation includes HB 22-1329 and Special Bills</t>
  </si>
  <si>
    <t>4) FY 2022-23 Year-to-Date Appropriation reflects HB 22-1329 Long Bill</t>
  </si>
  <si>
    <t>FY 2022-23 Old Age Pension State Medical Program Expenditures and Caseload</t>
  </si>
  <si>
    <t>1) "Other" category includes clients enrolled in the Program of All-Inclusive Care for the Elderly and clients ineligible for Medicaid Behavioral Health Benefits.</t>
  </si>
  <si>
    <t>SB 21-205 Family Planning Services</t>
  </si>
  <si>
    <t xml:space="preserve">4) The data presented in this report is preliminary based on information available as of the 15th day of the reported month, and may be restated in future reports based on further analysis.  </t>
  </si>
  <si>
    <t>2) The data presented in this report is preliminary based on information available as of the 15th day of the reported month, and may be restated in future reports based on further analysis.</t>
  </si>
  <si>
    <t>Number of New Applications for Intermediate Care Facilities (ICF)</t>
  </si>
  <si>
    <t xml:space="preserve">2) 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</si>
  <si>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4) Previously members Denver Health Managed Care Plan were attributed to RAE 5, Colorado Access. In HB 19-1285, starting January 1, 2020 members within Denver Health Managed Care are attributed to the Denver Health Managed Care Plan.</t>
  </si>
  <si>
    <t>3) Year-to-Date Totals are calculated as the sum of monthly expenditures and the average of monthly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</si>
  <si>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</si>
  <si>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2) Medicare Modernization Act State Contribution Payments lag by two months. As a result, a month's expenditure is related to the caseload from the month two months prior.</t>
  </si>
  <si>
    <t>FY 2022-23 Medicaid Community Behavioral Health Program Caseload by Regional Accountable Entity</t>
  </si>
  <si>
    <t>3) SB 21-205 Individuals with Family Planning Service is a newly added eligibility category. The Department will continue to closely monitor this group. Changes in enrollment patterns or updated data may cause shifts in the reported figures.</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</si>
  <si>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</si>
  <si>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</si>
  <si>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</si>
  <si>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</si>
  <si>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</si>
  <si>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</si>
  <si>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</si>
  <si>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</si>
  <si>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</si>
  <si>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</si>
  <si>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</si>
  <si>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</si>
  <si>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</si>
  <si>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</si>
  <si>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</si>
  <si>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</si>
  <si>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</si>
  <si>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</si>
  <si>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</si>
  <si>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</si>
  <si>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</si>
  <si>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</si>
  <si>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</si>
  <si>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</si>
  <si>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</si>
  <si>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</si>
  <si>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</si>
  <si>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</si>
  <si>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</si>
  <si>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</si>
  <si>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</si>
  <si>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</si>
  <si>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</si>
  <si>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</si>
  <si>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</si>
  <si>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</si>
  <si>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</si>
  <si>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</si>
  <si>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</si>
  <si>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</si>
  <si>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</si>
  <si>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</si>
  <si>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</si>
  <si>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</si>
  <si>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</si>
  <si>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</si>
  <si>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</si>
  <si>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</si>
  <si>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</si>
  <si>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</si>
  <si>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</si>
  <si>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</si>
  <si>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</si>
  <si>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</si>
  <si>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</si>
  <si>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</si>
  <si>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Number of Weeks in Month</t>
  </si>
  <si>
    <t>HB 22-1329 FY 2022-23 Long Bill</t>
  </si>
  <si>
    <t>HB 22-1289 Health Benefits for Colorado Children and Pregnant Persons</t>
  </si>
  <si>
    <t>HB 22-1290 Changes to Medicaid for Wheelchair Repairs</t>
  </si>
  <si>
    <t>HB 22-1326 Fentanyl Accountability and Prevention</t>
  </si>
  <si>
    <t>HB 22-1333 Increase Minimum Wage for Nursing Home Workers</t>
  </si>
  <si>
    <t>FY 2022-23 Appropriation YTD</t>
  </si>
  <si>
    <t>FY 2022-23 YTD Expenditures</t>
  </si>
  <si>
    <t xml:space="preserve">Remaining FY 2022-23 Appropriation </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</si>
  <si>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</si>
  <si>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</si>
  <si>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</si>
  <si>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</si>
  <si>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</si>
  <si>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</si>
  <si>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</si>
  <si>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</si>
  <si>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</si>
  <si>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</si>
  <si>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Actuals</t>
  </si>
  <si>
    <t>FY 2020-21 Actuals</t>
  </si>
  <si>
    <t>FY 2021-22 Actuals</t>
  </si>
  <si>
    <t>FY 2022-23 Year-to-Date Average</t>
  </si>
  <si>
    <t>FY 2022-23 Year-to-Date Appropriation</t>
  </si>
  <si>
    <t>Monthly Growth</t>
  </si>
  <si>
    <t>Monthly Growth Rate</t>
  </si>
  <si>
    <t>Over-the-year Growth</t>
  </si>
  <si>
    <t>Over-the-year Growth Rate</t>
  </si>
  <si>
    <t>ACC Average6</t>
  </si>
  <si>
    <t>HMO Average</t>
  </si>
  <si>
    <t>PIHP Average</t>
  </si>
  <si>
    <t>PCPP Average</t>
  </si>
  <si>
    <t>FY 2022-23 Year-to-Date AVERAGE</t>
  </si>
  <si>
    <t>&lt;30</t>
  </si>
  <si>
    <t>FY 2022-23 Average Monthly Enrollment</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</si>
  <si>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</si>
  <si>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</si>
  <si>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</si>
  <si>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</si>
  <si>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</si>
  <si>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</si>
  <si>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</si>
  <si>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</si>
  <si>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</si>
  <si>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</si>
  <si>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</si>
  <si>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</si>
  <si>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</si>
  <si>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</si>
  <si>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</si>
  <si>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</si>
  <si>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</si>
  <si>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</si>
  <si>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</si>
  <si>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</si>
  <si>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</si>
  <si>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</si>
  <si>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</si>
  <si>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</si>
  <si>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</si>
  <si>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</si>
  <si>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</si>
  <si>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</si>
  <si>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</si>
  <si>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</si>
  <si>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</si>
  <si>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</si>
  <si>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</si>
  <si>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</si>
  <si>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</si>
  <si>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</si>
  <si>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</si>
  <si>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</si>
  <si>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</si>
  <si>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</si>
  <si>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</si>
  <si>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</si>
  <si>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</si>
  <si>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</si>
  <si>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</si>
  <si>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</si>
  <si>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</si>
  <si>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</si>
  <si>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</si>
  <si>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</si>
  <si>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</si>
  <si>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</si>
  <si>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</si>
  <si>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</si>
  <si>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</si>
  <si>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</si>
  <si>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</si>
  <si>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</si>
  <si>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</si>
  <si>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</si>
  <si>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</si>
  <si>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</si>
  <si>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</si>
  <si>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</si>
  <si>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</si>
  <si>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</si>
  <si>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</si>
  <si>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</si>
  <si>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</si>
  <si>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</si>
  <si>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</si>
  <si>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</si>
  <si>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</si>
  <si>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</si>
  <si>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</si>
  <si>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</si>
  <si>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</si>
  <si>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</si>
  <si>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</si>
  <si>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</si>
  <si>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</si>
  <si>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</si>
  <si>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</si>
  <si>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</si>
  <si>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</si>
  <si>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</si>
  <si>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</si>
  <si>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</si>
  <si>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</si>
  <si>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</si>
  <si>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</si>
  <si>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</si>
  <si>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</si>
  <si>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</si>
  <si>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Reserved Capacity Authorizations</t>
  </si>
  <si>
    <t>State Only Supported Living Services</t>
  </si>
  <si>
    <t>Family Support Services Program</t>
  </si>
  <si>
    <t>Case Management</t>
  </si>
  <si>
    <t>State Only Programs Subtotal</t>
  </si>
  <si>
    <t>Expenditure Per Week</t>
  </si>
  <si>
    <t>State Only Case Management</t>
  </si>
  <si>
    <t>Total Year-to-Date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</si>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</sst>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409]mmmm\-yy;@"/>
    <numFmt numFmtId="177" formatCode="[=0]&quot;-&quot;;[&lt;100]&quot;&lt;100&quot;"/>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06"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07" applyNumberFormat="0" applyAlignment="0" applyProtection="0"/>
    <xf numFmtId="0" fontId="43" fillId="12" borderId="108" applyNumberFormat="0" applyAlignment="0" applyProtection="0"/>
    <xf numFmtId="0" fontId="44" fillId="12" borderId="107" applyNumberFormat="0" applyAlignment="0" applyProtection="0"/>
    <xf numFmtId="0" fontId="45" fillId="0" borderId="109" applyNumberFormat="0" applyFill="0" applyAlignment="0" applyProtection="0"/>
    <xf numFmtId="0" fontId="46" fillId="13" borderId="110"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3" applyNumberFormat="0" applyFill="0" applyAlignment="0" applyProtection="0"/>
    <xf numFmtId="0" fontId="51" fillId="0" borderId="114" applyNumberFormat="0" applyFill="0" applyAlignment="0" applyProtection="0"/>
    <xf numFmtId="0" fontId="7" fillId="0" borderId="0"/>
    <xf numFmtId="0" fontId="7" fillId="14" borderId="111" applyNumberFormat="0" applyFont="0" applyAlignment="0" applyProtection="0"/>
    <xf numFmtId="0" fontId="52" fillId="0" borderId="115"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16" applyNumberFormat="0" applyAlignment="0" applyProtection="0"/>
    <xf numFmtId="0" fontId="59" fillId="58" borderId="117" applyNumberFormat="0" applyAlignment="0" applyProtection="0"/>
    <xf numFmtId="0" fontId="58" fillId="57" borderId="138"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18" applyNumberFormat="0" applyFill="0" applyAlignment="0" applyProtection="0"/>
    <xf numFmtId="0" fontId="63" fillId="0" borderId="119" applyNumberFormat="0" applyFill="0" applyAlignment="0" applyProtection="0"/>
    <xf numFmtId="0" fontId="64" fillId="0" borderId="120" applyNumberFormat="0" applyFill="0" applyAlignment="0" applyProtection="0"/>
    <xf numFmtId="0" fontId="64" fillId="0" borderId="0" applyNumberFormat="0" applyFill="0" applyBorder="0" applyAlignment="0" applyProtection="0"/>
    <xf numFmtId="0" fontId="65" fillId="44" borderId="116" applyNumberFormat="0" applyAlignment="0" applyProtection="0"/>
    <xf numFmtId="0" fontId="66" fillId="0" borderId="121"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2" applyNumberFormat="0" applyFont="0" applyAlignment="0" applyProtection="0"/>
    <xf numFmtId="0" fontId="68" fillId="57" borderId="123"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4" applyNumberFormat="0" applyFill="0" applyAlignment="0" applyProtection="0"/>
    <xf numFmtId="0" fontId="71" fillId="0" borderId="0" applyNumberFormat="0" applyFill="0" applyBorder="0" applyAlignment="0" applyProtection="0"/>
    <xf numFmtId="0" fontId="6" fillId="0" borderId="0"/>
    <xf numFmtId="0" fontId="81" fillId="44" borderId="173"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3"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1" applyNumberFormat="0" applyAlignment="0" applyProtection="0"/>
    <xf numFmtId="0" fontId="58" fillId="57" borderId="180"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4"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5"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66">
      <alignment horizontal="left" vertical="center"/>
    </xf>
    <xf numFmtId="0" fontId="81" fillId="44" borderId="161"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3" applyNumberFormat="0" applyAlignment="0" applyProtection="0"/>
    <xf numFmtId="0" fontId="14" fillId="60" borderId="163"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4"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0"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4"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80"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26" applyNumberFormat="0" applyAlignment="0" applyProtection="0"/>
    <xf numFmtId="0" fontId="59" fillId="58" borderId="117" applyNumberFormat="0" applyAlignment="0" applyProtection="0"/>
    <xf numFmtId="0" fontId="65" fillId="44" borderId="126" applyNumberFormat="0" applyAlignment="0" applyProtection="0"/>
    <xf numFmtId="0" fontId="7" fillId="0" borderId="0"/>
    <xf numFmtId="0" fontId="16" fillId="60" borderId="127" applyNumberFormat="0" applyFont="0" applyAlignment="0" applyProtection="0"/>
    <xf numFmtId="0" fontId="68" fillId="57" borderId="128" applyNumberFormat="0" applyAlignment="0" applyProtection="0"/>
    <xf numFmtId="0" fontId="70" fillId="0" borderId="129"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10" fontId="16" fillId="3" borderId="131" applyNumberFormat="0" applyBorder="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2" applyNumberFormat="0" applyAlignment="0" applyProtection="0"/>
    <xf numFmtId="0" fontId="16" fillId="60" borderId="133" applyNumberFormat="0" applyFont="0" applyAlignment="0" applyProtection="0"/>
    <xf numFmtId="0" fontId="84" fillId="57" borderId="134" applyNumberFormat="0" applyAlignment="0" applyProtection="0"/>
    <xf numFmtId="0" fontId="14" fillId="60" borderId="133" applyNumberFormat="0" applyFont="0" applyAlignment="0" applyProtection="0"/>
    <xf numFmtId="0" fontId="81" fillId="44" borderId="132" applyNumberFormat="0" applyAlignment="0" applyProtection="0"/>
    <xf numFmtId="0" fontId="82" fillId="0" borderId="121" applyNumberFormat="0" applyFill="0" applyAlignment="0" applyProtection="0"/>
    <xf numFmtId="0" fontId="17" fillId="0" borderId="136">
      <alignment horizontal="left" vertical="center"/>
    </xf>
    <xf numFmtId="0" fontId="58" fillId="57" borderId="132" applyNumberFormat="0" applyAlignment="0" applyProtection="0"/>
    <xf numFmtId="0" fontId="81" fillId="44" borderId="132" applyNumberFormat="0" applyAlignment="0" applyProtection="0"/>
    <xf numFmtId="0" fontId="81" fillId="44" borderId="132" applyNumberFormat="0" applyAlignment="0" applyProtection="0"/>
    <xf numFmtId="0" fontId="65" fillId="44" borderId="132" applyNumberFormat="0" applyAlignment="0" applyProtection="0"/>
    <xf numFmtId="0" fontId="66" fillId="0" borderId="121" applyNumberFormat="0" applyFill="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6" fillId="60" borderId="133" applyNumberFormat="0" applyFont="0" applyAlignment="0" applyProtection="0"/>
    <xf numFmtId="0" fontId="68" fillId="57" borderId="134" applyNumberFormat="0" applyAlignment="0" applyProtection="0"/>
    <xf numFmtId="10" fontId="16" fillId="3" borderId="131" applyNumberFormat="0" applyBorder="0" applyAlignment="0" applyProtection="0"/>
    <xf numFmtId="0" fontId="70" fillId="0" borderId="135" applyNumberFormat="0" applyFill="0" applyAlignment="0" applyProtection="0"/>
    <xf numFmtId="0" fontId="6" fillId="0" borderId="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75" fillId="57" borderId="132" applyNumberFormat="0" applyAlignment="0" applyProtection="0"/>
    <xf numFmtId="0" fontId="17" fillId="0" borderId="125">
      <alignment horizontal="left" vertical="center"/>
    </xf>
    <xf numFmtId="0" fontId="75" fillId="57" borderId="132" applyNumberFormat="0" applyAlignment="0" applyProtection="0"/>
    <xf numFmtId="0" fontId="6" fillId="0" borderId="0"/>
    <xf numFmtId="0" fontId="75" fillId="57" borderId="132" applyNumberFormat="0" applyAlignment="0" applyProtection="0"/>
    <xf numFmtId="0" fontId="6" fillId="0" borderId="0"/>
    <xf numFmtId="10" fontId="6" fillId="0" borderId="0" applyFont="0" applyFill="0" applyBorder="0" applyAlignment="0" applyProtection="0"/>
    <xf numFmtId="0" fontId="14" fillId="60" borderId="133" applyNumberFormat="0" applyFont="0" applyAlignment="0" applyProtection="0"/>
    <xf numFmtId="0" fontId="81" fillId="44" borderId="132" applyNumberFormat="0" applyAlignment="0" applyProtection="0"/>
    <xf numFmtId="44" fontId="6" fillId="0" borderId="0" applyFont="0" applyFill="0" applyBorder="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81" fillId="44" borderId="116" applyNumberFormat="0" applyAlignment="0" applyProtection="0"/>
    <xf numFmtId="0" fontId="75" fillId="57" borderId="132" applyNumberFormat="0" applyAlignment="0" applyProtection="0"/>
    <xf numFmtId="0" fontId="17" fillId="0" borderId="2">
      <alignment horizontal="left" vertical="center"/>
    </xf>
    <xf numFmtId="0" fontId="70" fillId="0" borderId="135" applyNumberFormat="0" applyFill="0" applyAlignment="0" applyProtection="0"/>
    <xf numFmtId="0" fontId="68" fillId="57" borderId="134" applyNumberFormat="0" applyAlignment="0" applyProtection="0"/>
    <xf numFmtId="0" fontId="65" fillId="44" borderId="132" applyNumberFormat="0" applyAlignment="0" applyProtection="0"/>
    <xf numFmtId="0" fontId="58" fillId="57" borderId="132" applyNumberFormat="0" applyAlignment="0" applyProtection="0"/>
    <xf numFmtId="0" fontId="79" fillId="0" borderId="120" applyNumberFormat="0" applyFill="0" applyAlignment="0" applyProtection="0"/>
    <xf numFmtId="0" fontId="75" fillId="57" borderId="132" applyNumberFormat="0" applyAlignment="0" applyProtection="0"/>
    <xf numFmtId="0" fontId="81" fillId="44"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0" fillId="0" borderId="135" applyNumberFormat="0" applyFill="0" applyAlignment="0" applyProtection="0"/>
    <xf numFmtId="0" fontId="16" fillId="60" borderId="133" applyNumberFormat="0" applyFont="0" applyAlignment="0" applyProtection="0"/>
    <xf numFmtId="0" fontId="65" fillId="44" borderId="132" applyNumberFormat="0" applyAlignment="0" applyProtection="0"/>
    <xf numFmtId="0" fontId="58" fillId="57" borderId="132" applyNumberFormat="0" applyAlignment="0" applyProtection="0"/>
    <xf numFmtId="0" fontId="68" fillId="57" borderId="123" applyNumberFormat="0" applyAlignment="0" applyProtection="0"/>
    <xf numFmtId="0" fontId="17" fillId="0" borderId="2">
      <alignment horizontal="left" vertical="center"/>
    </xf>
    <xf numFmtId="0" fontId="16" fillId="60" borderId="133" applyNumberFormat="0" applyFont="0" applyAlignment="0" applyProtection="0"/>
    <xf numFmtId="0" fontId="68" fillId="57" borderId="134" applyNumberFormat="0" applyAlignment="0" applyProtection="0"/>
    <xf numFmtId="0" fontId="75" fillId="57" borderId="116" applyNumberFormat="0" applyAlignment="0" applyProtection="0"/>
    <xf numFmtId="0" fontId="82" fillId="0" borderId="121" applyNumberFormat="0" applyFill="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6" fillId="60" borderId="122" applyNumberFormat="0" applyFon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17" fillId="0" borderId="125">
      <alignment horizontal="left" vertical="center"/>
    </xf>
    <xf numFmtId="0" fontId="17" fillId="0" borderId="125">
      <alignment horizontal="left" vertical="center"/>
    </xf>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75" fillId="57" borderId="116" applyNumberFormat="0" applyAlignment="0" applyProtection="0"/>
    <xf numFmtId="0" fontId="82" fillId="0" borderId="121" applyNumberFormat="0" applyFill="0" applyAlignment="0" applyProtection="0"/>
    <xf numFmtId="0" fontId="75" fillId="57" borderId="116" applyNumberFormat="0" applyAlignment="0" applyProtection="0"/>
    <xf numFmtId="0" fontId="65" fillId="44" borderId="116" applyNumberFormat="0" applyAlignment="0" applyProtection="0"/>
    <xf numFmtId="0" fontId="79" fillId="0" borderId="120" applyNumberFormat="0" applyFill="0" applyAlignment="0" applyProtection="0"/>
    <xf numFmtId="0" fontId="84" fillId="57" borderId="134" applyNumberFormat="0" applyAlignment="0" applyProtection="0"/>
    <xf numFmtId="0" fontId="75" fillId="57" borderId="132" applyNumberFormat="0" applyAlignment="0" applyProtection="0"/>
    <xf numFmtId="0" fontId="75" fillId="57" borderId="132" applyNumberFormat="0" applyAlignment="0" applyProtection="0"/>
    <xf numFmtId="0" fontId="84" fillId="57" borderId="134" applyNumberFormat="0" applyAlignment="0" applyProtection="0"/>
    <xf numFmtId="0" fontId="14" fillId="60" borderId="133" applyNumberFormat="0" applyFont="0" applyAlignment="0" applyProtection="0"/>
    <xf numFmtId="0" fontId="58" fillId="57" borderId="132" applyNumberFormat="0" applyAlignment="0" applyProtection="0"/>
    <xf numFmtId="0" fontId="65" fillId="44"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75" fillId="57" borderId="116"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75" fillId="57" borderId="116"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2">
      <alignment horizontal="left" vertical="center"/>
    </xf>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75" fillId="57" borderId="116"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17" fillId="0" borderId="136">
      <alignment horizontal="left" vertical="center"/>
    </xf>
    <xf numFmtId="0" fontId="81" fillId="44" borderId="132" applyNumberFormat="0" applyAlignment="0" applyProtection="0"/>
    <xf numFmtId="0" fontId="14" fillId="60" borderId="133" applyNumberFormat="0" applyFont="0" applyAlignment="0" applyProtection="0"/>
    <xf numFmtId="0" fontId="75" fillId="57" borderId="116" applyNumberFormat="0" applyAlignment="0" applyProtection="0"/>
    <xf numFmtId="0" fontId="84" fillId="57" borderId="134" applyNumberFormat="0" applyAlignment="0" applyProtection="0"/>
    <xf numFmtId="0" fontId="17" fillId="0" borderId="136">
      <alignment horizontal="left" vertical="center"/>
    </xf>
    <xf numFmtId="0" fontId="84" fillId="57" borderId="134" applyNumberFormat="0" applyAlignment="0" applyProtection="0"/>
    <xf numFmtId="0" fontId="81" fillId="44" borderId="132" applyNumberFormat="0" applyAlignment="0" applyProtection="0"/>
    <xf numFmtId="0" fontId="17" fillId="0" borderId="136">
      <alignment horizontal="left" vertical="center"/>
    </xf>
    <xf numFmtId="0" fontId="79" fillId="0" borderId="120" applyNumberFormat="0" applyFill="0" applyAlignment="0" applyProtection="0"/>
    <xf numFmtId="0" fontId="17" fillId="0" borderId="136">
      <alignment horizontal="left" vertical="center"/>
    </xf>
    <xf numFmtId="0" fontId="58" fillId="57" borderId="132" applyNumberFormat="0" applyAlignment="0" applyProtection="0"/>
    <xf numFmtId="0" fontId="65" fillId="44" borderId="132" applyNumberFormat="0" applyAlignment="0" applyProtection="0"/>
    <xf numFmtId="0" fontId="68" fillId="57" borderId="134" applyNumberFormat="0" applyAlignment="0" applyProtection="0"/>
    <xf numFmtId="0" fontId="70" fillId="0" borderId="135" applyNumberFormat="0" applyFill="0" applyAlignment="0" applyProtection="0"/>
    <xf numFmtId="0" fontId="75" fillId="57" borderId="132" applyNumberFormat="0" applyAlignment="0" applyProtection="0"/>
    <xf numFmtId="0" fontId="6" fillId="0" borderId="0"/>
    <xf numFmtId="0" fontId="6" fillId="0" borderId="0"/>
    <xf numFmtId="0" fontId="6" fillId="0" borderId="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17" fillId="0" borderId="125">
      <alignment horizontal="left" vertical="center"/>
    </xf>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9" fontId="6" fillId="0" borderId="0" applyFont="0" applyFill="0" applyBorder="0" applyAlignment="0" applyProtection="0"/>
    <xf numFmtId="0" fontId="75" fillId="57" borderId="132"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1" applyNumberFormat="0" applyFill="0" applyAlignment="0" applyProtection="0"/>
    <xf numFmtId="0" fontId="75" fillId="57" borderId="116" applyNumberFormat="0" applyAlignment="0" applyProtection="0"/>
    <xf numFmtId="0" fontId="79" fillId="0" borderId="120" applyNumberFormat="0" applyFill="0" applyAlignment="0" applyProtection="0"/>
    <xf numFmtId="0" fontId="68" fillId="57" borderId="128" applyNumberFormat="0" applyAlignment="0" applyProtection="0"/>
    <xf numFmtId="0" fontId="16" fillId="60" borderId="127" applyNumberFormat="0" applyFont="0" applyAlignment="0" applyProtection="0"/>
    <xf numFmtId="0" fontId="65" fillId="44" borderId="126" applyNumberFormat="0" applyAlignment="0" applyProtection="0"/>
    <xf numFmtId="0" fontId="14" fillId="60" borderId="133" applyNumberFormat="0" applyFont="0" applyAlignment="0" applyProtection="0"/>
    <xf numFmtId="0" fontId="75" fillId="57" borderId="116" applyNumberFormat="0" applyAlignment="0" applyProtection="0"/>
    <xf numFmtId="0" fontId="81" fillId="44" borderId="132" applyNumberFormat="0" applyAlignment="0" applyProtection="0"/>
    <xf numFmtId="0" fontId="79" fillId="0" borderId="120" applyNumberFormat="0" applyFill="0" applyAlignment="0" applyProtection="0"/>
    <xf numFmtId="0" fontId="82" fillId="0" borderId="121" applyNumberFormat="0" applyFill="0" applyAlignment="0" applyProtection="0"/>
    <xf numFmtId="0" fontId="58" fillId="57" borderId="126" applyNumberFormat="0" applyAlignment="0" applyProtection="0"/>
    <xf numFmtId="0" fontId="17" fillId="0" borderId="136">
      <alignment horizontal="left" vertical="center"/>
    </xf>
    <xf numFmtId="0" fontId="81" fillId="44" borderId="132" applyNumberFormat="0" applyAlignment="0" applyProtection="0"/>
    <xf numFmtId="0" fontId="64" fillId="0" borderId="120" applyNumberFormat="0" applyFill="0" applyAlignment="0" applyProtection="0"/>
    <xf numFmtId="0" fontId="75" fillId="57" borderId="116" applyNumberFormat="0" applyAlignment="0" applyProtection="0"/>
    <xf numFmtId="0" fontId="75" fillId="57" borderId="116" applyNumberFormat="0" applyAlignment="0" applyProtection="0"/>
    <xf numFmtId="0" fontId="81" fillId="44" borderId="132" applyNumberFormat="0" applyAlignment="0" applyProtection="0"/>
    <xf numFmtId="0" fontId="75" fillId="57" borderId="132" applyNumberFormat="0" applyAlignment="0" applyProtection="0"/>
    <xf numFmtId="0" fontId="14" fillId="60" borderId="133" applyNumberFormat="0" applyFont="0" applyAlignment="0" applyProtection="0"/>
    <xf numFmtId="0" fontId="68" fillId="57" borderId="134" applyNumberFormat="0" applyAlignment="0" applyProtection="0"/>
    <xf numFmtId="0" fontId="75" fillId="57" borderId="132" applyNumberFormat="0" applyAlignment="0" applyProtection="0"/>
    <xf numFmtId="0" fontId="75" fillId="57" borderId="132" applyNumberFormat="0" applyAlignment="0" applyProtection="0"/>
    <xf numFmtId="0" fontId="6" fillId="0" borderId="0"/>
    <xf numFmtId="0" fontId="6" fillId="0" borderId="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81" fillId="44" borderId="132"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3" applyNumberFormat="0" applyFont="0" applyAlignment="0" applyProtection="0"/>
    <xf numFmtId="0" fontId="17" fillId="0" borderId="125">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2" applyNumberFormat="0" applyAlignment="0" applyProtection="0"/>
    <xf numFmtId="0" fontId="6" fillId="0" borderId="0"/>
    <xf numFmtId="0" fontId="58" fillId="57" borderId="132" applyNumberFormat="0" applyAlignment="0" applyProtection="0"/>
    <xf numFmtId="0" fontId="81" fillId="44" borderId="132" applyNumberFormat="0" applyAlignment="0" applyProtection="0"/>
    <xf numFmtId="0" fontId="65" fillId="44" borderId="132" applyNumberFormat="0" applyAlignment="0" applyProtection="0"/>
    <xf numFmtId="0" fontId="75" fillId="57" borderId="132"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6" fillId="0" borderId="0"/>
    <xf numFmtId="0" fontId="14" fillId="60" borderId="133" applyNumberFormat="0" applyFont="0" applyAlignment="0" applyProtection="0"/>
    <xf numFmtId="0" fontId="75" fillId="57" borderId="132"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3" applyNumberFormat="0" applyFont="0" applyAlignment="0" applyProtection="0"/>
    <xf numFmtId="44" fontId="6" fillId="0" borderId="0" applyFont="0" applyFill="0" applyBorder="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43" fontId="6" fillId="0" borderId="0" applyFont="0" applyFill="0" applyBorder="0" applyAlignment="0" applyProtection="0"/>
    <xf numFmtId="0" fontId="66" fillId="0" borderId="121" applyNumberFormat="0" applyFill="0" applyAlignment="0" applyProtection="0"/>
    <xf numFmtId="5" fontId="6" fillId="0" borderId="0" applyFont="0" applyFill="0" applyBorder="0" applyAlignment="0" applyProtection="0"/>
    <xf numFmtId="0" fontId="58" fillId="57" borderId="116" applyNumberFormat="0" applyAlignment="0" applyProtection="0"/>
    <xf numFmtId="0" fontId="14" fillId="60" borderId="133" applyNumberFormat="0" applyFont="0" applyAlignment="0" applyProtection="0"/>
    <xf numFmtId="0" fontId="75" fillId="57" borderId="116" applyNumberFormat="0" applyAlignment="0" applyProtection="0"/>
    <xf numFmtId="0" fontId="75" fillId="57" borderId="116"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4" fillId="57" borderId="134" applyNumberFormat="0" applyAlignment="0" applyProtection="0"/>
    <xf numFmtId="0" fontId="16" fillId="60" borderId="133" applyNumberFormat="0" applyFont="0" applyAlignment="0" applyProtection="0"/>
    <xf numFmtId="0" fontId="75" fillId="57" borderId="132" applyNumberFormat="0" applyAlignment="0" applyProtection="0"/>
    <xf numFmtId="0" fontId="6" fillId="0" borderId="0"/>
    <xf numFmtId="0" fontId="6" fillId="0" borderId="0"/>
    <xf numFmtId="0" fontId="6" fillId="0" borderId="0"/>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2"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17" fillId="0" borderId="136">
      <alignment horizontal="left" vertical="center"/>
    </xf>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75" fillId="57" borderId="132" applyNumberFormat="0" applyAlignment="0" applyProtection="0"/>
    <xf numFmtId="0" fontId="84" fillId="57" borderId="134" applyNumberFormat="0" applyAlignment="0" applyProtection="0"/>
    <xf numFmtId="0" fontId="75" fillId="57" borderId="116" applyNumberFormat="0" applyAlignment="0" applyProtection="0"/>
    <xf numFmtId="0" fontId="81" fillId="44" borderId="132" applyNumberFormat="0" applyAlignment="0" applyProtection="0"/>
    <xf numFmtId="0" fontId="17" fillId="0" borderId="125">
      <alignment horizontal="left" vertical="center"/>
    </xf>
    <xf numFmtId="0" fontId="81" fillId="44" borderId="132" applyNumberFormat="0" applyAlignment="0" applyProtection="0"/>
    <xf numFmtId="0" fontId="84" fillId="57" borderId="134" applyNumberFormat="0" applyAlignment="0" applyProtection="0"/>
    <xf numFmtId="0" fontId="68" fillId="57" borderId="134" applyNumberFormat="0" applyAlignment="0" applyProtection="0"/>
    <xf numFmtId="0" fontId="75" fillId="57" borderId="132" applyNumberFormat="0" applyAlignment="0" applyProtection="0"/>
    <xf numFmtId="0" fontId="17" fillId="0" borderId="136">
      <alignment horizontal="left" vertical="center"/>
    </xf>
    <xf numFmtId="0" fontId="75" fillId="57" borderId="116" applyNumberFormat="0" applyAlignment="0" applyProtection="0"/>
    <xf numFmtId="0" fontId="75" fillId="57" borderId="132" applyNumberFormat="0" applyAlignment="0" applyProtection="0"/>
    <xf numFmtId="0" fontId="75" fillId="57" borderId="132" applyNumberFormat="0" applyAlignment="0" applyProtection="0"/>
    <xf numFmtId="0" fontId="82" fillId="0" borderId="121" applyNumberFormat="0" applyFill="0" applyAlignment="0" applyProtection="0"/>
    <xf numFmtId="0" fontId="81" fillId="44" borderId="132" applyNumberFormat="0" applyAlignment="0" applyProtection="0"/>
    <xf numFmtId="0" fontId="81" fillId="44" borderId="132"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14" fillId="60" borderId="133" applyNumberFormat="0" applyFont="0" applyAlignment="0" applyProtection="0"/>
    <xf numFmtId="0" fontId="75" fillId="57" borderId="132" applyNumberFormat="0" applyAlignment="0" applyProtection="0"/>
    <xf numFmtId="0" fontId="75" fillId="57" borderId="116" applyNumberFormat="0" applyAlignment="0" applyProtection="0"/>
    <xf numFmtId="0" fontId="79" fillId="0" borderId="120" applyNumberFormat="0" applyFill="0" applyAlignment="0" applyProtection="0"/>
    <xf numFmtId="0" fontId="75" fillId="57" borderId="132" applyNumberFormat="0" applyAlignment="0" applyProtection="0"/>
    <xf numFmtId="10" fontId="16" fillId="3" borderId="3" applyNumberFormat="0" applyBorder="0" applyAlignment="0" applyProtection="0"/>
    <xf numFmtId="0" fontId="17" fillId="0" borderId="125">
      <alignment horizontal="left" vertical="center"/>
    </xf>
    <xf numFmtId="0" fontId="75" fillId="57" borderId="132" applyNumberFormat="0" applyAlignment="0" applyProtection="0"/>
    <xf numFmtId="0" fontId="58" fillId="57" borderId="132" applyNumberFormat="0" applyAlignment="0" applyProtection="0"/>
    <xf numFmtId="0" fontId="65" fillId="44" borderId="132"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75" fillId="57" borderId="132" applyNumberFormat="0" applyAlignment="0" applyProtection="0"/>
    <xf numFmtId="0" fontId="17" fillId="0" borderId="125">
      <alignment horizontal="left" vertical="center"/>
    </xf>
    <xf numFmtId="0" fontId="75" fillId="57" borderId="132" applyNumberFormat="0" applyAlignment="0" applyProtection="0"/>
    <xf numFmtId="0" fontId="75" fillId="57" borderId="132" applyNumberFormat="0" applyAlignment="0" applyProtection="0"/>
    <xf numFmtId="0" fontId="79" fillId="0" borderId="120" applyNumberFormat="0" applyFill="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17" fillId="0" borderId="125">
      <alignment horizontal="left" vertical="center"/>
    </xf>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7" fillId="0" borderId="136">
      <alignment horizontal="left" vertical="center"/>
    </xf>
    <xf numFmtId="0" fontId="17" fillId="0" borderId="136">
      <alignment horizontal="left" vertical="center"/>
    </xf>
    <xf numFmtId="0" fontId="65" fillId="44" borderId="132" applyNumberFormat="0" applyAlignment="0" applyProtection="0"/>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7" fillId="0" borderId="136">
      <alignment horizontal="left" vertical="center"/>
    </xf>
    <xf numFmtId="0" fontId="84" fillId="57" borderId="134" applyNumberFormat="0" applyAlignment="0" applyProtection="0"/>
    <xf numFmtId="0" fontId="75" fillId="57" borderId="132" applyNumberFormat="0" applyAlignment="0" applyProtection="0"/>
    <xf numFmtId="0" fontId="75" fillId="57" borderId="132" applyNumberFormat="0" applyAlignment="0" applyProtection="0"/>
    <xf numFmtId="0" fontId="70" fillId="0" borderId="135" applyNumberFormat="0" applyFill="0" applyAlignment="0" applyProtection="0"/>
    <xf numFmtId="0" fontId="82" fillId="0" borderId="121" applyNumberFormat="0" applyFill="0" applyAlignment="0" applyProtection="0"/>
    <xf numFmtId="0" fontId="84" fillId="57" borderId="134" applyNumberFormat="0" applyAlignment="0" applyProtection="0"/>
    <xf numFmtId="0" fontId="75" fillId="57" borderId="132" applyNumberFormat="0" applyAlignment="0" applyProtection="0"/>
    <xf numFmtId="0" fontId="75" fillId="57" borderId="116" applyNumberFormat="0" applyAlignment="0" applyProtection="0"/>
    <xf numFmtId="0" fontId="75" fillId="57" borderId="132" applyNumberFormat="0" applyAlignment="0" applyProtection="0"/>
    <xf numFmtId="0" fontId="75" fillId="57"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58" fillId="57" borderId="132" applyNumberFormat="0" applyAlignment="0" applyProtection="0"/>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7" fillId="0" borderId="2">
      <alignment horizontal="left" vertical="center"/>
    </xf>
    <xf numFmtId="0" fontId="75" fillId="57" borderId="132" applyNumberFormat="0" applyAlignment="0" applyProtection="0"/>
    <xf numFmtId="0" fontId="79" fillId="0" borderId="120" applyNumberFormat="0" applyFill="0" applyAlignment="0" applyProtection="0"/>
    <xf numFmtId="0" fontId="84" fillId="57" borderId="134" applyNumberFormat="0" applyAlignment="0" applyProtection="0"/>
    <xf numFmtId="0" fontId="17" fillId="0" borderId="136">
      <alignment horizontal="left" vertical="center"/>
    </xf>
    <xf numFmtId="0" fontId="84" fillId="57" borderId="134" applyNumberFormat="0" applyAlignment="0" applyProtection="0"/>
    <xf numFmtId="0" fontId="84" fillId="57" borderId="134"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7" fillId="0" borderId="2">
      <alignment horizontal="left" vertical="center"/>
    </xf>
    <xf numFmtId="0" fontId="70" fillId="0" borderId="135" applyNumberFormat="0" applyFill="0" applyAlignment="0" applyProtection="0"/>
    <xf numFmtId="0" fontId="65" fillId="44" borderId="132" applyNumberFormat="0" applyAlignment="0" applyProtection="0"/>
    <xf numFmtId="0" fontId="58"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7" fillId="0" borderId="136">
      <alignment horizontal="left" vertical="center"/>
    </xf>
    <xf numFmtId="0" fontId="75" fillId="57" borderId="116" applyNumberFormat="0" applyAlignment="0" applyProtection="0"/>
    <xf numFmtId="0" fontId="75" fillId="57" borderId="116" applyNumberFormat="0" applyAlignment="0" applyProtection="0"/>
    <xf numFmtId="0" fontId="82" fillId="0" borderId="121" applyNumberFormat="0" applyFill="0" applyAlignment="0" applyProtection="0"/>
    <xf numFmtId="0" fontId="75" fillId="57" borderId="132" applyNumberFormat="0" applyAlignment="0" applyProtection="0"/>
    <xf numFmtId="0" fontId="75" fillId="57" borderId="132" applyNumberFormat="0" applyAlignment="0" applyProtection="0"/>
    <xf numFmtId="0" fontId="81" fillId="44" borderId="116"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75" fillId="57" borderId="132" applyNumberFormat="0" applyAlignment="0" applyProtection="0"/>
    <xf numFmtId="0" fontId="84" fillId="57" borderId="134" applyNumberFormat="0" applyAlignment="0" applyProtection="0"/>
    <xf numFmtId="0" fontId="84" fillId="57" borderId="134" applyNumberFormat="0" applyAlignment="0" applyProtection="0"/>
    <xf numFmtId="0" fontId="75" fillId="57" borderId="116"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58"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7" fillId="0" borderId="2">
      <alignment horizontal="left" vertical="center"/>
    </xf>
    <xf numFmtId="0" fontId="17" fillId="0" borderId="2">
      <alignment horizontal="left" vertical="center"/>
    </xf>
    <xf numFmtId="0" fontId="81" fillId="44" borderId="116" applyNumberFormat="0" applyAlignment="0" applyProtection="0"/>
    <xf numFmtId="0" fontId="70" fillId="0" borderId="124" applyNumberFormat="0" applyFill="0" applyAlignment="0" applyProtection="0"/>
    <xf numFmtId="0" fontId="16" fillId="60" borderId="122" applyNumberFormat="0" applyFont="0" applyAlignment="0" applyProtection="0"/>
    <xf numFmtId="0" fontId="75" fillId="57" borderId="116" applyNumberFormat="0" applyAlignment="0" applyProtection="0"/>
    <xf numFmtId="0" fontId="70" fillId="0" borderId="124" applyNumberFormat="0" applyFill="0" applyAlignment="0" applyProtection="0"/>
    <xf numFmtId="0" fontId="68" fillId="57" borderId="123" applyNumberFormat="0" applyAlignment="0" applyProtection="0"/>
    <xf numFmtId="0" fontId="58" fillId="57" borderId="132" applyNumberFormat="0" applyAlignment="0" applyProtection="0"/>
    <xf numFmtId="0" fontId="65" fillId="44" borderId="132"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75" fillId="57" borderId="116" applyNumberFormat="0" applyAlignment="0" applyProtection="0"/>
    <xf numFmtId="0" fontId="65" fillId="44" borderId="116" applyNumberFormat="0" applyAlignment="0" applyProtection="0"/>
    <xf numFmtId="0" fontId="17" fillId="0" borderId="2">
      <alignment horizontal="left" vertical="center"/>
    </xf>
    <xf numFmtId="0" fontId="58" fillId="57" borderId="132" applyNumberFormat="0" applyAlignment="0" applyProtection="0"/>
    <xf numFmtId="0" fontId="65" fillId="44" borderId="132"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1" fillId="44"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6" fillId="0" borderId="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6" fillId="0" borderId="0"/>
    <xf numFmtId="0" fontId="6" fillId="0" borderId="0"/>
    <xf numFmtId="0" fontId="6" fillId="0" borderId="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6" fillId="0" borderId="0"/>
    <xf numFmtId="0" fontId="6" fillId="0" borderId="0"/>
    <xf numFmtId="0" fontId="6" fillId="0" borderId="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16" applyNumberFormat="0" applyAlignment="0" applyProtection="0"/>
    <xf numFmtId="0" fontId="16" fillId="60" borderId="122" applyNumberFormat="0" applyFont="0" applyAlignment="0" applyProtection="0"/>
    <xf numFmtId="0" fontId="84" fillId="57" borderId="123" applyNumberFormat="0" applyAlignment="0" applyProtection="0"/>
    <xf numFmtId="0" fontId="14" fillId="60" borderId="122" applyNumberFormat="0" applyFont="0" applyAlignment="0" applyProtection="0"/>
    <xf numFmtId="0" fontId="81" fillId="44" borderId="116" applyNumberFormat="0" applyAlignment="0" applyProtection="0"/>
    <xf numFmtId="0" fontId="17" fillId="0" borderId="2">
      <alignment horizontal="left" vertical="center"/>
    </xf>
    <xf numFmtId="0" fontId="58"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65" fillId="44" borderId="116" applyNumberFormat="0" applyAlignment="0" applyProtection="0"/>
    <xf numFmtId="0" fontId="66" fillId="0" borderId="121" applyNumberFormat="0" applyFill="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6" fillId="60" borderId="122" applyNumberFormat="0" applyFont="0" applyAlignment="0" applyProtection="0"/>
    <xf numFmtId="0" fontId="68" fillId="57" borderId="123" applyNumberFormat="0" applyAlignment="0" applyProtection="0"/>
    <xf numFmtId="10" fontId="16" fillId="3" borderId="3" applyNumberFormat="0" applyBorder="0" applyAlignment="0" applyProtection="0"/>
    <xf numFmtId="0" fontId="70" fillId="0" borderId="124" applyNumberFormat="0" applyFill="0" applyAlignment="0" applyProtection="0"/>
    <xf numFmtId="0" fontId="6" fillId="0" borderId="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75" fillId="57" borderId="116" applyNumberFormat="0" applyAlignment="0" applyProtection="0"/>
    <xf numFmtId="0" fontId="17" fillId="0" borderId="125">
      <alignment horizontal="left" vertical="center"/>
    </xf>
    <xf numFmtId="0" fontId="75" fillId="57" borderId="116" applyNumberFormat="0" applyAlignment="0" applyProtection="0"/>
    <xf numFmtId="0" fontId="6" fillId="0" borderId="0"/>
    <xf numFmtId="0" fontId="75" fillId="57" borderId="116" applyNumberFormat="0" applyAlignment="0" applyProtection="0"/>
    <xf numFmtId="0" fontId="6" fillId="0" borderId="0"/>
    <xf numFmtId="10" fontId="6" fillId="0" borderId="0" applyFont="0" applyFill="0" applyBorder="0" applyAlignment="0" applyProtection="0"/>
    <xf numFmtId="0" fontId="14" fillId="60" borderId="122" applyNumberFormat="0" applyFont="0" applyAlignment="0" applyProtection="0"/>
    <xf numFmtId="0" fontId="81" fillId="44" borderId="116" applyNumberFormat="0" applyAlignment="0" applyProtection="0"/>
    <xf numFmtId="44" fontId="6" fillId="0" borderId="0" applyFont="0" applyFill="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75" fillId="57" borderId="116" applyNumberFormat="0" applyAlignment="0" applyProtection="0"/>
    <xf numFmtId="0" fontId="70" fillId="0" borderId="124" applyNumberFormat="0" applyFill="0" applyAlignment="0" applyProtection="0"/>
    <xf numFmtId="0" fontId="68" fillId="57" borderId="123" applyNumberFormat="0" applyAlignment="0" applyProtection="0"/>
    <xf numFmtId="0" fontId="65" fillId="44" borderId="116" applyNumberFormat="0" applyAlignment="0" applyProtection="0"/>
    <xf numFmtId="0" fontId="58"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0" fillId="0" borderId="124" applyNumberFormat="0" applyFill="0" applyAlignment="0" applyProtection="0"/>
    <xf numFmtId="0" fontId="16" fillId="60" borderId="122" applyNumberFormat="0" applyFont="0" applyAlignment="0" applyProtection="0"/>
    <xf numFmtId="0" fontId="65" fillId="44" borderId="116" applyNumberFormat="0" applyAlignment="0" applyProtection="0"/>
    <xf numFmtId="0" fontId="58" fillId="57" borderId="116" applyNumberFormat="0" applyAlignment="0" applyProtection="0"/>
    <xf numFmtId="0" fontId="68" fillId="57" borderId="123" applyNumberFormat="0" applyAlignment="0" applyProtection="0"/>
    <xf numFmtId="0" fontId="16" fillId="60" borderId="122" applyNumberFormat="0" applyFont="0" applyAlignment="0" applyProtection="0"/>
    <xf numFmtId="0" fontId="68" fillId="57" borderId="123" applyNumberFormat="0" applyAlignment="0" applyProtection="0"/>
    <xf numFmtId="0" fontId="75" fillId="57" borderId="116"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6" fillId="60" borderId="122" applyNumberFormat="0" applyFon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7" fillId="0" borderId="125">
      <alignment horizontal="left" vertical="center"/>
    </xf>
    <xf numFmtId="0" fontId="17" fillId="0" borderId="125">
      <alignment horizontal="left" vertical="center"/>
    </xf>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65" fillId="44" borderId="116" applyNumberFormat="0" applyAlignment="0" applyProtection="0"/>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84" fillId="57" borderId="123" applyNumberFormat="0" applyAlignment="0" applyProtection="0"/>
    <xf numFmtId="0" fontId="14" fillId="60" borderId="122" applyNumberFormat="0" applyFont="0" applyAlignment="0" applyProtection="0"/>
    <xf numFmtId="0" fontId="58" fillId="57" borderId="116" applyNumberFormat="0" applyAlignment="0" applyProtection="0"/>
    <xf numFmtId="0" fontId="65" fillId="44"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17" fillId="0" borderId="2">
      <alignment horizontal="left" vertical="center"/>
    </xf>
    <xf numFmtId="0" fontId="81" fillId="44" borderId="116" applyNumberFormat="0" applyAlignment="0" applyProtection="0"/>
    <xf numFmtId="0" fontId="14" fillId="60" borderId="122" applyNumberFormat="0" applyFont="0" applyAlignment="0" applyProtection="0"/>
    <xf numFmtId="0" fontId="75" fillId="57" borderId="116" applyNumberFormat="0" applyAlignment="0" applyProtection="0"/>
    <xf numFmtId="0" fontId="84" fillId="57" borderId="123" applyNumberFormat="0" applyAlignment="0" applyProtection="0"/>
    <xf numFmtId="0" fontId="17" fillId="0" borderId="2">
      <alignment horizontal="left" vertical="center"/>
    </xf>
    <xf numFmtId="0" fontId="84" fillId="57" borderId="123" applyNumberFormat="0" applyAlignment="0" applyProtection="0"/>
    <xf numFmtId="0" fontId="81" fillId="44" borderId="116" applyNumberFormat="0" applyAlignment="0" applyProtection="0"/>
    <xf numFmtId="0" fontId="17" fillId="0" borderId="2">
      <alignment horizontal="left" vertical="center"/>
    </xf>
    <xf numFmtId="0" fontId="17" fillId="0" borderId="2">
      <alignment horizontal="left" vertical="center"/>
    </xf>
    <xf numFmtId="0" fontId="58" fillId="57" borderId="116" applyNumberFormat="0" applyAlignment="0" applyProtection="0"/>
    <xf numFmtId="0" fontId="65" fillId="44" borderId="116" applyNumberForma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6" fillId="0" borderId="0"/>
    <xf numFmtId="0" fontId="6" fillId="0" borderId="0"/>
    <xf numFmtId="0" fontId="6" fillId="0" borderId="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5">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9" fontId="6" fillId="0" borderId="0" applyFont="0" applyFill="0" applyBorder="0" applyAlignment="0" applyProtection="0"/>
    <xf numFmtId="0" fontId="75" fillId="57" borderId="11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16" applyNumberFormat="0" applyAlignment="0" applyProtection="0"/>
    <xf numFmtId="0" fontId="68" fillId="57" borderId="123" applyNumberFormat="0" applyAlignment="0" applyProtection="0"/>
    <xf numFmtId="0" fontId="16" fillId="60" borderId="122" applyNumberFormat="0" applyFont="0" applyAlignment="0" applyProtection="0"/>
    <xf numFmtId="0" fontId="65" fillId="44" borderId="116" applyNumberFormat="0" applyAlignment="0" applyProtection="0"/>
    <xf numFmtId="0" fontId="14" fillId="60" borderId="122" applyNumberFormat="0" applyFont="0" applyAlignment="0" applyProtection="0"/>
    <xf numFmtId="0" fontId="75" fillId="57" borderId="116" applyNumberFormat="0" applyAlignment="0" applyProtection="0"/>
    <xf numFmtId="0" fontId="81" fillId="44" borderId="116" applyNumberFormat="0" applyAlignment="0" applyProtection="0"/>
    <xf numFmtId="0" fontId="58" fillId="57" borderId="116" applyNumberFormat="0" applyAlignment="0" applyProtection="0"/>
    <xf numFmtId="0" fontId="17" fillId="0" borderId="2">
      <alignment horizontal="left" vertical="center"/>
    </xf>
    <xf numFmtId="0" fontId="81" fillId="44"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68"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6" fillId="0" borderId="0"/>
    <xf numFmtId="0" fontId="6" fillId="0" borderId="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2" applyNumberFormat="0" applyFont="0" applyAlignment="0" applyProtection="0"/>
    <xf numFmtId="0" fontId="17" fillId="0" borderId="125">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16" applyNumberFormat="0" applyAlignment="0" applyProtection="0"/>
    <xf numFmtId="0" fontId="6" fillId="0" borderId="0"/>
    <xf numFmtId="0" fontId="58" fillId="57" borderId="116" applyNumberFormat="0" applyAlignment="0" applyProtection="0"/>
    <xf numFmtId="0" fontId="81" fillId="44" borderId="116" applyNumberFormat="0" applyAlignment="0" applyProtection="0"/>
    <xf numFmtId="0" fontId="65" fillId="44" borderId="116" applyNumberFormat="0" applyAlignment="0" applyProtection="0"/>
    <xf numFmtId="0" fontId="75" fillId="57"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6" fillId="0" borderId="0"/>
    <xf numFmtId="0" fontId="14" fillId="60" borderId="122" applyNumberFormat="0" applyFont="0" applyAlignment="0" applyProtection="0"/>
    <xf numFmtId="0" fontId="75" fillId="57" borderId="11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2" applyNumberFormat="0" applyFont="0" applyAlignment="0" applyProtection="0"/>
    <xf numFmtId="44" fontId="6" fillId="0" borderId="0" applyFont="0" applyFill="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16" applyNumberFormat="0" applyAlignment="0" applyProtection="0"/>
    <xf numFmtId="0" fontId="14" fillId="60" borderId="122" applyNumberFormat="0" applyFon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4" fillId="57" borderId="123" applyNumberFormat="0" applyAlignment="0" applyProtection="0"/>
    <xf numFmtId="0" fontId="16" fillId="60" borderId="122" applyNumberFormat="0" applyFont="0" applyAlignment="0" applyProtection="0"/>
    <xf numFmtId="0" fontId="75" fillId="57" borderId="116" applyNumberFormat="0" applyAlignment="0" applyProtection="0"/>
    <xf numFmtId="0" fontId="6" fillId="0" borderId="0"/>
    <xf numFmtId="0" fontId="6" fillId="0" borderId="0"/>
    <xf numFmtId="0" fontId="6" fillId="0" borderId="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1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75" fillId="57" borderId="116" applyNumberFormat="0" applyAlignment="0" applyProtection="0"/>
    <xf numFmtId="0" fontId="84" fillId="57" borderId="123" applyNumberFormat="0" applyAlignment="0" applyProtection="0"/>
    <xf numFmtId="0" fontId="75" fillId="57" borderId="116" applyNumberFormat="0" applyAlignment="0" applyProtection="0"/>
    <xf numFmtId="0" fontId="81" fillId="44" borderId="116" applyNumberFormat="0" applyAlignment="0" applyProtection="0"/>
    <xf numFmtId="0" fontId="17" fillId="0" borderId="125">
      <alignment horizontal="left" vertical="center"/>
    </xf>
    <xf numFmtId="0" fontId="81" fillId="44" borderId="116" applyNumberFormat="0" applyAlignment="0" applyProtection="0"/>
    <xf numFmtId="0" fontId="84" fillId="57" borderId="123" applyNumberFormat="0" applyAlignment="0" applyProtection="0"/>
    <xf numFmtId="0" fontId="68" fillId="57" borderId="123" applyNumberFormat="0" applyAlignment="0" applyProtection="0"/>
    <xf numFmtId="0" fontId="75" fillId="57" borderId="116" applyNumberFormat="0" applyAlignment="0" applyProtection="0"/>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125">
      <alignment horizontal="left" vertical="center"/>
    </xf>
    <xf numFmtId="0" fontId="75" fillId="57" borderId="116" applyNumberFormat="0" applyAlignment="0" applyProtection="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17" fillId="0" borderId="125">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125">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7" fillId="0" borderId="2">
      <alignment horizontal="left" vertical="center"/>
    </xf>
    <xf numFmtId="0" fontId="17" fillId="0" borderId="2">
      <alignment horizontal="left" vertical="center"/>
    </xf>
    <xf numFmtId="0" fontId="65" fillId="44"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17" fillId="0" borderId="2">
      <alignment horizontal="left" vertical="center"/>
    </xf>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70" fillId="0" borderId="124" applyNumberFormat="0" applyFill="0" applyAlignment="0" applyProtection="0"/>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58" fillId="57"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84" fillId="57" borderId="123" applyNumberFormat="0" applyAlignment="0" applyProtection="0"/>
    <xf numFmtId="0" fontId="17" fillId="0" borderId="2">
      <alignment horizontal="left" vertical="center"/>
    </xf>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70" fillId="0" borderId="124" applyNumberFormat="0" applyFill="0" applyAlignment="0" applyProtection="0"/>
    <xf numFmtId="0" fontId="65" fillId="44" borderId="116" applyNumberFormat="0" applyAlignment="0" applyProtection="0"/>
    <xf numFmtId="0" fontId="58"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58"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70" fillId="0" borderId="124" applyNumberFormat="0" applyFill="0" applyAlignment="0" applyProtection="0"/>
    <xf numFmtId="0" fontId="16" fillId="60" borderId="122" applyNumberFormat="0" applyFont="0" applyAlignment="0" applyProtection="0"/>
    <xf numFmtId="0" fontId="75" fillId="57" borderId="116" applyNumberFormat="0" applyAlignment="0" applyProtection="0"/>
    <xf numFmtId="0" fontId="70" fillId="0" borderId="124" applyNumberFormat="0" applyFill="0" applyAlignment="0" applyProtection="0"/>
    <xf numFmtId="0" fontId="68" fillId="57" borderId="123" applyNumberFormat="0" applyAlignment="0" applyProtection="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65" fillId="44" borderId="116" applyNumberFormat="0" applyAlignment="0" applyProtection="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2" applyNumberFormat="0" applyFill="0" applyAlignment="0" applyProtection="0"/>
    <xf numFmtId="0" fontId="75" fillId="57" borderId="180" applyNumberFormat="0" applyAlignment="0" applyProtection="0"/>
    <xf numFmtId="0" fontId="17" fillId="0" borderId="166">
      <alignment horizontal="left" vertical="center"/>
    </xf>
    <xf numFmtId="0" fontId="17" fillId="0" borderId="184">
      <alignment horizontal="left" vertical="center"/>
    </xf>
    <xf numFmtId="0" fontId="75" fillId="57" borderId="180" applyNumberFormat="0" applyAlignment="0" applyProtection="0"/>
    <xf numFmtId="0" fontId="75" fillId="57" borderId="161" applyNumberFormat="0" applyAlignment="0" applyProtection="0"/>
    <xf numFmtId="0" fontId="14" fillId="60" borderId="181" applyNumberFormat="0" applyFont="0" applyAlignment="0" applyProtection="0"/>
    <xf numFmtId="0" fontId="65" fillId="44" borderId="138" applyNumberFormat="0" applyAlignment="0" applyProtection="0"/>
    <xf numFmtId="0" fontId="81" fillId="44" borderId="180" applyNumberFormat="0" applyAlignment="0" applyProtection="0"/>
    <xf numFmtId="0" fontId="17" fillId="0" borderId="190">
      <alignment horizontal="left" vertical="center"/>
    </xf>
    <xf numFmtId="0" fontId="14" fillId="60" borderId="181" applyNumberFormat="0" applyFont="0" applyAlignment="0" applyProtection="0"/>
    <xf numFmtId="0" fontId="75" fillId="57" borderId="180" applyNumberFormat="0" applyAlignment="0" applyProtection="0"/>
    <xf numFmtId="0" fontId="84" fillId="57" borderId="182" applyNumberFormat="0" applyAlignment="0" applyProtection="0"/>
    <xf numFmtId="0" fontId="81" fillId="44" borderId="180" applyNumberFormat="0" applyAlignment="0" applyProtection="0"/>
    <xf numFmtId="0" fontId="16" fillId="60" borderId="139" applyNumberFormat="0" applyFont="0" applyAlignment="0" applyProtection="0"/>
    <xf numFmtId="0" fontId="68" fillId="57" borderId="140" applyNumberFormat="0" applyAlignment="0" applyProtection="0"/>
    <xf numFmtId="0" fontId="81" fillId="44" borderId="186" applyNumberFormat="0" applyAlignment="0" applyProtection="0"/>
    <xf numFmtId="0" fontId="70" fillId="0" borderId="141" applyNumberFormat="0" applyFill="0" applyAlignment="0" applyProtection="0"/>
    <xf numFmtId="0" fontId="14" fillId="60" borderId="181" applyNumberFormat="0" applyFont="0" applyAlignment="0" applyProtection="0"/>
    <xf numFmtId="0" fontId="81" fillId="44" borderId="180"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9" fillId="0" borderId="162" applyNumberFormat="0" applyFill="0" applyAlignment="0" applyProtection="0"/>
    <xf numFmtId="0" fontId="75" fillId="57" borderId="180" applyNumberFormat="0" applyAlignment="0" applyProtection="0"/>
    <xf numFmtId="0" fontId="16"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8" applyNumberFormat="0" applyAlignment="0" applyProtection="0"/>
    <xf numFmtId="0" fontId="81" fillId="44" borderId="180" applyNumberFormat="0" applyAlignment="0" applyProtection="0"/>
    <xf numFmtId="10" fontId="54" fillId="0" borderId="0" applyFont="0" applyFill="0" applyBorder="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7" fillId="0" borderId="184">
      <alignment horizontal="left" vertical="center"/>
    </xf>
    <xf numFmtId="0" fontId="75" fillId="57" borderId="180" applyNumberFormat="0" applyAlignment="0" applyProtection="0"/>
    <xf numFmtId="0" fontId="81" fillId="44" borderId="186" applyNumberFormat="0" applyAlignment="0" applyProtection="0"/>
    <xf numFmtId="0" fontId="79" fillId="0" borderId="162" applyNumberFormat="0" applyFill="0" applyAlignment="0" applyProtection="0"/>
    <xf numFmtId="0" fontId="14" fillId="60" borderId="181" applyNumberFormat="0" applyFont="0" applyAlignment="0" applyProtection="0"/>
    <xf numFmtId="0" fontId="84" fillId="57" borderId="182" applyNumberFormat="0" applyAlignment="0" applyProtection="0"/>
    <xf numFmtId="0" fontId="75" fillId="57" borderId="173" applyNumberFormat="0" applyAlignment="0" applyProtection="0"/>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81" fillId="44" borderId="180" applyNumberFormat="0" applyAlignment="0" applyProtection="0"/>
    <xf numFmtId="0" fontId="84" fillId="57" borderId="182" applyNumberFormat="0" applyAlignment="0" applyProtection="0"/>
    <xf numFmtId="0" fontId="17" fillId="0" borderId="184">
      <alignment horizontal="left" vertical="center"/>
    </xf>
    <xf numFmtId="0" fontId="79" fillId="0" borderId="162"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75" fillId="57" borderId="180" applyNumberFormat="0" applyAlignment="0" applyProtection="0"/>
    <xf numFmtId="0" fontId="84" fillId="57" borderId="182" applyNumberFormat="0" applyAlignment="0" applyProtection="0"/>
    <xf numFmtId="0" fontId="17" fillId="0" borderId="190">
      <alignment horizontal="left" vertical="center"/>
    </xf>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58" fillId="57" borderId="173" applyNumberFormat="0" applyAlignment="0" applyProtection="0"/>
    <xf numFmtId="0" fontId="14" fillId="60" borderId="181" applyNumberFormat="0" applyFont="0" applyAlignment="0" applyProtection="0"/>
    <xf numFmtId="0" fontId="75" fillId="57" borderId="186" applyNumberFormat="0" applyAlignment="0" applyProtection="0"/>
    <xf numFmtId="0" fontId="14" fillId="60" borderId="181" applyNumberFormat="0" applyFont="0" applyAlignment="0" applyProtection="0"/>
    <xf numFmtId="0" fontId="81" fillId="44" borderId="180" applyNumberFormat="0" applyAlignment="0" applyProtection="0"/>
    <xf numFmtId="0" fontId="14" fillId="60" borderId="175" applyNumberFormat="0" applyFont="0" applyAlignment="0" applyProtection="0"/>
    <xf numFmtId="0" fontId="75" fillId="57" borderId="173" applyNumberFormat="0" applyAlignment="0" applyProtection="0"/>
    <xf numFmtId="0" fontId="68"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17" fillId="0" borderId="178">
      <alignment horizontal="left" vertical="center"/>
    </xf>
    <xf numFmtId="10" fontId="16" fillId="3" borderId="191" applyNumberFormat="0" applyBorder="0" applyAlignment="0" applyProtection="0"/>
    <xf numFmtId="0" fontId="75" fillId="57" borderId="192" applyNumberFormat="0" applyAlignment="0" applyProtection="0"/>
    <xf numFmtId="0" fontId="14" fillId="60" borderId="181" applyNumberFormat="0" applyFont="0" applyAlignment="0" applyProtection="0"/>
    <xf numFmtId="0" fontId="17" fillId="0" borderId="202">
      <alignment horizontal="left" vertical="center"/>
    </xf>
    <xf numFmtId="0" fontId="79" fillId="0" borderId="174" applyNumberFormat="0" applyFill="0" applyAlignment="0" applyProtection="0"/>
    <xf numFmtId="0" fontId="79" fillId="0" borderId="174" applyNumberFormat="0" applyFill="0" applyAlignment="0" applyProtection="0"/>
    <xf numFmtId="0" fontId="65" fillId="44"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79" fillId="0" borderId="174"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10" fontId="16" fillId="3" borderId="160" applyNumberFormat="0" applyBorder="0" applyAlignment="0" applyProtection="0"/>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75" fillId="57" borderId="180" applyNumberFormat="0" applyAlignment="0" applyProtection="0"/>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70" fillId="0" borderId="165" applyNumberFormat="0" applyFill="0" applyAlignment="0" applyProtection="0"/>
    <xf numFmtId="0" fontId="68" fillId="57" borderId="164" applyNumberFormat="0" applyAlignment="0" applyProtection="0"/>
    <xf numFmtId="0" fontId="16" fillId="60" borderId="163" applyNumberFormat="0" applyFont="0" applyAlignment="0" applyProtection="0"/>
    <xf numFmtId="0" fontId="65" fillId="44" borderId="161" applyNumberFormat="0" applyAlignment="0" applyProtection="0"/>
    <xf numFmtId="0" fontId="75" fillId="57" borderId="180" applyNumberFormat="0" applyAlignment="0" applyProtection="0"/>
    <xf numFmtId="0" fontId="58" fillId="57" borderId="161" applyNumberFormat="0" applyAlignment="0" applyProtection="0"/>
    <xf numFmtId="0" fontId="75" fillId="57" borderId="180" applyNumberFormat="0" applyAlignment="0" applyProtection="0"/>
    <xf numFmtId="0" fontId="17" fillId="0" borderId="178">
      <alignment horizontal="left" vertical="center"/>
    </xf>
    <xf numFmtId="0" fontId="14" fillId="60" borderId="181" applyNumberFormat="0" applyFont="0" applyAlignment="0" applyProtection="0"/>
    <xf numFmtId="0" fontId="14" fillId="60" borderId="181" applyNumberFormat="0" applyFont="0" applyAlignment="0" applyProtection="0"/>
    <xf numFmtId="0" fontId="17" fillId="0" borderId="202">
      <alignment horizontal="left" vertical="center"/>
    </xf>
    <xf numFmtId="0" fontId="84" fillId="57" borderId="182" applyNumberFormat="0" applyAlignment="0" applyProtection="0"/>
    <xf numFmtId="0" fontId="75" fillId="57" borderId="180"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54" fillId="0" borderId="0"/>
    <xf numFmtId="0" fontId="17" fillId="0" borderId="202">
      <alignment horizontal="left" vertical="center"/>
    </xf>
    <xf numFmtId="0" fontId="75" fillId="57" borderId="192" applyNumberFormat="0" applyAlignment="0" applyProtection="0"/>
    <xf numFmtId="0" fontId="75" fillId="57" borderId="192" applyNumberFormat="0" applyAlignment="0" applyProtection="0"/>
    <xf numFmtId="0" fontId="65" fillId="44" borderId="173" applyNumberFormat="0" applyAlignment="0" applyProtection="0"/>
    <xf numFmtId="0" fontId="68" fillId="57" borderId="176" applyNumberFormat="0" applyAlignment="0" applyProtection="0"/>
    <xf numFmtId="0" fontId="70" fillId="0" borderId="177" applyNumberFormat="0" applyFill="0" applyAlignment="0" applyProtection="0"/>
    <xf numFmtId="0" fontId="16" fillId="60" borderId="199" applyNumberFormat="0" applyFont="0" applyAlignment="0" applyProtection="0"/>
    <xf numFmtId="0" fontId="68" fillId="57" borderId="194"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8" applyNumberFormat="0" applyAlignment="0" applyProtection="0"/>
    <xf numFmtId="0" fontId="14" fillId="60" borderId="199" applyNumberFormat="0" applyFont="0" applyAlignment="0" applyProtection="0"/>
    <xf numFmtId="0" fontId="75" fillId="57" borderId="192" applyNumberFormat="0" applyAlignment="0" applyProtection="0"/>
    <xf numFmtId="0" fontId="75" fillId="57" borderId="192" applyNumberFormat="0" applyAlignment="0" applyProtection="0"/>
    <xf numFmtId="0" fontId="68" fillId="57" borderId="194" applyNumberFormat="0" applyAlignment="0" applyProtection="0"/>
    <xf numFmtId="0" fontId="16" fillId="60" borderId="193" applyNumberFormat="0" applyFon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65" fillId="44" borderId="192" applyNumberFormat="0" applyAlignment="0" applyProtection="0"/>
    <xf numFmtId="0" fontId="81" fillId="44" borderId="198" applyNumberFormat="0" applyAlignment="0" applyProtection="0"/>
    <xf numFmtId="0" fontId="81" fillId="44" borderId="198"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79" fillId="0" borderId="174"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10" fontId="16" fillId="3" borderId="160" applyNumberFormat="0" applyBorder="0" applyAlignment="0" applyProtection="0"/>
    <xf numFmtId="0" fontId="16" fillId="60" borderId="187" applyNumberFormat="0" applyFon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9" fillId="0" borderId="174"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74" applyNumberFormat="0" applyFill="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75" fillId="57" borderId="180" applyNumberFormat="0" applyAlignment="0" applyProtection="0"/>
    <xf numFmtId="0" fontId="58" fillId="57" borderId="180" applyNumberFormat="0" applyAlignment="0" applyProtection="0"/>
    <xf numFmtId="0" fontId="81" fillId="44" borderId="180" applyNumberFormat="0" applyAlignment="0" applyProtection="0"/>
    <xf numFmtId="0" fontId="65" fillId="44" borderId="180" applyNumberFormat="0" applyAlignment="0" applyProtection="0"/>
    <xf numFmtId="0" fontId="16" fillId="60" borderId="181" applyNumberFormat="0" applyFont="0" applyAlignment="0" applyProtection="0"/>
    <xf numFmtId="0" fontId="68" fillId="57" borderId="182" applyNumberFormat="0" applyAlignment="0" applyProtection="0"/>
    <xf numFmtId="0" fontId="70" fillId="0" borderId="183" applyNumberFormat="0" applyFill="0" applyAlignment="0" applyProtection="0"/>
    <xf numFmtId="0" fontId="14" fillId="60" borderId="181" applyNumberFormat="0" applyFont="0" applyAlignment="0" applyProtection="0"/>
    <xf numFmtId="0" fontId="75" fillId="57"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58" fillId="57"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10" fontId="16" fillId="3" borderId="185" applyNumberFormat="0" applyBorder="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75" fillId="57" borderId="180" applyNumberFormat="0" applyAlignment="0" applyProtection="0"/>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75" fillId="57" borderId="180" applyNumberFormat="0" applyAlignment="0" applyProtection="0"/>
    <xf numFmtId="0" fontId="81" fillId="44" borderId="180" applyNumberFormat="0" applyAlignment="0" applyProtection="0"/>
    <xf numFmtId="0" fontId="84" fillId="57" borderId="182" applyNumberFormat="0" applyAlignment="0" applyProtection="0"/>
    <xf numFmtId="0" fontId="68" fillId="57" borderId="182" applyNumberFormat="0" applyAlignment="0" applyProtection="0"/>
    <xf numFmtId="0" fontId="75" fillId="57" borderId="180" applyNumberFormat="0" applyAlignment="0" applyProtection="0"/>
    <xf numFmtId="0" fontId="75" fillId="57" borderId="180" applyNumberFormat="0" applyAlignment="0" applyProtection="0"/>
    <xf numFmtId="0" fontId="79" fillId="0" borderId="174" applyNumberFormat="0" applyFill="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10" fontId="16" fillId="3" borderId="137" applyNumberFormat="0" applyBorder="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6" applyNumberFormat="0" applyAlignment="0" applyProtection="0"/>
    <xf numFmtId="0" fontId="75" fillId="57" borderId="186"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17" fillId="0" borderId="190">
      <alignment horizontal="left" vertical="center"/>
    </xf>
    <xf numFmtId="0" fontId="81" fillId="44" borderId="186" applyNumberFormat="0" applyAlignment="0" applyProtection="0"/>
    <xf numFmtId="0" fontId="70" fillId="0" borderId="189" applyNumberFormat="0" applyFill="0" applyAlignment="0" applyProtection="0"/>
    <xf numFmtId="0" fontId="16" fillId="60" borderId="181" applyNumberFormat="0" applyFont="0" applyAlignment="0" applyProtection="0"/>
    <xf numFmtId="0" fontId="75" fillId="57" borderId="180" applyNumberFormat="0" applyAlignment="0" applyProtection="0"/>
    <xf numFmtId="0" fontId="70" fillId="0" borderId="183" applyNumberFormat="0" applyFill="0" applyAlignment="0" applyProtection="0"/>
    <xf numFmtId="0" fontId="68" fillId="57" borderId="182" applyNumberFormat="0" applyAlignment="0" applyProtection="0"/>
    <xf numFmtId="0" fontId="58" fillId="57" borderId="180" applyNumberFormat="0" applyAlignment="0" applyProtection="0"/>
    <xf numFmtId="0" fontId="65" fillId="44" borderId="180" applyNumberFormat="0" applyAlignment="0" applyProtection="0"/>
    <xf numFmtId="0" fontId="16" fillId="60" borderId="181" applyNumberFormat="0" applyFont="0" applyAlignment="0" applyProtection="0"/>
    <xf numFmtId="0" fontId="68" fillId="57" borderId="182"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17" fillId="0" borderId="190">
      <alignment horizontal="left" vertical="center"/>
    </xf>
    <xf numFmtId="0" fontId="58" fillId="57" borderId="180" applyNumberFormat="0" applyAlignment="0" applyProtection="0"/>
    <xf numFmtId="0" fontId="70" fillId="0" borderId="183" applyNumberFormat="0" applyFill="0" applyAlignment="0" applyProtection="0"/>
    <xf numFmtId="0" fontId="75" fillId="57" borderId="180" applyNumberFormat="0" applyAlignment="0" applyProtection="0"/>
    <xf numFmtId="0" fontId="17" fillId="0" borderId="184">
      <alignment horizontal="left" vertical="center"/>
    </xf>
    <xf numFmtId="10" fontId="16" fillId="3" borderId="185" applyNumberFormat="0" applyBorder="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68" fillId="57" borderId="164" applyNumberFormat="0" applyAlignment="0" applyProtection="0"/>
    <xf numFmtId="0" fontId="75" fillId="57" borderId="161" applyNumberFormat="0" applyAlignment="0" applyProtection="0"/>
    <xf numFmtId="0" fontId="70" fillId="0" borderId="201" applyNumberFormat="0" applyFill="0" applyAlignment="0" applyProtection="0"/>
    <xf numFmtId="0" fontId="75" fillId="57" borderId="180" applyNumberFormat="0" applyAlignment="0" applyProtection="0"/>
    <xf numFmtId="0" fontId="75" fillId="57" borderId="180" applyNumberFormat="0" applyAlignment="0" applyProtection="0"/>
    <xf numFmtId="0" fontId="70" fillId="0" borderId="165" applyNumberFormat="0" applyFill="0" applyAlignment="0" applyProtection="0"/>
    <xf numFmtId="0" fontId="68" fillId="57" borderId="164" applyNumberFormat="0" applyAlignment="0" applyProtection="0"/>
    <xf numFmtId="0" fontId="16" fillId="60" borderId="163" applyNumberFormat="0" applyFont="0" applyAlignment="0" applyProtection="0"/>
    <xf numFmtId="0" fontId="65" fillId="44" borderId="161" applyNumberFormat="0" applyAlignment="0" applyProtection="0"/>
    <xf numFmtId="0" fontId="81" fillId="44" borderId="180" applyNumberFormat="0" applyAlignment="0" applyProtection="0"/>
    <xf numFmtId="0" fontId="64" fillId="0" borderId="162" applyNumberFormat="0" applyFill="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58" fillId="57" borderId="161"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70" fillId="0" borderId="183" applyNumberFormat="0" applyFill="0" applyAlignment="0" applyProtection="0"/>
    <xf numFmtId="0" fontId="17" fillId="0" borderId="184">
      <alignment horizontal="left" vertical="center"/>
    </xf>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16" fillId="60" borderId="181" applyNumberFormat="0" applyFont="0" applyAlignment="0" applyProtection="0"/>
    <xf numFmtId="0" fontId="75" fillId="57"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81" fillId="44" borderId="180" applyNumberFormat="0" applyAlignment="0" applyProtection="0"/>
    <xf numFmtId="0" fontId="84" fillId="57" borderId="182" applyNumberFormat="0" applyAlignment="0" applyProtection="0"/>
    <xf numFmtId="0" fontId="81" fillId="44" borderId="186" applyNumberFormat="0" applyAlignment="0" applyProtection="0"/>
    <xf numFmtId="0" fontId="14" fillId="60" borderId="187" applyNumberFormat="0" applyFont="0" applyAlignment="0" applyProtection="0"/>
    <xf numFmtId="0" fontId="84" fillId="57" borderId="188" applyNumberFormat="0" applyAlignment="0" applyProtection="0"/>
    <xf numFmtId="0" fontId="54" fillId="0" borderId="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75" applyNumberFormat="0" applyFont="0" applyAlignment="0" applyProtection="0"/>
    <xf numFmtId="0" fontId="84" fillId="57" borderId="182" applyNumberFormat="0" applyAlignment="0" applyProtection="0"/>
    <xf numFmtId="0" fontId="79" fillId="0" borderId="174"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84" fillId="57" borderId="182" applyNumberFormat="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7" fillId="0" borderId="184">
      <alignment horizontal="left" vertical="center"/>
    </xf>
    <xf numFmtId="0" fontId="81" fillId="44" borderId="186" applyNumberFormat="0" applyAlignment="0" applyProtection="0"/>
    <xf numFmtId="0" fontId="75" fillId="57" borderId="180" applyNumberFormat="0" applyAlignment="0" applyProtection="0"/>
    <xf numFmtId="0" fontId="14" fillId="60" borderId="181" applyNumberFormat="0" applyFont="0" applyAlignment="0" applyProtection="0"/>
    <xf numFmtId="0" fontId="84" fillId="57" borderId="176" applyNumberForma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17" fillId="0" borderId="190">
      <alignment horizontal="left" vertical="center"/>
    </xf>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58" fillId="57" borderId="143" applyNumberFormat="0" applyAlignment="0" applyProtection="0"/>
    <xf numFmtId="0" fontId="65" fillId="44" borderId="143" applyNumberFormat="0" applyAlignment="0" applyProtection="0"/>
    <xf numFmtId="0" fontId="81" fillId="44" borderId="180" applyNumberFormat="0" applyAlignment="0" applyProtection="0"/>
    <xf numFmtId="0" fontId="16" fillId="60" borderId="144" applyNumberFormat="0" applyFont="0" applyAlignment="0" applyProtection="0"/>
    <xf numFmtId="0" fontId="68" fillId="57" borderId="145" applyNumberFormat="0" applyAlignment="0" applyProtection="0"/>
    <xf numFmtId="0" fontId="70" fillId="0" borderId="146" applyNumberFormat="0" applyFill="0" applyAlignment="0" applyProtection="0"/>
    <xf numFmtId="0" fontId="81" fillId="44" borderId="180" applyNumberFormat="0" applyAlignment="0" applyProtection="0"/>
    <xf numFmtId="0" fontId="81" fillId="44" borderId="161" applyNumberFormat="0" applyAlignment="0" applyProtection="0"/>
    <xf numFmtId="0" fontId="75" fillId="57" borderId="180" applyNumberFormat="0" applyAlignment="0" applyProtection="0"/>
    <xf numFmtId="0" fontId="84" fillId="57" borderId="182" applyNumberFormat="0" applyAlignment="0" applyProtection="0"/>
    <xf numFmtId="0" fontId="75" fillId="57"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79" fillId="0" borderId="162" applyNumberFormat="0" applyFill="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10" fontId="16" fillId="3" borderId="179" applyNumberFormat="0" applyBorder="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10" fontId="16" fillId="3" borderId="148" applyNumberFormat="0" applyBorder="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65" fillId="44" borderId="180" applyNumberFormat="0" applyAlignment="0" applyProtection="0"/>
    <xf numFmtId="0" fontId="75" fillId="57" borderId="180" applyNumberFormat="0" applyAlignment="0" applyProtection="0"/>
    <xf numFmtId="0" fontId="68" fillId="57" borderId="182" applyNumberFormat="0" applyAlignment="0" applyProtection="0"/>
    <xf numFmtId="0" fontId="65"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14" fillId="60" borderId="187" applyNumberFormat="0" applyFon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70" fillId="0" borderId="165" applyNumberFormat="0" applyFill="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0" fontId="17" fillId="0" borderId="184">
      <alignment horizontal="left" vertical="center"/>
    </xf>
    <xf numFmtId="0" fontId="81" fillId="44" borderId="186" applyNumberFormat="0" applyAlignment="0" applyProtection="0"/>
    <xf numFmtId="0" fontId="84" fillId="57" borderId="182" applyNumberFormat="0" applyAlignment="0" applyProtection="0"/>
    <xf numFmtId="0" fontId="84" fillId="57" borderId="176"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81" fillId="44" borderId="180" applyNumberFormat="0" applyAlignment="0" applyProtection="0"/>
    <xf numFmtId="0" fontId="75" fillId="57" borderId="149" applyNumberFormat="0" applyAlignment="0" applyProtection="0"/>
    <xf numFmtId="0" fontId="16" fillId="60" borderId="150" applyNumberFormat="0" applyFont="0" applyAlignment="0" applyProtection="0"/>
    <xf numFmtId="0" fontId="84" fillId="57" borderId="151" applyNumberFormat="0" applyAlignment="0" applyProtection="0"/>
    <xf numFmtId="0" fontId="14" fillId="60" borderId="150" applyNumberFormat="0" applyFont="0" applyAlignment="0" applyProtection="0"/>
    <xf numFmtId="0" fontId="81" fillId="44" borderId="149" applyNumberFormat="0" applyAlignment="0" applyProtection="0"/>
    <xf numFmtId="0" fontId="84" fillId="57" borderId="182" applyNumberFormat="0" applyAlignment="0" applyProtection="0"/>
    <xf numFmtId="0" fontId="17" fillId="0" borderId="153">
      <alignment horizontal="left" vertical="center"/>
    </xf>
    <xf numFmtId="0" fontId="58" fillId="57" borderId="149" applyNumberFormat="0" applyAlignment="0" applyProtection="0"/>
    <xf numFmtId="0" fontId="81" fillId="44" borderId="149" applyNumberFormat="0" applyAlignment="0" applyProtection="0"/>
    <xf numFmtId="0" fontId="81" fillId="44" borderId="149" applyNumberFormat="0" applyAlignment="0" applyProtection="0"/>
    <xf numFmtId="0" fontId="65" fillId="44" borderId="149" applyNumberFormat="0" applyAlignment="0" applyProtection="0"/>
    <xf numFmtId="0" fontId="81" fillId="44" borderId="180"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6" fillId="60" borderId="150" applyNumberFormat="0" applyFont="0" applyAlignment="0" applyProtection="0"/>
    <xf numFmtId="0" fontId="68" fillId="57" borderId="151" applyNumberFormat="0" applyAlignment="0" applyProtection="0"/>
    <xf numFmtId="10" fontId="16" fillId="3" borderId="148" applyNumberFormat="0" applyBorder="0" applyAlignment="0" applyProtection="0"/>
    <xf numFmtId="0" fontId="70" fillId="0" borderId="152" applyNumberFormat="0" applyFill="0" applyAlignment="0" applyProtection="0"/>
    <xf numFmtId="0" fontId="81" fillId="44" borderId="180"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75" fillId="57" borderId="149" applyNumberFormat="0" applyAlignment="0" applyProtection="0"/>
    <xf numFmtId="0" fontId="81" fillId="44" borderId="180" applyNumberFormat="0" applyAlignment="0" applyProtection="0"/>
    <xf numFmtId="0" fontId="75" fillId="57" borderId="149" applyNumberFormat="0" applyAlignment="0" applyProtection="0"/>
    <xf numFmtId="0" fontId="17" fillId="0" borderId="184">
      <alignment horizontal="left" vertical="center"/>
    </xf>
    <xf numFmtId="0" fontId="75" fillId="57" borderId="149"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50" applyNumberFormat="0" applyFont="0" applyAlignment="0" applyProtection="0"/>
    <xf numFmtId="0" fontId="81" fillId="44" borderId="149" applyNumberFormat="0" applyAlignment="0" applyProtection="0"/>
    <xf numFmtId="0" fontId="79" fillId="0" borderId="162" applyNumberFormat="0" applyFill="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54" applyNumberFormat="0" applyAlignment="0" applyProtection="0"/>
    <xf numFmtId="0" fontId="75" fillId="57" borderId="149" applyNumberFormat="0" applyAlignment="0" applyProtection="0"/>
    <xf numFmtId="0" fontId="17" fillId="0" borderId="158">
      <alignment horizontal="left" vertical="center"/>
    </xf>
    <xf numFmtId="0" fontId="70" fillId="0" borderId="152" applyNumberFormat="0" applyFill="0" applyAlignment="0" applyProtection="0"/>
    <xf numFmtId="0" fontId="68" fillId="57" borderId="151" applyNumberFormat="0" applyAlignment="0" applyProtection="0"/>
    <xf numFmtId="0" fontId="65" fillId="44" borderId="149" applyNumberFormat="0" applyAlignment="0" applyProtection="0"/>
    <xf numFmtId="0" fontId="58" fillId="57" borderId="149" applyNumberFormat="0" applyAlignment="0" applyProtection="0"/>
    <xf numFmtId="0" fontId="81" fillId="44" borderId="180" applyNumberFormat="0" applyAlignment="0" applyProtection="0"/>
    <xf numFmtId="0" fontId="75" fillId="57" borderId="149" applyNumberFormat="0" applyAlignment="0" applyProtection="0"/>
    <xf numFmtId="0" fontId="81" fillId="44"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0" fillId="0" borderId="152" applyNumberFormat="0" applyFill="0" applyAlignment="0" applyProtection="0"/>
    <xf numFmtId="0" fontId="16" fillId="60" borderId="150" applyNumberFormat="0" applyFont="0" applyAlignment="0" applyProtection="0"/>
    <xf numFmtId="0" fontId="65" fillId="44" borderId="149" applyNumberFormat="0" applyAlignment="0" applyProtection="0"/>
    <xf numFmtId="0" fontId="58" fillId="57" borderId="149" applyNumberFormat="0" applyAlignment="0" applyProtection="0"/>
    <xf numFmtId="0" fontId="68" fillId="57" borderId="156" applyNumberFormat="0" applyAlignment="0" applyProtection="0"/>
    <xf numFmtId="0" fontId="17" fillId="0" borderId="158">
      <alignment horizontal="left" vertical="center"/>
    </xf>
    <xf numFmtId="0" fontId="16" fillId="60" borderId="150" applyNumberFormat="0" applyFont="0" applyAlignment="0" applyProtection="0"/>
    <xf numFmtId="0" fontId="68" fillId="57" borderId="151" applyNumberFormat="0" applyAlignment="0" applyProtection="0"/>
    <xf numFmtId="0" fontId="75" fillId="57" borderId="138" applyNumberFormat="0" applyAlignment="0" applyProtection="0"/>
    <xf numFmtId="0" fontId="84" fillId="57" borderId="182"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6" fillId="60" borderId="155" applyNumberFormat="0" applyFon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75" fillId="57" borderId="161" applyNumberFormat="0" applyAlignment="0" applyProtection="0"/>
    <xf numFmtId="0" fontId="75" fillId="57" borderId="161"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61"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75" fillId="57" borderId="154" applyNumberFormat="0" applyAlignment="0" applyProtection="0"/>
    <xf numFmtId="0" fontId="14" fillId="60" borderId="181" applyNumberFormat="0" applyFont="0" applyAlignment="0" applyProtection="0"/>
    <xf numFmtId="0" fontId="75" fillId="57" borderId="138" applyNumberFormat="0" applyAlignment="0" applyProtection="0"/>
    <xf numFmtId="0" fontId="65" fillId="44" borderId="154" applyNumberFormat="0" applyAlignment="0" applyProtection="0"/>
    <xf numFmtId="0" fontId="75" fillId="57" borderId="161" applyNumberFormat="0" applyAlignment="0" applyProtection="0"/>
    <xf numFmtId="0" fontId="84" fillId="57" borderId="151" applyNumberFormat="0" applyAlignment="0" applyProtection="0"/>
    <xf numFmtId="0" fontId="75" fillId="57" borderId="149" applyNumberFormat="0" applyAlignment="0" applyProtection="0"/>
    <xf numFmtId="0" fontId="75" fillId="57" borderId="149" applyNumberFormat="0" applyAlignment="0" applyProtection="0"/>
    <xf numFmtId="0" fontId="84" fillId="57" borderId="151" applyNumberFormat="0" applyAlignment="0" applyProtection="0"/>
    <xf numFmtId="0" fontId="14" fillId="60" borderId="150" applyNumberFormat="0" applyFont="0" applyAlignment="0" applyProtection="0"/>
    <xf numFmtId="0" fontId="58" fillId="57" borderId="149" applyNumberFormat="0" applyAlignment="0" applyProtection="0"/>
    <xf numFmtId="0" fontId="65" fillId="44"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75" fillId="57" borderId="138"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75" fillId="57" borderId="138"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8">
      <alignment horizontal="left" vertical="center"/>
    </xf>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75" fillId="57" borderId="154"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6" applyNumberFormat="0" applyAlignment="0" applyProtection="0"/>
    <xf numFmtId="0" fontId="75" fillId="57" borderId="186"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17" fillId="0" borderId="153">
      <alignment horizontal="left" vertical="center"/>
    </xf>
    <xf numFmtId="0" fontId="81" fillId="44" borderId="149" applyNumberFormat="0" applyAlignment="0" applyProtection="0"/>
    <xf numFmtId="0" fontId="14" fillId="60" borderId="150" applyNumberFormat="0" applyFont="0" applyAlignment="0" applyProtection="0"/>
    <xf numFmtId="0" fontId="75" fillId="57" borderId="138" applyNumberFormat="0" applyAlignment="0" applyProtection="0"/>
    <xf numFmtId="0" fontId="84" fillId="57" borderId="151" applyNumberFormat="0" applyAlignment="0" applyProtection="0"/>
    <xf numFmtId="0" fontId="17" fillId="0" borderId="153">
      <alignment horizontal="left" vertical="center"/>
    </xf>
    <xf numFmtId="0" fontId="84" fillId="57" borderId="151" applyNumberFormat="0" applyAlignment="0" applyProtection="0"/>
    <xf numFmtId="0" fontId="81" fillId="44" borderId="149" applyNumberFormat="0" applyAlignment="0" applyProtection="0"/>
    <xf numFmtId="0" fontId="17" fillId="0" borderId="153">
      <alignment horizontal="left" vertical="center"/>
    </xf>
    <xf numFmtId="0" fontId="75" fillId="57" borderId="161" applyNumberFormat="0" applyAlignment="0" applyProtection="0"/>
    <xf numFmtId="0" fontId="17" fillId="0" borderId="153">
      <alignment horizontal="left" vertical="center"/>
    </xf>
    <xf numFmtId="0" fontId="58" fillId="57" borderId="149" applyNumberFormat="0" applyAlignment="0" applyProtection="0"/>
    <xf numFmtId="0" fontId="65" fillId="44" borderId="149" applyNumberFormat="0" applyAlignment="0" applyProtection="0"/>
    <xf numFmtId="0" fontId="68" fillId="57" borderId="151" applyNumberFormat="0" applyAlignment="0" applyProtection="0"/>
    <xf numFmtId="0" fontId="70" fillId="0" borderId="152" applyNumberFormat="0" applyFill="0" applyAlignment="0" applyProtection="0"/>
    <xf numFmtId="0" fontId="75" fillId="57" borderId="149"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4" fillId="57" borderId="188" applyNumberFormat="0" applyAlignment="0" applyProtection="0"/>
    <xf numFmtId="0" fontId="75" fillId="57" borderId="149" applyNumberFormat="0" applyAlignment="0" applyProtection="0"/>
    <xf numFmtId="0" fontId="58" fillId="57" borderId="161" applyNumberFormat="0" applyAlignment="0" applyProtection="0"/>
    <xf numFmtId="0" fontId="81" fillId="44" borderId="180" applyNumberFormat="0" applyAlignment="0" applyProtection="0"/>
    <xf numFmtId="0" fontId="75" fillId="57" borderId="154" applyNumberFormat="0" applyAlignment="0" applyProtection="0"/>
    <xf numFmtId="0" fontId="14" fillId="60" borderId="181" applyNumberFormat="0" applyFont="0" applyAlignment="0" applyProtection="0"/>
    <xf numFmtId="0" fontId="68" fillId="57" borderId="145" applyNumberFormat="0" applyAlignment="0" applyProtection="0"/>
    <xf numFmtId="0" fontId="16" fillId="60" borderId="144" applyNumberFormat="0" applyFont="0" applyAlignment="0" applyProtection="0"/>
    <xf numFmtId="0" fontId="65" fillId="44" borderId="143" applyNumberFormat="0" applyAlignment="0" applyProtection="0"/>
    <xf numFmtId="0" fontId="14" fillId="60" borderId="150" applyNumberFormat="0" applyFont="0" applyAlignment="0" applyProtection="0"/>
    <xf numFmtId="0" fontId="75" fillId="57" borderId="154" applyNumberFormat="0" applyAlignment="0" applyProtection="0"/>
    <xf numFmtId="0" fontId="81" fillId="44" borderId="149" applyNumberFormat="0" applyAlignment="0" applyProtection="0"/>
    <xf numFmtId="0" fontId="81" fillId="44" borderId="180" applyNumberFormat="0" applyAlignment="0" applyProtection="0"/>
    <xf numFmtId="0" fontId="84" fillId="57" borderId="182" applyNumberFormat="0" applyAlignment="0" applyProtection="0"/>
    <xf numFmtId="0" fontId="58" fillId="57" borderId="143" applyNumberFormat="0" applyAlignment="0" applyProtection="0"/>
    <xf numFmtId="0" fontId="17" fillId="0" borderId="153">
      <alignment horizontal="left" vertical="center"/>
    </xf>
    <xf numFmtId="0" fontId="81" fillId="44" borderId="149" applyNumberFormat="0" applyAlignment="0" applyProtection="0"/>
    <xf numFmtId="0" fontId="75" fillId="57" borderId="161" applyNumberFormat="0" applyAlignment="0" applyProtection="0"/>
    <xf numFmtId="0" fontId="75" fillId="57" borderId="138" applyNumberFormat="0" applyAlignment="0" applyProtection="0"/>
    <xf numFmtId="0" fontId="75" fillId="57" borderId="138" applyNumberFormat="0" applyAlignment="0" applyProtection="0"/>
    <xf numFmtId="0" fontId="81" fillId="44" borderId="149" applyNumberFormat="0" applyAlignment="0" applyProtection="0"/>
    <xf numFmtId="0" fontId="75" fillId="57" borderId="149" applyNumberFormat="0" applyAlignment="0" applyProtection="0"/>
    <xf numFmtId="0" fontId="14" fillId="60" borderId="150" applyNumberFormat="0" applyFont="0" applyAlignment="0" applyProtection="0"/>
    <xf numFmtId="0" fontId="68" fillId="57" borderId="151"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49"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14" fillId="60" borderId="187" applyNumberFormat="0" applyFont="0" applyAlignment="0" applyProtection="0"/>
    <xf numFmtId="0" fontId="16" fillId="60" borderId="150" applyNumberFormat="0" applyFont="0" applyAlignment="0" applyProtection="0"/>
    <xf numFmtId="0" fontId="16" fillId="60" borderId="181" applyNumberFormat="0" applyFon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75" fillId="57" borderId="149" applyNumberFormat="0" applyAlignment="0" applyProtection="0"/>
    <xf numFmtId="0" fontId="81" fillId="44" borderId="180" applyNumberFormat="0" applyAlignment="0" applyProtection="0"/>
    <xf numFmtId="0" fontId="58" fillId="57" borderId="149" applyNumberFormat="0" applyAlignment="0" applyProtection="0"/>
    <xf numFmtId="0" fontId="81" fillId="44" borderId="149" applyNumberFormat="0" applyAlignment="0" applyProtection="0"/>
    <xf numFmtId="0" fontId="65" fillId="44" borderId="149" applyNumberFormat="0" applyAlignment="0" applyProtection="0"/>
    <xf numFmtId="0" fontId="75" fillId="57" borderId="149"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81" fillId="44" borderId="180" applyNumberFormat="0" applyAlignment="0" applyProtection="0"/>
    <xf numFmtId="0" fontId="14" fillId="60" borderId="150" applyNumberFormat="0" applyFont="0" applyAlignment="0" applyProtection="0"/>
    <xf numFmtId="0" fontId="75" fillId="57" borderId="149" applyNumberFormat="0" applyAlignment="0" applyProtection="0"/>
    <xf numFmtId="0" fontId="75" fillId="57"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14" fillId="60" borderId="150" applyNumberFormat="0" applyFont="0" applyAlignment="0" applyProtection="0"/>
    <xf numFmtId="0" fontId="79" fillId="0" borderId="162" applyNumberFormat="0" applyFill="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61" applyNumberFormat="0" applyAlignment="0" applyProtection="0"/>
    <xf numFmtId="0" fontId="58" fillId="57" borderId="186" applyNumberFormat="0" applyAlignment="0" applyProtection="0"/>
    <xf numFmtId="0" fontId="79" fillId="0" borderId="174" applyNumberFormat="0" applyFill="0" applyAlignment="0" applyProtection="0"/>
    <xf numFmtId="0" fontId="58" fillId="57" borderId="138" applyNumberFormat="0" applyAlignment="0" applyProtection="0"/>
    <xf numFmtId="0" fontId="14" fillId="60" borderId="150" applyNumberFormat="0" applyFont="0" applyAlignment="0" applyProtection="0"/>
    <xf numFmtId="0" fontId="75" fillId="57" borderId="138" applyNumberFormat="0" applyAlignment="0" applyProtection="0"/>
    <xf numFmtId="0" fontId="75" fillId="57" borderId="138"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4" fillId="57" borderId="151" applyNumberFormat="0" applyAlignment="0" applyProtection="0"/>
    <xf numFmtId="0" fontId="16" fillId="60" borderId="150" applyNumberFormat="0" applyFont="0" applyAlignment="0" applyProtection="0"/>
    <xf numFmtId="0" fontId="75" fillId="57" borderId="149"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4" fillId="60" borderId="187" applyNumberFormat="0" applyFont="0" applyAlignment="0" applyProtection="0"/>
    <xf numFmtId="0" fontId="84" fillId="57" borderId="188" applyNumberForma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49"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0" fontId="17" fillId="0" borderId="184">
      <alignment horizontal="left" vertical="center"/>
    </xf>
    <xf numFmtId="0" fontId="81" fillId="44"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17" fillId="0" borderId="153">
      <alignment horizontal="left" vertical="center"/>
    </xf>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75" fillId="57" borderId="149" applyNumberFormat="0" applyAlignment="0" applyProtection="0"/>
    <xf numFmtId="0" fontId="84" fillId="57" borderId="151" applyNumberFormat="0" applyAlignment="0" applyProtection="0"/>
    <xf numFmtId="0" fontId="75" fillId="57" borderId="138" applyNumberFormat="0" applyAlignment="0" applyProtection="0"/>
    <xf numFmtId="0" fontId="81" fillId="44" borderId="149" applyNumberFormat="0" applyAlignment="0" applyProtection="0"/>
    <xf numFmtId="0" fontId="81" fillId="44" borderId="180" applyNumberFormat="0" applyAlignment="0" applyProtection="0"/>
    <xf numFmtId="0" fontId="81" fillId="44" borderId="149" applyNumberFormat="0" applyAlignment="0" applyProtection="0"/>
    <xf numFmtId="0" fontId="84" fillId="57" borderId="151" applyNumberFormat="0" applyAlignment="0" applyProtection="0"/>
    <xf numFmtId="0" fontId="68" fillId="57" borderId="151" applyNumberFormat="0" applyAlignment="0" applyProtection="0"/>
    <xf numFmtId="0" fontId="75" fillId="57" borderId="149" applyNumberFormat="0" applyAlignment="0" applyProtection="0"/>
    <xf numFmtId="0" fontId="17" fillId="0" borderId="153">
      <alignment horizontal="left" vertical="center"/>
    </xf>
    <xf numFmtId="0" fontId="75" fillId="57" borderId="138"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80" applyNumberFormat="0" applyAlignment="0" applyProtection="0"/>
    <xf numFmtId="0" fontId="81" fillId="44" borderId="149" applyNumberFormat="0" applyAlignment="0" applyProtection="0"/>
    <xf numFmtId="0" fontId="81" fillId="44" borderId="149" applyNumberFormat="0" applyAlignment="0" applyProtection="0"/>
    <xf numFmtId="0" fontId="75" fillId="57" borderId="186" applyNumberFormat="0" applyAlignment="0" applyProtection="0"/>
    <xf numFmtId="0" fontId="14" fillId="60" borderId="181" applyNumberFormat="0" applyFont="0" applyAlignment="0" applyProtection="0"/>
    <xf numFmtId="0" fontId="14" fillId="60" borderId="150" applyNumberFormat="0" applyFont="0" applyAlignment="0" applyProtection="0"/>
    <xf numFmtId="0" fontId="75" fillId="57" borderId="149" applyNumberFormat="0" applyAlignment="0" applyProtection="0"/>
    <xf numFmtId="0" fontId="75" fillId="57" borderId="138" applyNumberFormat="0" applyAlignment="0" applyProtection="0"/>
    <xf numFmtId="0" fontId="75" fillId="57" borderId="161" applyNumberFormat="0" applyAlignment="0" applyProtection="0"/>
    <xf numFmtId="0" fontId="75" fillId="57" borderId="149" applyNumberFormat="0" applyAlignment="0" applyProtection="0"/>
    <xf numFmtId="10" fontId="16" fillId="3" borderId="159" applyNumberFormat="0" applyBorder="0" applyAlignment="0" applyProtection="0"/>
    <xf numFmtId="0" fontId="81" fillId="44" borderId="180" applyNumberFormat="0" applyAlignment="0" applyProtection="0"/>
    <xf numFmtId="0" fontId="75" fillId="57" borderId="149" applyNumberFormat="0" applyAlignment="0" applyProtection="0"/>
    <xf numFmtId="0" fontId="58" fillId="57" borderId="149" applyNumberFormat="0" applyAlignment="0" applyProtection="0"/>
    <xf numFmtId="0" fontId="65" fillId="44" borderId="149"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75" fillId="57" borderId="149" applyNumberFormat="0" applyAlignment="0" applyProtection="0"/>
    <xf numFmtId="0" fontId="84" fillId="57" borderId="182"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7" fillId="0" borderId="153">
      <alignment horizontal="left" vertical="center"/>
    </xf>
    <xf numFmtId="0" fontId="17" fillId="0" borderId="153">
      <alignment horizontal="left" vertical="center"/>
    </xf>
    <xf numFmtId="0" fontId="65" fillId="44" borderId="149" applyNumberFormat="0" applyAlignment="0" applyProtection="0"/>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7" fillId="0" borderId="153">
      <alignment horizontal="left" vertical="center"/>
    </xf>
    <xf numFmtId="0" fontId="84" fillId="57" borderId="151" applyNumberFormat="0" applyAlignment="0" applyProtection="0"/>
    <xf numFmtId="0" fontId="75" fillId="57" borderId="149" applyNumberFormat="0" applyAlignment="0" applyProtection="0"/>
    <xf numFmtId="0" fontId="75" fillId="57" borderId="149" applyNumberFormat="0" applyAlignment="0" applyProtection="0"/>
    <xf numFmtId="0" fontId="70" fillId="0" borderId="152" applyNumberFormat="0" applyFill="0" applyAlignment="0" applyProtection="0"/>
    <xf numFmtId="0" fontId="84" fillId="57" borderId="182" applyNumberFormat="0" applyAlignment="0" applyProtection="0"/>
    <xf numFmtId="0" fontId="84" fillId="57" borderId="151" applyNumberFormat="0" applyAlignment="0" applyProtection="0"/>
    <xf numFmtId="0" fontId="75" fillId="57" borderId="149" applyNumberFormat="0" applyAlignment="0" applyProtection="0"/>
    <xf numFmtId="0" fontId="75" fillId="57" borderId="154"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58" fillId="57" borderId="149" applyNumberFormat="0" applyAlignment="0" applyProtection="0"/>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7" fillId="0" borderId="158">
      <alignment horizontal="left" vertical="center"/>
    </xf>
    <xf numFmtId="0" fontId="75" fillId="57" borderId="149" applyNumberFormat="0" applyAlignment="0" applyProtection="0"/>
    <xf numFmtId="0" fontId="75" fillId="57" borderId="180" applyNumberFormat="0" applyAlignment="0" applyProtection="0"/>
    <xf numFmtId="0" fontId="84" fillId="57" borderId="151" applyNumberFormat="0" applyAlignment="0" applyProtection="0"/>
    <xf numFmtId="0" fontId="17" fillId="0" borderId="153">
      <alignment horizontal="left" vertical="center"/>
    </xf>
    <xf numFmtId="0" fontId="84" fillId="57" borderId="151" applyNumberFormat="0" applyAlignment="0" applyProtection="0"/>
    <xf numFmtId="0" fontId="84" fillId="57" borderId="151"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7" fillId="0" borderId="158">
      <alignment horizontal="left" vertical="center"/>
    </xf>
    <xf numFmtId="0" fontId="70" fillId="0" borderId="152" applyNumberFormat="0" applyFill="0" applyAlignment="0" applyProtection="0"/>
    <xf numFmtId="0" fontId="65" fillId="44" borderId="149" applyNumberFormat="0" applyAlignment="0" applyProtection="0"/>
    <xf numFmtId="0" fontId="58"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7" fillId="0" borderId="153">
      <alignment horizontal="left" vertical="center"/>
    </xf>
    <xf numFmtId="0" fontId="75" fillId="57" borderId="138" applyNumberFormat="0" applyAlignment="0" applyProtection="0"/>
    <xf numFmtId="0" fontId="75" fillId="57" borderId="138" applyNumberFormat="0" applyAlignment="0" applyProtection="0"/>
    <xf numFmtId="0" fontId="81" fillId="44" borderId="180"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54"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75" fillId="57" borderId="149" applyNumberFormat="0" applyAlignment="0" applyProtection="0"/>
    <xf numFmtId="0" fontId="84" fillId="57" borderId="151" applyNumberFormat="0" applyAlignment="0" applyProtection="0"/>
    <xf numFmtId="0" fontId="84" fillId="57" borderId="151" applyNumberFormat="0" applyAlignment="0" applyProtection="0"/>
    <xf numFmtId="0" fontId="75" fillId="57" borderId="138"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58"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7" fillId="0" borderId="158">
      <alignment horizontal="left" vertical="center"/>
    </xf>
    <xf numFmtId="0" fontId="17" fillId="0" borderId="158">
      <alignment horizontal="left" vertical="center"/>
    </xf>
    <xf numFmtId="0" fontId="81" fillId="44" borderId="154" applyNumberFormat="0" applyAlignment="0" applyProtection="0"/>
    <xf numFmtId="0" fontId="70" fillId="0" borderId="157" applyNumberFormat="0" applyFill="0" applyAlignment="0" applyProtection="0"/>
    <xf numFmtId="0" fontId="16" fillId="60" borderId="139" applyNumberFormat="0" applyFont="0" applyAlignment="0" applyProtection="0"/>
    <xf numFmtId="0" fontId="75" fillId="57" borderId="138" applyNumberFormat="0" applyAlignment="0" applyProtection="0"/>
    <xf numFmtId="0" fontId="70" fillId="0" borderId="141" applyNumberFormat="0" applyFill="0" applyAlignment="0" applyProtection="0"/>
    <xf numFmtId="0" fontId="68" fillId="57" borderId="140" applyNumberFormat="0" applyAlignment="0" applyProtection="0"/>
    <xf numFmtId="0" fontId="58" fillId="57" borderId="149" applyNumberFormat="0" applyAlignment="0" applyProtection="0"/>
    <xf numFmtId="0" fontId="65" fillId="44" borderId="149"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75" fillId="57" borderId="138" applyNumberFormat="0" applyAlignment="0" applyProtection="0"/>
    <xf numFmtId="0" fontId="65" fillId="44" borderId="138" applyNumberFormat="0" applyAlignment="0" applyProtection="0"/>
    <xf numFmtId="0" fontId="17" fillId="0" borderId="158">
      <alignment horizontal="left" vertical="center"/>
    </xf>
    <xf numFmtId="0" fontId="58" fillId="57" borderId="149" applyNumberFormat="0" applyAlignment="0" applyProtection="0"/>
    <xf numFmtId="0" fontId="65" fillId="44" borderId="149"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1" fillId="44" borderId="154" applyNumberFormat="0" applyAlignment="0" applyProtection="0"/>
    <xf numFmtId="0" fontId="17" fillId="0" borderId="158">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10" fontId="16" fillId="3" borderId="137" applyNumberFormat="0" applyBorder="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1" fillId="44" borderId="180"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14" fillId="60" borderId="181" applyNumberFormat="0" applyFont="0" applyAlignment="0" applyProtection="0"/>
    <xf numFmtId="0" fontId="17" fillId="0" borderId="184">
      <alignment horizontal="left" vertical="center"/>
    </xf>
    <xf numFmtId="0" fontId="84" fillId="57" borderId="182" applyNumberFormat="0" applyAlignment="0" applyProtection="0"/>
    <xf numFmtId="0" fontId="17" fillId="0" borderId="184">
      <alignment horizontal="left" vertical="center"/>
    </xf>
    <xf numFmtId="0" fontId="79" fillId="0" borderId="162"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61" applyNumberFormat="0" applyAlignment="0" applyProtection="0"/>
    <xf numFmtId="0" fontId="75" fillId="57" borderId="180"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5" fillId="57" borderId="180" applyNumberFormat="0" applyAlignment="0" applyProtection="0"/>
    <xf numFmtId="0" fontId="17" fillId="0" borderId="184">
      <alignment horizontal="left" vertical="center"/>
    </xf>
    <xf numFmtId="0" fontId="17" fillId="0" borderId="184">
      <alignment horizontal="left" vertical="center"/>
    </xf>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88" applyNumberFormat="0" applyAlignment="0" applyProtection="0"/>
    <xf numFmtId="0" fontId="16" fillId="60" borderId="163" applyNumberFormat="0" applyFon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76" applyNumberFormat="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14" fillId="60" borderId="187" applyNumberFormat="0" applyFont="0" applyAlignment="0" applyProtection="0"/>
    <xf numFmtId="0" fontId="84" fillId="57" borderId="182" applyNumberFormat="0" applyAlignment="0" applyProtection="0"/>
    <xf numFmtId="0" fontId="14" fillId="60" borderId="181" applyNumberFormat="0" applyFont="0" applyAlignment="0" applyProtection="0"/>
    <xf numFmtId="0" fontId="81" fillId="44" borderId="186" applyNumberFormat="0" applyAlignment="0" applyProtection="0"/>
    <xf numFmtId="0" fontId="17" fillId="0" borderId="184">
      <alignment horizontal="left" vertical="center"/>
    </xf>
    <xf numFmtId="0" fontId="81" fillId="44" borderId="180"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79" fillId="0" borderId="162"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61"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4" fillId="60" borderId="187" applyNumberFormat="0" applyFon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81" fillId="44" borderId="180" applyNumberFormat="0" applyAlignment="0" applyProtection="0"/>
    <xf numFmtId="0" fontId="75" fillId="57" borderId="154" applyNumberFormat="0" applyAlignment="0" applyProtection="0"/>
    <xf numFmtId="0" fontId="16" fillId="60" borderId="155" applyNumberFormat="0" applyFont="0" applyAlignment="0" applyProtection="0"/>
    <xf numFmtId="0" fontId="84" fillId="57" borderId="156" applyNumberFormat="0" applyAlignment="0" applyProtection="0"/>
    <xf numFmtId="0" fontId="14" fillId="60" borderId="155" applyNumberFormat="0" applyFont="0" applyAlignment="0" applyProtection="0"/>
    <xf numFmtId="0" fontId="81" fillId="44" borderId="154" applyNumberFormat="0" applyAlignment="0" applyProtection="0"/>
    <xf numFmtId="0" fontId="17" fillId="0" borderId="158">
      <alignment horizontal="left" vertical="center"/>
    </xf>
    <xf numFmtId="0" fontId="58"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65" fillId="44" borderId="154" applyNumberFormat="0" applyAlignment="0" applyProtection="0"/>
    <xf numFmtId="0" fontId="81" fillId="44" borderId="180"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6" fillId="60" borderId="155" applyNumberFormat="0" applyFont="0" applyAlignment="0" applyProtection="0"/>
    <xf numFmtId="0" fontId="68" fillId="57" borderId="156" applyNumberFormat="0" applyAlignment="0" applyProtection="0"/>
    <xf numFmtId="10" fontId="16" fillId="3" borderId="159" applyNumberFormat="0" applyBorder="0" applyAlignment="0" applyProtection="0"/>
    <xf numFmtId="0" fontId="70" fillId="0" borderId="157" applyNumberFormat="0" applyFill="0" applyAlignment="0" applyProtection="0"/>
    <xf numFmtId="0" fontId="14" fillId="60" borderId="181" applyNumberFormat="0" applyFon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5" fillId="57" borderId="154" applyNumberFormat="0" applyAlignment="0" applyProtection="0"/>
    <xf numFmtId="0" fontId="81" fillId="44" borderId="180" applyNumberFormat="0" applyAlignment="0" applyProtection="0"/>
    <xf numFmtId="0" fontId="75" fillId="57" borderId="154" applyNumberFormat="0" applyAlignment="0" applyProtection="0"/>
    <xf numFmtId="0" fontId="17" fillId="0" borderId="184">
      <alignment horizontal="left" vertical="center"/>
    </xf>
    <xf numFmtId="0" fontId="75" fillId="57" borderId="154" applyNumberFormat="0" applyAlignment="0" applyProtection="0"/>
    <xf numFmtId="0" fontId="84" fillId="57" borderId="182" applyNumberFormat="0" applyAlignment="0" applyProtection="0"/>
    <xf numFmtId="0" fontId="17" fillId="0" borderId="184">
      <alignment horizontal="left" vertical="center"/>
    </xf>
    <xf numFmtId="0" fontId="14" fillId="60" borderId="155" applyNumberFormat="0" applyFont="0" applyAlignment="0" applyProtection="0"/>
    <xf numFmtId="0" fontId="81" fillId="44" borderId="154" applyNumberFormat="0" applyAlignment="0" applyProtection="0"/>
    <xf numFmtId="0" fontId="79" fillId="0" borderId="162"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75" fillId="57" borderId="154" applyNumberFormat="0" applyAlignment="0" applyProtection="0"/>
    <xf numFmtId="0" fontId="70" fillId="0" borderId="157" applyNumberFormat="0" applyFill="0" applyAlignment="0" applyProtection="0"/>
    <xf numFmtId="0" fontId="68" fillId="57" borderId="156" applyNumberFormat="0" applyAlignment="0" applyProtection="0"/>
    <xf numFmtId="0" fontId="65" fillId="44" borderId="154" applyNumberFormat="0" applyAlignment="0" applyProtection="0"/>
    <xf numFmtId="0" fontId="58"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0" fillId="0" borderId="157" applyNumberFormat="0" applyFill="0" applyAlignment="0" applyProtection="0"/>
    <xf numFmtId="0" fontId="16" fillId="60" borderId="155" applyNumberFormat="0" applyFont="0" applyAlignment="0" applyProtection="0"/>
    <xf numFmtId="0" fontId="65" fillId="44" borderId="154" applyNumberFormat="0" applyAlignment="0" applyProtection="0"/>
    <xf numFmtId="0" fontId="58" fillId="57" borderId="154" applyNumberFormat="0" applyAlignment="0" applyProtection="0"/>
    <xf numFmtId="0" fontId="68" fillId="57" borderId="156" applyNumberFormat="0" applyAlignment="0" applyProtection="0"/>
    <xf numFmtId="0" fontId="16" fillId="60" borderId="155" applyNumberFormat="0" applyFont="0" applyAlignment="0" applyProtection="0"/>
    <xf numFmtId="0" fontId="68" fillId="57" borderId="156" applyNumberFormat="0" applyAlignment="0" applyProtection="0"/>
    <xf numFmtId="0" fontId="75" fillId="57" borderId="154"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6" fillId="60" borderId="155" applyNumberFormat="0" applyFon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4" fillId="57" borderId="182"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61"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65" fillId="44" borderId="154" applyNumberFormat="0" applyAlignment="0" applyProtection="0"/>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84" fillId="57" borderId="156" applyNumberFormat="0" applyAlignment="0" applyProtection="0"/>
    <xf numFmtId="0" fontId="14" fillId="60" borderId="155" applyNumberFormat="0" applyFont="0" applyAlignment="0" applyProtection="0"/>
    <xf numFmtId="0" fontId="58" fillId="57" borderId="154" applyNumberFormat="0" applyAlignment="0" applyProtection="0"/>
    <xf numFmtId="0" fontId="65" fillId="44"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75" fillId="57"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6"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17" fillId="0" borderId="158">
      <alignment horizontal="left" vertical="center"/>
    </xf>
    <xf numFmtId="0" fontId="81" fillId="44" borderId="154" applyNumberFormat="0" applyAlignment="0" applyProtection="0"/>
    <xf numFmtId="0" fontId="14" fillId="60" borderId="155" applyNumberFormat="0" applyFont="0" applyAlignment="0" applyProtection="0"/>
    <xf numFmtId="0" fontId="75" fillId="57" borderId="154" applyNumberFormat="0" applyAlignment="0" applyProtection="0"/>
    <xf numFmtId="0" fontId="84" fillId="57" borderId="156" applyNumberFormat="0" applyAlignment="0" applyProtection="0"/>
    <xf numFmtId="0" fontId="17" fillId="0" borderId="158">
      <alignment horizontal="left" vertical="center"/>
    </xf>
    <xf numFmtId="0" fontId="84" fillId="57" borderId="156" applyNumberFormat="0" applyAlignment="0" applyProtection="0"/>
    <xf numFmtId="0" fontId="81" fillId="44" borderId="154" applyNumberFormat="0" applyAlignment="0" applyProtection="0"/>
    <xf numFmtId="0" fontId="17" fillId="0" borderId="158">
      <alignment horizontal="left" vertical="center"/>
    </xf>
    <xf numFmtId="0" fontId="17" fillId="0" borderId="158">
      <alignment horizontal="left" vertical="center"/>
    </xf>
    <xf numFmtId="0" fontId="58" fillId="57" borderId="154" applyNumberFormat="0" applyAlignment="0" applyProtection="0"/>
    <xf numFmtId="0" fontId="65" fillId="44" borderId="154" applyNumberForma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4" fillId="57" borderId="188" applyNumberFormat="0" applyAlignment="0" applyProtection="0"/>
    <xf numFmtId="0" fontId="75" fillId="57" borderId="154" applyNumberFormat="0" applyAlignment="0" applyProtection="0"/>
    <xf numFmtId="0" fontId="65" fillId="44" borderId="161" applyNumberFormat="0" applyAlignment="0" applyProtection="0"/>
    <xf numFmtId="0" fontId="75" fillId="57" borderId="161" applyNumberFormat="0" applyAlignment="0" applyProtection="0"/>
    <xf numFmtId="0" fontId="81" fillId="44" borderId="180" applyNumberFormat="0" applyAlignment="0" applyProtection="0"/>
    <xf numFmtId="0" fontId="75" fillId="57" borderId="154" applyNumberFormat="0" applyAlignment="0" applyProtection="0"/>
    <xf numFmtId="0" fontId="68" fillId="57" borderId="156" applyNumberFormat="0" applyAlignment="0" applyProtection="0"/>
    <xf numFmtId="0" fontId="16" fillId="60" borderId="155" applyNumberFormat="0" applyFont="0" applyAlignment="0" applyProtection="0"/>
    <xf numFmtId="0" fontId="65" fillId="44" borderId="154" applyNumberFormat="0" applyAlignment="0" applyProtection="0"/>
    <xf numFmtId="0" fontId="14" fillId="60" borderId="155" applyNumberFormat="0" applyFont="0" applyAlignment="0" applyProtection="0"/>
    <xf numFmtId="0" fontId="75" fillId="57" borderId="154" applyNumberFormat="0" applyAlignment="0" applyProtection="0"/>
    <xf numFmtId="0" fontId="81" fillId="44" borderId="154" applyNumberFormat="0" applyAlignment="0" applyProtection="0"/>
    <xf numFmtId="0" fontId="58" fillId="57" borderId="154" applyNumberFormat="0" applyAlignment="0" applyProtection="0"/>
    <xf numFmtId="0" fontId="17" fillId="0" borderId="158">
      <alignment horizontal="left" vertical="center"/>
    </xf>
    <xf numFmtId="0" fontId="81" fillId="44"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68"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14" fillId="60" borderId="181" applyNumberFormat="0" applyFont="0" applyAlignment="0" applyProtection="0"/>
    <xf numFmtId="0" fontId="84" fillId="57" borderId="176" applyNumberFormat="0" applyAlignment="0" applyProtection="0"/>
    <xf numFmtId="10" fontId="54" fillId="0" borderId="0" applyFont="0" applyFill="0" applyBorder="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14" fillId="60" borderId="187" applyNumberFormat="0" applyFont="0" applyAlignment="0" applyProtection="0"/>
    <xf numFmtId="0" fontId="16" fillId="60" borderId="155" applyNumberFormat="0" applyFon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75" fillId="57" borderId="154" applyNumberFormat="0" applyAlignment="0" applyProtection="0"/>
    <xf numFmtId="0" fontId="81" fillId="44" borderId="180" applyNumberFormat="0" applyAlignment="0" applyProtection="0"/>
    <xf numFmtId="0" fontId="58" fillId="57" borderId="154" applyNumberFormat="0" applyAlignment="0" applyProtection="0"/>
    <xf numFmtId="0" fontId="81" fillId="44" borderId="154" applyNumberFormat="0" applyAlignment="0" applyProtection="0"/>
    <xf numFmtId="0" fontId="65" fillId="44" borderId="154" applyNumberFormat="0" applyAlignment="0" applyProtection="0"/>
    <xf numFmtId="0" fontId="75" fillId="57"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81" fillId="44" borderId="180" applyNumberFormat="0" applyAlignment="0" applyProtection="0"/>
    <xf numFmtId="0" fontId="14" fillId="60" borderId="155" applyNumberFormat="0" applyFont="0" applyAlignment="0" applyProtection="0"/>
    <xf numFmtId="0" fontId="75" fillId="57" borderId="154" applyNumberFormat="0" applyAlignment="0" applyProtection="0"/>
    <xf numFmtId="0" fontId="75" fillId="57" borderId="180" applyNumberFormat="0" applyAlignment="0" applyProtection="0"/>
    <xf numFmtId="0" fontId="84" fillId="57" borderId="182" applyNumberFormat="0" applyAlignment="0" applyProtection="0"/>
    <xf numFmtId="0" fontId="81" fillId="44" borderId="180" applyNumberFormat="0" applyAlignment="0" applyProtection="0"/>
    <xf numFmtId="0" fontId="14" fillId="60" borderId="155" applyNumberFormat="0" applyFont="0" applyAlignment="0" applyProtection="0"/>
    <xf numFmtId="0" fontId="79" fillId="0" borderId="162"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61" applyNumberFormat="0" applyAlignment="0" applyProtection="0"/>
    <xf numFmtId="0" fontId="58" fillId="57" borderId="154" applyNumberFormat="0" applyAlignment="0" applyProtection="0"/>
    <xf numFmtId="0" fontId="14" fillId="60" borderId="155" applyNumberFormat="0" applyFon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4" fillId="57" borderId="156" applyNumberFormat="0" applyAlignment="0" applyProtection="0"/>
    <xf numFmtId="0" fontId="16" fillId="60" borderId="155" applyNumberFormat="0" applyFont="0" applyAlignment="0" applyProtection="0"/>
    <xf numFmtId="0" fontId="75" fillId="57" borderId="154"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4" fillId="60" borderId="187" applyNumberFormat="0" applyFont="0" applyAlignment="0" applyProtection="0"/>
    <xf numFmtId="0" fontId="84" fillId="57" borderId="188" applyNumberForma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54"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10" fontId="16" fillId="3" borderId="179" applyNumberFormat="0" applyBorder="0" applyAlignment="0" applyProtection="0"/>
    <xf numFmtId="0" fontId="81" fillId="44"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75" fillId="57" borderId="154" applyNumberFormat="0" applyAlignment="0" applyProtection="0"/>
    <xf numFmtId="0" fontId="84" fillId="57" borderId="156"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80" applyNumberFormat="0" applyAlignment="0" applyProtection="0"/>
    <xf numFmtId="0" fontId="81" fillId="44" borderId="154" applyNumberFormat="0" applyAlignment="0" applyProtection="0"/>
    <xf numFmtId="0" fontId="84" fillId="57" borderId="156" applyNumberFormat="0" applyAlignment="0" applyProtection="0"/>
    <xf numFmtId="0" fontId="68" fillId="57" borderId="156" applyNumberFormat="0" applyAlignment="0" applyProtection="0"/>
    <xf numFmtId="0" fontId="75" fillId="57" borderId="154" applyNumberFormat="0" applyAlignment="0" applyProtection="0"/>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80" applyNumberFormat="0" applyAlignment="0" applyProtection="0"/>
    <xf numFmtId="0" fontId="75" fillId="57" borderId="154"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84" fillId="57" borderId="182"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4" fillId="57" borderId="182"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7" fillId="0" borderId="158">
      <alignment horizontal="left" vertical="center"/>
    </xf>
    <xf numFmtId="0" fontId="17" fillId="0" borderId="158">
      <alignment horizontal="left" vertical="center"/>
    </xf>
    <xf numFmtId="0" fontId="65" fillId="44"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7" fillId="0" borderId="158">
      <alignment horizontal="left" vertical="center"/>
    </xf>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70" fillId="0" borderId="157" applyNumberFormat="0" applyFill="0" applyAlignment="0" applyProtection="0"/>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58" fillId="57"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84" fillId="57" borderId="156" applyNumberFormat="0" applyAlignment="0" applyProtection="0"/>
    <xf numFmtId="0" fontId="17" fillId="0" borderId="158">
      <alignment horizontal="left" vertical="center"/>
    </xf>
    <xf numFmtId="0" fontId="84" fillId="57" borderId="156" applyNumberFormat="0" applyAlignment="0" applyProtection="0"/>
    <xf numFmtId="0" fontId="84" fillId="57" borderId="156"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0" fillId="0" borderId="157" applyNumberFormat="0" applyFill="0" applyAlignment="0" applyProtection="0"/>
    <xf numFmtId="0" fontId="65" fillId="44" borderId="154" applyNumberFormat="0" applyAlignment="0" applyProtection="0"/>
    <xf numFmtId="0" fontId="58"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58"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1" fillId="44" borderId="154" applyNumberFormat="0" applyAlignment="0" applyProtection="0"/>
    <xf numFmtId="0" fontId="70" fillId="0" borderId="157" applyNumberFormat="0" applyFill="0" applyAlignment="0" applyProtection="0"/>
    <xf numFmtId="0" fontId="16" fillId="60" borderId="155" applyNumberFormat="0" applyFont="0" applyAlignment="0" applyProtection="0"/>
    <xf numFmtId="0" fontId="75" fillId="57" borderId="154" applyNumberFormat="0" applyAlignment="0" applyProtection="0"/>
    <xf numFmtId="0" fontId="70" fillId="0" borderId="157" applyNumberFormat="0" applyFill="0" applyAlignment="0" applyProtection="0"/>
    <xf numFmtId="0" fontId="68" fillId="57" borderId="156"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65" fillId="44" borderId="154"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1" fillId="44"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7" fillId="0" borderId="184">
      <alignment horizontal="left" vertical="center"/>
    </xf>
    <xf numFmtId="10" fontId="16" fillId="3" borderId="185" applyNumberFormat="0" applyBorder="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16" fillId="60" borderId="150" applyNumberFormat="0" applyFont="0" applyAlignment="0" applyProtection="0"/>
    <xf numFmtId="0" fontId="70" fillId="0" borderId="177" applyNumberFormat="0" applyFill="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4" fillId="57" borderId="176" applyNumberFormat="0" applyAlignment="0" applyProtection="0"/>
    <xf numFmtId="0" fontId="84" fillId="57" borderId="176" applyNumberFormat="0" applyAlignment="0" applyProtection="0"/>
    <xf numFmtId="0" fontId="70" fillId="0" borderId="183" applyNumberFormat="0" applyFill="0" applyAlignment="0" applyProtection="0"/>
    <xf numFmtId="0" fontId="75" fillId="57" borderId="180" applyNumberFormat="0" applyAlignment="0" applyProtection="0"/>
    <xf numFmtId="0" fontId="75" fillId="57" borderId="180" applyNumberFormat="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17" fillId="0" borderId="184">
      <alignment horizontal="left" vertical="center"/>
    </xf>
    <xf numFmtId="0" fontId="84" fillId="57" borderId="176"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7" fillId="0" borderId="184">
      <alignment horizontal="left" vertical="center"/>
    </xf>
    <xf numFmtId="0" fontId="14" fillId="60" borderId="181" applyNumberFormat="0" applyFont="0" applyAlignment="0" applyProtection="0"/>
    <xf numFmtId="0" fontId="58"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17" fillId="0" borderId="190">
      <alignment horizontal="left" vertical="center"/>
    </xf>
    <xf numFmtId="0" fontId="75" fillId="57" borderId="180" applyNumberFormat="0" applyAlignment="0" applyProtection="0"/>
    <xf numFmtId="0" fontId="65" fillId="44" borderId="180"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84">
      <alignment horizontal="left" vertical="center"/>
    </xf>
    <xf numFmtId="0" fontId="14" fillId="60" borderId="181" applyNumberFormat="0" applyFont="0" applyAlignment="0" applyProtection="0"/>
    <xf numFmtId="0" fontId="84" fillId="57" borderId="182" applyNumberFormat="0" applyAlignment="0" applyProtection="0"/>
    <xf numFmtId="0" fontId="84" fillId="57" borderId="176" applyNumberFormat="0" applyAlignment="0" applyProtection="0"/>
    <xf numFmtId="0" fontId="81" fillId="44" borderId="180" applyNumberFormat="0" applyAlignment="0" applyProtection="0"/>
    <xf numFmtId="0" fontId="14" fillId="60" borderId="175" applyNumberFormat="0" applyFont="0" applyAlignment="0" applyProtection="0"/>
    <xf numFmtId="0" fontId="79" fillId="0" borderId="162" applyNumberFormat="0" applyFill="0" applyAlignment="0" applyProtection="0"/>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14" fillId="60" borderId="175" applyNumberFormat="0" applyFont="0" applyAlignment="0" applyProtection="0"/>
    <xf numFmtId="0" fontId="58" fillId="57" borderId="173" applyNumberFormat="0" applyAlignment="0" applyProtection="0"/>
    <xf numFmtId="0" fontId="17" fillId="0" borderId="184">
      <alignment horizontal="left" vertical="center"/>
    </xf>
    <xf numFmtId="0" fontId="14" fillId="60" borderId="181" applyNumberFormat="0" applyFont="0" applyAlignment="0" applyProtection="0"/>
    <xf numFmtId="0" fontId="70" fillId="0" borderId="183" applyNumberFormat="0" applyFill="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81" fillId="44" borderId="180" applyNumberFormat="0" applyAlignment="0" applyProtection="0"/>
    <xf numFmtId="0" fontId="58" fillId="57"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79" fillId="0" borderId="174" applyNumberFormat="0" applyFill="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1" fillId="44"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68"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73" applyNumberFormat="0" applyAlignment="0" applyProtection="0"/>
    <xf numFmtId="0" fontId="75" fillId="57" borderId="180" applyNumberFormat="0" applyAlignment="0" applyProtection="0"/>
    <xf numFmtId="0" fontId="68" fillId="57" borderId="182"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84" fillId="57" borderId="176"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7" fillId="0" borderId="184">
      <alignment horizontal="left" vertical="center"/>
    </xf>
    <xf numFmtId="0" fontId="84" fillId="57" borderId="176" applyNumberFormat="0" applyAlignment="0" applyProtection="0"/>
    <xf numFmtId="0" fontId="14" fillId="60" borderId="181" applyNumberFormat="0" applyFont="0" applyAlignment="0" applyProtection="0"/>
    <xf numFmtId="0" fontId="75" fillId="57"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79" fillId="0" borderId="162"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14" fillId="60" borderId="181" applyNumberFormat="0" applyFont="0" applyAlignment="0" applyProtection="0"/>
    <xf numFmtId="0" fontId="81" fillId="44" borderId="173"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17" fillId="0" borderId="184">
      <alignment horizontal="left" vertical="center"/>
    </xf>
    <xf numFmtId="0" fontId="75" fillId="57" borderId="173"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98" applyNumberFormat="0" applyAlignment="0" applyProtection="0"/>
    <xf numFmtId="0" fontId="84" fillId="57" borderId="182" applyNumberFormat="0" applyAlignment="0" applyProtection="0"/>
    <xf numFmtId="0" fontId="75" fillId="57" borderId="192" applyNumberFormat="0" applyAlignment="0" applyProtection="0"/>
    <xf numFmtId="0" fontId="75" fillId="57" borderId="198" applyNumberFormat="0" applyAlignment="0" applyProtection="0"/>
    <xf numFmtId="0" fontId="81" fillId="44" borderId="198" applyNumberFormat="0" applyAlignment="0" applyProtection="0"/>
    <xf numFmtId="0" fontId="65" fillId="44" borderId="180" applyNumberFormat="0" applyAlignment="0" applyProtection="0"/>
    <xf numFmtId="0" fontId="79" fillId="0" borderId="162" applyNumberFormat="0" applyFill="0" applyAlignment="0" applyProtection="0"/>
    <xf numFmtId="0" fontId="68" fillId="57" borderId="164" applyNumberFormat="0" applyAlignment="0" applyProtection="0"/>
    <xf numFmtId="0" fontId="16" fillId="60" borderId="163" applyNumberFormat="0" applyFont="0" applyAlignment="0" applyProtection="0"/>
    <xf numFmtId="0" fontId="65" fillId="44" borderId="161" applyNumberFormat="0" applyAlignment="0" applyProtection="0"/>
    <xf numFmtId="0" fontId="14" fillId="60" borderId="181" applyNumberFormat="0" applyFont="0" applyAlignment="0" applyProtection="0"/>
    <xf numFmtId="0" fontId="79" fillId="0" borderId="162" applyNumberFormat="0" applyFill="0" applyAlignment="0" applyProtection="0"/>
    <xf numFmtId="0" fontId="14" fillId="60" borderId="175" applyNumberFormat="0" applyFont="0" applyAlignment="0" applyProtection="0"/>
    <xf numFmtId="0" fontId="58" fillId="57" borderId="161" applyNumberFormat="0" applyAlignment="0" applyProtection="0"/>
    <xf numFmtId="0" fontId="75" fillId="57" borderId="180" applyNumberFormat="0" applyAlignment="0" applyProtection="0"/>
    <xf numFmtId="0" fontId="68" fillId="57" borderId="176" applyNumberFormat="0" applyAlignment="0" applyProtection="0"/>
    <xf numFmtId="0" fontId="64" fillId="0" borderId="162" applyNumberFormat="0" applyFill="0" applyAlignment="0" applyProtection="0"/>
    <xf numFmtId="0" fontId="14" fillId="60" borderId="181" applyNumberFormat="0" applyFont="0" applyAlignment="0" applyProtection="0"/>
    <xf numFmtId="0" fontId="17" fillId="0" borderId="184">
      <alignment horizontal="left" vertical="center"/>
    </xf>
    <xf numFmtId="0" fontId="70" fillId="0" borderId="183" applyNumberFormat="0" applyFill="0" applyAlignment="0" applyProtection="0"/>
    <xf numFmtId="0" fontId="81" fillId="44" borderId="180" applyNumberFormat="0" applyAlignment="0" applyProtection="0"/>
    <xf numFmtId="0" fontId="84" fillId="57" borderId="182" applyNumberFormat="0" applyAlignment="0" applyProtection="0"/>
    <xf numFmtId="0" fontId="17" fillId="0" borderId="190">
      <alignment horizontal="left" vertical="center"/>
    </xf>
    <xf numFmtId="0" fontId="79" fillId="0" borderId="174" applyNumberFormat="0" applyFill="0" applyAlignment="0" applyProtection="0"/>
    <xf numFmtId="0" fontId="79" fillId="0" borderId="174" applyNumberFormat="0" applyFill="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75" fillId="57" borderId="173" applyNumberFormat="0" applyAlignment="0" applyProtection="0"/>
    <xf numFmtId="0" fontId="65" fillId="44" borderId="180" applyNumberFormat="0" applyAlignment="0" applyProtection="0"/>
    <xf numFmtId="0" fontId="75" fillId="57" borderId="198" applyNumberFormat="0" applyAlignment="0" applyProtection="0"/>
    <xf numFmtId="0" fontId="14" fillId="60" borderId="181" applyNumberFormat="0" applyFont="0" applyAlignment="0" applyProtection="0"/>
    <xf numFmtId="0" fontId="81" fillId="44" borderId="192" applyNumberFormat="0" applyAlignment="0" applyProtection="0"/>
    <xf numFmtId="0" fontId="65" fillId="44" borderId="180" applyNumberFormat="0" applyAlignment="0" applyProtection="0"/>
    <xf numFmtId="0" fontId="75" fillId="57" borderId="180" applyNumberFormat="0" applyAlignment="0" applyProtection="0"/>
    <xf numFmtId="0" fontId="17" fillId="0" borderId="178">
      <alignment horizontal="left" vertical="center"/>
    </xf>
    <xf numFmtId="0" fontId="17" fillId="0" borderId="184">
      <alignment horizontal="left" vertical="center"/>
    </xf>
    <xf numFmtId="0" fontId="81" fillId="44" borderId="180" applyNumberFormat="0" applyAlignment="0" applyProtection="0"/>
    <xf numFmtId="0" fontId="17" fillId="0" borderId="184">
      <alignment horizontal="left" vertical="center"/>
    </xf>
    <xf numFmtId="0" fontId="14" fillId="60" borderId="175"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70" fillId="0" borderId="183" applyNumberFormat="0" applyFill="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75" fillId="57"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17" fillId="0" borderId="184">
      <alignment horizontal="left" vertical="center"/>
    </xf>
    <xf numFmtId="0" fontId="75" fillId="57"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79" fillId="0" borderId="174" applyNumberFormat="0" applyFill="0" applyAlignment="0" applyProtection="0"/>
    <xf numFmtId="0" fontId="84" fillId="57" borderId="182" applyNumberFormat="0" applyAlignment="0" applyProtection="0"/>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6" applyNumberFormat="0" applyAlignment="0" applyProtection="0"/>
    <xf numFmtId="0" fontId="84" fillId="57" borderId="182" applyNumberFormat="0" applyAlignment="0" applyProtection="0"/>
    <xf numFmtId="0" fontId="68" fillId="57" borderId="188" applyNumberFormat="0" applyAlignment="0" applyProtection="0"/>
    <xf numFmtId="0" fontId="17" fillId="0" borderId="184">
      <alignment horizontal="left" vertical="center"/>
    </xf>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58" fillId="57" borderId="180" applyNumberFormat="0" applyAlignment="0" applyProtection="0"/>
    <xf numFmtId="0" fontId="84" fillId="57" borderId="176"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65" fillId="44" borderId="173" applyNumberFormat="0" applyAlignment="0" applyProtection="0"/>
    <xf numFmtId="0" fontId="14" fillId="60" borderId="181" applyNumberFormat="0" applyFont="0" applyAlignment="0" applyProtection="0"/>
    <xf numFmtId="0" fontId="81" fillId="44" borderId="173" applyNumberFormat="0" applyAlignment="0" applyProtection="0"/>
    <xf numFmtId="0" fontId="14" fillId="60" borderId="181" applyNumberFormat="0" applyFont="0" applyAlignment="0" applyProtection="0"/>
    <xf numFmtId="0" fontId="75" fillId="57" borderId="173" applyNumberFormat="0" applyAlignment="0" applyProtection="0"/>
    <xf numFmtId="0" fontId="70" fillId="0" borderId="195" applyNumberFormat="0" applyFill="0" applyAlignment="0" applyProtection="0"/>
    <xf numFmtId="0" fontId="75" fillId="57" borderId="192" applyNumberFormat="0" applyAlignment="0" applyProtection="0"/>
    <xf numFmtId="0" fontId="75" fillId="57" borderId="192" applyNumberFormat="0" applyAlignment="0" applyProtection="0"/>
    <xf numFmtId="0" fontId="58" fillId="57" borderId="192"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84" fillId="57" borderId="182" applyNumberFormat="0" applyAlignment="0" applyProtection="0"/>
    <xf numFmtId="0" fontId="70" fillId="0" borderId="183" applyNumberFormat="0" applyFill="0" applyAlignment="0" applyProtection="0"/>
    <xf numFmtId="0" fontId="17" fillId="0" borderId="202">
      <alignment horizontal="left" vertical="center"/>
    </xf>
    <xf numFmtId="0" fontId="14" fillId="60" borderId="181" applyNumberFormat="0" applyFont="0" applyAlignment="0" applyProtection="0"/>
    <xf numFmtId="0" fontId="16" fillId="60" borderId="193" applyNumberFormat="0" applyFont="0" applyAlignment="0" applyProtection="0"/>
    <xf numFmtId="0" fontId="75" fillId="57" borderId="180" applyNumberFormat="0" applyAlignment="0" applyProtection="0"/>
    <xf numFmtId="0" fontId="17" fillId="0" borderId="178">
      <alignment horizontal="left" vertical="center"/>
    </xf>
    <xf numFmtId="0" fontId="75" fillId="57"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79" fillId="0" borderId="174" applyNumberFormat="0" applyFill="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84" fillId="57" borderId="182" applyNumberFormat="0" applyAlignment="0" applyProtection="0"/>
    <xf numFmtId="0" fontId="75" fillId="57" borderId="180" applyNumberFormat="0" applyAlignment="0" applyProtection="0"/>
    <xf numFmtId="0" fontId="84" fillId="57" borderId="176" applyNumberFormat="0" applyAlignment="0" applyProtection="0"/>
    <xf numFmtId="0" fontId="14" fillId="60" borderId="175"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79" fillId="0" borderId="162" applyNumberFormat="0" applyFill="0" applyAlignment="0" applyProtection="0"/>
    <xf numFmtId="0" fontId="81" fillId="44" borderId="180" applyNumberFormat="0" applyAlignment="0" applyProtection="0"/>
    <xf numFmtId="0" fontId="75" fillId="57" borderId="186" applyNumberFormat="0" applyAlignment="0" applyProtection="0"/>
    <xf numFmtId="0" fontId="17" fillId="0" borderId="184">
      <alignment horizontal="left" vertical="center"/>
    </xf>
    <xf numFmtId="0" fontId="79" fillId="0" borderId="174"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81" fillId="44" borderId="186" applyNumberFormat="0" applyAlignment="0" applyProtection="0"/>
    <xf numFmtId="0" fontId="75" fillId="57" borderId="180" applyNumberFormat="0" applyAlignment="0" applyProtection="0"/>
    <xf numFmtId="0" fontId="84" fillId="57" borderId="182" applyNumberFormat="0" applyAlignment="0" applyProtection="0"/>
    <xf numFmtId="0" fontId="79" fillId="0" borderId="162" applyNumberFormat="0" applyFill="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7" fillId="0" borderId="190">
      <alignment horizontal="left" vertical="center"/>
    </xf>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14"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84" fillId="57" borderId="176" applyNumberFormat="0" applyAlignment="0" applyProtection="0"/>
    <xf numFmtId="0" fontId="81" fillId="44" borderId="180" applyNumberFormat="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75" fillId="57" borderId="180" applyNumberFormat="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79" fillId="0" borderId="174" applyNumberFormat="0" applyFill="0" applyAlignment="0" applyProtection="0"/>
    <xf numFmtId="0" fontId="14" fillId="60" borderId="181" applyNumberFormat="0" applyFont="0" applyAlignment="0" applyProtection="0"/>
    <xf numFmtId="0" fontId="84" fillId="57" borderId="182" applyNumberFormat="0" applyAlignment="0" applyProtection="0"/>
    <xf numFmtId="0" fontId="58" fillId="57" borderId="180" applyNumberFormat="0" applyAlignment="0" applyProtection="0"/>
    <xf numFmtId="0" fontId="17" fillId="0" borderId="184">
      <alignment horizontal="left" vertical="center"/>
    </xf>
    <xf numFmtId="0" fontId="75" fillId="57" borderId="180" applyNumberFormat="0" applyAlignment="0" applyProtection="0"/>
    <xf numFmtId="0" fontId="17" fillId="0" borderId="184">
      <alignment horizontal="left" vertical="center"/>
    </xf>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75" fillId="57" borderId="180" applyNumberFormat="0" applyAlignment="0" applyProtection="0"/>
    <xf numFmtId="0" fontId="17" fillId="0" borderId="184">
      <alignment horizontal="left" vertical="center"/>
    </xf>
    <xf numFmtId="0" fontId="14" fillId="60" borderId="175" applyNumberFormat="0" applyFont="0" applyAlignment="0" applyProtection="0"/>
    <xf numFmtId="0" fontId="84" fillId="57" borderId="182"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65"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70" fillId="0" borderId="183" applyNumberFormat="0" applyFill="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58" fillId="57" borderId="173" applyNumberFormat="0" applyAlignment="0" applyProtection="0"/>
    <xf numFmtId="0" fontId="81" fillId="44" borderId="180" applyNumberFormat="0" applyAlignment="0" applyProtection="0"/>
    <xf numFmtId="0" fontId="75" fillId="57" borderId="180"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81" fillId="44" borderId="180" applyNumberFormat="0" applyAlignment="0" applyProtection="0"/>
    <xf numFmtId="0" fontId="79" fillId="0" borderId="162" applyNumberFormat="0" applyFill="0" applyAlignment="0" applyProtection="0"/>
    <xf numFmtId="0" fontId="17" fillId="0" borderId="184">
      <alignment horizontal="left" vertical="center"/>
    </xf>
    <xf numFmtId="0" fontId="84" fillId="57" borderId="182" applyNumberFormat="0" applyAlignment="0" applyProtection="0"/>
    <xf numFmtId="0" fontId="16"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14" fillId="60" borderId="181" applyNumberFormat="0" applyFont="0" applyAlignment="0" applyProtection="0"/>
    <xf numFmtId="10" fontId="16" fillId="3" borderId="185" applyNumberFormat="0" applyBorder="0" applyAlignment="0" applyProtection="0"/>
    <xf numFmtId="0" fontId="81" fillId="44" borderId="180"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81" fillId="44" borderId="180"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84" fillId="57" borderId="182" applyNumberFormat="0" applyAlignment="0" applyProtection="0"/>
    <xf numFmtId="0" fontId="17" fillId="0" borderId="184">
      <alignment horizontal="left" vertical="center"/>
    </xf>
    <xf numFmtId="0" fontId="17" fillId="0" borderId="184">
      <alignment horizontal="left" vertical="center"/>
    </xf>
    <xf numFmtId="0" fontId="81" fillId="44" borderId="186" applyNumberFormat="0" applyAlignment="0" applyProtection="0"/>
    <xf numFmtId="0" fontId="68" fillId="57" borderId="182" applyNumberFormat="0" applyAlignment="0" applyProtection="0"/>
    <xf numFmtId="0" fontId="14" fillId="60" borderId="181" applyNumberFormat="0" applyFon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54" fillId="0" borderId="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84" fillId="57" borderId="182" applyNumberFormat="0" applyAlignment="0" applyProtection="0"/>
    <xf numFmtId="0" fontId="75" fillId="57" borderId="180" applyNumberFormat="0" applyAlignment="0" applyProtection="0"/>
    <xf numFmtId="0" fontId="79" fillId="0" borderId="174" applyNumberFormat="0" applyFill="0" applyAlignment="0" applyProtection="0"/>
    <xf numFmtId="0" fontId="75" fillId="57" borderId="180" applyNumberFormat="0" applyAlignment="0" applyProtection="0"/>
    <xf numFmtId="0" fontId="16" fillId="60" borderId="181" applyNumberFormat="0" applyFont="0" applyAlignment="0" applyProtection="0"/>
    <xf numFmtId="0" fontId="84" fillId="57" borderId="182"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17" fillId="0" borderId="184">
      <alignment horizontal="left" vertical="center"/>
    </xf>
    <xf numFmtId="0" fontId="81" fillId="44" borderId="180"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16" fillId="60" borderId="150" applyNumberFormat="0" applyFont="0" applyAlignment="0" applyProtection="0"/>
    <xf numFmtId="0" fontId="14" fillId="60" borderId="181" applyNumberFormat="0" applyFont="0" applyAlignment="0" applyProtection="0"/>
    <xf numFmtId="0" fontId="64" fillId="0" borderId="174"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70" fillId="0" borderId="183" applyNumberFormat="0" applyFill="0" applyAlignment="0" applyProtection="0"/>
    <xf numFmtId="0" fontId="84" fillId="57" borderId="182" applyNumberFormat="0" applyAlignment="0" applyProtection="0"/>
    <xf numFmtId="0" fontId="14" fillId="60" borderId="181" applyNumberFormat="0" applyFon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79" fillId="0" borderId="174" applyNumberFormat="0" applyFill="0" applyAlignment="0" applyProtection="0"/>
    <xf numFmtId="0" fontId="75" fillId="57" borderId="180" applyNumberFormat="0" applyAlignment="0" applyProtection="0"/>
    <xf numFmtId="10" fontId="16" fillId="3" borderId="185" applyNumberFormat="0" applyBorder="0" applyAlignment="0" applyProtection="0"/>
    <xf numFmtId="0" fontId="84"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58"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16" fillId="60" borderId="181" applyNumberFormat="0" applyFont="0" applyAlignment="0" applyProtection="0"/>
    <xf numFmtId="0" fontId="84" fillId="57" borderId="176"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65" fillId="44" borderId="180" applyNumberFormat="0" applyAlignment="0" applyProtection="0"/>
    <xf numFmtId="0" fontId="81" fillId="44" borderId="180" applyNumberFormat="0" applyAlignment="0" applyProtection="0"/>
    <xf numFmtId="10" fontId="16" fillId="3" borderId="185" applyNumberFormat="0" applyBorder="0" applyAlignment="0" applyProtection="0"/>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65"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84" fillId="57" borderId="176"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75" fillId="57" borderId="173" applyNumberFormat="0" applyAlignment="0" applyProtection="0"/>
    <xf numFmtId="0" fontId="17" fillId="0" borderId="184">
      <alignment horizontal="left" vertical="center"/>
    </xf>
    <xf numFmtId="0" fontId="16" fillId="60" borderId="175" applyNumberFormat="0" applyFont="0" applyAlignment="0" applyProtection="0"/>
    <xf numFmtId="0" fontId="14" fillId="60" borderId="181" applyNumberFormat="0" applyFont="0" applyAlignment="0" applyProtection="0"/>
    <xf numFmtId="0" fontId="17" fillId="0" borderId="184">
      <alignment horizontal="left" vertical="center"/>
    </xf>
    <xf numFmtId="0" fontId="14" fillId="60" borderId="181" applyNumberFormat="0" applyFont="0" applyAlignment="0" applyProtection="0"/>
    <xf numFmtId="0" fontId="79" fillId="0" borderId="174" applyNumberFormat="0" applyFill="0" applyAlignment="0" applyProtection="0"/>
    <xf numFmtId="0" fontId="81" fillId="44" borderId="180" applyNumberFormat="0" applyAlignment="0" applyProtection="0"/>
    <xf numFmtId="0" fontId="75" fillId="57" borderId="180" applyNumberFormat="0" applyAlignment="0" applyProtection="0"/>
    <xf numFmtId="0" fontId="58" fillId="57" borderId="180" applyNumberFormat="0" applyAlignment="0" applyProtection="0"/>
    <xf numFmtId="0" fontId="75" fillId="57" borderId="186" applyNumberFormat="0" applyAlignment="0" applyProtection="0"/>
    <xf numFmtId="0" fontId="84" fillId="57" borderId="182" applyNumberFormat="0" applyAlignment="0" applyProtection="0"/>
    <xf numFmtId="0" fontId="16" fillId="60" borderId="181" applyNumberFormat="0" applyFont="0" applyAlignment="0" applyProtection="0"/>
    <xf numFmtId="0" fontId="17" fillId="0" borderId="184">
      <alignment horizontal="left" vertical="center"/>
    </xf>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76" applyNumberFormat="0" applyAlignment="0" applyProtection="0"/>
    <xf numFmtId="0" fontId="14" fillId="60" borderId="175" applyNumberFormat="0" applyFont="0" applyAlignment="0" applyProtection="0"/>
    <xf numFmtId="0" fontId="81" fillId="44" borderId="173" applyNumberFormat="0" applyAlignment="0" applyProtection="0"/>
    <xf numFmtId="10" fontId="16" fillId="3" borderId="172" applyNumberFormat="0" applyBorder="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76"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10" fontId="54" fillId="0" borderId="0" applyFont="0" applyFill="0" applyBorder="0" applyAlignment="0" applyProtection="0"/>
    <xf numFmtId="0" fontId="84" fillId="57" borderId="182"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84">
      <alignment horizontal="left" vertical="center"/>
    </xf>
    <xf numFmtId="0" fontId="14" fillId="60" borderId="181"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10" fontId="16" fillId="3" borderId="172" applyNumberFormat="0" applyBorder="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92" applyNumberFormat="0" applyAlignment="0" applyProtection="0"/>
    <xf numFmtId="0" fontId="70" fillId="0" borderId="195" applyNumberFormat="0" applyFill="0" applyAlignment="0" applyProtection="0"/>
    <xf numFmtId="0" fontId="17" fillId="0" borderId="202">
      <alignment horizontal="left" vertical="center"/>
    </xf>
    <xf numFmtId="0" fontId="79" fillId="0" borderId="174" applyNumberFormat="0" applyFill="0" applyAlignment="0" applyProtection="0"/>
    <xf numFmtId="0" fontId="75" fillId="57" borderId="180" applyNumberFormat="0" applyAlignment="0" applyProtection="0"/>
    <xf numFmtId="0" fontId="75" fillId="57" borderId="198" applyNumberFormat="0" applyAlignment="0" applyProtection="0"/>
    <xf numFmtId="0" fontId="14" fillId="60" borderId="181" applyNumberFormat="0" applyFont="0" applyAlignment="0" applyProtection="0"/>
    <xf numFmtId="0" fontId="58" fillId="57" borderId="192" applyNumberFormat="0" applyAlignment="0" applyProtection="0"/>
    <xf numFmtId="0" fontId="17" fillId="0" borderId="178">
      <alignment horizontal="left" vertical="center"/>
    </xf>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84" fillId="57" borderId="182"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10" fontId="16" fillId="3" borderId="185" applyNumberFormat="0" applyBorder="0" applyAlignment="0" applyProtection="0"/>
    <xf numFmtId="0" fontId="14" fillId="60" borderId="181" applyNumberFormat="0" applyFont="0" applyAlignment="0" applyProtection="0"/>
    <xf numFmtId="0" fontId="81" fillId="44" borderId="180" applyNumberFormat="0" applyAlignment="0" applyProtection="0"/>
    <xf numFmtId="0" fontId="68" fillId="57" borderId="17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81" fillId="44"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75" fillId="57" borderId="186"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73"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1" fillId="44" borderId="198" applyNumberFormat="0" applyAlignment="0" applyProtection="0"/>
    <xf numFmtId="0" fontId="75" fillId="57" borderId="192" applyNumberFormat="0" applyAlignment="0" applyProtection="0"/>
    <xf numFmtId="0" fontId="81" fillId="44" borderId="203" applyNumberFormat="0" applyAlignment="0" applyProtection="0"/>
    <xf numFmtId="0" fontId="75" fillId="57" borderId="192"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16" fillId="60" borderId="181" applyNumberFormat="0" applyFont="0" applyAlignment="0" applyProtection="0"/>
    <xf numFmtId="0" fontId="75" fillId="57" borderId="198" applyNumberFormat="0" applyAlignment="0" applyProtection="0"/>
    <xf numFmtId="0" fontId="14" fillId="60" borderId="181" applyNumberFormat="0" applyFont="0" applyAlignment="0" applyProtection="0"/>
    <xf numFmtId="0" fontId="14" fillId="60" borderId="193" applyNumberFormat="0" applyFont="0" applyAlignment="0" applyProtection="0"/>
    <xf numFmtId="0" fontId="75" fillId="57" borderId="180" applyNumberFormat="0" applyAlignment="0" applyProtection="0"/>
    <xf numFmtId="0" fontId="17" fillId="0" borderId="178">
      <alignment horizontal="left" vertical="center"/>
    </xf>
    <xf numFmtId="0" fontId="75" fillId="57" borderId="167" applyNumberFormat="0" applyAlignment="0" applyProtection="0"/>
    <xf numFmtId="0" fontId="16" fillId="60" borderId="168" applyNumberFormat="0" applyFont="0" applyAlignment="0" applyProtection="0"/>
    <xf numFmtId="0" fontId="84" fillId="57" borderId="169" applyNumberFormat="0" applyAlignment="0" applyProtection="0"/>
    <xf numFmtId="0" fontId="14" fillId="60" borderId="168" applyNumberFormat="0" applyFont="0" applyAlignment="0" applyProtection="0"/>
    <xf numFmtId="0" fontId="81" fillId="44" borderId="167" applyNumberFormat="0" applyAlignment="0" applyProtection="0"/>
    <xf numFmtId="0" fontId="81" fillId="44" borderId="180" applyNumberFormat="0" applyAlignment="0" applyProtection="0"/>
    <xf numFmtId="0" fontId="58"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65" fillId="44"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14" fillId="60" borderId="181" applyNumberFormat="0" applyFont="0" applyAlignment="0" applyProtection="0"/>
    <xf numFmtId="0" fontId="70" fillId="0" borderId="170" applyNumberFormat="0" applyFill="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75" fillId="57" borderId="167" applyNumberFormat="0" applyAlignment="0" applyProtection="0"/>
    <xf numFmtId="0" fontId="17" fillId="0" borderId="171">
      <alignment horizontal="left" vertical="center"/>
    </xf>
    <xf numFmtId="0" fontId="75"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81" fillId="44" borderId="167" applyNumberFormat="0" applyAlignment="0" applyProtection="0"/>
    <xf numFmtId="0" fontId="84" fillId="57" borderId="182"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75" fillId="57" borderId="167" applyNumberFormat="0" applyAlignment="0" applyProtection="0"/>
    <xf numFmtId="0" fontId="70" fillId="0" borderId="170" applyNumberFormat="0" applyFill="0" applyAlignment="0" applyProtection="0"/>
    <xf numFmtId="0" fontId="68" fillId="57" borderId="169" applyNumberFormat="0" applyAlignment="0" applyProtection="0"/>
    <xf numFmtId="0" fontId="65" fillId="44" borderId="167" applyNumberFormat="0" applyAlignment="0" applyProtection="0"/>
    <xf numFmtId="0" fontId="58"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75" fillId="57" borderId="167" applyNumberFormat="0" applyAlignment="0" applyProtection="0"/>
    <xf numFmtId="0" fontId="81" fillId="44" borderId="180" applyNumberFormat="0" applyAlignment="0" applyProtection="0"/>
    <xf numFmtId="0" fontId="84" fillId="57" borderId="182" applyNumberFormat="0" applyAlignment="0" applyProtection="0"/>
    <xf numFmtId="0" fontId="75" fillId="57" borderId="180"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0" fillId="0" borderId="170" applyNumberFormat="0" applyFill="0" applyAlignment="0" applyProtection="0"/>
    <xf numFmtId="0" fontId="16" fillId="60" borderId="168" applyNumberFormat="0" applyFont="0" applyAlignment="0" applyProtection="0"/>
    <xf numFmtId="0" fontId="65" fillId="44" borderId="167" applyNumberFormat="0" applyAlignment="0" applyProtection="0"/>
    <xf numFmtId="0" fontId="58" fillId="57" borderId="167" applyNumberFormat="0" applyAlignment="0" applyProtection="0"/>
    <xf numFmtId="0" fontId="68" fillId="57" borderId="169" applyNumberFormat="0" applyAlignment="0" applyProtection="0"/>
    <xf numFmtId="0" fontId="16" fillId="60" borderId="168" applyNumberFormat="0" applyFont="0" applyAlignment="0" applyProtection="0"/>
    <xf numFmtId="0" fontId="68" fillId="57" borderId="169" applyNumberFormat="0" applyAlignment="0" applyProtection="0"/>
    <xf numFmtId="0" fontId="75" fillId="57" borderId="167"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6" fillId="60" borderId="168"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7" fillId="0" borderId="171">
      <alignment horizontal="left" vertical="center"/>
    </xf>
    <xf numFmtId="0" fontId="17" fillId="0" borderId="171">
      <alignment horizontal="left" vertical="center"/>
    </xf>
    <xf numFmtId="0" fontId="75" fillId="57" borderId="167" applyNumberFormat="0" applyAlignment="0" applyProtection="0"/>
    <xf numFmtId="0" fontId="75" fillId="57" borderId="167" applyNumberFormat="0" applyAlignment="0" applyProtection="0"/>
    <xf numFmtId="0" fontId="75" fillId="57" borderId="186" applyNumberFormat="0" applyAlignment="0" applyProtection="0"/>
    <xf numFmtId="0" fontId="17" fillId="0" borderId="184">
      <alignment horizontal="left" vertical="center"/>
    </xf>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4" fillId="57" borderId="182"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7" fillId="0" borderId="184">
      <alignment horizontal="left" vertical="center"/>
    </xf>
    <xf numFmtId="0" fontId="14" fillId="60" borderId="181"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65" fillId="44" borderId="167" applyNumberForma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84" fillId="57" borderId="169" applyNumberFormat="0" applyAlignment="0" applyProtection="0"/>
    <xf numFmtId="0" fontId="14" fillId="60" borderId="168" applyNumberFormat="0" applyFont="0" applyAlignment="0" applyProtection="0"/>
    <xf numFmtId="0" fontId="58" fillId="57" borderId="167" applyNumberFormat="0" applyAlignment="0" applyProtection="0"/>
    <xf numFmtId="0" fontId="65" fillId="44" borderId="167" applyNumberFormat="0" applyAlignment="0" applyProtection="0"/>
    <xf numFmtId="0" fontId="17" fillId="0" borderId="184">
      <alignment horizontal="left" vertical="center"/>
    </xf>
    <xf numFmtId="0" fontId="14" fillId="60" borderId="181" applyNumberFormat="0" applyFont="0" applyAlignment="0" applyProtection="0"/>
    <xf numFmtId="0" fontId="68"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75" fillId="57"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80" applyNumberFormat="0" applyAlignment="0" applyProtection="0"/>
    <xf numFmtId="0" fontId="75" fillId="57" borderId="180" applyNumberFormat="0" applyAlignment="0" applyProtection="0"/>
    <xf numFmtId="0" fontId="16"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65" fillId="44" borderId="180" applyNumberFormat="0" applyAlignment="0" applyProtection="0"/>
    <xf numFmtId="0" fontId="81" fillId="44" borderId="167" applyNumberFormat="0" applyAlignment="0" applyProtection="0"/>
    <xf numFmtId="0" fontId="14" fillId="60" borderId="168" applyNumberFormat="0" applyFont="0" applyAlignment="0" applyProtection="0"/>
    <xf numFmtId="0" fontId="75" fillId="57" borderId="167" applyNumberFormat="0" applyAlignment="0" applyProtection="0"/>
    <xf numFmtId="0" fontId="84" fillId="57" borderId="169" applyNumberFormat="0" applyAlignment="0" applyProtection="0"/>
    <xf numFmtId="0" fontId="75" fillId="57" borderId="180" applyNumberFormat="0" applyAlignment="0" applyProtection="0"/>
    <xf numFmtId="0" fontId="84" fillId="57" borderId="169" applyNumberFormat="0" applyAlignment="0" applyProtection="0"/>
    <xf numFmtId="0" fontId="81" fillId="44" borderId="167" applyNumberFormat="0" applyAlignment="0" applyProtection="0"/>
    <xf numFmtId="0" fontId="81" fillId="44" borderId="180" applyNumberFormat="0" applyAlignment="0" applyProtection="0"/>
    <xf numFmtId="0" fontId="58" fillId="57" borderId="167" applyNumberFormat="0" applyAlignment="0" applyProtection="0"/>
    <xf numFmtId="0" fontId="65" fillId="44" borderId="167" applyNumberForma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81" fillId="44" borderId="173"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17" fillId="0" borderId="171">
      <alignment horizontal="left" vertical="center"/>
    </xf>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98" applyNumberFormat="0" applyAlignment="0" applyProtection="0"/>
    <xf numFmtId="0" fontId="75" fillId="57" borderId="167" applyNumberFormat="0" applyAlignment="0" applyProtection="0"/>
    <xf numFmtId="0" fontId="75" fillId="57" borderId="192" applyNumberFormat="0" applyAlignment="0" applyProtection="0"/>
    <xf numFmtId="0" fontId="17" fillId="0" borderId="207">
      <alignment horizontal="left" vertical="center"/>
    </xf>
    <xf numFmtId="0" fontId="75" fillId="57" borderId="198" applyNumberFormat="0" applyAlignment="0" applyProtection="0"/>
    <xf numFmtId="0" fontId="75" fillId="57" borderId="167" applyNumberFormat="0" applyAlignment="0" applyProtection="0"/>
    <xf numFmtId="0" fontId="68" fillId="57" borderId="169" applyNumberFormat="0" applyAlignment="0" applyProtection="0"/>
    <xf numFmtId="0" fontId="16" fillId="60" borderId="168" applyNumberFormat="0" applyFont="0" applyAlignment="0" applyProtection="0"/>
    <xf numFmtId="0" fontId="65" fillId="44" borderId="167" applyNumberFormat="0" applyAlignment="0" applyProtection="0"/>
    <xf numFmtId="0" fontId="14" fillId="60" borderId="168" applyNumberFormat="0" applyFont="0" applyAlignment="0" applyProtection="0"/>
    <xf numFmtId="0" fontId="75" fillId="57" borderId="167" applyNumberFormat="0" applyAlignment="0" applyProtection="0"/>
    <xf numFmtId="0" fontId="81" fillId="44" borderId="167" applyNumberFormat="0" applyAlignment="0" applyProtection="0"/>
    <xf numFmtId="0" fontId="58" fillId="57" borderId="167" applyNumberFormat="0" applyAlignment="0" applyProtection="0"/>
    <xf numFmtId="0" fontId="75" fillId="57" borderId="180" applyNumberFormat="0" applyAlignment="0" applyProtection="0"/>
    <xf numFmtId="0" fontId="81" fillId="44"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68"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58" fillId="57" borderId="180" applyNumberFormat="0" applyAlignment="0" applyProtection="0"/>
    <xf numFmtId="0" fontId="75" fillId="57" borderId="198" applyNumberFormat="0" applyAlignment="0" applyProtection="0"/>
    <xf numFmtId="0" fontId="14" fillId="60" borderId="181" applyNumberFormat="0" applyFont="0" applyAlignment="0" applyProtection="0"/>
    <xf numFmtId="0" fontId="17" fillId="0" borderId="202">
      <alignment horizontal="left" vertical="center"/>
    </xf>
    <xf numFmtId="0" fontId="16" fillId="60" borderId="168" applyNumberFormat="0" applyFont="0" applyAlignment="0" applyProtection="0"/>
    <xf numFmtId="0" fontId="17" fillId="0" borderId="171">
      <alignment horizontal="left" vertical="center"/>
    </xf>
    <xf numFmtId="0" fontId="14" fillId="60" borderId="181" applyNumberFormat="0" applyFont="0" applyAlignment="0" applyProtection="0"/>
    <xf numFmtId="0" fontId="17" fillId="0" borderId="178">
      <alignment horizontal="left" vertical="center"/>
    </xf>
    <xf numFmtId="0" fontId="75" fillId="57" borderId="167" applyNumberFormat="0" applyAlignment="0" applyProtection="0"/>
    <xf numFmtId="0" fontId="58" fillId="57" borderId="167" applyNumberFormat="0" applyAlignment="0" applyProtection="0"/>
    <xf numFmtId="0" fontId="81" fillId="44" borderId="167" applyNumberFormat="0" applyAlignment="0" applyProtection="0"/>
    <xf numFmtId="0" fontId="65" fillId="44" borderId="167" applyNumberFormat="0" applyAlignment="0" applyProtection="0"/>
    <xf numFmtId="0" fontId="75" fillId="57"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14" fillId="60" borderId="168" applyNumberFormat="0" applyFont="0" applyAlignment="0" applyProtection="0"/>
    <xf numFmtId="0" fontId="75" fillId="57" borderId="167" applyNumberFormat="0" applyAlignment="0" applyProtection="0"/>
    <xf numFmtId="0" fontId="14" fillId="60" borderId="168" applyNumberFormat="0" applyFont="0" applyAlignment="0" applyProtection="0"/>
    <xf numFmtId="0" fontId="84" fillId="57" borderId="182"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84">
      <alignment horizontal="left" vertical="center"/>
    </xf>
    <xf numFmtId="0" fontId="14" fillId="60" borderId="181" applyNumberFormat="0" applyFont="0" applyAlignment="0" applyProtection="0"/>
    <xf numFmtId="0" fontId="58" fillId="57" borderId="167" applyNumberFormat="0" applyAlignment="0" applyProtection="0"/>
    <xf numFmtId="0" fontId="14" fillId="60" borderId="168" applyNumberFormat="0" applyFont="0" applyAlignment="0" applyProtection="0"/>
    <xf numFmtId="0" fontId="75" fillId="57" borderId="167" applyNumberFormat="0" applyAlignment="0" applyProtection="0"/>
    <xf numFmtId="0" fontId="75" fillId="57" borderId="167" applyNumberFormat="0" applyAlignment="0" applyProtection="0"/>
    <xf numFmtId="0" fontId="75" fillId="57" borderId="180" applyNumberFormat="0" applyAlignment="0" applyProtection="0"/>
    <xf numFmtId="0" fontId="75" fillId="57"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81" fillId="44" borderId="180" applyNumberFormat="0" applyAlignment="0" applyProtection="0"/>
    <xf numFmtId="0" fontId="17" fillId="0" borderId="190">
      <alignment horizontal="left" vertical="center"/>
    </xf>
    <xf numFmtId="0" fontId="75" fillId="57" borderId="180" applyNumberFormat="0" applyAlignment="0" applyProtection="0"/>
    <xf numFmtId="0" fontId="84" fillId="57" borderId="182" applyNumberFormat="0" applyAlignment="0" applyProtection="0"/>
    <xf numFmtId="0" fontId="75" fillId="57" borderId="186"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4" fillId="57" borderId="169" applyNumberFormat="0" applyAlignment="0" applyProtection="0"/>
    <xf numFmtId="0" fontId="16" fillId="60" borderId="168" applyNumberFormat="0" applyFont="0" applyAlignment="0" applyProtection="0"/>
    <xf numFmtId="0" fontId="75" fillId="57" borderId="167" applyNumberFormat="0" applyAlignment="0" applyProtection="0"/>
    <xf numFmtId="0" fontId="81" fillId="44" borderId="173"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92" applyNumberFormat="0" applyAlignment="0" applyProtection="0"/>
    <xf numFmtId="0" fontId="75" fillId="57" borderId="192"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67" applyNumberFormat="0" applyAlignment="0" applyProtection="0"/>
    <xf numFmtId="0" fontId="68" fillId="57" borderId="182" applyNumberFormat="0" applyAlignment="0" applyProtection="0"/>
    <xf numFmtId="0" fontId="75" fillId="57" borderId="198" applyNumberFormat="0" applyAlignment="0" applyProtection="0"/>
    <xf numFmtId="0" fontId="14" fillId="60" borderId="181" applyNumberFormat="0" applyFont="0" applyAlignment="0" applyProtection="0"/>
    <xf numFmtId="0" fontId="84" fillId="57" borderId="194" applyNumberFormat="0" applyAlignment="0" applyProtection="0"/>
    <xf numFmtId="0" fontId="79" fillId="0" borderId="174" applyNumberFormat="0" applyFill="0" applyAlignment="0" applyProtection="0"/>
    <xf numFmtId="0" fontId="17" fillId="0" borderId="178">
      <alignment horizontal="left" vertical="center"/>
    </xf>
    <xf numFmtId="0" fontId="17" fillId="0" borderId="178">
      <alignment horizontal="left" vertical="center"/>
    </xf>
    <xf numFmtId="0" fontId="68"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10" fontId="16" fillId="3" borderId="185" applyNumberFormat="0" applyBorder="0" applyAlignment="0" applyProtection="0"/>
    <xf numFmtId="0" fontId="70" fillId="0" borderId="183" applyNumberFormat="0" applyFill="0" applyAlignment="0" applyProtection="0"/>
    <xf numFmtId="0" fontId="14" fillId="60" borderId="181" applyNumberFormat="0" applyFont="0" applyAlignment="0" applyProtection="0"/>
    <xf numFmtId="0" fontId="75" fillId="57" borderId="167" applyNumberFormat="0" applyAlignment="0" applyProtection="0"/>
    <xf numFmtId="0" fontId="75" fillId="57" borderId="167" applyNumberFormat="0" applyAlignment="0" applyProtection="0"/>
    <xf numFmtId="0" fontId="84" fillId="57" borderId="182" applyNumberFormat="0" applyAlignment="0" applyProtection="0"/>
    <xf numFmtId="0" fontId="75" fillId="57" borderId="167" applyNumberFormat="0" applyAlignment="0" applyProtection="0"/>
    <xf numFmtId="0" fontId="84" fillId="57" borderId="169" applyNumberFormat="0" applyAlignment="0" applyProtection="0"/>
    <xf numFmtId="0" fontId="75" fillId="57" borderId="167" applyNumberFormat="0" applyAlignment="0" applyProtection="0"/>
    <xf numFmtId="0" fontId="81" fillId="44" borderId="167" applyNumberFormat="0" applyAlignment="0" applyProtection="0"/>
    <xf numFmtId="0" fontId="17" fillId="0" borderId="171">
      <alignment horizontal="left" vertical="center"/>
    </xf>
    <xf numFmtId="0" fontId="81" fillId="44" borderId="167" applyNumberFormat="0" applyAlignment="0" applyProtection="0"/>
    <xf numFmtId="0" fontId="84" fillId="57" borderId="169" applyNumberFormat="0" applyAlignment="0" applyProtection="0"/>
    <xf numFmtId="0" fontId="68" fillId="57" borderId="169" applyNumberFormat="0" applyAlignment="0" applyProtection="0"/>
    <xf numFmtId="0" fontId="75" fillId="57" borderId="167" applyNumberFormat="0" applyAlignment="0" applyProtection="0"/>
    <xf numFmtId="0" fontId="75" fillId="57" borderId="180"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71">
      <alignment horizontal="left" vertical="center"/>
    </xf>
    <xf numFmtId="0" fontId="75" fillId="57" borderId="167" applyNumberFormat="0" applyAlignment="0" applyProtection="0"/>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17" fillId="0" borderId="171">
      <alignment horizontal="left" vertical="center"/>
    </xf>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71">
      <alignment horizontal="left" vertical="center"/>
    </xf>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65" fillId="44" borderId="186" applyNumberFormat="0" applyAlignment="0" applyProtection="0"/>
    <xf numFmtId="0" fontId="14" fillId="60" borderId="181"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7" fillId="0" borderId="184">
      <alignment horizontal="left" vertical="center"/>
    </xf>
    <xf numFmtId="0" fontId="17" fillId="0" borderId="184">
      <alignment horizontal="left" vertical="center"/>
    </xf>
    <xf numFmtId="0" fontId="65" fillId="44"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82" applyNumberForma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0" fillId="0" borderId="170" applyNumberFormat="0" applyFill="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58"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84" fillId="57" borderId="169" applyNumberFormat="0" applyAlignment="0" applyProtection="0"/>
    <xf numFmtId="0" fontId="17" fillId="0" borderId="184">
      <alignment horizontal="left" vertical="center"/>
    </xf>
    <xf numFmtId="0" fontId="84" fillId="57" borderId="169" applyNumberFormat="0" applyAlignment="0" applyProtection="0"/>
    <xf numFmtId="0" fontId="84" fillId="57" borderId="169"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70" fillId="0" borderId="170" applyNumberFormat="0" applyFill="0" applyAlignment="0" applyProtection="0"/>
    <xf numFmtId="0" fontId="65" fillId="44" borderId="167" applyNumberFormat="0" applyAlignment="0" applyProtection="0"/>
    <xf numFmtId="0" fontId="58"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58"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1" fillId="44" borderId="167" applyNumberFormat="0" applyAlignment="0" applyProtection="0"/>
    <xf numFmtId="0" fontId="70" fillId="0" borderId="170" applyNumberFormat="0" applyFill="0" applyAlignment="0" applyProtection="0"/>
    <xf numFmtId="0" fontId="16" fillId="60" borderId="168" applyNumberFormat="0" applyFont="0" applyAlignment="0" applyProtection="0"/>
    <xf numFmtId="0" fontId="75" fillId="57" borderId="167" applyNumberFormat="0" applyAlignment="0" applyProtection="0"/>
    <xf numFmtId="0" fontId="70" fillId="0" borderId="170" applyNumberFormat="0" applyFill="0" applyAlignment="0" applyProtection="0"/>
    <xf numFmtId="0" fontId="68" fillId="57" borderId="169" applyNumberFormat="0" applyAlignment="0" applyProtection="0"/>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64" fillId="0" borderId="174" applyNumberFormat="0" applyFill="0" applyAlignment="0" applyProtection="0"/>
    <xf numFmtId="0" fontId="17" fillId="0" borderId="184">
      <alignment horizontal="left" vertical="center"/>
    </xf>
    <xf numFmtId="0" fontId="84"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14" fillId="60" borderId="181"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65" fillId="44" borderId="167" applyNumberFormat="0" applyAlignment="0" applyProtection="0"/>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84">
      <alignment horizontal="left" vertical="center"/>
    </xf>
    <xf numFmtId="0" fontId="17" fillId="0" borderId="184">
      <alignment horizontal="left" vertical="center"/>
    </xf>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84" fillId="57" borderId="182"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1" fillId="44" borderId="167" applyNumberFormat="0" applyAlignment="0" applyProtection="0"/>
    <xf numFmtId="0" fontId="65" fillId="44" borderId="173" applyNumberFormat="0" applyAlignment="0" applyProtection="0"/>
    <xf numFmtId="0" fontId="75" fillId="57" borderId="180" applyNumberFormat="0" applyAlignment="0" applyProtection="0"/>
    <xf numFmtId="0" fontId="14" fillId="60" borderId="181" applyNumberFormat="0" applyFont="0" applyAlignment="0" applyProtection="0"/>
    <xf numFmtId="0" fontId="17" fillId="0" borderId="184">
      <alignment horizontal="left" vertical="center"/>
    </xf>
    <xf numFmtId="0" fontId="75" fillId="57" borderId="186" applyNumberFormat="0" applyAlignment="0" applyProtection="0"/>
    <xf numFmtId="0" fontId="75" fillId="57" borderId="180" applyNumberFormat="0" applyAlignment="0" applyProtection="0"/>
    <xf numFmtId="0" fontId="14" fillId="60" borderId="181" applyNumberFormat="0" applyFont="0" applyAlignment="0" applyProtection="0"/>
    <xf numFmtId="0" fontId="75" fillId="57" borderId="186"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58" fillId="57" borderId="161" applyNumberFormat="0" applyAlignment="0" applyProtection="0"/>
    <xf numFmtId="0" fontId="65" fillId="44"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16" fillId="60" borderId="163" applyNumberFormat="0" applyFont="0" applyAlignment="0" applyProtection="0"/>
    <xf numFmtId="0" fontId="84" fillId="57" borderId="164" applyNumberFormat="0" applyAlignment="0" applyProtection="0"/>
    <xf numFmtId="0" fontId="14" fillId="60" borderId="163" applyNumberFormat="0" applyFont="0" applyAlignment="0" applyProtection="0"/>
    <xf numFmtId="0" fontId="81" fillId="44" borderId="161" applyNumberFormat="0" applyAlignment="0" applyProtection="0"/>
    <xf numFmtId="0" fontId="17" fillId="0" borderId="190">
      <alignment horizontal="left" vertical="center"/>
    </xf>
    <xf numFmtId="0" fontId="58"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65"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6" fillId="60" borderId="163" applyNumberFormat="0" applyFont="0" applyAlignment="0" applyProtection="0"/>
    <xf numFmtId="0" fontId="68" fillId="57" borderId="164" applyNumberFormat="0" applyAlignment="0" applyProtection="0"/>
    <xf numFmtId="10" fontId="16" fillId="3" borderId="191" applyNumberFormat="0" applyBorder="0" applyAlignment="0" applyProtection="0"/>
    <xf numFmtId="0" fontId="70" fillId="0" borderId="165" applyNumberFormat="0" applyFill="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75" fillId="57" borderId="161" applyNumberFormat="0" applyAlignment="0" applyProtection="0"/>
    <xf numFmtId="0" fontId="70" fillId="0" borderId="165" applyNumberFormat="0" applyFill="0" applyAlignment="0" applyProtection="0"/>
    <xf numFmtId="0" fontId="68" fillId="57" borderId="164" applyNumberFormat="0" applyAlignment="0" applyProtection="0"/>
    <xf numFmtId="0" fontId="65" fillId="44" borderId="161" applyNumberFormat="0" applyAlignment="0" applyProtection="0"/>
    <xf numFmtId="0" fontId="58"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0" fillId="0" borderId="165" applyNumberFormat="0" applyFill="0" applyAlignment="0" applyProtection="0"/>
    <xf numFmtId="0" fontId="16" fillId="60" borderId="163" applyNumberFormat="0" applyFont="0" applyAlignment="0" applyProtection="0"/>
    <xf numFmtId="0" fontId="65" fillId="44" borderId="161" applyNumberFormat="0" applyAlignment="0" applyProtection="0"/>
    <xf numFmtId="0" fontId="58" fillId="57" borderId="161" applyNumberFormat="0" applyAlignment="0" applyProtection="0"/>
    <xf numFmtId="0" fontId="68" fillId="57" borderId="164" applyNumberFormat="0" applyAlignment="0" applyProtection="0"/>
    <xf numFmtId="0" fontId="16" fillId="60" borderId="163" applyNumberFormat="0" applyFont="0" applyAlignment="0" applyProtection="0"/>
    <xf numFmtId="0" fontId="68" fillId="57" borderId="164" applyNumberFormat="0" applyAlignment="0" applyProtection="0"/>
    <xf numFmtId="0" fontId="75" fillId="57" borderId="161"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6" fillId="60" borderId="163" applyNumberFormat="0" applyFon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65" fillId="44" borderId="161" applyNumberFormat="0" applyAlignment="0" applyProtection="0"/>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84" fillId="57" borderId="164" applyNumberFormat="0" applyAlignment="0" applyProtection="0"/>
    <xf numFmtId="0" fontId="14" fillId="60" borderId="163" applyNumberFormat="0" applyFont="0" applyAlignment="0" applyProtection="0"/>
    <xf numFmtId="0" fontId="58" fillId="57" borderId="161" applyNumberFormat="0" applyAlignment="0" applyProtection="0"/>
    <xf numFmtId="0" fontId="65" fillId="44"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75" fillId="57"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7" fillId="0" borderId="190">
      <alignment horizontal="left" vertical="center"/>
    </xf>
    <xf numFmtId="0" fontId="81" fillId="44"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84" fillId="57" borderId="164" applyNumberFormat="0" applyAlignment="0" applyProtection="0"/>
    <xf numFmtId="0" fontId="17" fillId="0" borderId="190">
      <alignment horizontal="left" vertical="center"/>
    </xf>
    <xf numFmtId="0" fontId="84" fillId="57" borderId="164" applyNumberFormat="0" applyAlignment="0" applyProtection="0"/>
    <xf numFmtId="0" fontId="81" fillId="44" borderId="161" applyNumberFormat="0" applyAlignment="0" applyProtection="0"/>
    <xf numFmtId="0" fontId="17" fillId="0" borderId="190">
      <alignment horizontal="left" vertical="center"/>
    </xf>
    <xf numFmtId="0" fontId="17" fillId="0" borderId="190">
      <alignment horizontal="left" vertical="center"/>
    </xf>
    <xf numFmtId="0" fontId="58" fillId="57" borderId="161" applyNumberFormat="0" applyAlignment="0" applyProtection="0"/>
    <xf numFmtId="0" fontId="65" fillId="44" borderId="161" applyNumberForma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68" fillId="57" borderId="164" applyNumberFormat="0" applyAlignment="0" applyProtection="0"/>
    <xf numFmtId="0" fontId="16" fillId="60" borderId="163" applyNumberFormat="0" applyFont="0" applyAlignment="0" applyProtection="0"/>
    <xf numFmtId="0" fontId="65" fillId="44"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81" fillId="44" borderId="161" applyNumberFormat="0" applyAlignment="0" applyProtection="0"/>
    <xf numFmtId="0" fontId="58" fillId="57" borderId="161" applyNumberFormat="0" applyAlignment="0" applyProtection="0"/>
    <xf numFmtId="0" fontId="17" fillId="0" borderId="190">
      <alignment horizontal="left" vertical="center"/>
    </xf>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68"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10" fontId="54" fillId="0" borderId="0" applyFont="0" applyFill="0" applyBorder="0" applyAlignment="0" applyProtection="0"/>
    <xf numFmtId="0" fontId="16" fillId="60" borderId="163" applyNumberFormat="0" applyFont="0" applyAlignment="0" applyProtection="0"/>
    <xf numFmtId="0" fontId="75" fillId="57" borderId="161" applyNumberFormat="0" applyAlignment="0" applyProtection="0"/>
    <xf numFmtId="0" fontId="58" fillId="57" borderId="161" applyNumberFormat="0" applyAlignment="0" applyProtection="0"/>
    <xf numFmtId="0" fontId="81" fillId="44" borderId="161" applyNumberFormat="0" applyAlignment="0" applyProtection="0"/>
    <xf numFmtId="0" fontId="65" fillId="44" borderId="161" applyNumberFormat="0" applyAlignment="0" applyProtection="0"/>
    <xf numFmtId="0" fontId="75" fillId="57"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14" fillId="60" borderId="163" applyNumberFormat="0" applyFont="0" applyAlignment="0" applyProtection="0"/>
    <xf numFmtId="0" fontId="75" fillId="57"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58" fillId="57"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4" fillId="57" borderId="164" applyNumberFormat="0" applyAlignment="0" applyProtection="0"/>
    <xf numFmtId="0" fontId="16"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75" fillId="57" borderId="161" applyNumberFormat="0" applyAlignment="0" applyProtection="0"/>
    <xf numFmtId="0" fontId="84" fillId="57" borderId="164"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4" fillId="57" borderId="164" applyNumberFormat="0" applyAlignment="0" applyProtection="0"/>
    <xf numFmtId="0" fontId="68" fillId="57" borderId="164" applyNumberFormat="0" applyAlignment="0" applyProtection="0"/>
    <xf numFmtId="0" fontId="75" fillId="57" borderId="161" applyNumberFormat="0" applyAlignment="0" applyProtection="0"/>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58" fillId="57" borderId="161" applyNumberFormat="0" applyAlignment="0" applyProtection="0"/>
    <xf numFmtId="0" fontId="65" fillId="44"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7" fillId="0" borderId="190">
      <alignment horizontal="left" vertical="center"/>
    </xf>
    <xf numFmtId="0" fontId="17" fillId="0" borderId="190">
      <alignment horizontal="left" vertical="center"/>
    </xf>
    <xf numFmtId="0" fontId="65" fillId="44"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7" fillId="0" borderId="190">
      <alignment horizontal="left" vertical="center"/>
    </xf>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70" fillId="0" borderId="165" applyNumberFormat="0" applyFill="0" applyAlignment="0" applyProtection="0"/>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58"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84" fillId="57" borderId="164" applyNumberFormat="0" applyAlignment="0" applyProtection="0"/>
    <xf numFmtId="0" fontId="17" fillId="0" borderId="190">
      <alignment horizontal="left" vertical="center"/>
    </xf>
    <xf numFmtId="0" fontId="84" fillId="57" borderId="164" applyNumberFormat="0" applyAlignment="0" applyProtection="0"/>
    <xf numFmtId="0" fontId="84" fillId="57" borderId="164"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0" fillId="0" borderId="165" applyNumberFormat="0" applyFill="0" applyAlignment="0" applyProtection="0"/>
    <xf numFmtId="0" fontId="65" fillId="44" borderId="161" applyNumberFormat="0" applyAlignment="0" applyProtection="0"/>
    <xf numFmtId="0" fontId="58"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58"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1" fillId="44" borderId="161" applyNumberFormat="0" applyAlignment="0" applyProtection="0"/>
    <xf numFmtId="0" fontId="70" fillId="0" borderId="165" applyNumberFormat="0" applyFill="0" applyAlignment="0" applyProtection="0"/>
    <xf numFmtId="0" fontId="16" fillId="60" borderId="163" applyNumberFormat="0" applyFont="0" applyAlignment="0" applyProtection="0"/>
    <xf numFmtId="0" fontId="75" fillId="57" borderId="161" applyNumberFormat="0" applyAlignment="0" applyProtection="0"/>
    <xf numFmtId="0" fontId="70" fillId="0" borderId="165" applyNumberFormat="0" applyFill="0" applyAlignment="0" applyProtection="0"/>
    <xf numFmtId="0" fontId="68" fillId="57" borderId="164" applyNumberFormat="0" applyAlignment="0" applyProtection="0"/>
    <xf numFmtId="0" fontId="58" fillId="57" borderId="161" applyNumberFormat="0" applyAlignment="0" applyProtection="0"/>
    <xf numFmtId="0" fontId="65" fillId="44"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65" fillId="44" borderId="161" applyNumberFormat="0" applyAlignment="0" applyProtection="0"/>
    <xf numFmtId="0" fontId="58" fillId="57" borderId="161" applyNumberFormat="0" applyAlignment="0" applyProtection="0"/>
    <xf numFmtId="0" fontId="65" fillId="44"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1" fillId="44"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65" fillId="44" borderId="198" applyNumberFormat="0" applyAlignment="0" applyProtection="0"/>
    <xf numFmtId="0" fontId="58" fillId="57" borderId="198" applyNumberFormat="0" applyAlignment="0" applyProtection="0"/>
    <xf numFmtId="0" fontId="68" fillId="57" borderId="205" applyNumberFormat="0" applyAlignment="0" applyProtection="0"/>
    <xf numFmtId="0" fontId="17" fillId="0" borderId="207">
      <alignment horizontal="left" vertical="center"/>
    </xf>
    <xf numFmtId="0" fontId="16" fillId="60" borderId="199" applyNumberFormat="0" applyFont="0" applyAlignment="0" applyProtection="0"/>
    <xf numFmtId="0" fontId="68" fillId="57" borderId="200" applyNumberFormat="0" applyAlignment="0" applyProtection="0"/>
    <xf numFmtId="0" fontId="75" fillId="57" borderId="192"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16" fillId="60" borderId="204" applyNumberFormat="0" applyFon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75" fillId="57" borderId="192" applyNumberFormat="0" applyAlignment="0" applyProtection="0"/>
    <xf numFmtId="0" fontId="75" fillId="57" borderId="192" applyNumberFormat="0" applyAlignment="0" applyProtection="0"/>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75" fillId="57" borderId="203" applyNumberFormat="0" applyAlignment="0" applyProtection="0"/>
    <xf numFmtId="0" fontId="75" fillId="57" borderId="192" applyNumberFormat="0" applyAlignment="0" applyProtection="0"/>
    <xf numFmtId="0" fontId="65" fillId="44" borderId="203" applyNumberFormat="0" applyAlignment="0" applyProtection="0"/>
    <xf numFmtId="0" fontId="84" fillId="57" borderId="200" applyNumberFormat="0" applyAlignment="0" applyProtection="0"/>
    <xf numFmtId="0" fontId="75" fillId="57" borderId="198" applyNumberFormat="0" applyAlignment="0" applyProtection="0"/>
    <xf numFmtId="0" fontId="75" fillId="57" borderId="198" applyNumberFormat="0" applyAlignment="0" applyProtection="0"/>
    <xf numFmtId="0" fontId="84" fillId="57" borderId="200" applyNumberFormat="0" applyAlignment="0" applyProtection="0"/>
    <xf numFmtId="0" fontId="14" fillId="60" borderId="199" applyNumberFormat="0" applyFont="0" applyAlignment="0" applyProtection="0"/>
    <xf numFmtId="0" fontId="58" fillId="57" borderId="192" applyNumberFormat="0" applyAlignment="0" applyProtection="0"/>
    <xf numFmtId="0" fontId="65" fillId="44"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75" fillId="57" borderId="192" applyNumberFormat="0" applyAlignment="0" applyProtection="0"/>
    <xf numFmtId="0" fontId="16" fillId="60" borderId="193" applyNumberFormat="0" applyFont="0" applyAlignment="0" applyProtection="0"/>
    <xf numFmtId="0" fontId="68" fillId="57" borderId="194" applyNumberFormat="0" applyAlignment="0" applyProtection="0"/>
    <xf numFmtId="0" fontId="70" fillId="0" borderId="195" applyNumberFormat="0" applyFill="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8" applyNumberFormat="0" applyAlignment="0" applyProtection="0"/>
    <xf numFmtId="0" fontId="75" fillId="57" borderId="198"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75" fillId="57" borderId="198" applyNumberFormat="0" applyAlignment="0" applyProtection="0"/>
    <xf numFmtId="0" fontId="75" fillId="57" borderId="192" applyNumberFormat="0" applyAlignment="0" applyProtection="0"/>
    <xf numFmtId="0" fontId="17" fillId="0" borderId="207">
      <alignment horizontal="left" vertical="center"/>
    </xf>
    <xf numFmtId="0" fontId="75" fillId="57" borderId="198" applyNumberFormat="0" applyAlignment="0" applyProtection="0"/>
    <xf numFmtId="0" fontId="14" fillId="60" borderId="199" applyNumberFormat="0" applyFont="0" applyAlignment="0" applyProtection="0"/>
    <xf numFmtId="0" fontId="14" fillId="60" borderId="193" applyNumberFormat="0" applyFont="0" applyAlignment="0" applyProtection="0"/>
    <xf numFmtId="0" fontId="75" fillId="57" borderId="203"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7" fillId="0" borderId="202">
      <alignment horizontal="left" vertical="center"/>
    </xf>
    <xf numFmtId="0" fontId="81" fillId="44" borderId="198" applyNumberFormat="0" applyAlignment="0" applyProtection="0"/>
    <xf numFmtId="0" fontId="14" fillId="60" borderId="199" applyNumberFormat="0" applyFont="0" applyAlignment="0" applyProtection="0"/>
    <xf numFmtId="0" fontId="75" fillId="57" borderId="192" applyNumberFormat="0" applyAlignment="0" applyProtection="0"/>
    <xf numFmtId="0" fontId="84" fillId="57" borderId="200" applyNumberFormat="0" applyAlignment="0" applyProtection="0"/>
    <xf numFmtId="0" fontId="17" fillId="0" borderId="196">
      <alignment horizontal="left" vertical="center"/>
    </xf>
    <xf numFmtId="0" fontId="84" fillId="57" borderId="194" applyNumberFormat="0" applyAlignment="0" applyProtection="0"/>
    <xf numFmtId="0" fontId="81" fillId="44" borderId="198" applyNumberFormat="0" applyAlignment="0" applyProtection="0"/>
    <xf numFmtId="0" fontId="17" fillId="0" borderId="196">
      <alignment horizontal="left" vertical="center"/>
    </xf>
    <xf numFmtId="0" fontId="17" fillId="0" borderId="202">
      <alignment horizontal="left" vertical="center"/>
    </xf>
    <xf numFmtId="0" fontId="58" fillId="57" borderId="192" applyNumberFormat="0" applyAlignment="0" applyProtection="0"/>
    <xf numFmtId="0" fontId="65" fillId="44" borderId="192" applyNumberFormat="0" applyAlignment="0" applyProtection="0"/>
    <xf numFmtId="0" fontId="68" fillId="57" borderId="194" applyNumberFormat="0" applyAlignment="0" applyProtection="0"/>
    <xf numFmtId="0" fontId="70" fillId="0" borderId="195" applyNumberFormat="0" applyFill="0" applyAlignment="0" applyProtection="0"/>
    <xf numFmtId="0" fontId="75" fillId="57" borderId="198"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75" fillId="57" borderId="198" applyNumberFormat="0" applyAlignment="0" applyProtection="0"/>
    <xf numFmtId="0" fontId="75" fillId="57"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75" fillId="57" borderId="198" applyNumberFormat="0" applyAlignment="0" applyProtection="0"/>
    <xf numFmtId="0" fontId="75" fillId="57" borderId="198" applyNumberFormat="0" applyAlignment="0" applyProtection="0"/>
    <xf numFmtId="0" fontId="75" fillId="57" borderId="192" applyNumberFormat="0" applyAlignment="0" applyProtection="0"/>
    <xf numFmtId="0" fontId="75" fillId="57" borderId="198" applyNumberFormat="0" applyAlignment="0" applyProtection="0"/>
    <xf numFmtId="0" fontId="75" fillId="57" borderId="203" applyNumberFormat="0" applyAlignment="0" applyProtection="0"/>
    <xf numFmtId="0" fontId="14" fillId="60" borderId="193" applyNumberFormat="0" applyFont="0" applyAlignment="0" applyProtection="0"/>
    <xf numFmtId="0" fontId="75" fillId="57" borderId="203" applyNumberFormat="0" applyAlignment="0" applyProtection="0"/>
    <xf numFmtId="0" fontId="81" fillId="44" borderId="192" applyNumberFormat="0" applyAlignment="0" applyProtection="0"/>
    <xf numFmtId="0" fontId="17" fillId="0" borderId="202">
      <alignment horizontal="left" vertical="center"/>
    </xf>
    <xf numFmtId="0" fontId="81" fillId="44" borderId="198"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2" applyNumberFormat="0" applyAlignment="0" applyProtection="0"/>
    <xf numFmtId="0" fontId="75" fillId="57" borderId="198" applyNumberFormat="0" applyAlignment="0" applyProtection="0"/>
    <xf numFmtId="0" fontId="14" fillId="60" borderId="199" applyNumberFormat="0" applyFont="0" applyAlignment="0" applyProtection="0"/>
    <xf numFmtId="0" fontId="68" fillId="57" borderId="194" applyNumberFormat="0" applyAlignment="0" applyProtection="0"/>
    <xf numFmtId="0" fontId="75" fillId="57" borderId="192" applyNumberFormat="0" applyAlignment="0" applyProtection="0"/>
    <xf numFmtId="0" fontId="75" fillId="57" borderId="198"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8" applyNumberFormat="0" applyAlignment="0" applyProtection="0"/>
    <xf numFmtId="0" fontId="16" fillId="60" borderId="193" applyNumberFormat="0" applyFont="0" applyAlignment="0" applyProtection="0"/>
    <xf numFmtId="0" fontId="75" fillId="57" borderId="192" applyNumberFormat="0" applyAlignment="0" applyProtection="0"/>
    <xf numFmtId="0" fontId="58" fillId="57" borderId="192" applyNumberFormat="0" applyAlignment="0" applyProtection="0"/>
    <xf numFmtId="0" fontId="81" fillId="44" borderId="198" applyNumberFormat="0" applyAlignment="0" applyProtection="0"/>
    <xf numFmtId="0" fontId="65" fillId="44" borderId="192" applyNumberFormat="0" applyAlignment="0" applyProtection="0"/>
    <xf numFmtId="0" fontId="75" fillId="57" borderId="192" applyNumberFormat="0" applyAlignment="0" applyProtection="0"/>
    <xf numFmtId="0" fontId="16" fillId="60" borderId="193" applyNumberFormat="0" applyFont="0" applyAlignment="0" applyProtection="0"/>
    <xf numFmtId="0" fontId="68" fillId="57" borderId="194" applyNumberFormat="0" applyAlignment="0" applyProtection="0"/>
    <xf numFmtId="0" fontId="70" fillId="0" borderId="195" applyNumberFormat="0" applyFill="0" applyAlignment="0" applyProtection="0"/>
    <xf numFmtId="0" fontId="14" fillId="60" borderId="199" applyNumberFormat="0" applyFont="0" applyAlignment="0" applyProtection="0"/>
    <xf numFmtId="0" fontId="75" fillId="57" borderId="198" applyNumberFormat="0" applyAlignment="0" applyProtection="0"/>
    <xf numFmtId="0" fontId="14" fillId="60" borderId="199" applyNumberFormat="0" applyFon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58" fillId="57" borderId="192" applyNumberFormat="0" applyAlignment="0" applyProtection="0"/>
    <xf numFmtId="0" fontId="14" fillId="60" borderId="199" applyNumberFormat="0" applyFont="0" applyAlignment="0" applyProtection="0"/>
    <xf numFmtId="0" fontId="75" fillId="57" borderId="192" applyNumberFormat="0" applyAlignment="0" applyProtection="0"/>
    <xf numFmtId="0" fontId="75" fillId="57"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4" fillId="57" borderId="200" applyNumberFormat="0" applyAlignment="0" applyProtection="0"/>
    <xf numFmtId="0" fontId="16" fillId="60" borderId="193" applyNumberFormat="0" applyFont="0" applyAlignment="0" applyProtection="0"/>
    <xf numFmtId="0" fontId="75" fillId="57" borderId="198" applyNumberFormat="0" applyAlignment="0" applyProtection="0"/>
    <xf numFmtId="0" fontId="75" fillId="57" borderId="192"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75" fillId="57"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17" fillId="0" borderId="196">
      <alignment horizontal="left" vertical="center"/>
    </xf>
    <xf numFmtId="0" fontId="75" fillId="57" borderId="198" applyNumberFormat="0" applyAlignment="0" applyProtection="0"/>
    <xf numFmtId="0" fontId="75" fillId="57" borderId="192" applyNumberFormat="0" applyAlignment="0" applyProtection="0"/>
    <xf numFmtId="0" fontId="17" fillId="0" borderId="196">
      <alignment horizontal="left" vertical="center"/>
    </xf>
    <xf numFmtId="0" fontId="75" fillId="57" borderId="192" applyNumberFormat="0" applyAlignment="0" applyProtection="0"/>
    <xf numFmtId="0" fontId="84" fillId="57" borderId="200" applyNumberFormat="0" applyAlignment="0" applyProtection="0"/>
    <xf numFmtId="0" fontId="75" fillId="57" borderId="192" applyNumberFormat="0" applyAlignment="0" applyProtection="0"/>
    <xf numFmtId="0" fontId="81" fillId="44" borderId="198" applyNumberFormat="0" applyAlignment="0" applyProtection="0"/>
    <xf numFmtId="0" fontId="81" fillId="44" borderId="192" applyNumberFormat="0" applyAlignment="0" applyProtection="0"/>
    <xf numFmtId="0" fontId="84" fillId="57" borderId="194" applyNumberFormat="0" applyAlignment="0" applyProtection="0"/>
    <xf numFmtId="0" fontId="68" fillId="57" borderId="200" applyNumberFormat="0" applyAlignment="0" applyProtection="0"/>
    <xf numFmtId="0" fontId="75" fillId="57" borderId="198" applyNumberFormat="0" applyAlignment="0" applyProtection="0"/>
    <xf numFmtId="0" fontId="17" fillId="0" borderId="202">
      <alignment horizontal="left" vertical="center"/>
    </xf>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2" applyNumberFormat="0" applyAlignment="0" applyProtection="0"/>
    <xf numFmtId="0" fontId="81" fillId="44" borderId="192" applyNumberFormat="0" applyAlignment="0" applyProtection="0"/>
    <xf numFmtId="0" fontId="14" fillId="60" borderId="193" applyNumberFormat="0" applyFont="0" applyAlignment="0" applyProtection="0"/>
    <xf numFmtId="0" fontId="75" fillId="57" borderId="198" applyNumberFormat="0" applyAlignment="0" applyProtection="0"/>
    <xf numFmtId="0" fontId="75" fillId="57" borderId="192" applyNumberFormat="0" applyAlignment="0" applyProtection="0"/>
    <xf numFmtId="0" fontId="75" fillId="57" borderId="198" applyNumberFormat="0" applyAlignment="0" applyProtection="0"/>
    <xf numFmtId="10" fontId="16" fillId="3" borderId="208" applyNumberFormat="0" applyBorder="0" applyAlignment="0" applyProtection="0"/>
    <xf numFmtId="0" fontId="75" fillId="57" borderId="198" applyNumberFormat="0" applyAlignment="0" applyProtection="0"/>
    <xf numFmtId="0" fontId="58" fillId="57" borderId="192" applyNumberFormat="0" applyAlignment="0" applyProtection="0"/>
    <xf numFmtId="0" fontId="65" fillId="44" borderId="192" applyNumberFormat="0" applyAlignment="0" applyProtection="0"/>
    <xf numFmtId="0" fontId="16" fillId="60" borderId="193" applyNumberFormat="0" applyFont="0" applyAlignment="0" applyProtection="0"/>
    <xf numFmtId="0" fontId="68" fillId="57" borderId="194" applyNumberFormat="0" applyAlignment="0" applyProtection="0"/>
    <xf numFmtId="0" fontId="70" fillId="0" borderId="195" applyNumberFormat="0" applyFill="0" applyAlignment="0" applyProtection="0"/>
    <xf numFmtId="0" fontId="75" fillId="57" borderId="192" applyNumberFormat="0" applyAlignment="0" applyProtection="0"/>
    <xf numFmtId="0" fontId="75" fillId="57" borderId="198"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7" fillId="0" borderId="202">
      <alignment horizontal="left" vertical="center"/>
    </xf>
    <xf numFmtId="0" fontId="17" fillId="0" borderId="202">
      <alignment horizontal="left" vertical="center"/>
    </xf>
    <xf numFmtId="0" fontId="65" fillId="44" borderId="192" applyNumberFormat="0" applyAlignment="0" applyProtection="0"/>
    <xf numFmtId="0" fontId="75" fillId="57" borderId="192"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17" fillId="0" borderId="196">
      <alignment horizontal="left" vertical="center"/>
    </xf>
    <xf numFmtId="0" fontId="84" fillId="57" borderId="200" applyNumberFormat="0" applyAlignment="0" applyProtection="0"/>
    <xf numFmtId="0" fontId="75" fillId="57" borderId="192" applyNumberFormat="0" applyAlignment="0" applyProtection="0"/>
    <xf numFmtId="0" fontId="75" fillId="57" borderId="198" applyNumberFormat="0" applyAlignment="0" applyProtection="0"/>
    <xf numFmtId="0" fontId="70" fillId="0" borderId="195" applyNumberFormat="0" applyFill="0" applyAlignment="0" applyProtection="0"/>
    <xf numFmtId="0" fontId="84" fillId="57" borderId="194" applyNumberFormat="0" applyAlignment="0" applyProtection="0"/>
    <xf numFmtId="0" fontId="75" fillId="57" borderId="198" applyNumberFormat="0" applyAlignment="0" applyProtection="0"/>
    <xf numFmtId="0" fontId="75" fillId="57" borderId="203" applyNumberFormat="0" applyAlignment="0" applyProtection="0"/>
    <xf numFmtId="0" fontId="75" fillId="57" borderId="192" applyNumberFormat="0" applyAlignment="0" applyProtection="0"/>
    <xf numFmtId="0" fontId="75" fillId="57" borderId="198"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58" fillId="57" borderId="192" applyNumberFormat="0" applyAlignment="0" applyProtection="0"/>
    <xf numFmtId="0" fontId="75" fillId="57" borderId="198"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17" fillId="0" borderId="207">
      <alignment horizontal="left" vertical="center"/>
    </xf>
    <xf numFmtId="0" fontId="75" fillId="57" borderId="192" applyNumberFormat="0" applyAlignment="0" applyProtection="0"/>
    <xf numFmtId="0" fontId="84" fillId="57" borderId="200" applyNumberFormat="0" applyAlignment="0" applyProtection="0"/>
    <xf numFmtId="0" fontId="17" fillId="0" borderId="196">
      <alignment horizontal="left" vertical="center"/>
    </xf>
    <xf numFmtId="0" fontId="84" fillId="57" borderId="200" applyNumberFormat="0" applyAlignment="0" applyProtection="0"/>
    <xf numFmtId="0" fontId="84" fillId="57" borderId="200"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7" fillId="0" borderId="207">
      <alignment horizontal="left" vertical="center"/>
    </xf>
    <xf numFmtId="0" fontId="70" fillId="0" borderId="201" applyNumberFormat="0" applyFill="0" applyAlignment="0" applyProtection="0"/>
    <xf numFmtId="0" fontId="65" fillId="44" borderId="198" applyNumberFormat="0" applyAlignment="0" applyProtection="0"/>
    <xf numFmtId="0" fontId="58" fillId="57" borderId="198"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17" fillId="0" borderId="202">
      <alignment horizontal="left" vertical="center"/>
    </xf>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8" applyNumberFormat="0" applyAlignment="0" applyProtection="0"/>
    <xf numFmtId="0" fontId="81" fillId="44" borderId="203"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75" fillId="57" borderId="198" applyNumberFormat="0" applyAlignment="0" applyProtection="0"/>
    <xf numFmtId="0" fontId="84" fillId="57" borderId="200" applyNumberFormat="0" applyAlignment="0" applyProtection="0"/>
    <xf numFmtId="0" fontId="84" fillId="57" borderId="200" applyNumberFormat="0" applyAlignment="0" applyProtection="0"/>
    <xf numFmtId="0" fontId="75" fillId="57" borderId="192"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58"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17" fillId="0" borderId="207">
      <alignment horizontal="left" vertical="center"/>
    </xf>
    <xf numFmtId="0" fontId="17" fillId="0" borderId="207">
      <alignment horizontal="left" vertical="center"/>
    </xf>
    <xf numFmtId="0" fontId="81" fillId="44" borderId="203" applyNumberFormat="0" applyAlignment="0" applyProtection="0"/>
    <xf numFmtId="0" fontId="70" fillId="0" borderId="206" applyNumberFormat="0" applyFill="0" applyAlignment="0" applyProtection="0"/>
    <xf numFmtId="0" fontId="16" fillId="60" borderId="193" applyNumberFormat="0" applyFont="0" applyAlignment="0" applyProtection="0"/>
    <xf numFmtId="0" fontId="75" fillId="57" borderId="192" applyNumberFormat="0" applyAlignment="0" applyProtection="0"/>
    <xf numFmtId="0" fontId="70" fillId="0" borderId="195" applyNumberFormat="0" applyFill="0" applyAlignment="0" applyProtection="0"/>
    <xf numFmtId="0" fontId="68" fillId="57" borderId="194" applyNumberFormat="0" applyAlignment="0" applyProtection="0"/>
    <xf numFmtId="0" fontId="58" fillId="57" borderId="198" applyNumberFormat="0" applyAlignment="0" applyProtection="0"/>
    <xf numFmtId="0" fontId="65" fillId="44" borderId="198" applyNumberFormat="0" applyAlignment="0" applyProtection="0"/>
    <xf numFmtId="0" fontId="16" fillId="60" borderId="199" applyNumberFormat="0" applyFont="0" applyAlignment="0" applyProtection="0"/>
    <xf numFmtId="0" fontId="68" fillId="57" borderId="200" applyNumberFormat="0" applyAlignment="0" applyProtection="0"/>
    <xf numFmtId="0" fontId="70" fillId="0" borderId="201" applyNumberFormat="0" applyFill="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75" fillId="57" borderId="192" applyNumberFormat="0" applyAlignment="0" applyProtection="0"/>
    <xf numFmtId="0" fontId="65" fillId="44" borderId="192" applyNumberFormat="0" applyAlignment="0" applyProtection="0"/>
    <xf numFmtId="0" fontId="17" fillId="0" borderId="207">
      <alignment horizontal="left" vertical="center"/>
    </xf>
    <xf numFmtId="0" fontId="58" fillId="57" borderId="198" applyNumberFormat="0" applyAlignment="0" applyProtection="0"/>
    <xf numFmtId="0" fontId="65" fillId="44" borderId="198" applyNumberFormat="0" applyAlignment="0" applyProtection="0"/>
    <xf numFmtId="0" fontId="16" fillId="60" borderId="199" applyNumberFormat="0" applyFont="0" applyAlignment="0" applyProtection="0"/>
    <xf numFmtId="0" fontId="68" fillId="57" borderId="200" applyNumberFormat="0" applyAlignment="0" applyProtection="0"/>
    <xf numFmtId="0" fontId="70" fillId="0" borderId="201" applyNumberFormat="0" applyFill="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1" fillId="44" borderId="203" applyNumberFormat="0" applyAlignment="0" applyProtection="0"/>
    <xf numFmtId="0" fontId="17" fillId="0" borderId="207">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1" applyNumberFormat="0" applyFont="0" applyAlignment="0" applyProtection="0"/>
    <xf numFmtId="0" fontId="4" fillId="0" borderId="0"/>
    <xf numFmtId="0" fontId="4" fillId="0" borderId="0"/>
    <xf numFmtId="0" fontId="14" fillId="0" borderId="0"/>
    <xf numFmtId="0" fontId="14" fillId="0" borderId="0"/>
    <xf numFmtId="0" fontId="58" fillId="57" borderId="173" applyNumberFormat="0" applyAlignment="0" applyProtection="0"/>
    <xf numFmtId="0" fontId="4" fillId="0" borderId="0"/>
    <xf numFmtId="0" fontId="4" fillId="0" borderId="0"/>
    <xf numFmtId="0" fontId="16" fillId="60" borderId="175" applyNumberFormat="0" applyFont="0" applyAlignment="0" applyProtection="0"/>
    <xf numFmtId="0" fontId="70" fillId="0" borderId="206" applyNumberFormat="0" applyFill="0" applyAlignment="0" applyProtection="0"/>
    <xf numFmtId="43" fontId="4" fillId="0" borderId="0" applyFont="0" applyFill="0" applyBorder="0" applyAlignment="0" applyProtection="0"/>
    <xf numFmtId="0" fontId="14" fillId="60" borderId="175"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3" applyNumberFormat="0" applyAlignment="0" applyProtection="0"/>
    <xf numFmtId="0" fontId="58" fillId="57" borderId="173"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5"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3"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08"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4" fillId="0" borderId="0"/>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9" fillId="0" borderId="174" applyNumberFormat="0" applyFill="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5" fillId="44" borderId="173" applyNumberFormat="0" applyAlignment="0" applyProtection="0"/>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75" fillId="57"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75" fillId="57"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79" fillId="0" borderId="174" applyNumberFormat="0" applyFill="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68"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58" fillId="57" borderId="173" applyNumberFormat="0" applyAlignment="0" applyProtection="0"/>
    <xf numFmtId="0" fontId="70" fillId="0" borderId="206" applyNumberFormat="0" applyFill="0" applyAlignment="0" applyProtection="0"/>
    <xf numFmtId="0" fontId="75" fillId="57" borderId="173" applyNumberFormat="0" applyAlignment="0" applyProtection="0"/>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81" fillId="44" borderId="173" applyNumberFormat="0" applyAlignment="0" applyProtection="0"/>
    <xf numFmtId="0" fontId="64"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0" fillId="0" borderId="206" applyNumberFormat="0" applyFill="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65" fillId="44" borderId="173" applyNumberFormat="0" applyAlignment="0" applyProtection="0"/>
    <xf numFmtId="0" fontId="75" fillId="57" borderId="173" applyNumberFormat="0" applyAlignment="0" applyProtection="0"/>
    <xf numFmtId="0" fontId="68" fillId="57" borderId="205"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10" fontId="16" fillId="3" borderId="208" applyNumberFormat="0" applyBorder="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7" fillId="0" borderId="207">
      <alignment horizontal="left" vertical="center"/>
    </xf>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75" fillId="57" borderId="173" applyNumberFormat="0" applyAlignment="0" applyProtection="0"/>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58" fillId="57"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16" fillId="60" borderId="175" applyNumberFormat="0" applyFon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17" fillId="0" borderId="207">
      <alignment horizontal="left" vertical="center"/>
    </xf>
    <xf numFmtId="0" fontId="84" fillId="57" borderId="205" applyNumberFormat="0" applyAlignment="0" applyProtection="0"/>
    <xf numFmtId="0" fontId="17" fillId="0" borderId="207">
      <alignment horizontal="left" vertical="center"/>
    </xf>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207">
      <alignment horizontal="left" vertical="center"/>
    </xf>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10" fontId="16" fillId="3" borderId="208" applyNumberFormat="0" applyBorder="0" applyAlignment="0" applyProtection="0"/>
    <xf numFmtId="0" fontId="70" fillId="0" borderId="206" applyNumberFormat="0" applyFill="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10" fontId="16" fillId="3" borderId="208" applyNumberFormat="0" applyBorder="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0" fillId="0" borderId="206" applyNumberFormat="0" applyFill="0" applyAlignment="0" applyProtection="0"/>
    <xf numFmtId="0" fontId="84" fillId="57" borderId="205" applyNumberFormat="0" applyAlignment="0" applyProtection="0"/>
    <xf numFmtId="0" fontId="84"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65"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9" fillId="0" borderId="174" applyNumberFormat="0" applyFill="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70" fillId="0" borderId="206" applyNumberFormat="0" applyFill="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68"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9" fillId="0" borderId="174" applyNumberFormat="0" applyFill="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9" fillId="0" borderId="174" applyNumberFormat="0" applyFill="0" applyAlignment="0" applyProtection="0"/>
    <xf numFmtId="0" fontId="58"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64" fillId="0" borderId="174" applyNumberFormat="0" applyFill="0" applyAlignment="0" applyProtection="0"/>
    <xf numFmtId="0" fontId="14" fillId="60" borderId="175" applyNumberFormat="0" applyFont="0" applyAlignment="0" applyProtection="0"/>
    <xf numFmtId="0" fontId="17" fillId="0" borderId="207">
      <alignment horizontal="left" vertical="center"/>
    </xf>
    <xf numFmtId="0" fontId="70" fillId="0" borderId="206" applyNumberFormat="0" applyFill="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70" fillId="0" borderId="206" applyNumberFormat="0" applyFill="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68"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84" fillId="57" borderId="205"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84" fillId="57" borderId="205" applyNumberFormat="0" applyAlignment="0" applyProtection="0"/>
    <xf numFmtId="0" fontId="70" fillId="0" borderId="206" applyNumberFormat="0" applyFill="0" applyAlignment="0" applyProtection="0"/>
    <xf numFmtId="0" fontId="17" fillId="0" borderId="207">
      <alignment horizontal="left" vertical="center"/>
    </xf>
    <xf numFmtId="0" fontId="14" fillId="60" borderId="175" applyNumberFormat="0" applyFont="0" applyAlignment="0" applyProtection="0"/>
    <xf numFmtId="0" fontId="16" fillId="60" borderId="175" applyNumberFormat="0" applyFon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79" fillId="0" borderId="174" applyNumberFormat="0" applyFill="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79" fillId="0" borderId="174" applyNumberFormat="0" applyFill="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58" fillId="57" borderId="173" applyNumberFormat="0" applyAlignment="0" applyProtection="0"/>
    <xf numFmtId="0" fontId="17" fillId="0" borderId="207">
      <alignment horizontal="left" vertical="center"/>
    </xf>
    <xf numFmtId="0" fontId="75" fillId="57" borderId="173" applyNumberFormat="0" applyAlignment="0" applyProtection="0"/>
    <xf numFmtId="0" fontId="17" fillId="0" borderId="207">
      <alignment horizontal="left" vertical="center"/>
    </xf>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17" fillId="0" borderId="207">
      <alignment horizontal="left" vertical="center"/>
    </xf>
    <xf numFmtId="0" fontId="84" fillId="57" borderId="205" applyNumberFormat="0" applyAlignment="0" applyProtection="0"/>
    <xf numFmtId="0" fontId="16"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10" fontId="16" fillId="3" borderId="208" applyNumberFormat="0" applyBorder="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68"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6"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65" fillId="44"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10" fontId="16" fillId="3" borderId="208" applyNumberFormat="0" applyBorder="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0" fillId="0" borderId="206" applyNumberFormat="0" applyFill="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58" fillId="57" borderId="173" applyNumberFormat="0" applyAlignment="0" applyProtection="0"/>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14" fillId="60" borderId="175" applyNumberFormat="0" applyFont="0" applyAlignment="0" applyProtection="0"/>
    <xf numFmtId="0" fontId="81" fillId="44" borderId="173" applyNumberFormat="0" applyAlignment="0" applyProtection="0"/>
    <xf numFmtId="0" fontId="68"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14" fillId="60" borderId="175" applyNumberFormat="0" applyFont="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68"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65"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16"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68"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10" fontId="16" fillId="3" borderId="208" applyNumberFormat="0" applyBorder="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207">
      <alignment horizontal="left" vertical="center"/>
    </xf>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10" fontId="16" fillId="3" borderId="208" applyNumberFormat="0" applyBorder="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18">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37" fontId="24" fillId="0" borderId="22" xfId="0" applyNumberFormat="1"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6" fillId="0" borderId="69" xfId="29" applyNumberFormat="1" applyFont="1" applyFill="1" applyBorder="1" applyAlignment="1">
      <alignment horizontal="right" vertical="center"/>
    </xf>
    <xf numFmtId="5" fontId="29" fillId="0" borderId="70" xfId="29" applyNumberFormat="1" applyFont="1" applyFill="1" applyBorder="1" applyAlignment="1">
      <alignment horizontal="right" vertical="center"/>
    </xf>
    <xf numFmtId="0" fontId="29" fillId="0" borderId="85" xfId="29" applyFont="1" applyBorder="1" applyAlignment="1">
      <alignment horizontal="left" vertical="center" wrapText="1"/>
    </xf>
    <xf numFmtId="5" fontId="26" fillId="0" borderId="86" xfId="29" applyNumberFormat="1" applyFont="1" applyFill="1" applyBorder="1" applyAlignment="1">
      <alignment horizontal="right" vertical="center"/>
    </xf>
    <xf numFmtId="0" fontId="29" fillId="0" borderId="87" xfId="29" applyFont="1" applyBorder="1" applyAlignment="1">
      <alignment horizontal="left" vertical="center" wrapText="1"/>
    </xf>
    <xf numFmtId="5" fontId="29" fillId="0" borderId="88"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2" xfId="29" applyFont="1" applyBorder="1" applyAlignment="1">
      <alignment horizontal="left" vertical="center" wrapText="1"/>
    </xf>
    <xf numFmtId="5" fontId="29" fillId="0" borderId="71"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0"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0" xfId="29" applyNumberFormat="1" applyFont="1" applyFill="1" applyBorder="1" applyAlignment="1">
      <alignment horizontal="right" vertical="center"/>
    </xf>
    <xf numFmtId="5" fontId="29" fillId="0" borderId="75"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3" xfId="29" applyNumberFormat="1" applyFont="1" applyBorder="1" applyAlignment="1">
      <alignment horizontal="center" vertical="center"/>
    </xf>
    <xf numFmtId="5" fontId="26" fillId="0" borderId="94" xfId="29" applyNumberFormat="1" applyFont="1" applyFill="1" applyBorder="1" applyAlignment="1">
      <alignment horizontal="right" vertical="center"/>
    </xf>
    <xf numFmtId="5" fontId="26" fillId="0" borderId="95" xfId="29" applyNumberFormat="1" applyFont="1" applyFill="1" applyBorder="1" applyAlignment="1">
      <alignment horizontal="right" vertical="center"/>
    </xf>
    <xf numFmtId="5" fontId="26" fillId="0" borderId="96" xfId="29" applyNumberFormat="1" applyFont="1" applyFill="1" applyBorder="1" applyAlignment="1">
      <alignment horizontal="right" vertical="center"/>
    </xf>
    <xf numFmtId="5" fontId="26" fillId="0" borderId="97" xfId="29" applyNumberFormat="1" applyFont="1" applyFill="1" applyBorder="1" applyAlignment="1">
      <alignment horizontal="right" vertical="center"/>
    </xf>
    <xf numFmtId="5" fontId="29"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9" fillId="0" borderId="99" xfId="29" applyNumberFormat="1" applyFont="1" applyFill="1" applyBorder="1" applyAlignment="1">
      <alignment horizontal="right" vertical="center"/>
    </xf>
    <xf numFmtId="37" fontId="26" fillId="0" borderId="95" xfId="29" applyNumberFormat="1" applyFont="1" applyFill="1" applyBorder="1" applyAlignment="1">
      <alignment horizontal="right" vertical="center"/>
    </xf>
    <xf numFmtId="7" fontId="26" fillId="0" borderId="100" xfId="29" applyNumberFormat="1" applyFont="1" applyFill="1" applyBorder="1" applyAlignment="1">
      <alignment horizontal="right" vertical="center"/>
    </xf>
    <xf numFmtId="5" fontId="29" fillId="0" borderId="101" xfId="29" applyNumberFormat="1" applyFont="1" applyFill="1" applyBorder="1" applyAlignment="1">
      <alignment horizontal="right" vertical="center"/>
    </xf>
    <xf numFmtId="7" fontId="29" fillId="0" borderId="92" xfId="29" applyNumberFormat="1" applyFont="1" applyFill="1" applyBorder="1" applyAlignment="1">
      <alignment horizontal="right" vertical="center"/>
    </xf>
    <xf numFmtId="0" fontId="24" fillId="0" borderId="102"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4"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0" xfId="0" applyNumberFormat="1" applyFont="1" applyBorder="1" applyAlignment="1">
      <alignment horizontal="center" vertical="center" wrapText="1"/>
    </xf>
    <xf numFmtId="0" fontId="24" fillId="0" borderId="102"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applyAlignment="1">
      <alignment vertical="center" wrapText="1"/>
    </xf>
    <xf numFmtId="5" fontId="24" fillId="0" borderId="1" xfId="4" applyFont="1" applyFill="1" applyBorder="1" applyAlignment="1">
      <alignment vertical="center" wrapText="1"/>
    </xf>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3" xfId="4" applyFont="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1" xfId="4" applyFont="1" applyBorder="1" applyAlignment="1">
      <alignment vertical="center"/>
    </xf>
    <xf numFmtId="5" fontId="22" fillId="0" borderId="21"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4" xfId="1" applyNumberFormat="1" applyFont="1" applyFill="1" applyBorder="1" applyAlignment="1">
      <alignment vertical="center"/>
    </xf>
    <xf numFmtId="175" fontId="24" fillId="0" borderId="75"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4"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0" xfId="4" applyFont="1" applyFill="1" applyBorder="1"/>
    <xf numFmtId="5" fontId="22" fillId="0" borderId="208" xfId="4" applyFont="1" applyFill="1" applyBorder="1"/>
    <xf numFmtId="5" fontId="22" fillId="0" borderId="35" xfId="4" applyFont="1" applyFill="1" applyBorder="1"/>
    <xf numFmtId="5" fontId="24" fillId="0" borderId="209" xfId="4" applyFont="1" applyFill="1" applyBorder="1"/>
    <xf numFmtId="5" fontId="22" fillId="0" borderId="71"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08" xfId="1" applyNumberFormat="1" applyFont="1" applyFill="1" applyBorder="1" applyAlignment="1">
      <alignment vertical="center"/>
    </xf>
    <xf numFmtId="175" fontId="22" fillId="0" borderId="210"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4" fillId="0" borderId="15" xfId="1" applyNumberFormat="1" applyFont="1" applyFill="1" applyBorder="1" applyAlignment="1">
      <alignment vertical="center"/>
    </xf>
    <xf numFmtId="175" fontId="24" fillId="0" borderId="0" xfId="1" applyNumberFormat="1" applyFont="1" applyFill="1" applyBorder="1" applyAlignment="1">
      <alignment horizontal="righ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5" fontId="24" fillId="0" borderId="75"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0" fontId="24" fillId="0" borderId="5" xfId="17" applyFont="1" applyFill="1" applyBorder="1"/>
    <xf numFmtId="10" fontId="24" fillId="0" borderId="6" xfId="17" applyFont="1" applyFill="1" applyBorder="1"/>
    <xf numFmtId="10" fontId="24" fillId="0" borderId="22" xfId="17" applyFont="1" applyFill="1" applyBorder="1"/>
    <xf numFmtId="5" fontId="24" fillId="0" borderId="42" xfId="4" applyFont="1" applyBorder="1" applyAlignment="1">
      <alignment vertical="center"/>
    </xf>
    <xf numFmtId="5" fontId="24" fillId="0" borderId="19" xfId="4" applyFont="1" applyBorder="1" applyAlignment="1">
      <alignment vertical="center"/>
    </xf>
    <xf numFmtId="5" fontId="24" fillId="0" borderId="210" xfId="4" applyFont="1" applyBorder="1" applyAlignment="1">
      <alignment vertical="center"/>
    </xf>
    <xf numFmtId="5" fontId="24" fillId="0" borderId="213" xfId="4" applyFont="1" applyBorder="1" applyAlignment="1">
      <alignment vertical="center"/>
    </xf>
    <xf numFmtId="0" fontId="24" fillId="0" borderId="214" xfId="0" applyFont="1" applyBorder="1" applyAlignment="1">
      <alignment horizontal="left" vertical="center" wrapText="1"/>
    </xf>
    <xf numFmtId="0" fontId="24" fillId="0" borderId="68" xfId="0" applyFont="1" applyBorder="1" applyAlignment="1">
      <alignment horizontal="left" vertical="center" wrapText="1"/>
    </xf>
    <xf numFmtId="5" fontId="24" fillId="0" borderId="112" xfId="4" applyFont="1" applyBorder="1" applyAlignment="1">
      <alignment vertical="center"/>
    </xf>
    <xf numFmtId="0" fontId="24" fillId="0" borderId="73" xfId="27" applyFont="1" applyBorder="1" applyAlignment="1">
      <alignment vertical="center" wrapText="1"/>
    </xf>
    <xf numFmtId="5" fontId="22" fillId="0" borderId="18" xfId="4" applyFont="1" applyBorder="1" applyAlignment="1">
      <alignment vertical="center"/>
    </xf>
    <xf numFmtId="5" fontId="22" fillId="0" borderId="15" xfId="4" applyFont="1" applyBorder="1" applyAlignment="1">
      <alignment vertical="center"/>
    </xf>
    <xf numFmtId="0" fontId="24" fillId="0" borderId="212" xfId="16" applyFont="1" applyBorder="1" applyAlignment="1">
      <alignment horizontal="center" vertical="top"/>
    </xf>
    <xf numFmtId="0" fontId="22" fillId="0" borderId="211" xfId="16" applyFont="1" applyBorder="1" applyAlignment="1">
      <alignment horizontal="center" vertical="top" wrapText="1"/>
    </xf>
    <xf numFmtId="174" fontId="24" fillId="0" borderId="32" xfId="16" applyNumberFormat="1" applyFont="1" applyFill="1" applyBorder="1"/>
    <xf numFmtId="5" fontId="24" fillId="0" borderId="215" xfId="4" applyFont="1" applyBorder="1" applyAlignment="1">
      <alignment vertical="center"/>
    </xf>
    <xf numFmtId="37" fontId="24" fillId="0" borderId="62" xfId="0" applyNumberFormat="1" applyFont="1" applyBorder="1" applyAlignment="1">
      <alignment horizontal="right"/>
    </xf>
    <xf numFmtId="164" fontId="24" fillId="0" borderId="18" xfId="1" applyNumberFormat="1" applyFont="1" applyBorder="1" applyAlignment="1">
      <alignment vertical="center"/>
    </xf>
    <xf numFmtId="0" fontId="24" fillId="0" borderId="25" xfId="0" applyFont="1" applyFill="1" applyBorder="1" applyAlignment="1">
      <alignment vertical="top"/>
    </xf>
    <xf numFmtId="176" fontId="24" fillId="0" borderId="57" xfId="16" applyNumberFormat="1" applyFont="1" applyFill="1" applyBorder="1" applyAlignment="1">
      <alignment vertical="center"/>
    </xf>
    <xf numFmtId="176" fontId="24" fillId="0" borderId="57" xfId="16" applyNumberFormat="1" applyFont="1" applyBorder="1" applyAlignment="1">
      <alignmen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6" fontId="24" fillId="0" borderId="38" xfId="16" applyNumberFormat="1" applyFont="1" applyBorder="1" applyAlignment="1">
      <alignment vertical="center"/>
    </xf>
    <xf numFmtId="5" fontId="24" fillId="0" borderId="52" xfId="4" applyFont="1" applyFill="1" applyBorder="1"/>
    <xf numFmtId="5" fontId="24" fillId="0" borderId="19" xfId="4" applyFont="1" applyBorder="1"/>
    <xf numFmtId="37" fontId="24" fillId="0" borderId="39" xfId="0" applyNumberFormat="1" applyFont="1" applyBorder="1" applyAlignment="1">
      <alignment horizontal="right"/>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5" fontId="24" fillId="0" borderId="15" xfId="4" applyFont="1" applyBorder="1" applyAlignment="1">
      <alignment vertical="center" wrapText="1"/>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175" fontId="24" fillId="0" borderId="16" xfId="1" applyNumberFormat="1" applyFont="1" applyFill="1" applyBorder="1" applyAlignment="1">
      <alignment vertical="center"/>
    </xf>
    <xf numFmtId="175" fontId="24" fillId="0" borderId="27" xfId="1" applyNumberFormat="1" applyFont="1" applyFill="1" applyBorder="1" applyAlignment="1">
      <alignment vertical="center"/>
    </xf>
    <xf numFmtId="37" fontId="24" fillId="0" borderId="22" xfId="4" applyNumberFormat="1" applyFont="1" applyFill="1" applyBorder="1"/>
    <xf numFmtId="0" fontId="22" fillId="0" borderId="30" xfId="0" applyFont="1" applyBorder="1" applyAlignment="1">
      <alignment horizontal="center" vertical="center" wrapText="1"/>
    </xf>
    <xf numFmtId="0" fontId="24" fillId="0" borderId="27" xfId="0" applyFont="1" applyBorder="1" applyAlignment="1">
      <alignment vertical="center"/>
    </xf>
    <xf numFmtId="175" fontId="24" fillId="0" borderId="16" xfId="0" applyNumberFormat="1" applyFont="1" applyBorder="1" applyAlignment="1">
      <alignment vertical="center"/>
    </xf>
    <xf numFmtId="175" fontId="24" fillId="0" borderId="31" xfId="0" applyNumberFormat="1" applyFont="1" applyBorder="1" applyAlignment="1">
      <alignment vertical="center"/>
    </xf>
    <xf numFmtId="0" fontId="24" fillId="0" borderId="15" xfId="0" applyFont="1" applyBorder="1" applyAlignment="1">
      <alignment vertical="center"/>
    </xf>
    <xf numFmtId="175" fontId="24" fillId="0" borderId="0" xfId="0" applyNumberFormat="1" applyFont="1" applyBorder="1" applyAlignment="1">
      <alignment vertical="center"/>
    </xf>
    <xf numFmtId="175" fontId="24" fillId="0" borderId="22" xfId="0" applyNumberFormat="1" applyFont="1" applyBorder="1" applyAlignment="1">
      <alignment vertical="center"/>
    </xf>
    <xf numFmtId="0" fontId="24" fillId="0" borderId="82" xfId="0" applyFont="1" applyBorder="1" applyAlignment="1">
      <alignment vertical="center"/>
    </xf>
    <xf numFmtId="175" fontId="24" fillId="0" borderId="74" xfId="0" applyNumberFormat="1" applyFont="1" applyBorder="1" applyAlignment="1">
      <alignment vertical="center"/>
    </xf>
    <xf numFmtId="175" fontId="24" fillId="0" borderId="75" xfId="0" applyNumberFormat="1" applyFont="1" applyBorder="1" applyAlignment="1">
      <alignment vertical="center"/>
    </xf>
    <xf numFmtId="0" fontId="22" fillId="0" borderId="21" xfId="0" applyFont="1" applyBorder="1" applyAlignment="1">
      <alignment vertical="center"/>
    </xf>
    <xf numFmtId="175" fontId="22" fillId="0" borderId="28" xfId="0" applyNumberFormat="1" applyFont="1" applyBorder="1" applyAlignment="1">
      <alignment vertical="center"/>
    </xf>
    <xf numFmtId="175" fontId="22" fillId="0" borderId="32" xfId="0" applyNumberFormat="1" applyFont="1" applyBorder="1" applyAlignment="1">
      <alignment vertical="center"/>
    </xf>
    <xf numFmtId="175" fontId="24" fillId="0" borderId="74" xfId="0" applyNumberFormat="1" applyFont="1" applyFill="1" applyBorder="1" applyAlignment="1">
      <alignment vertical="center"/>
    </xf>
    <xf numFmtId="175" fontId="22" fillId="0" borderId="28" xfId="0" applyNumberFormat="1" applyFont="1" applyFill="1" applyBorder="1" applyAlignment="1">
      <alignment vertical="center"/>
    </xf>
    <xf numFmtId="0" fontId="24" fillId="0" borderId="27" xfId="0" applyFont="1" applyFill="1" applyBorder="1" applyAlignment="1">
      <alignment vertical="center"/>
    </xf>
    <xf numFmtId="37" fontId="24" fillId="0" borderId="16" xfId="0" applyNumberFormat="1" applyFont="1" applyBorder="1" applyAlignment="1">
      <alignment horizontal="right" vertical="center"/>
    </xf>
    <xf numFmtId="37" fontId="24" fillId="0" borderId="16" xfId="0" applyNumberFormat="1" applyFont="1" applyBorder="1" applyAlignment="1">
      <alignment horizontal="center" vertical="center"/>
    </xf>
    <xf numFmtId="37" fontId="24" fillId="0" borderId="31" xfId="0" applyNumberFormat="1" applyFont="1" applyBorder="1" applyAlignment="1">
      <alignment vertical="center"/>
    </xf>
    <xf numFmtId="0" fontId="24" fillId="0" borderId="15" xfId="0" applyFont="1" applyFill="1" applyBorder="1" applyAlignment="1">
      <alignment vertical="center"/>
    </xf>
    <xf numFmtId="37" fontId="24" fillId="0" borderId="0" xfId="0" applyNumberFormat="1" applyFont="1" applyAlignment="1">
      <alignment horizontal="right" vertical="center"/>
    </xf>
    <xf numFmtId="37" fontId="24" fillId="0" borderId="0" xfId="0" applyNumberFormat="1" applyFont="1" applyAlignment="1">
      <alignment horizontal="center" vertical="center"/>
    </xf>
    <xf numFmtId="37" fontId="24" fillId="0" borderId="22" xfId="0" applyNumberFormat="1" applyFont="1" applyBorder="1" applyAlignment="1">
      <alignment vertical="center"/>
    </xf>
    <xf numFmtId="0" fontId="24" fillId="0" borderId="82" xfId="0" applyFont="1" applyFill="1" applyBorder="1" applyAlignment="1">
      <alignment vertical="center" wrapText="1"/>
    </xf>
    <xf numFmtId="37" fontId="24" fillId="0" borderId="74" xfId="0" applyNumberFormat="1" applyFont="1" applyBorder="1" applyAlignment="1">
      <alignment horizontal="right" vertical="center"/>
    </xf>
    <xf numFmtId="37" fontId="24" fillId="0" borderId="74" xfId="0" applyNumberFormat="1" applyFont="1" applyBorder="1" applyAlignment="1">
      <alignment horizontal="center" vertical="center"/>
    </xf>
    <xf numFmtId="37" fontId="24" fillId="0" borderId="75" xfId="0" applyNumberFormat="1" applyFont="1" applyBorder="1" applyAlignment="1">
      <alignment vertical="center"/>
    </xf>
    <xf numFmtId="0" fontId="22" fillId="0" borderId="21" xfId="0" applyFont="1" applyFill="1" applyBorder="1" applyAlignment="1">
      <alignment vertical="center"/>
    </xf>
    <xf numFmtId="37" fontId="22" fillId="0" borderId="28" xfId="0" applyNumberFormat="1" applyFont="1" applyBorder="1" applyAlignment="1">
      <alignment horizontal="right" vertical="center"/>
    </xf>
    <xf numFmtId="37" fontId="22" fillId="0" borderId="28" xfId="0" applyNumberFormat="1" applyFont="1" applyBorder="1" applyAlignment="1">
      <alignment horizontal="center" vertical="center"/>
    </xf>
    <xf numFmtId="37" fontId="22" fillId="0" borderId="32" xfId="0" applyNumberFormat="1" applyFont="1" applyBorder="1" applyAlignment="1">
      <alignment vertical="center"/>
    </xf>
    <xf numFmtId="0" fontId="22" fillId="6" borderId="32" xfId="0" applyFont="1" applyFill="1" applyBorder="1" applyAlignment="1">
      <alignment vertical="center"/>
    </xf>
    <xf numFmtId="175" fontId="22" fillId="6" borderId="28" xfId="0" applyNumberFormat="1" applyFont="1" applyFill="1" applyBorder="1" applyAlignment="1">
      <alignment horizontal="right" vertical="center"/>
    </xf>
    <xf numFmtId="175" fontId="22" fillId="6" borderId="28" xfId="0" applyNumberFormat="1" applyFont="1" applyFill="1" applyBorder="1" applyAlignment="1">
      <alignment vertical="center"/>
    </xf>
    <xf numFmtId="175" fontId="22" fillId="6" borderId="83" xfId="0" applyNumberFormat="1" applyFont="1" applyFill="1" applyBorder="1" applyAlignment="1">
      <alignment vertical="center"/>
    </xf>
    <xf numFmtId="175" fontId="22" fillId="0" borderId="1" xfId="0" applyNumberFormat="1" applyFont="1" applyBorder="1" applyAlignment="1">
      <alignment horizontal="right" vertical="center"/>
    </xf>
    <xf numFmtId="175" fontId="22" fillId="0" borderId="1" xfId="0" applyNumberFormat="1" applyFont="1" applyBorder="1" applyAlignment="1">
      <alignment vertical="center"/>
    </xf>
    <xf numFmtId="175" fontId="22" fillId="0" borderId="83" xfId="0" applyNumberFormat="1" applyFont="1" applyBorder="1" applyAlignment="1">
      <alignment vertical="center"/>
    </xf>
    <xf numFmtId="0" fontId="14" fillId="0" borderId="0" xfId="0" applyFont="1"/>
    <xf numFmtId="1" fontId="24" fillId="0" borderId="1" xfId="4" applyNumberFormat="1" applyFont="1" applyFill="1" applyBorder="1" applyAlignment="1">
      <alignment vertical="center"/>
    </xf>
    <xf numFmtId="1" fontId="24" fillId="0" borderId="14" xfId="4" applyNumberFormat="1" applyFont="1" applyFill="1" applyBorder="1" applyAlignment="1">
      <alignment vertical="center"/>
    </xf>
    <xf numFmtId="5" fontId="24" fillId="0" borderId="31" xfId="4" applyFont="1" applyBorder="1" applyAlignment="1">
      <alignment vertical="center"/>
    </xf>
    <xf numFmtId="0" fontId="24" fillId="0" borderId="24" xfId="0" applyFont="1" applyBorder="1" applyAlignment="1">
      <alignment vertical="center" wrapText="1"/>
    </xf>
    <xf numFmtId="5" fontId="22" fillId="0" borderId="32" xfId="4" applyFont="1" applyBorder="1" applyAlignment="1">
      <alignment vertical="center" wrapText="1"/>
    </xf>
    <xf numFmtId="37" fontId="24" fillId="0" borderId="5" xfId="0" applyNumberFormat="1" applyFont="1" applyBorder="1" applyAlignment="1">
      <alignment horizontal="right"/>
    </xf>
    <xf numFmtId="37" fontId="24" fillId="0" borderId="0" xfId="0" applyNumberFormat="1" applyFont="1" applyAlignment="1">
      <alignment horizontal="right"/>
    </xf>
    <xf numFmtId="37" fontId="24" fillId="0" borderId="6" xfId="0" applyNumberFormat="1" applyFont="1" applyBorder="1" applyAlignment="1">
      <alignment horizontal="right"/>
    </xf>
    <xf numFmtId="37" fontId="24" fillId="0" borderId="22" xfId="0" applyNumberFormat="1" applyFont="1" applyBorder="1" applyAlignment="1">
      <alignment horizontal="right"/>
    </xf>
    <xf numFmtId="37" fontId="22" fillId="0" borderId="0" xfId="0" applyNumberFormat="1" applyFont="1"/>
    <xf numFmtId="37" fontId="22" fillId="0" borderId="6" xfId="0" applyNumberFormat="1" applyFont="1" applyBorder="1"/>
    <xf numFmtId="37" fontId="22" fillId="0" borderId="22" xfId="0" applyNumberFormat="1" applyFont="1" applyBorder="1"/>
    <xf numFmtId="0" fontId="22" fillId="0" borderId="15" xfId="0" applyFont="1" applyBorder="1" applyAlignment="1">
      <alignment horizontal="center" vertical="center" textRotation="89"/>
    </xf>
    <xf numFmtId="0" fontId="22" fillId="0" borderId="15" xfId="0" applyFont="1" applyBorder="1" applyAlignment="1">
      <alignment vertical="center"/>
    </xf>
    <xf numFmtId="175" fontId="22" fillId="0" borderId="0" xfId="0" applyNumberFormat="1" applyFont="1" applyBorder="1" applyAlignment="1">
      <alignment vertical="center"/>
    </xf>
    <xf numFmtId="175" fontId="22" fillId="0" borderId="0" xfId="0" applyNumberFormat="1" applyFont="1" applyFill="1" applyBorder="1" applyAlignment="1">
      <alignment vertical="center"/>
    </xf>
    <xf numFmtId="175" fontId="22" fillId="0" borderId="81" xfId="0" applyNumberFormat="1" applyFont="1" applyBorder="1" applyAlignment="1">
      <alignment vertical="center"/>
    </xf>
    <xf numFmtId="175" fontId="22" fillId="0" borderId="22" xfId="0" applyNumberFormat="1" applyFont="1" applyBorder="1" applyAlignment="1">
      <alignment vertical="center"/>
    </xf>
    <xf numFmtId="5" fontId="24" fillId="0" borderId="217" xfId="4" applyFont="1" applyBorder="1" applyAlignment="1">
      <alignment vertical="center"/>
    </xf>
    <xf numFmtId="5" fontId="22" fillId="0" borderId="60" xfId="4" applyFont="1" applyBorder="1" applyAlignment="1">
      <alignment vertical="center"/>
    </xf>
    <xf numFmtId="5" fontId="22" fillId="0" borderId="6" xfId="4" applyFont="1" applyBorder="1" applyAlignment="1">
      <alignment vertical="center"/>
    </xf>
    <xf numFmtId="5" fontId="22" fillId="0" borderId="216" xfId="4" applyFont="1" applyBorder="1" applyAlignment="1">
      <alignment vertical="center"/>
    </xf>
    <xf numFmtId="5" fontId="24" fillId="0" borderId="218" xfId="4" applyFont="1" applyBorder="1" applyAlignment="1">
      <alignment vertical="center"/>
    </xf>
    <xf numFmtId="5" fontId="24" fillId="0" borderId="38" xfId="4" applyFont="1" applyBorder="1" applyAlignment="1">
      <alignment vertical="center"/>
    </xf>
    <xf numFmtId="5" fontId="24" fillId="0" borderId="34" xfId="4" applyFont="1" applyBorder="1" applyAlignment="1">
      <alignment vertical="center"/>
    </xf>
    <xf numFmtId="5" fontId="24" fillId="0" borderId="212" xfId="4" applyFont="1" applyBorder="1" applyAlignment="1">
      <alignment vertical="center"/>
    </xf>
    <xf numFmtId="5" fontId="24" fillId="0" borderId="219" xfId="4" applyFont="1" applyBorder="1" applyAlignment="1">
      <alignment vertical="center"/>
    </xf>
    <xf numFmtId="5" fontId="22" fillId="0" borderId="57" xfId="4" applyFont="1" applyBorder="1" applyAlignment="1">
      <alignment vertical="center"/>
    </xf>
    <xf numFmtId="5" fontId="22" fillId="0" borderId="40" xfId="4" applyFont="1" applyBorder="1" applyAlignment="1">
      <alignment vertical="center"/>
    </xf>
    <xf numFmtId="5" fontId="22" fillId="0" borderId="59" xfId="4" applyFont="1" applyBorder="1" applyAlignment="1">
      <alignment vertical="center"/>
    </xf>
    <xf numFmtId="3" fontId="26" fillId="0" borderId="25" xfId="1" applyNumberFormat="1" applyFont="1" applyFill="1" applyBorder="1" applyAlignment="1">
      <alignment vertical="center"/>
    </xf>
    <xf numFmtId="3" fontId="26" fillId="0" borderId="16" xfId="1" applyNumberFormat="1" applyFont="1" applyFill="1" applyBorder="1" applyAlignment="1">
      <alignment vertical="center"/>
    </xf>
    <xf numFmtId="3" fontId="26" fillId="0" borderId="24" xfId="1" applyNumberFormat="1" applyFont="1" applyFill="1" applyBorder="1" applyAlignment="1">
      <alignment horizontal="right" vertical="center"/>
    </xf>
    <xf numFmtId="3" fontId="26" fillId="0" borderId="0" xfId="1" applyNumberFormat="1" applyFont="1" applyFill="1" applyBorder="1" applyAlignment="1">
      <alignment horizontal="right" vertical="center"/>
    </xf>
    <xf numFmtId="3" fontId="26" fillId="0" borderId="24" xfId="1" applyNumberFormat="1" applyFont="1" applyFill="1" applyBorder="1" applyAlignment="1">
      <alignment vertical="center"/>
    </xf>
    <xf numFmtId="3" fontId="26" fillId="0" borderId="0" xfId="1" applyNumberFormat="1" applyFont="1" applyFill="1" applyBorder="1" applyAlignment="1">
      <alignment vertical="center"/>
    </xf>
    <xf numFmtId="3" fontId="24" fillId="0" borderId="26" xfId="1" applyNumberFormat="1" applyFont="1" applyFill="1" applyBorder="1" applyAlignment="1">
      <alignment vertical="center"/>
    </xf>
    <xf numFmtId="3" fontId="24" fillId="0" borderId="1" xfId="1" applyNumberFormat="1" applyFont="1" applyFill="1" applyBorder="1" applyAlignment="1">
      <alignment vertical="center"/>
    </xf>
    <xf numFmtId="5" fontId="24" fillId="0" borderId="16" xfId="4" applyFont="1" applyFill="1" applyBorder="1" applyAlignment="1">
      <alignment vertical="center"/>
    </xf>
    <xf numFmtId="10" fontId="24" fillId="0" borderId="31" xfId="17" applyNumberFormat="1" applyFont="1" applyFill="1" applyBorder="1" applyAlignment="1">
      <alignment vertical="center"/>
    </xf>
    <xf numFmtId="0" fontId="24" fillId="0" borderId="14" xfId="0" applyFont="1" applyBorder="1" applyAlignment="1">
      <alignment horizontal="center" vertical="center" textRotation="90" wrapText="1"/>
    </xf>
    <xf numFmtId="5" fontId="24" fillId="0" borderId="14" xfId="4" applyFont="1" applyFill="1" applyBorder="1" applyAlignment="1">
      <alignment horizontal="right" vertical="center"/>
    </xf>
    <xf numFmtId="37" fontId="24" fillId="0" borderId="29" xfId="4" applyNumberFormat="1" applyFont="1" applyFill="1" applyBorder="1" applyAlignment="1">
      <alignment vertical="center"/>
    </xf>
    <xf numFmtId="37" fontId="24" fillId="0" borderId="1" xfId="4" applyNumberFormat="1" applyFont="1" applyFill="1" applyBorder="1" applyAlignment="1">
      <alignment vertical="center"/>
    </xf>
    <xf numFmtId="37" fontId="24" fillId="0" borderId="14" xfId="4" applyNumberFormat="1" applyFont="1" applyFill="1" applyBorder="1" applyAlignment="1">
      <alignment vertical="center"/>
    </xf>
    <xf numFmtId="0" fontId="26" fillId="0" borderId="14" xfId="0" applyFont="1" applyBorder="1" applyAlignment="1">
      <alignment vertical="center" wrapText="1"/>
    </xf>
    <xf numFmtId="5" fontId="26" fillId="0" borderId="1" xfId="4" applyFont="1" applyFill="1" applyBorder="1" applyAlignment="1">
      <alignment vertical="center"/>
    </xf>
    <xf numFmtId="0" fontId="24" fillId="0" borderId="219" xfId="0" applyFont="1" applyBorder="1" applyAlignment="1">
      <alignment horizontal="left" vertical="center" wrapText="1"/>
    </xf>
    <xf numFmtId="0" fontId="24" fillId="0" borderId="24" xfId="0" applyFont="1" applyFill="1" applyBorder="1" applyAlignment="1">
      <alignment vertical="top"/>
    </xf>
    <xf numFmtId="5" fontId="24" fillId="0" borderId="22" xfId="4" applyFont="1" applyBorder="1" applyAlignment="1">
      <alignment vertical="center"/>
    </xf>
    <xf numFmtId="0" fontId="24" fillId="0" borderId="57" xfId="16" applyFont="1" applyBorder="1" applyAlignment="1">
      <alignment horizontal="center" vertical="top"/>
    </xf>
    <xf numFmtId="0" fontId="22" fillId="0" borderId="0" xfId="16" applyFont="1" applyBorder="1" applyAlignment="1">
      <alignment horizontal="center" vertical="center" wrapText="1"/>
    </xf>
    <xf numFmtId="0" fontId="22" fillId="0" borderId="18" xfId="16" applyFont="1" applyBorder="1" applyAlignment="1">
      <alignment horizontal="center" vertical="center" wrapText="1"/>
    </xf>
    <xf numFmtId="0" fontId="22" fillId="0" borderId="6" xfId="16" applyFont="1" applyBorder="1" applyAlignment="1">
      <alignment horizontal="center" vertical="center" wrapText="1"/>
    </xf>
    <xf numFmtId="0" fontId="22" fillId="0" borderId="62" xfId="16" applyFont="1" applyBorder="1" applyAlignment="1">
      <alignment horizontal="center" vertical="center" wrapText="1"/>
    </xf>
    <xf numFmtId="177" fontId="22" fillId="0" borderId="211" xfId="1" applyNumberFormat="1" applyFont="1" applyBorder="1"/>
    <xf numFmtId="0" fontId="22" fillId="0" borderId="24" xfId="0" applyFont="1" applyFill="1" applyBorder="1" applyAlignment="1">
      <alignment vertical="top" wrapText="1"/>
    </xf>
    <xf numFmtId="0" fontId="24" fillId="0" borderId="33" xfId="0" applyFont="1" applyFill="1" applyBorder="1" applyAlignment="1">
      <alignment vertical="top" wrapText="1"/>
    </xf>
    <xf numFmtId="0" fontId="22" fillId="0" borderId="26" xfId="0" applyFont="1" applyFill="1" applyBorder="1" applyAlignment="1">
      <alignment vertical="top" wrapText="1"/>
    </xf>
    <xf numFmtId="3" fontId="22" fillId="0" borderId="207" xfId="16" applyNumberFormat="1" applyFont="1" applyFill="1" applyBorder="1" applyAlignment="1">
      <alignment horizontal="center" vertical="center" wrapText="1"/>
    </xf>
    <xf numFmtId="164" fontId="24" fillId="0" borderId="220" xfId="1" applyNumberFormat="1" applyFont="1" applyFill="1" applyBorder="1" applyAlignment="1">
      <alignment vertical="center"/>
    </xf>
    <xf numFmtId="164" fontId="22" fillId="0" borderId="12" xfId="1" applyNumberFormat="1" applyFont="1" applyBorder="1" applyAlignment="1">
      <alignment vertical="center"/>
    </xf>
    <xf numFmtId="164" fontId="22" fillId="0" borderId="52" xfId="1" applyNumberFormat="1" applyFont="1" applyBorder="1" applyAlignment="1">
      <alignment vertical="center"/>
    </xf>
    <xf numFmtId="164" fontId="24" fillId="0" borderId="0" xfId="1" applyNumberFormat="1" applyFont="1" applyAlignment="1">
      <alignment vertical="center"/>
    </xf>
    <xf numFmtId="164" fontId="24" fillId="0" borderId="22" xfId="1" applyNumberFormat="1" applyFont="1" applyBorder="1" applyAlignment="1">
      <alignment horizontal="right" vertical="center"/>
    </xf>
    <xf numFmtId="0" fontId="22" fillId="0" borderId="24" xfId="16" applyFont="1" applyBorder="1" applyAlignment="1">
      <alignment wrapText="1"/>
    </xf>
    <xf numFmtId="164" fontId="22" fillId="0" borderId="0" xfId="1" applyNumberFormat="1" applyFont="1" applyAlignment="1">
      <alignment vertical="center"/>
    </xf>
    <xf numFmtId="164" fontId="22" fillId="0" borderId="22" xfId="1" applyNumberFormat="1" applyFont="1" applyBorder="1" applyAlignment="1">
      <alignment vertical="center"/>
    </xf>
    <xf numFmtId="164" fontId="22" fillId="0" borderId="0" xfId="1" applyNumberFormat="1" applyFont="1" applyFill="1" applyAlignment="1">
      <alignment vertical="center"/>
    </xf>
    <xf numFmtId="0" fontId="24" fillId="0" borderId="24" xfId="16" applyFont="1" applyBorder="1" applyAlignment="1">
      <alignment vertical="center"/>
    </xf>
    <xf numFmtId="164" fontId="24" fillId="0" borderId="22" xfId="1" applyNumberFormat="1" applyFont="1" applyBorder="1" applyAlignment="1">
      <alignment vertical="center"/>
    </xf>
    <xf numFmtId="10" fontId="24" fillId="0" borderId="0" xfId="17" applyFont="1" applyAlignment="1">
      <alignment vertical="center"/>
    </xf>
    <xf numFmtId="10" fontId="24" fillId="0" borderId="22" xfId="17" applyFont="1" applyBorder="1" applyAlignment="1">
      <alignment vertical="center"/>
    </xf>
    <xf numFmtId="175" fontId="24" fillId="0" borderId="220" xfId="1" applyNumberFormat="1" applyFont="1" applyFill="1" applyBorder="1" applyAlignment="1">
      <alignment vertical="center"/>
    </xf>
    <xf numFmtId="10" fontId="24" fillId="0" borderId="5" xfId="17" applyFont="1" applyBorder="1"/>
    <xf numFmtId="10" fontId="24" fillId="0" borderId="6" xfId="17" applyFont="1" applyBorder="1"/>
    <xf numFmtId="10" fontId="24" fillId="0" borderId="22" xfId="17" applyFont="1" applyBorder="1"/>
    <xf numFmtId="10" fontId="24" fillId="0" borderId="0" xfId="17" applyFont="1" applyFill="1"/>
    <xf numFmtId="175" fontId="24" fillId="0" borderId="13" xfId="1" applyNumberFormat="1" applyFont="1" applyFill="1" applyBorder="1" applyAlignment="1">
      <alignment horizontal="right"/>
    </xf>
    <xf numFmtId="175" fontId="24" fillId="0" borderId="220" xfId="1" applyNumberFormat="1" applyFont="1" applyFill="1" applyBorder="1" applyAlignment="1">
      <alignment horizontal="right"/>
    </xf>
    <xf numFmtId="175" fontId="24" fillId="0" borderId="13" xfId="1" applyNumberFormat="1" applyFont="1" applyFill="1" applyBorder="1" applyAlignment="1">
      <alignment horizontal="right" vertical="center"/>
    </xf>
    <xf numFmtId="0" fontId="24" fillId="6" borderId="16" xfId="0" applyFont="1" applyFill="1" applyBorder="1" applyAlignment="1">
      <alignment horizontal="left" vertical="top"/>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left" vertical="center" wrapText="1"/>
    </xf>
    <xf numFmtId="0" fontId="22" fillId="0" borderId="30" xfId="27" applyFont="1" applyBorder="1" applyAlignment="1">
      <alignment horizontal="left"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6"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7"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8"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103" xfId="16" applyFont="1" applyFill="1" applyBorder="1" applyAlignment="1">
      <alignment horizontal="left" vertical="center" wrapText="1"/>
    </xf>
    <xf numFmtId="0" fontId="21" fillId="0" borderId="104" xfId="16" applyFont="1" applyFill="1" applyBorder="1" applyAlignment="1">
      <alignment horizontal="left" vertical="center" wrapText="1"/>
    </xf>
    <xf numFmtId="0" fontId="21" fillId="0" borderId="105"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6"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5" fontId="24" fillId="0" borderId="5" xfId="4" applyFont="1" applyFill="1" applyBorder="1" applyAlignment="1">
      <alignment horizontal="center"/>
    </xf>
    <xf numFmtId="5" fontId="24" fillId="0" borderId="22" xfId="4" applyFont="1" applyFill="1" applyBorder="1" applyAlignment="1">
      <alignment horizontal="center"/>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8" xfId="0" applyFont="1" applyFill="1" applyBorder="1" applyAlignment="1">
      <alignment horizontal="left" wrapText="1"/>
    </xf>
    <xf numFmtId="0" fontId="21" fillId="6" borderId="45" xfId="0" applyFont="1" applyFill="1" applyBorder="1" applyAlignment="1">
      <alignment horizontal="left" wrapText="1"/>
    </xf>
    <xf numFmtId="0" fontId="21" fillId="6" borderId="79"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1" fillId="0" borderId="26"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32" xfId="0" applyFont="1" applyFill="1" applyBorder="1" applyAlignment="1">
      <alignment horizontal="left" vertical="top"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38" xfId="29" applyFont="1" applyBorder="1" applyAlignment="1">
      <alignment horizontal="center"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89" xfId="29" applyFont="1" applyBorder="1" applyAlignment="1">
      <alignment horizontal="left" vertical="center" wrapText="1"/>
    </xf>
    <xf numFmtId="0" fontId="29" fillId="0" borderId="90" xfId="29" applyFont="1" applyBorder="1" applyAlignment="1">
      <alignment horizontal="left"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1" xfId="29" applyFont="1" applyBorder="1" applyAlignment="1">
      <alignment horizontal="left" vertical="center" wrapText="1"/>
    </xf>
    <xf numFmtId="0" fontId="29" fillId="0" borderId="92" xfId="29" applyFont="1" applyBorder="1" applyAlignment="1">
      <alignment horizontal="left" vertical="center" wrapText="1"/>
    </xf>
    <xf numFmtId="0" fontId="26" fillId="0" borderId="91" xfId="29" applyFont="1" applyBorder="1" applyAlignment="1">
      <alignment horizontal="left" vertical="center" wrapText="1"/>
    </xf>
    <xf numFmtId="0" fontId="26" fillId="0" borderId="92" xfId="29" applyFont="1" applyBorder="1" applyAlignment="1">
      <alignment horizontal="left" vertical="center" wrapText="1"/>
    </xf>
    <xf numFmtId="0" fontId="29" fillId="0" borderId="27" xfId="29" applyFont="1" applyBorder="1" applyAlignment="1">
      <alignment horizontal="center" vertical="center" wrapText="1"/>
    </xf>
    <xf numFmtId="0" fontId="26" fillId="0" borderId="0" xfId="29" applyFont="1" applyFill="1" applyBorder="1" applyAlignment="1">
      <alignment horizontal="left" vertical="center" wrapText="1"/>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59" xfId="29" applyFont="1" applyBorder="1" applyAlignment="1">
      <alignment horizontal="center"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2"/>
  <sheetViews>
    <sheetView view="pageBreakPreview" zoomScale="85" zoomScaleNormal="70" zoomScaleSheetLayoutView="85" zoomScalePageLayoutView="90" workbookViewId="0">
      <selection activeCell="B70" sqref="B70"/>
    </sheetView>
  </sheetViews>
  <sheetFormatPr defaultColWidth="9.140625" defaultRowHeight="12.75" x14ac:dyDescent="0.2"/>
  <cols>
    <col min="1" max="1" width="5.5703125" customWidth="1"/>
    <col min="2" max="2" width="33.5703125" customWidth="1"/>
    <col min="3" max="3" width="20.85546875" bestFit="1" customWidth="1"/>
    <col min="4" max="4" width="20" customWidth="1"/>
    <col min="5" max="5" width="23" bestFit="1" customWidth="1"/>
    <col min="6" max="6" width="19.42578125" bestFit="1" customWidth="1"/>
    <col min="7" max="7" width="21.85546875" bestFit="1" customWidth="1"/>
    <col min="8" max="8" width="22.140625" bestFit="1" customWidth="1"/>
    <col min="9" max="9" width="19.140625" bestFit="1" customWidth="1"/>
    <col min="10" max="10" width="20.5703125" bestFit="1" customWidth="1"/>
    <col min="11" max="14" width="17.7109375" customWidth="1"/>
    <col min="15" max="15" width="23.28515625" bestFit="1" customWidth="1"/>
    <col min="16" max="16" width="17.42578125" bestFit="1" customWidth="1"/>
    <col min="17" max="17" width="14.28515625" bestFit="1" customWidth="1"/>
    <col min="18" max="18" width="23.140625" customWidth="1"/>
    <col min="19" max="19" width="18.140625" customWidth="1"/>
  </cols>
  <sheetData>
    <row r="1" spans="1:18" s="56" customFormat="1" ht="16.5" customHeight="1" thickBot="1" x14ac:dyDescent="0.25">
      <c r="A1" s="508" t="s">
        <v>153</v>
      </c>
      <c r="B1" s="509"/>
      <c r="C1" s="509"/>
      <c r="D1" s="509"/>
      <c r="E1" s="509"/>
      <c r="F1" s="509"/>
      <c r="G1" s="509"/>
      <c r="H1" s="509"/>
      <c r="I1" s="509"/>
      <c r="J1" s="509"/>
      <c r="K1" s="509"/>
      <c r="L1" s="509"/>
      <c r="M1" s="509"/>
      <c r="N1" s="509"/>
      <c r="O1" s="510"/>
    </row>
    <row r="2" spans="1:18" s="54" customFormat="1" ht="16.5" thickBot="1" x14ac:dyDescent="0.25">
      <c r="A2" s="38"/>
      <c r="B2" s="39" t="s">
        <v>11</v>
      </c>
      <c r="C2" s="40">
        <v>44743</v>
      </c>
      <c r="D2" s="40">
        <v>44774</v>
      </c>
      <c r="E2" s="40">
        <v>44805</v>
      </c>
      <c r="F2" s="40">
        <v>44835</v>
      </c>
      <c r="G2" s="40">
        <v>44866</v>
      </c>
      <c r="H2" s="40">
        <v>44896</v>
      </c>
      <c r="I2" s="40">
        <v>44927</v>
      </c>
      <c r="J2" s="40">
        <v>44958</v>
      </c>
      <c r="K2" s="40">
        <v>44986</v>
      </c>
      <c r="L2" s="40">
        <v>45017</v>
      </c>
      <c r="M2" s="40">
        <v>45047</v>
      </c>
      <c r="N2" s="40">
        <v>45078</v>
      </c>
      <c r="O2" s="41" t="s">
        <v>154</v>
      </c>
    </row>
    <row r="3" spans="1:18" s="54" customFormat="1" ht="15.75" customHeight="1" x14ac:dyDescent="0.2">
      <c r="A3" s="511" t="s">
        <v>12</v>
      </c>
      <c r="B3" s="245" t="s">
        <v>139</v>
      </c>
      <c r="C3" s="259">
        <v>84058809</v>
      </c>
      <c r="D3" s="259">
        <v>110471505</v>
      </c>
      <c r="E3" s="259">
        <v>89685377</v>
      </c>
      <c r="F3" s="259">
        <v>117273561</v>
      </c>
      <c r="G3" s="259">
        <v>94673183</v>
      </c>
      <c r="H3" s="259">
        <v>95983551</v>
      </c>
      <c r="I3" s="259"/>
      <c r="J3" s="259"/>
      <c r="K3" s="259"/>
      <c r="L3" s="259"/>
      <c r="M3" s="259"/>
      <c r="N3" s="259"/>
      <c r="O3" s="261">
        <v>592145986</v>
      </c>
      <c r="P3" s="55"/>
      <c r="Q3"/>
      <c r="R3" s="236"/>
    </row>
    <row r="4" spans="1:18" s="54" customFormat="1" ht="15.75" x14ac:dyDescent="0.2">
      <c r="A4" s="512"/>
      <c r="B4" s="245" t="s">
        <v>183</v>
      </c>
      <c r="C4" s="259">
        <v>3590849</v>
      </c>
      <c r="D4" s="259">
        <v>6005343</v>
      </c>
      <c r="E4" s="259">
        <v>4449406</v>
      </c>
      <c r="F4" s="259">
        <v>5350834</v>
      </c>
      <c r="G4" s="259">
        <v>4012914</v>
      </c>
      <c r="H4" s="259">
        <v>3905534</v>
      </c>
      <c r="I4" s="259"/>
      <c r="J4" s="259"/>
      <c r="K4" s="259"/>
      <c r="L4" s="259"/>
      <c r="M4" s="259"/>
      <c r="N4" s="259"/>
      <c r="O4" s="261">
        <v>27314880</v>
      </c>
      <c r="P4" s="55"/>
      <c r="Q4" s="55"/>
      <c r="R4" s="236"/>
    </row>
    <row r="5" spans="1:18" s="54" customFormat="1" ht="14.45" hidden="1" customHeight="1" x14ac:dyDescent="0.2">
      <c r="A5" s="512"/>
      <c r="B5" s="245" t="s">
        <v>184</v>
      </c>
      <c r="C5" s="259"/>
      <c r="D5" s="259"/>
      <c r="E5" s="259"/>
      <c r="F5" s="259"/>
      <c r="G5" s="259"/>
      <c r="H5" s="259"/>
      <c r="I5" s="259"/>
      <c r="J5" s="259"/>
      <c r="K5" s="259"/>
      <c r="L5" s="259"/>
      <c r="M5" s="259"/>
      <c r="N5" s="259"/>
      <c r="O5" s="261"/>
      <c r="P5" s="55"/>
      <c r="Q5" s="55"/>
    </row>
    <row r="6" spans="1:18" s="54" customFormat="1" ht="15.75" x14ac:dyDescent="0.2">
      <c r="A6" s="512"/>
      <c r="B6" s="245" t="s">
        <v>185</v>
      </c>
      <c r="C6" s="259">
        <v>3794153</v>
      </c>
      <c r="D6" s="259">
        <v>5602903</v>
      </c>
      <c r="E6" s="259">
        <v>4888294</v>
      </c>
      <c r="F6" s="259">
        <v>5403558</v>
      </c>
      <c r="G6" s="259">
        <v>5090594</v>
      </c>
      <c r="H6" s="259">
        <v>5607557</v>
      </c>
      <c r="I6" s="259"/>
      <c r="J6" s="259"/>
      <c r="K6" s="259"/>
      <c r="L6" s="259"/>
      <c r="M6" s="259"/>
      <c r="N6" s="259"/>
      <c r="O6" s="261">
        <v>30387059</v>
      </c>
      <c r="P6" s="55"/>
      <c r="Q6" s="55"/>
    </row>
    <row r="7" spans="1:18" s="54" customFormat="1" ht="31.5" x14ac:dyDescent="0.2">
      <c r="A7" s="512"/>
      <c r="B7" s="245" t="s">
        <v>186</v>
      </c>
      <c r="C7" s="259">
        <v>8450607</v>
      </c>
      <c r="D7" s="259">
        <v>17170442</v>
      </c>
      <c r="E7" s="259">
        <v>13443232</v>
      </c>
      <c r="F7" s="259">
        <v>17882665</v>
      </c>
      <c r="G7" s="259">
        <v>16530675</v>
      </c>
      <c r="H7" s="259">
        <v>15358638</v>
      </c>
      <c r="I7" s="259"/>
      <c r="J7" s="259"/>
      <c r="K7" s="259"/>
      <c r="L7" s="259"/>
      <c r="M7" s="259"/>
      <c r="N7" s="259"/>
      <c r="O7" s="261">
        <v>88836259</v>
      </c>
      <c r="P7" s="55"/>
      <c r="Q7" s="55"/>
    </row>
    <row r="8" spans="1:18" s="54" customFormat="1" ht="15.75" x14ac:dyDescent="0.2">
      <c r="A8" s="512"/>
      <c r="B8" s="245" t="s">
        <v>187</v>
      </c>
      <c r="C8" s="259">
        <v>29208602</v>
      </c>
      <c r="D8" s="259">
        <v>32403464</v>
      </c>
      <c r="E8" s="259">
        <v>36018105</v>
      </c>
      <c r="F8" s="259">
        <v>31579736</v>
      </c>
      <c r="G8" s="259">
        <v>31172513</v>
      </c>
      <c r="H8" s="259">
        <v>34414152</v>
      </c>
      <c r="I8" s="259"/>
      <c r="J8" s="259"/>
      <c r="K8" s="259"/>
      <c r="L8" s="259"/>
      <c r="M8" s="259"/>
      <c r="N8" s="259"/>
      <c r="O8" s="261">
        <v>194796572</v>
      </c>
      <c r="P8" s="55"/>
      <c r="Q8" s="55"/>
    </row>
    <row r="9" spans="1:18" s="54" customFormat="1" ht="15.75" x14ac:dyDescent="0.2">
      <c r="A9" s="512"/>
      <c r="B9" s="245" t="s">
        <v>188</v>
      </c>
      <c r="C9" s="259">
        <v>0</v>
      </c>
      <c r="D9" s="259">
        <v>0</v>
      </c>
      <c r="E9" s="259">
        <v>0</v>
      </c>
      <c r="F9" s="259">
        <v>0</v>
      </c>
      <c r="G9" s="259">
        <v>0</v>
      </c>
      <c r="H9" s="259">
        <v>0</v>
      </c>
      <c r="I9" s="259"/>
      <c r="J9" s="259"/>
      <c r="K9" s="259"/>
      <c r="L9" s="259"/>
      <c r="M9" s="259"/>
      <c r="N9" s="259"/>
      <c r="O9" s="261">
        <v>0</v>
      </c>
      <c r="P9" s="55"/>
      <c r="Q9" s="55"/>
    </row>
    <row r="10" spans="1:18" s="54" customFormat="1" ht="15.75" x14ac:dyDescent="0.2">
      <c r="A10" s="512"/>
      <c r="B10" s="245" t="s">
        <v>189</v>
      </c>
      <c r="C10" s="259">
        <v>49053544</v>
      </c>
      <c r="D10" s="259">
        <v>49387941</v>
      </c>
      <c r="E10" s="259">
        <v>51294076</v>
      </c>
      <c r="F10" s="259">
        <v>49719104</v>
      </c>
      <c r="G10" s="259">
        <v>51280602</v>
      </c>
      <c r="H10" s="259">
        <v>48076999</v>
      </c>
      <c r="I10" s="259"/>
      <c r="J10" s="259"/>
      <c r="K10" s="259"/>
      <c r="L10" s="259"/>
      <c r="M10" s="259"/>
      <c r="N10" s="259"/>
      <c r="O10" s="261">
        <v>298812266</v>
      </c>
      <c r="P10" s="55"/>
      <c r="Q10" s="55"/>
    </row>
    <row r="11" spans="1:18" s="54" customFormat="1" ht="15.75" x14ac:dyDescent="0.2">
      <c r="A11" s="512"/>
      <c r="B11" s="245" t="s">
        <v>190</v>
      </c>
      <c r="C11" s="259">
        <v>73918312</v>
      </c>
      <c r="D11" s="259">
        <v>104124670</v>
      </c>
      <c r="E11" s="259">
        <v>78097864</v>
      </c>
      <c r="F11" s="259">
        <v>98987991</v>
      </c>
      <c r="G11" s="259">
        <v>82733142</v>
      </c>
      <c r="H11" s="259">
        <v>86132858</v>
      </c>
      <c r="I11" s="259"/>
      <c r="J11" s="259"/>
      <c r="K11" s="259"/>
      <c r="L11" s="259"/>
      <c r="M11" s="259"/>
      <c r="N11" s="259"/>
      <c r="O11" s="261">
        <v>523994837</v>
      </c>
      <c r="P11" s="55"/>
      <c r="Q11" s="55"/>
    </row>
    <row r="12" spans="1:18" s="54" customFormat="1" ht="15.75" x14ac:dyDescent="0.2">
      <c r="A12" s="512"/>
      <c r="B12" s="245" t="s">
        <v>191</v>
      </c>
      <c r="C12" s="259">
        <v>54316066</v>
      </c>
      <c r="D12" s="259">
        <v>76453576</v>
      </c>
      <c r="E12" s="259">
        <v>57877638</v>
      </c>
      <c r="F12" s="259">
        <v>76830748</v>
      </c>
      <c r="G12" s="259">
        <v>63677352</v>
      </c>
      <c r="H12" s="259">
        <v>65009130</v>
      </c>
      <c r="I12" s="259"/>
      <c r="J12" s="259"/>
      <c r="K12" s="259"/>
      <c r="L12" s="259"/>
      <c r="M12" s="259"/>
      <c r="N12" s="259"/>
      <c r="O12" s="261">
        <v>394164510</v>
      </c>
      <c r="P12" s="55"/>
      <c r="Q12" s="55"/>
    </row>
    <row r="13" spans="1:18" s="54" customFormat="1" ht="15.75" x14ac:dyDescent="0.2">
      <c r="A13" s="512"/>
      <c r="B13" s="245" t="s">
        <v>192</v>
      </c>
      <c r="C13" s="259">
        <v>8681119</v>
      </c>
      <c r="D13" s="259">
        <v>12025805</v>
      </c>
      <c r="E13" s="259">
        <v>9376836</v>
      </c>
      <c r="F13" s="259">
        <v>12940962</v>
      </c>
      <c r="G13" s="259">
        <v>10439933</v>
      </c>
      <c r="H13" s="259">
        <v>11873161</v>
      </c>
      <c r="I13" s="259"/>
      <c r="J13" s="259"/>
      <c r="K13" s="259"/>
      <c r="L13" s="259"/>
      <c r="M13" s="259"/>
      <c r="N13" s="259"/>
      <c r="O13" s="261">
        <v>65337816</v>
      </c>
      <c r="P13" s="55"/>
      <c r="Q13" s="55"/>
    </row>
    <row r="14" spans="1:18" s="54" customFormat="1" ht="15.75" x14ac:dyDescent="0.2">
      <c r="A14" s="512"/>
      <c r="B14" s="245" t="s">
        <v>193</v>
      </c>
      <c r="C14" s="259">
        <v>14974584</v>
      </c>
      <c r="D14" s="259">
        <v>21015840</v>
      </c>
      <c r="E14" s="259">
        <v>16221569</v>
      </c>
      <c r="F14" s="259">
        <v>21116623</v>
      </c>
      <c r="G14" s="259">
        <v>16865940</v>
      </c>
      <c r="H14" s="259">
        <v>17507524</v>
      </c>
      <c r="I14" s="259"/>
      <c r="J14" s="259"/>
      <c r="K14" s="259"/>
      <c r="L14" s="259"/>
      <c r="M14" s="259"/>
      <c r="N14" s="259"/>
      <c r="O14" s="261">
        <v>107702080</v>
      </c>
      <c r="P14" s="55"/>
      <c r="Q14" s="55"/>
    </row>
    <row r="15" spans="1:18" s="54" customFormat="1" ht="15.75" x14ac:dyDescent="0.2">
      <c r="A15" s="512"/>
      <c r="B15" s="245" t="s">
        <v>194</v>
      </c>
      <c r="C15" s="259">
        <v>109721743</v>
      </c>
      <c r="D15" s="259">
        <v>147362596</v>
      </c>
      <c r="E15" s="259">
        <v>113399330</v>
      </c>
      <c r="F15" s="259">
        <v>142274710</v>
      </c>
      <c r="G15" s="259">
        <v>115481223</v>
      </c>
      <c r="H15" s="259">
        <v>120131096</v>
      </c>
      <c r="I15" s="259"/>
      <c r="J15" s="259"/>
      <c r="K15" s="259"/>
      <c r="L15" s="259"/>
      <c r="M15" s="259"/>
      <c r="N15" s="259"/>
      <c r="O15" s="261">
        <v>748370698</v>
      </c>
      <c r="P15" s="55"/>
      <c r="Q15" s="55"/>
    </row>
    <row r="16" spans="1:18" s="54" customFormat="1" ht="15.75" x14ac:dyDescent="0.2">
      <c r="A16" s="512"/>
      <c r="B16" s="245" t="s">
        <v>195</v>
      </c>
      <c r="C16" s="259">
        <v>0</v>
      </c>
      <c r="D16" s="259">
        <v>-159760994</v>
      </c>
      <c r="E16" s="259">
        <v>-10713441</v>
      </c>
      <c r="F16" s="259">
        <v>-120947028</v>
      </c>
      <c r="G16" s="259">
        <v>-110617508</v>
      </c>
      <c r="H16" s="259">
        <v>-10937623</v>
      </c>
      <c r="I16" s="259"/>
      <c r="J16" s="259"/>
      <c r="K16" s="259"/>
      <c r="L16" s="259"/>
      <c r="M16" s="259"/>
      <c r="N16" s="259"/>
      <c r="O16" s="261">
        <v>-412976594</v>
      </c>
      <c r="P16" s="55"/>
      <c r="Q16" s="55"/>
    </row>
    <row r="17" spans="1:19" s="54" customFormat="1" ht="15.75" x14ac:dyDescent="0.2">
      <c r="A17" s="512"/>
      <c r="B17" s="245" t="s">
        <v>196</v>
      </c>
      <c r="C17" s="259">
        <v>3144755</v>
      </c>
      <c r="D17" s="259">
        <v>3725698</v>
      </c>
      <c r="E17" s="259">
        <v>3759197</v>
      </c>
      <c r="F17" s="259">
        <v>4251206</v>
      </c>
      <c r="G17" s="259">
        <v>3508625</v>
      </c>
      <c r="H17" s="259">
        <v>3215922</v>
      </c>
      <c r="I17" s="259"/>
      <c r="J17" s="259"/>
      <c r="K17" s="259"/>
      <c r="L17" s="259"/>
      <c r="M17" s="259"/>
      <c r="N17" s="259"/>
      <c r="O17" s="261">
        <v>21605403</v>
      </c>
      <c r="P17" s="55"/>
      <c r="Q17" s="55"/>
    </row>
    <row r="18" spans="1:19" s="54" customFormat="1" ht="15.75" customHeight="1" x14ac:dyDescent="0.2">
      <c r="A18" s="512"/>
      <c r="B18" s="245" t="s">
        <v>197</v>
      </c>
      <c r="C18" s="259">
        <v>13808233</v>
      </c>
      <c r="D18" s="259">
        <v>15553459</v>
      </c>
      <c r="E18" s="259">
        <v>13226920</v>
      </c>
      <c r="F18" s="259">
        <v>16681845</v>
      </c>
      <c r="G18" s="259">
        <v>14088895</v>
      </c>
      <c r="H18" s="259">
        <v>13190302</v>
      </c>
      <c r="I18" s="259"/>
      <c r="J18" s="259"/>
      <c r="K18" s="259"/>
      <c r="L18" s="259"/>
      <c r="M18" s="259"/>
      <c r="N18" s="259"/>
      <c r="O18" s="261">
        <v>86549654</v>
      </c>
      <c r="P18" s="55"/>
      <c r="Q18" s="55"/>
    </row>
    <row r="19" spans="1:19" s="54" customFormat="1" ht="31.5" x14ac:dyDescent="0.2">
      <c r="A19" s="512"/>
      <c r="B19" s="245" t="s">
        <v>198</v>
      </c>
      <c r="C19" s="259">
        <v>9762443</v>
      </c>
      <c r="D19" s="259">
        <v>12481418</v>
      </c>
      <c r="E19" s="259">
        <v>10003316</v>
      </c>
      <c r="F19" s="259">
        <v>21245318</v>
      </c>
      <c r="G19" s="259">
        <v>10774462</v>
      </c>
      <c r="H19" s="259">
        <v>5432503</v>
      </c>
      <c r="I19" s="259"/>
      <c r="J19" s="259"/>
      <c r="K19" s="259"/>
      <c r="L19" s="259"/>
      <c r="M19" s="259"/>
      <c r="N19" s="259"/>
      <c r="O19" s="261">
        <v>69699460</v>
      </c>
      <c r="P19" s="55"/>
      <c r="Q19" s="55"/>
      <c r="R19" s="216"/>
    </row>
    <row r="20" spans="1:19" s="54" customFormat="1" ht="31.5" x14ac:dyDescent="0.2">
      <c r="A20" s="512"/>
      <c r="B20" s="245" t="s">
        <v>199</v>
      </c>
      <c r="C20" s="259">
        <v>0</v>
      </c>
      <c r="D20" s="259">
        <v>0</v>
      </c>
      <c r="E20" s="259">
        <v>0</v>
      </c>
      <c r="F20" s="259">
        <v>0</v>
      </c>
      <c r="G20" s="259">
        <v>0</v>
      </c>
      <c r="H20" s="259">
        <v>0</v>
      </c>
      <c r="I20" s="259"/>
      <c r="J20" s="259"/>
      <c r="K20" s="259"/>
      <c r="L20" s="259"/>
      <c r="M20" s="259"/>
      <c r="N20" s="259"/>
      <c r="O20" s="261">
        <v>0</v>
      </c>
      <c r="P20" s="55"/>
      <c r="Q20" s="55"/>
    </row>
    <row r="21" spans="1:19" s="54" customFormat="1" ht="31.5" hidden="1" x14ac:dyDescent="0.2">
      <c r="A21" s="512"/>
      <c r="B21" s="245" t="s">
        <v>200</v>
      </c>
      <c r="C21" s="259">
        <v>0</v>
      </c>
      <c r="D21" s="259">
        <v>0</v>
      </c>
      <c r="E21" s="259">
        <v>0</v>
      </c>
      <c r="F21" s="259">
        <v>0</v>
      </c>
      <c r="G21" s="259">
        <v>0</v>
      </c>
      <c r="H21" s="259">
        <v>0</v>
      </c>
      <c r="I21" s="259"/>
      <c r="J21" s="259"/>
      <c r="K21" s="259"/>
      <c r="L21" s="259"/>
      <c r="M21" s="259"/>
      <c r="N21" s="259"/>
      <c r="O21" s="261">
        <v>0</v>
      </c>
      <c r="P21" s="55"/>
      <c r="Q21" s="55"/>
    </row>
    <row r="22" spans="1:19" s="54" customFormat="1" ht="15.75" x14ac:dyDescent="0.2">
      <c r="A22" s="512"/>
      <c r="B22" s="245" t="s">
        <v>201</v>
      </c>
      <c r="C22" s="259">
        <v>0</v>
      </c>
      <c r="D22" s="259">
        <v>0</v>
      </c>
      <c r="E22" s="259">
        <v>0</v>
      </c>
      <c r="F22" s="259">
        <v>0</v>
      </c>
      <c r="G22" s="259">
        <v>0</v>
      </c>
      <c r="H22" s="259">
        <v>0</v>
      </c>
      <c r="I22" s="259"/>
      <c r="J22" s="259"/>
      <c r="K22" s="259"/>
      <c r="L22" s="259"/>
      <c r="M22" s="259"/>
      <c r="N22" s="259"/>
      <c r="O22" s="261">
        <v>0</v>
      </c>
      <c r="P22" s="55"/>
      <c r="Q22" s="55"/>
    </row>
    <row r="23" spans="1:19" s="54" customFormat="1" ht="15.75" x14ac:dyDescent="0.2">
      <c r="A23" s="512"/>
      <c r="B23" s="245" t="s">
        <v>202</v>
      </c>
      <c r="C23" s="259">
        <v>1827090</v>
      </c>
      <c r="D23" s="259">
        <v>1686381</v>
      </c>
      <c r="E23" s="259">
        <v>1754289</v>
      </c>
      <c r="F23" s="259">
        <v>2674054</v>
      </c>
      <c r="G23" s="259">
        <v>2050185</v>
      </c>
      <c r="H23" s="259">
        <v>1829262</v>
      </c>
      <c r="I23" s="259"/>
      <c r="J23" s="259"/>
      <c r="K23" s="259"/>
      <c r="L23" s="259"/>
      <c r="M23" s="259"/>
      <c r="N23" s="259"/>
      <c r="O23" s="261">
        <v>11821261</v>
      </c>
      <c r="P23" s="55"/>
      <c r="Q23" s="55"/>
    </row>
    <row r="24" spans="1:19" s="54" customFormat="1" ht="16.5" thickBot="1" x14ac:dyDescent="0.25">
      <c r="A24" s="512"/>
      <c r="B24" s="245" t="s">
        <v>203</v>
      </c>
      <c r="C24" s="259">
        <v>1962293</v>
      </c>
      <c r="D24" s="259">
        <v>2294613</v>
      </c>
      <c r="E24" s="259">
        <v>2099483</v>
      </c>
      <c r="F24" s="259">
        <v>2284623</v>
      </c>
      <c r="G24" s="259">
        <v>2180605</v>
      </c>
      <c r="H24" s="259">
        <v>2248674</v>
      </c>
      <c r="I24" s="259"/>
      <c r="J24" s="259"/>
      <c r="K24" s="259"/>
      <c r="L24" s="259"/>
      <c r="M24" s="259"/>
      <c r="N24" s="259"/>
      <c r="O24" s="261">
        <v>13070291</v>
      </c>
      <c r="P24" s="55"/>
      <c r="Q24" s="55"/>
    </row>
    <row r="25" spans="1:19" s="54" customFormat="1" ht="16.5" thickBot="1" x14ac:dyDescent="0.25">
      <c r="A25" s="513"/>
      <c r="B25" s="246" t="s">
        <v>204</v>
      </c>
      <c r="C25" s="260">
        <v>470273202</v>
      </c>
      <c r="D25" s="260">
        <v>458004660</v>
      </c>
      <c r="E25" s="260">
        <v>494881491</v>
      </c>
      <c r="F25" s="260">
        <v>505550510</v>
      </c>
      <c r="G25" s="260">
        <v>413943335</v>
      </c>
      <c r="H25" s="260">
        <v>518979240</v>
      </c>
      <c r="I25" s="260"/>
      <c r="J25" s="260"/>
      <c r="K25" s="260"/>
      <c r="L25" s="260"/>
      <c r="M25" s="260"/>
      <c r="N25" s="260"/>
      <c r="O25" s="262">
        <v>2861632438</v>
      </c>
      <c r="P25" s="57"/>
      <c r="Q25" s="55"/>
    </row>
    <row r="26" spans="1:19" s="54" customFormat="1" ht="31.5" x14ac:dyDescent="0.2">
      <c r="A26" s="511" t="s">
        <v>13</v>
      </c>
      <c r="B26" s="245" t="s">
        <v>205</v>
      </c>
      <c r="C26" s="259">
        <v>57343785</v>
      </c>
      <c r="D26" s="259">
        <v>70972345</v>
      </c>
      <c r="E26" s="259">
        <v>57034336</v>
      </c>
      <c r="F26" s="259">
        <v>68452401</v>
      </c>
      <c r="G26" s="259">
        <v>60827691</v>
      </c>
      <c r="H26" s="259">
        <v>59062797</v>
      </c>
      <c r="I26" s="259"/>
      <c r="J26" s="259"/>
      <c r="K26" s="259"/>
      <c r="L26" s="259"/>
      <c r="M26" s="259"/>
      <c r="N26" s="259"/>
      <c r="O26" s="261">
        <v>373693355</v>
      </c>
      <c r="Q26" s="55"/>
    </row>
    <row r="27" spans="1:19" s="54" customFormat="1" ht="31.5" x14ac:dyDescent="0.2">
      <c r="A27" s="512"/>
      <c r="B27" s="245" t="s">
        <v>206</v>
      </c>
      <c r="C27" s="259">
        <v>5399591</v>
      </c>
      <c r="D27" s="259">
        <v>6319767</v>
      </c>
      <c r="E27" s="259">
        <v>5454059</v>
      </c>
      <c r="F27" s="259">
        <v>6275554</v>
      </c>
      <c r="G27" s="259">
        <v>5642201</v>
      </c>
      <c r="H27" s="259">
        <v>5212528</v>
      </c>
      <c r="I27" s="259"/>
      <c r="J27" s="259"/>
      <c r="K27" s="259"/>
      <c r="L27" s="259"/>
      <c r="M27" s="259"/>
      <c r="N27" s="259"/>
      <c r="O27" s="261">
        <v>34303700</v>
      </c>
      <c r="Q27" s="55"/>
    </row>
    <row r="28" spans="1:19" s="54" customFormat="1" ht="15.75" x14ac:dyDescent="0.2">
      <c r="A28" s="512"/>
      <c r="B28" s="245" t="s">
        <v>207</v>
      </c>
      <c r="C28" s="259">
        <v>9995131</v>
      </c>
      <c r="D28" s="259">
        <v>12018103</v>
      </c>
      <c r="E28" s="259">
        <v>10082474</v>
      </c>
      <c r="F28" s="259">
        <v>13824828</v>
      </c>
      <c r="G28" s="259">
        <v>10791732</v>
      </c>
      <c r="H28" s="259">
        <v>10888757</v>
      </c>
      <c r="I28" s="259"/>
      <c r="J28" s="259"/>
      <c r="K28" s="259"/>
      <c r="L28" s="259"/>
      <c r="M28" s="259"/>
      <c r="N28" s="259"/>
      <c r="O28" s="261">
        <v>67601025</v>
      </c>
      <c r="Q28" s="55"/>
      <c r="S28" s="55"/>
    </row>
    <row r="29" spans="1:19" s="54" customFormat="1" ht="31.5" x14ac:dyDescent="0.2">
      <c r="A29" s="512"/>
      <c r="B29" s="245" t="s">
        <v>208</v>
      </c>
      <c r="C29" s="259">
        <v>0</v>
      </c>
      <c r="D29" s="259">
        <v>0</v>
      </c>
      <c r="E29" s="259">
        <v>0</v>
      </c>
      <c r="F29" s="259">
        <v>0</v>
      </c>
      <c r="G29" s="259">
        <v>0</v>
      </c>
      <c r="H29" s="259">
        <v>0</v>
      </c>
      <c r="I29" s="259"/>
      <c r="J29" s="259"/>
      <c r="K29" s="259"/>
      <c r="L29" s="259"/>
      <c r="M29" s="259"/>
      <c r="N29" s="259"/>
      <c r="O29" s="261">
        <v>0</v>
      </c>
      <c r="Q29" s="55"/>
      <c r="R29" s="57"/>
    </row>
    <row r="30" spans="1:19" s="54" customFormat="1" ht="15.75" x14ac:dyDescent="0.2">
      <c r="A30" s="512"/>
      <c r="B30" s="245" t="s">
        <v>209</v>
      </c>
      <c r="C30" s="259">
        <v>3281910</v>
      </c>
      <c r="D30" s="259">
        <v>3661137</v>
      </c>
      <c r="E30" s="259">
        <v>3328009</v>
      </c>
      <c r="F30" s="259">
        <v>3452014</v>
      </c>
      <c r="G30" s="259">
        <v>3232666</v>
      </c>
      <c r="H30" s="259">
        <v>3174764</v>
      </c>
      <c r="I30" s="259"/>
      <c r="J30" s="259"/>
      <c r="K30" s="259"/>
      <c r="L30" s="259"/>
      <c r="M30" s="259"/>
      <c r="N30" s="259"/>
      <c r="O30" s="261">
        <v>20130500</v>
      </c>
      <c r="Q30" s="55"/>
      <c r="R30" s="57"/>
    </row>
    <row r="31" spans="1:19" s="54" customFormat="1" ht="15.75" x14ac:dyDescent="0.2">
      <c r="A31" s="512"/>
      <c r="B31" s="58" t="s">
        <v>210</v>
      </c>
      <c r="C31" s="259">
        <v>0</v>
      </c>
      <c r="D31" s="259">
        <v>0</v>
      </c>
      <c r="E31" s="259">
        <v>0</v>
      </c>
      <c r="F31" s="259">
        <v>0</v>
      </c>
      <c r="G31" s="259">
        <v>0</v>
      </c>
      <c r="H31" s="259">
        <v>0</v>
      </c>
      <c r="I31" s="259"/>
      <c r="J31" s="259"/>
      <c r="K31" s="259"/>
      <c r="L31" s="259"/>
      <c r="M31" s="259"/>
      <c r="N31" s="259"/>
      <c r="O31" s="261">
        <v>0</v>
      </c>
      <c r="Q31" s="55"/>
    </row>
    <row r="32" spans="1:19" s="54" customFormat="1" ht="31.5" x14ac:dyDescent="0.2">
      <c r="A32" s="512"/>
      <c r="B32" s="58" t="s">
        <v>211</v>
      </c>
      <c r="C32" s="259">
        <v>27452</v>
      </c>
      <c r="D32" s="259">
        <v>33322</v>
      </c>
      <c r="E32" s="259">
        <v>31847</v>
      </c>
      <c r="F32" s="259">
        <v>39554</v>
      </c>
      <c r="G32" s="259">
        <v>28423</v>
      </c>
      <c r="H32" s="259">
        <v>25159</v>
      </c>
      <c r="I32" s="259"/>
      <c r="J32" s="259"/>
      <c r="K32" s="259"/>
      <c r="L32" s="259"/>
      <c r="M32" s="259"/>
      <c r="N32" s="259"/>
      <c r="O32" s="261">
        <v>185757</v>
      </c>
      <c r="Q32" s="55"/>
    </row>
    <row r="33" spans="1:18" s="54" customFormat="1" ht="15.75" x14ac:dyDescent="0.2">
      <c r="A33" s="512"/>
      <c r="B33" s="58" t="s">
        <v>212</v>
      </c>
      <c r="C33" s="259">
        <v>1147767</v>
      </c>
      <c r="D33" s="259">
        <v>1455578</v>
      </c>
      <c r="E33" s="259">
        <v>1072814</v>
      </c>
      <c r="F33" s="259">
        <v>1181814</v>
      </c>
      <c r="G33" s="259">
        <v>1135392</v>
      </c>
      <c r="H33" s="259">
        <v>4028410</v>
      </c>
      <c r="I33" s="259"/>
      <c r="J33" s="259"/>
      <c r="K33" s="259"/>
      <c r="L33" s="259"/>
      <c r="M33" s="259"/>
      <c r="N33" s="259"/>
      <c r="O33" s="261">
        <v>10021775</v>
      </c>
      <c r="Q33" s="55"/>
    </row>
    <row r="34" spans="1:18" s="54" customFormat="1" ht="15.75" x14ac:dyDescent="0.2">
      <c r="A34" s="512"/>
      <c r="B34" s="58" t="s">
        <v>213</v>
      </c>
      <c r="C34" s="259">
        <v>293957</v>
      </c>
      <c r="D34" s="259">
        <v>390466</v>
      </c>
      <c r="E34" s="259">
        <v>225572</v>
      </c>
      <c r="F34" s="259">
        <v>302632</v>
      </c>
      <c r="G34" s="259">
        <v>302470</v>
      </c>
      <c r="H34" s="259">
        <v>341808</v>
      </c>
      <c r="I34" s="259"/>
      <c r="J34" s="259"/>
      <c r="K34" s="259"/>
      <c r="L34" s="259"/>
      <c r="M34" s="259"/>
      <c r="N34" s="259"/>
      <c r="O34" s="261">
        <v>1856905</v>
      </c>
      <c r="Q34" s="55"/>
    </row>
    <row r="35" spans="1:18" s="54" customFormat="1" ht="15.75" x14ac:dyDescent="0.2">
      <c r="A35" s="512"/>
      <c r="B35" s="245" t="s">
        <v>214</v>
      </c>
      <c r="C35" s="259">
        <v>8641128</v>
      </c>
      <c r="D35" s="259">
        <v>10590531</v>
      </c>
      <c r="E35" s="259">
        <v>7797862</v>
      </c>
      <c r="F35" s="259">
        <v>11065814</v>
      </c>
      <c r="G35" s="259">
        <v>9532549</v>
      </c>
      <c r="H35" s="259">
        <v>10040838</v>
      </c>
      <c r="I35" s="259"/>
      <c r="J35" s="259"/>
      <c r="K35" s="259"/>
      <c r="L35" s="259"/>
      <c r="M35" s="259"/>
      <c r="N35" s="259"/>
      <c r="O35" s="261">
        <v>57668722</v>
      </c>
      <c r="Q35" s="55"/>
    </row>
    <row r="36" spans="1:18" s="54" customFormat="1" ht="15.75" x14ac:dyDescent="0.2">
      <c r="A36" s="512"/>
      <c r="B36" s="245" t="s">
        <v>215</v>
      </c>
      <c r="C36" s="259">
        <v>39745354</v>
      </c>
      <c r="D36" s="259">
        <v>50782723</v>
      </c>
      <c r="E36" s="259">
        <v>41461572</v>
      </c>
      <c r="F36" s="259">
        <v>53184198</v>
      </c>
      <c r="G36" s="259">
        <v>40766071</v>
      </c>
      <c r="H36" s="259">
        <v>45114969</v>
      </c>
      <c r="I36" s="259"/>
      <c r="J36" s="259"/>
      <c r="K36" s="259"/>
      <c r="L36" s="259"/>
      <c r="M36" s="259"/>
      <c r="N36" s="259"/>
      <c r="O36" s="261">
        <v>271054887</v>
      </c>
      <c r="Q36" s="55"/>
      <c r="R36" s="216"/>
    </row>
    <row r="37" spans="1:18" s="54" customFormat="1" ht="16.5" thickBot="1" x14ac:dyDescent="0.25">
      <c r="A37" s="512"/>
      <c r="B37" s="245" t="s">
        <v>216</v>
      </c>
      <c r="C37" s="259">
        <v>4489051</v>
      </c>
      <c r="D37" s="259">
        <v>5088286</v>
      </c>
      <c r="E37" s="259">
        <v>4271857</v>
      </c>
      <c r="F37" s="259">
        <v>5410825</v>
      </c>
      <c r="G37" s="259">
        <v>4602487</v>
      </c>
      <c r="H37" s="259">
        <v>4745216</v>
      </c>
      <c r="I37" s="259"/>
      <c r="J37" s="259"/>
      <c r="K37" s="259"/>
      <c r="L37" s="259"/>
      <c r="M37" s="259"/>
      <c r="N37" s="259"/>
      <c r="O37" s="261">
        <v>28607722</v>
      </c>
      <c r="Q37" s="55"/>
    </row>
    <row r="38" spans="1:18" s="54" customFormat="1" ht="16.5" thickBot="1" x14ac:dyDescent="0.25">
      <c r="A38" s="513"/>
      <c r="B38" s="246" t="s">
        <v>217</v>
      </c>
      <c r="C38" s="260">
        <v>130365126</v>
      </c>
      <c r="D38" s="260">
        <v>161312258</v>
      </c>
      <c r="E38" s="260">
        <v>130760402</v>
      </c>
      <c r="F38" s="260">
        <v>163189634</v>
      </c>
      <c r="G38" s="260">
        <v>136861682</v>
      </c>
      <c r="H38" s="260">
        <v>142635246</v>
      </c>
      <c r="I38" s="260"/>
      <c r="J38" s="260"/>
      <c r="K38" s="260"/>
      <c r="L38" s="260"/>
      <c r="M38" s="260"/>
      <c r="N38" s="260"/>
      <c r="O38" s="262">
        <v>865124348</v>
      </c>
      <c r="P38" s="57"/>
      <c r="Q38" s="55"/>
    </row>
    <row r="39" spans="1:18" s="54" customFormat="1" ht="15.75" x14ac:dyDescent="0.2">
      <c r="A39" s="511" t="s">
        <v>14</v>
      </c>
      <c r="B39" s="245" t="s">
        <v>218</v>
      </c>
      <c r="C39" s="259">
        <v>48635421</v>
      </c>
      <c r="D39" s="259">
        <v>61958929</v>
      </c>
      <c r="E39" s="259">
        <v>52167107</v>
      </c>
      <c r="F39" s="259">
        <v>59478420</v>
      </c>
      <c r="G39" s="259">
        <v>49814957</v>
      </c>
      <c r="H39" s="259">
        <v>50899414</v>
      </c>
      <c r="I39" s="259"/>
      <c r="J39" s="259"/>
      <c r="K39" s="259"/>
      <c r="L39" s="259"/>
      <c r="M39" s="259"/>
      <c r="N39" s="259"/>
      <c r="O39" s="261">
        <v>322954248</v>
      </c>
      <c r="Q39" s="55"/>
    </row>
    <row r="40" spans="1:18" s="54" customFormat="1" ht="15.75" x14ac:dyDescent="0.2">
      <c r="A40" s="512"/>
      <c r="B40" s="245" t="s">
        <v>219</v>
      </c>
      <c r="C40" s="259">
        <v>457743</v>
      </c>
      <c r="D40" s="259">
        <v>554411</v>
      </c>
      <c r="E40" s="259">
        <v>579291</v>
      </c>
      <c r="F40" s="259">
        <v>574198</v>
      </c>
      <c r="G40" s="259">
        <v>514300</v>
      </c>
      <c r="H40" s="259">
        <v>522419</v>
      </c>
      <c r="I40" s="259"/>
      <c r="J40" s="259"/>
      <c r="K40" s="259"/>
      <c r="L40" s="259"/>
      <c r="M40" s="259"/>
      <c r="N40" s="259"/>
      <c r="O40" s="261">
        <v>3202362</v>
      </c>
      <c r="Q40" s="55"/>
    </row>
    <row r="41" spans="1:18" s="54" customFormat="1" ht="31.5" x14ac:dyDescent="0.2">
      <c r="A41" s="512"/>
      <c r="B41" s="245" t="s">
        <v>220</v>
      </c>
      <c r="C41" s="259">
        <v>27882454</v>
      </c>
      <c r="D41" s="259">
        <v>21139573</v>
      </c>
      <c r="E41" s="259">
        <v>22284239</v>
      </c>
      <c r="F41" s="259">
        <v>21118167</v>
      </c>
      <c r="G41" s="259">
        <v>21296937</v>
      </c>
      <c r="H41" s="259">
        <v>21069617</v>
      </c>
      <c r="I41" s="259"/>
      <c r="J41" s="259"/>
      <c r="K41" s="259"/>
      <c r="L41" s="259"/>
      <c r="M41" s="259"/>
      <c r="N41" s="259"/>
      <c r="O41" s="261">
        <v>134790987</v>
      </c>
      <c r="Q41" s="55"/>
    </row>
    <row r="42" spans="1:18" s="54" customFormat="1" ht="31.5" x14ac:dyDescent="0.2">
      <c r="A42" s="512"/>
      <c r="B42" s="245" t="s">
        <v>221</v>
      </c>
      <c r="C42" s="259">
        <v>23558356</v>
      </c>
      <c r="D42" s="259">
        <v>23080972</v>
      </c>
      <c r="E42" s="259">
        <v>23597102</v>
      </c>
      <c r="F42" s="259">
        <v>24167232</v>
      </c>
      <c r="G42" s="259">
        <v>24353464</v>
      </c>
      <c r="H42" s="259">
        <v>24166167</v>
      </c>
      <c r="I42" s="259"/>
      <c r="J42" s="259"/>
      <c r="K42" s="259"/>
      <c r="L42" s="259"/>
      <c r="M42" s="259"/>
      <c r="N42" s="259"/>
      <c r="O42" s="261">
        <v>142923293</v>
      </c>
      <c r="Q42" s="55"/>
    </row>
    <row r="43" spans="1:18" s="54" customFormat="1" ht="16.5" thickBot="1" x14ac:dyDescent="0.25">
      <c r="A43" s="512"/>
      <c r="B43" s="245" t="s">
        <v>222</v>
      </c>
      <c r="C43" s="259">
        <v>182775</v>
      </c>
      <c r="D43" s="259">
        <v>237851</v>
      </c>
      <c r="E43" s="259">
        <v>221161</v>
      </c>
      <c r="F43" s="259">
        <v>221760</v>
      </c>
      <c r="G43" s="259">
        <v>225338</v>
      </c>
      <c r="H43" s="259">
        <v>219012</v>
      </c>
      <c r="I43" s="259"/>
      <c r="J43" s="259"/>
      <c r="K43" s="259"/>
      <c r="L43" s="259"/>
      <c r="M43" s="259"/>
      <c r="N43" s="259"/>
      <c r="O43" s="261">
        <v>1307897</v>
      </c>
      <c r="Q43" s="55"/>
    </row>
    <row r="44" spans="1:18" s="54" customFormat="1" ht="16.5" thickBot="1" x14ac:dyDescent="0.25">
      <c r="A44" s="513"/>
      <c r="B44" s="246" t="s">
        <v>223</v>
      </c>
      <c r="C44" s="260">
        <v>100716749</v>
      </c>
      <c r="D44" s="260">
        <v>106971736</v>
      </c>
      <c r="E44" s="260">
        <v>98848900</v>
      </c>
      <c r="F44" s="260">
        <v>105559777</v>
      </c>
      <c r="G44" s="260">
        <v>96204996</v>
      </c>
      <c r="H44" s="260">
        <v>96876629</v>
      </c>
      <c r="I44" s="260"/>
      <c r="J44" s="260"/>
      <c r="K44" s="260"/>
      <c r="L44" s="260"/>
      <c r="M44" s="260"/>
      <c r="N44" s="260"/>
      <c r="O44" s="262">
        <v>605178787</v>
      </c>
      <c r="P44" s="57"/>
      <c r="Q44" s="55"/>
    </row>
    <row r="45" spans="1:18" s="54" customFormat="1" ht="15.75" hidden="1" x14ac:dyDescent="0.2">
      <c r="A45" s="511" t="s">
        <v>48</v>
      </c>
      <c r="B45" s="245" t="s">
        <v>224</v>
      </c>
      <c r="C45" s="259">
        <v>0</v>
      </c>
      <c r="D45" s="259">
        <v>0</v>
      </c>
      <c r="E45" s="259">
        <v>-4354</v>
      </c>
      <c r="F45" s="259"/>
      <c r="G45" s="259"/>
      <c r="H45" s="259"/>
      <c r="I45" s="259"/>
      <c r="J45" s="259"/>
      <c r="K45" s="259"/>
      <c r="L45" s="259"/>
      <c r="M45" s="259"/>
      <c r="N45" s="259"/>
      <c r="O45" s="261">
        <v>-4354</v>
      </c>
      <c r="Q45" s="55"/>
    </row>
    <row r="46" spans="1:18" s="54" customFormat="1" ht="15.75" x14ac:dyDescent="0.2">
      <c r="A46" s="512"/>
      <c r="B46" s="245" t="s">
        <v>225</v>
      </c>
      <c r="C46" s="259">
        <v>0</v>
      </c>
      <c r="D46" s="259">
        <v>0</v>
      </c>
      <c r="E46" s="259">
        <v>60289</v>
      </c>
      <c r="F46" s="259">
        <v>0</v>
      </c>
      <c r="G46" s="259">
        <v>33038</v>
      </c>
      <c r="H46" s="259">
        <v>56772</v>
      </c>
      <c r="I46" s="259"/>
      <c r="J46" s="259"/>
      <c r="K46" s="259"/>
      <c r="L46" s="259"/>
      <c r="M46" s="259"/>
      <c r="N46" s="259"/>
      <c r="O46" s="261">
        <v>150099</v>
      </c>
      <c r="Q46" s="55"/>
    </row>
    <row r="47" spans="1:18" s="54" customFormat="1" ht="32.25" thickBot="1" x14ac:dyDescent="0.25">
      <c r="A47" s="512"/>
      <c r="B47" s="245" t="s">
        <v>226</v>
      </c>
      <c r="C47" s="259">
        <v>28444540</v>
      </c>
      <c r="D47" s="259">
        <v>17017941</v>
      </c>
      <c r="E47" s="259">
        <v>21066150</v>
      </c>
      <c r="F47" s="259">
        <v>17523696</v>
      </c>
      <c r="G47" s="259">
        <v>17658443</v>
      </c>
      <c r="H47" s="259">
        <v>23083074</v>
      </c>
      <c r="I47" s="259"/>
      <c r="J47" s="259"/>
      <c r="K47" s="259"/>
      <c r="L47" s="259"/>
      <c r="M47" s="259"/>
      <c r="N47" s="259"/>
      <c r="O47" s="261">
        <v>124793844</v>
      </c>
      <c r="Q47" s="55"/>
    </row>
    <row r="48" spans="1:18" s="54" customFormat="1" ht="35.1" customHeight="1" thickBot="1" x14ac:dyDescent="0.25">
      <c r="A48" s="513"/>
      <c r="B48" s="246" t="s">
        <v>227</v>
      </c>
      <c r="C48" s="260">
        <v>28444540</v>
      </c>
      <c r="D48" s="260">
        <v>17017941</v>
      </c>
      <c r="E48" s="260">
        <v>21122085</v>
      </c>
      <c r="F48" s="260">
        <v>17523696</v>
      </c>
      <c r="G48" s="260">
        <v>17691481</v>
      </c>
      <c r="H48" s="260">
        <v>23139846</v>
      </c>
      <c r="I48" s="260"/>
      <c r="J48" s="260"/>
      <c r="K48" s="260"/>
      <c r="L48" s="260"/>
      <c r="M48" s="260"/>
      <c r="N48" s="260"/>
      <c r="O48" s="262">
        <v>124939589</v>
      </c>
      <c r="P48" s="57"/>
      <c r="Q48" s="55"/>
    </row>
    <row r="49" spans="1:18" s="54" customFormat="1" ht="31.5" customHeight="1" x14ac:dyDescent="0.2">
      <c r="A49" s="511" t="s">
        <v>15</v>
      </c>
      <c r="B49" s="245" t="s">
        <v>228</v>
      </c>
      <c r="C49" s="259">
        <v>0</v>
      </c>
      <c r="D49" s="259">
        <v>0</v>
      </c>
      <c r="E49" s="259">
        <v>0</v>
      </c>
      <c r="F49" s="259">
        <v>0</v>
      </c>
      <c r="G49" s="259">
        <v>-37</v>
      </c>
      <c r="H49" s="259">
        <v>3442981</v>
      </c>
      <c r="I49" s="259"/>
      <c r="J49" s="259"/>
      <c r="K49" s="259"/>
      <c r="L49" s="259"/>
      <c r="M49" s="259"/>
      <c r="N49" s="259"/>
      <c r="O49" s="261">
        <v>3442944</v>
      </c>
      <c r="Q49" s="55"/>
    </row>
    <row r="50" spans="1:18" s="54" customFormat="1" ht="31.5" x14ac:dyDescent="0.2">
      <c r="A50" s="512"/>
      <c r="B50" s="245" t="s">
        <v>229</v>
      </c>
      <c r="C50" s="259">
        <v>0</v>
      </c>
      <c r="D50" s="259">
        <v>0</v>
      </c>
      <c r="E50" s="259">
        <v>0</v>
      </c>
      <c r="F50" s="259">
        <v>0</v>
      </c>
      <c r="G50" s="259">
        <v>0</v>
      </c>
      <c r="H50" s="259">
        <v>0</v>
      </c>
      <c r="I50" s="259"/>
      <c r="J50" s="259"/>
      <c r="K50" s="259"/>
      <c r="L50" s="259"/>
      <c r="M50" s="259"/>
      <c r="N50" s="259"/>
      <c r="O50" s="261">
        <v>0</v>
      </c>
      <c r="Q50" s="55"/>
    </row>
    <row r="51" spans="1:18" s="54" customFormat="1" ht="31.5" x14ac:dyDescent="0.2">
      <c r="A51" s="512"/>
      <c r="B51" s="245" t="s">
        <v>230</v>
      </c>
      <c r="C51" s="259">
        <v>0</v>
      </c>
      <c r="D51" s="259">
        <v>0</v>
      </c>
      <c r="E51" s="259">
        <v>0</v>
      </c>
      <c r="F51" s="259">
        <v>0</v>
      </c>
      <c r="G51" s="259">
        <v>0</v>
      </c>
      <c r="H51" s="259">
        <v>0</v>
      </c>
      <c r="I51" s="259"/>
      <c r="J51" s="259"/>
      <c r="K51" s="259"/>
      <c r="L51" s="259"/>
      <c r="M51" s="259"/>
      <c r="N51" s="259"/>
      <c r="O51" s="261">
        <v>0</v>
      </c>
      <c r="Q51" s="55"/>
    </row>
    <row r="52" spans="1:18" s="54" customFormat="1" ht="31.5" x14ac:dyDescent="0.2">
      <c r="A52" s="512"/>
      <c r="B52" s="245" t="s">
        <v>231</v>
      </c>
      <c r="C52" s="259">
        <v>0</v>
      </c>
      <c r="D52" s="259">
        <v>0</v>
      </c>
      <c r="E52" s="259">
        <v>0</v>
      </c>
      <c r="F52" s="259">
        <v>0</v>
      </c>
      <c r="G52" s="259">
        <v>0</v>
      </c>
      <c r="H52" s="259">
        <v>0</v>
      </c>
      <c r="I52" s="259"/>
      <c r="J52" s="259"/>
      <c r="K52" s="259"/>
      <c r="L52" s="259"/>
      <c r="M52" s="259"/>
      <c r="N52" s="259"/>
      <c r="O52" s="261">
        <v>0</v>
      </c>
      <c r="Q52" s="55"/>
    </row>
    <row r="53" spans="1:18" s="54" customFormat="1" ht="31.5" x14ac:dyDescent="0.2">
      <c r="A53" s="512"/>
      <c r="B53" s="245" t="s">
        <v>232</v>
      </c>
      <c r="C53" s="259">
        <v>137399938</v>
      </c>
      <c r="D53" s="259">
        <v>137322898</v>
      </c>
      <c r="E53" s="259">
        <v>152259088</v>
      </c>
      <c r="F53" s="259">
        <v>110981978</v>
      </c>
      <c r="G53" s="259">
        <v>112149132</v>
      </c>
      <c r="H53" s="259">
        <v>122093926</v>
      </c>
      <c r="I53" s="259"/>
      <c r="J53" s="259"/>
      <c r="K53" s="259"/>
      <c r="L53" s="259"/>
      <c r="M53" s="259"/>
      <c r="N53" s="259"/>
      <c r="O53" s="261">
        <v>772206960</v>
      </c>
      <c r="Q53" s="55"/>
    </row>
    <row r="54" spans="1:18" s="54" customFormat="1" ht="31.5" x14ac:dyDescent="0.2">
      <c r="A54" s="512"/>
      <c r="B54" s="245" t="s">
        <v>233</v>
      </c>
      <c r="C54" s="259">
        <v>7741629</v>
      </c>
      <c r="D54" s="259">
        <v>10348953</v>
      </c>
      <c r="E54" s="259">
        <v>8912760</v>
      </c>
      <c r="F54" s="259">
        <v>7809890</v>
      </c>
      <c r="G54" s="259">
        <v>9612245</v>
      </c>
      <c r="H54" s="259">
        <v>8895045</v>
      </c>
      <c r="I54" s="259"/>
      <c r="J54" s="259"/>
      <c r="K54" s="259"/>
      <c r="L54" s="259"/>
      <c r="M54" s="259"/>
      <c r="N54" s="259"/>
      <c r="O54" s="261">
        <v>53320522</v>
      </c>
      <c r="Q54" s="55"/>
    </row>
    <row r="55" spans="1:18" s="54" customFormat="1" ht="15.75" x14ac:dyDescent="0.2">
      <c r="A55" s="512"/>
      <c r="B55" s="245" t="s">
        <v>234</v>
      </c>
      <c r="C55" s="259">
        <v>0</v>
      </c>
      <c r="D55" s="259">
        <v>0</v>
      </c>
      <c r="E55" s="259">
        <v>0</v>
      </c>
      <c r="F55" s="259">
        <v>0</v>
      </c>
      <c r="G55" s="259">
        <v>0</v>
      </c>
      <c r="H55" s="259">
        <v>8373248</v>
      </c>
      <c r="I55" s="259"/>
      <c r="J55" s="259"/>
      <c r="K55" s="259"/>
      <c r="L55" s="259"/>
      <c r="M55" s="259"/>
      <c r="N55" s="259"/>
      <c r="O55" s="261">
        <v>8373248</v>
      </c>
      <c r="Q55" s="55"/>
    </row>
    <row r="56" spans="1:18" s="54" customFormat="1" ht="15.75" x14ac:dyDescent="0.2">
      <c r="A56" s="512"/>
      <c r="B56" s="245" t="s">
        <v>235</v>
      </c>
      <c r="C56" s="259">
        <v>0</v>
      </c>
      <c r="D56" s="259">
        <v>0</v>
      </c>
      <c r="E56" s="259">
        <v>430465</v>
      </c>
      <c r="F56" s="259">
        <v>0</v>
      </c>
      <c r="G56" s="259">
        <v>0</v>
      </c>
      <c r="H56" s="259">
        <v>513133</v>
      </c>
      <c r="I56" s="259"/>
      <c r="J56" s="259"/>
      <c r="K56" s="259"/>
      <c r="L56" s="259"/>
      <c r="M56" s="259"/>
      <c r="N56" s="259"/>
      <c r="O56" s="261">
        <v>943598</v>
      </c>
      <c r="Q56" s="55"/>
    </row>
    <row r="57" spans="1:18" s="54" customFormat="1" ht="31.5" x14ac:dyDescent="0.2">
      <c r="A57" s="512"/>
      <c r="B57" s="245" t="s">
        <v>236</v>
      </c>
      <c r="C57" s="259">
        <v>0</v>
      </c>
      <c r="D57" s="259">
        <v>0</v>
      </c>
      <c r="E57" s="259">
        <v>0</v>
      </c>
      <c r="F57" s="259">
        <v>0</v>
      </c>
      <c r="G57" s="259">
        <v>0</v>
      </c>
      <c r="H57" s="259">
        <v>91801777</v>
      </c>
      <c r="I57" s="259"/>
      <c r="J57" s="259"/>
      <c r="K57" s="259"/>
      <c r="L57" s="259"/>
      <c r="M57" s="259"/>
      <c r="N57" s="259"/>
      <c r="O57" s="261">
        <v>91801777</v>
      </c>
      <c r="Q57" s="55"/>
    </row>
    <row r="58" spans="1:18" s="54" customFormat="1" ht="18.75" x14ac:dyDescent="0.2">
      <c r="A58" s="512"/>
      <c r="B58" s="58" t="s">
        <v>141</v>
      </c>
      <c r="C58" s="259">
        <v>0</v>
      </c>
      <c r="D58" s="259">
        <v>0</v>
      </c>
      <c r="E58" s="259">
        <v>43408374</v>
      </c>
      <c r="F58" s="259">
        <v>0</v>
      </c>
      <c r="G58" s="259">
        <v>5862378</v>
      </c>
      <c r="H58" s="259">
        <v>50991</v>
      </c>
      <c r="I58" s="259"/>
      <c r="J58" s="259"/>
      <c r="K58" s="259"/>
      <c r="L58" s="259"/>
      <c r="M58" s="259"/>
      <c r="N58" s="259"/>
      <c r="O58" s="261">
        <v>49321743</v>
      </c>
      <c r="Q58" s="55"/>
    </row>
    <row r="59" spans="1:18" s="54" customFormat="1" ht="16.5" thickBot="1" x14ac:dyDescent="0.25">
      <c r="A59" s="512"/>
      <c r="B59" s="245" t="s">
        <v>237</v>
      </c>
      <c r="C59" s="372">
        <v>-27080622</v>
      </c>
      <c r="D59" s="372">
        <v>-1001343</v>
      </c>
      <c r="E59" s="372">
        <v>-2087385</v>
      </c>
      <c r="F59" s="372">
        <v>-3387003</v>
      </c>
      <c r="G59" s="372">
        <v>-856524</v>
      </c>
      <c r="H59" s="372">
        <v>4831555</v>
      </c>
      <c r="I59" s="372"/>
      <c r="J59" s="372"/>
      <c r="K59" s="372"/>
      <c r="L59" s="372"/>
      <c r="M59" s="372"/>
      <c r="N59" s="372"/>
      <c r="O59" s="375">
        <v>-29581322</v>
      </c>
      <c r="Q59" s="55"/>
      <c r="R59" s="62"/>
    </row>
    <row r="60" spans="1:18" s="60" customFormat="1" ht="16.5" thickBot="1" x14ac:dyDescent="0.25">
      <c r="A60" s="512"/>
      <c r="B60" s="246" t="s">
        <v>238</v>
      </c>
      <c r="C60" s="373">
        <v>118060945</v>
      </c>
      <c r="D60" s="373">
        <v>146670508</v>
      </c>
      <c r="E60" s="373">
        <v>202923302</v>
      </c>
      <c r="F60" s="373">
        <v>115404865</v>
      </c>
      <c r="G60" s="373">
        <v>126767194</v>
      </c>
      <c r="H60" s="373">
        <v>240002656</v>
      </c>
      <c r="I60" s="373"/>
      <c r="J60" s="373"/>
      <c r="K60" s="373"/>
      <c r="L60" s="373"/>
      <c r="M60" s="373"/>
      <c r="N60" s="373"/>
      <c r="O60" s="376">
        <v>949829470</v>
      </c>
      <c r="Q60" s="55"/>
      <c r="R60" s="254"/>
    </row>
    <row r="61" spans="1:18" s="54" customFormat="1" ht="16.5" thickBot="1" x14ac:dyDescent="0.25">
      <c r="A61" s="521"/>
      <c r="B61" s="377" t="s">
        <v>239</v>
      </c>
      <c r="C61" s="374">
        <v>4</v>
      </c>
      <c r="D61" s="374">
        <v>5</v>
      </c>
      <c r="E61" s="374">
        <v>4</v>
      </c>
      <c r="F61" s="374">
        <v>5</v>
      </c>
      <c r="G61" s="374">
        <v>4</v>
      </c>
      <c r="H61" s="374">
        <v>4</v>
      </c>
      <c r="I61" s="374">
        <v>5</v>
      </c>
      <c r="J61" s="374">
        <v>4</v>
      </c>
      <c r="K61" s="374">
        <v>4</v>
      </c>
      <c r="L61" s="374">
        <v>4</v>
      </c>
      <c r="M61" s="374">
        <v>5</v>
      </c>
      <c r="N61" s="374">
        <v>4</v>
      </c>
      <c r="O61" s="378">
        <v>52</v>
      </c>
      <c r="P61" s="57"/>
      <c r="Q61" s="99"/>
      <c r="R61" s="62"/>
    </row>
    <row r="62" spans="1:18" s="54" customFormat="1" ht="16.5" thickBot="1" x14ac:dyDescent="0.25">
      <c r="A62" s="522"/>
      <c r="B62" s="246"/>
      <c r="C62" s="379">
        <v>847860562</v>
      </c>
      <c r="D62" s="379">
        <v>889977103</v>
      </c>
      <c r="E62" s="379">
        <v>948536180</v>
      </c>
      <c r="F62" s="379">
        <v>907228482</v>
      </c>
      <c r="G62" s="379">
        <v>791468688</v>
      </c>
      <c r="H62" s="379">
        <v>1021633617</v>
      </c>
      <c r="I62" s="379"/>
      <c r="J62" s="379"/>
      <c r="K62" s="379"/>
      <c r="L62" s="379"/>
      <c r="M62" s="379"/>
      <c r="N62" s="379"/>
      <c r="O62" s="380">
        <v>5406704632</v>
      </c>
      <c r="P62" s="57"/>
      <c r="Q62" s="99"/>
      <c r="R62" s="62"/>
    </row>
    <row r="63" spans="1:18" s="54" customFormat="1" ht="15.75" x14ac:dyDescent="0.2">
      <c r="A63" s="518" t="s">
        <v>4</v>
      </c>
      <c r="B63" s="519"/>
      <c r="C63" s="519"/>
      <c r="D63" s="519"/>
      <c r="E63" s="519"/>
      <c r="F63" s="519"/>
      <c r="G63" s="519"/>
      <c r="H63" s="519"/>
      <c r="I63" s="519"/>
      <c r="J63" s="519"/>
      <c r="K63" s="519"/>
      <c r="L63" s="519"/>
      <c r="M63" s="519"/>
      <c r="N63" s="519"/>
      <c r="O63" s="520"/>
      <c r="P63" s="61"/>
      <c r="Q63" s="99"/>
    </row>
    <row r="64" spans="1:18" s="54" customFormat="1" ht="15.75" hidden="1" customHeight="1" x14ac:dyDescent="0.2">
      <c r="A64" s="506" t="s">
        <v>134</v>
      </c>
      <c r="B64" s="507"/>
      <c r="C64" s="507"/>
      <c r="D64" s="507"/>
      <c r="E64" s="507"/>
      <c r="F64" s="507"/>
      <c r="G64" s="507"/>
      <c r="H64" s="507"/>
      <c r="I64" s="507"/>
      <c r="J64" s="507"/>
      <c r="K64" s="507"/>
      <c r="L64" s="507"/>
      <c r="M64" s="507"/>
      <c r="N64" s="507"/>
      <c r="O64" s="517"/>
      <c r="P64" s="189"/>
      <c r="Q64" s="99"/>
    </row>
    <row r="65" spans="1:17" s="54" customFormat="1" ht="15.75" x14ac:dyDescent="0.2">
      <c r="A65" s="506" t="s">
        <v>143</v>
      </c>
      <c r="B65" s="507"/>
      <c r="C65" s="507"/>
      <c r="D65" s="507"/>
      <c r="E65" s="507"/>
      <c r="F65" s="507"/>
      <c r="G65" s="507"/>
      <c r="H65" s="507"/>
      <c r="I65" s="507"/>
      <c r="J65" s="507"/>
      <c r="K65" s="507"/>
      <c r="L65" s="507"/>
      <c r="M65" s="507"/>
      <c r="N65" s="507"/>
      <c r="O65" s="517"/>
      <c r="P65" s="237" t="s">
        <v>89</v>
      </c>
      <c r="Q65" s="99"/>
    </row>
    <row r="66" spans="1:17" s="54" customFormat="1" ht="16.5" thickBot="1" x14ac:dyDescent="0.25">
      <c r="A66" s="514"/>
      <c r="B66" s="515"/>
      <c r="C66" s="515"/>
      <c r="D66" s="515"/>
      <c r="E66" s="515"/>
      <c r="F66" s="515"/>
      <c r="G66" s="515"/>
      <c r="H66" s="515"/>
      <c r="I66" s="515"/>
      <c r="J66" s="515"/>
      <c r="K66" s="515"/>
      <c r="L66" s="515"/>
      <c r="M66" s="515"/>
      <c r="N66" s="515"/>
      <c r="O66" s="516"/>
      <c r="P66" s="237"/>
      <c r="Q66" s="99"/>
    </row>
    <row r="67" spans="1:17" ht="16.5" customHeight="1" x14ac:dyDescent="0.2">
      <c r="A67" s="505"/>
      <c r="B67" s="505"/>
      <c r="C67" s="505"/>
      <c r="D67" s="505"/>
      <c r="E67" s="505"/>
      <c r="F67" s="505"/>
      <c r="G67" s="505"/>
      <c r="H67" s="505"/>
      <c r="I67" s="505"/>
      <c r="J67" s="505"/>
      <c r="K67" s="505"/>
      <c r="L67" s="505"/>
      <c r="M67" s="505"/>
      <c r="N67" s="505"/>
      <c r="O67" s="505"/>
      <c r="P67" s="111"/>
    </row>
    <row r="68" spans="1:17" ht="15.75" x14ac:dyDescent="0.2">
      <c r="A68" s="506"/>
      <c r="B68" s="507"/>
      <c r="C68" s="507"/>
      <c r="D68" s="507"/>
      <c r="E68" s="507"/>
      <c r="F68" s="507"/>
      <c r="G68" s="507"/>
      <c r="H68" s="507"/>
      <c r="I68" s="507"/>
      <c r="J68" s="507"/>
      <c r="K68" s="507"/>
      <c r="L68" s="507"/>
      <c r="M68" s="507"/>
      <c r="N68" s="507"/>
      <c r="O68" s="507"/>
      <c r="P68" s="111"/>
    </row>
    <row r="72" spans="1:17" x14ac:dyDescent="0.2">
      <c r="D72" s="423" t="s">
        <v>142</v>
      </c>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3"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K194"/>
  <sheetViews>
    <sheetView view="pageBreakPreview" topLeftCell="A164" zoomScale="80" zoomScaleNormal="100" zoomScaleSheetLayoutView="80" workbookViewId="0">
      <selection activeCell="M186" sqref="M186"/>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31" t="s">
        <v>24</v>
      </c>
      <c r="C1" s="632"/>
      <c r="D1" s="632"/>
      <c r="E1" s="632"/>
      <c r="F1" s="632"/>
      <c r="G1" s="632"/>
      <c r="H1" s="632"/>
      <c r="I1" s="632"/>
      <c r="J1" s="633"/>
    </row>
    <row r="2" spans="2:10" ht="57.75" customHeight="1" x14ac:dyDescent="0.25">
      <c r="B2" s="204"/>
      <c r="C2" s="35" t="s">
        <v>59</v>
      </c>
      <c r="D2" s="36" t="s">
        <v>25</v>
      </c>
      <c r="E2" s="36" t="s">
        <v>60</v>
      </c>
      <c r="F2" s="37" t="s">
        <v>5</v>
      </c>
      <c r="G2" s="35" t="s">
        <v>61</v>
      </c>
      <c r="H2" s="36" t="s">
        <v>26</v>
      </c>
      <c r="I2" s="36" t="s">
        <v>62</v>
      </c>
      <c r="J2" s="205" t="s">
        <v>6</v>
      </c>
    </row>
    <row r="3" spans="2:10" ht="15.75" hidden="1" x14ac:dyDescent="0.25">
      <c r="B3" s="68">
        <v>39995</v>
      </c>
      <c r="C3" s="14">
        <v>65349</v>
      </c>
      <c r="D3" s="15"/>
      <c r="E3" s="15">
        <v>0</v>
      </c>
      <c r="F3" s="15"/>
      <c r="G3" s="14">
        <v>1621</v>
      </c>
      <c r="H3" s="15"/>
      <c r="I3" s="15">
        <v>0</v>
      </c>
      <c r="J3" s="206">
        <v>1621</v>
      </c>
    </row>
    <row r="4" spans="2:10" ht="15.75" hidden="1" x14ac:dyDescent="0.25">
      <c r="B4" s="68">
        <v>40026</v>
      </c>
      <c r="C4" s="16">
        <v>66531</v>
      </c>
      <c r="D4" s="17"/>
      <c r="E4" s="17">
        <v>0</v>
      </c>
      <c r="F4" s="17"/>
      <c r="G4" s="16">
        <v>1568</v>
      </c>
      <c r="H4" s="17"/>
      <c r="I4" s="17">
        <v>0</v>
      </c>
      <c r="J4" s="112">
        <v>1568</v>
      </c>
    </row>
    <row r="5" spans="2:10" ht="15.75" hidden="1" x14ac:dyDescent="0.25">
      <c r="B5" s="68">
        <v>40057</v>
      </c>
      <c r="C5" s="16">
        <v>67239</v>
      </c>
      <c r="D5" s="17"/>
      <c r="E5" s="17">
        <v>0</v>
      </c>
      <c r="F5" s="1">
        <v>67239</v>
      </c>
      <c r="G5" s="16">
        <v>1571</v>
      </c>
      <c r="H5" s="17"/>
      <c r="I5" s="17">
        <v>0</v>
      </c>
      <c r="J5" s="112">
        <v>1571</v>
      </c>
    </row>
    <row r="6" spans="2:10" ht="15.75" hidden="1" x14ac:dyDescent="0.25">
      <c r="B6" s="68">
        <v>40087</v>
      </c>
      <c r="C6" s="16">
        <v>68234</v>
      </c>
      <c r="D6" s="17"/>
      <c r="E6" s="17">
        <v>0</v>
      </c>
      <c r="F6" s="1">
        <v>68234</v>
      </c>
      <c r="G6" s="16">
        <v>1561</v>
      </c>
      <c r="H6" s="17"/>
      <c r="I6" s="17">
        <v>0</v>
      </c>
      <c r="J6" s="112">
        <v>1561</v>
      </c>
    </row>
    <row r="7" spans="2:10" ht="15.75" hidden="1" x14ac:dyDescent="0.25">
      <c r="B7" s="68">
        <v>40118</v>
      </c>
      <c r="C7" s="16">
        <v>69011</v>
      </c>
      <c r="D7" s="17"/>
      <c r="E7" s="17">
        <v>0</v>
      </c>
      <c r="F7" s="1">
        <v>69011</v>
      </c>
      <c r="G7" s="16">
        <v>1563</v>
      </c>
      <c r="H7" s="17"/>
      <c r="I7" s="17">
        <v>0</v>
      </c>
      <c r="J7" s="112">
        <v>1563</v>
      </c>
    </row>
    <row r="8" spans="2:10" ht="15.75" hidden="1" x14ac:dyDescent="0.25">
      <c r="B8" s="68">
        <v>40148</v>
      </c>
      <c r="C8" s="16">
        <v>69640</v>
      </c>
      <c r="D8" s="17"/>
      <c r="E8" s="17">
        <v>0</v>
      </c>
      <c r="F8" s="1">
        <v>69640</v>
      </c>
      <c r="G8" s="16">
        <v>1528</v>
      </c>
      <c r="H8" s="17"/>
      <c r="I8" s="17">
        <v>0</v>
      </c>
      <c r="J8" s="112">
        <v>1528</v>
      </c>
    </row>
    <row r="9" spans="2:10" ht="15.75" hidden="1" x14ac:dyDescent="0.25">
      <c r="B9" s="68">
        <v>40179</v>
      </c>
      <c r="C9" s="16">
        <v>70186</v>
      </c>
      <c r="D9" s="17"/>
      <c r="E9" s="17">
        <v>0</v>
      </c>
      <c r="F9" s="1">
        <v>70186</v>
      </c>
      <c r="G9" s="16">
        <v>1532</v>
      </c>
      <c r="H9" s="17"/>
      <c r="I9" s="17">
        <v>0</v>
      </c>
      <c r="J9" s="112">
        <v>1532</v>
      </c>
    </row>
    <row r="10" spans="2:10" ht="15.75" hidden="1" x14ac:dyDescent="0.25">
      <c r="B10" s="68">
        <v>40210</v>
      </c>
      <c r="C10" s="16">
        <v>69887</v>
      </c>
      <c r="D10" s="17"/>
      <c r="E10" s="17">
        <v>0</v>
      </c>
      <c r="F10" s="1">
        <v>69887</v>
      </c>
      <c r="G10" s="16">
        <v>1523</v>
      </c>
      <c r="H10" s="17"/>
      <c r="I10" s="17">
        <v>0</v>
      </c>
      <c r="J10" s="112">
        <v>1523</v>
      </c>
    </row>
    <row r="11" spans="2:10" ht="15.75" hidden="1" x14ac:dyDescent="0.25">
      <c r="B11" s="68">
        <v>40238</v>
      </c>
      <c r="C11" s="16">
        <v>70212</v>
      </c>
      <c r="D11" s="17"/>
      <c r="E11" s="17">
        <v>0</v>
      </c>
      <c r="F11" s="1">
        <v>70212</v>
      </c>
      <c r="G11" s="16">
        <v>1550</v>
      </c>
      <c r="H11" s="17"/>
      <c r="I11" s="17">
        <v>0</v>
      </c>
      <c r="J11" s="112">
        <v>1550</v>
      </c>
    </row>
    <row r="12" spans="2:10" ht="15.75" hidden="1" x14ac:dyDescent="0.25">
      <c r="B12" s="68">
        <v>40269</v>
      </c>
      <c r="C12" s="16">
        <v>69663</v>
      </c>
      <c r="D12" s="17"/>
      <c r="E12" s="17">
        <v>0</v>
      </c>
      <c r="F12" s="1">
        <v>69663</v>
      </c>
      <c r="G12" s="16">
        <v>1517</v>
      </c>
      <c r="H12" s="17"/>
      <c r="I12" s="17">
        <v>0</v>
      </c>
      <c r="J12" s="112">
        <v>1517</v>
      </c>
    </row>
    <row r="13" spans="2:10" ht="15.75" hidden="1" x14ac:dyDescent="0.25">
      <c r="B13" s="68">
        <v>40299</v>
      </c>
      <c r="C13" s="16">
        <v>68771</v>
      </c>
      <c r="D13" s="17"/>
      <c r="E13" s="17">
        <v>600</v>
      </c>
      <c r="F13" s="1">
        <v>69371</v>
      </c>
      <c r="G13" s="16">
        <v>1529</v>
      </c>
      <c r="H13" s="17"/>
      <c r="I13" s="17">
        <v>46</v>
      </c>
      <c r="J13" s="112">
        <v>1575</v>
      </c>
    </row>
    <row r="14" spans="2:10" ht="15.75" hidden="1" x14ac:dyDescent="0.25">
      <c r="B14" s="68">
        <v>40330</v>
      </c>
      <c r="C14" s="16">
        <v>68340</v>
      </c>
      <c r="D14" s="17"/>
      <c r="E14" s="17">
        <v>1029</v>
      </c>
      <c r="F14" s="1">
        <v>69369</v>
      </c>
      <c r="G14" s="16">
        <v>1524</v>
      </c>
      <c r="H14" s="17"/>
      <c r="I14" s="17">
        <v>83</v>
      </c>
      <c r="J14" s="112">
        <v>1607</v>
      </c>
    </row>
    <row r="15" spans="2:10" ht="15.75" hidden="1" x14ac:dyDescent="0.25">
      <c r="B15" s="70" t="s">
        <v>19</v>
      </c>
      <c r="C15" s="18">
        <v>68589</v>
      </c>
      <c r="D15" s="19"/>
      <c r="E15" s="19">
        <v>136</v>
      </c>
      <c r="F15" s="12">
        <v>68725</v>
      </c>
      <c r="G15" s="18">
        <v>1549</v>
      </c>
      <c r="H15" s="19"/>
      <c r="I15" s="19">
        <v>11</v>
      </c>
      <c r="J15" s="207">
        <v>1560</v>
      </c>
    </row>
    <row r="16" spans="2:10" ht="15.75" hidden="1" x14ac:dyDescent="0.25">
      <c r="B16" s="68">
        <v>40360</v>
      </c>
      <c r="C16" s="16">
        <v>1338</v>
      </c>
      <c r="D16" s="17"/>
      <c r="E16" s="17">
        <v>1511</v>
      </c>
      <c r="F16" s="1">
        <v>2849</v>
      </c>
      <c r="G16" s="16">
        <v>1485</v>
      </c>
      <c r="H16" s="17"/>
      <c r="I16" s="17">
        <v>124</v>
      </c>
      <c r="J16" s="112">
        <v>1609</v>
      </c>
    </row>
    <row r="17" spans="2:10" ht="15.75" hidden="1" x14ac:dyDescent="0.25">
      <c r="B17" s="68">
        <v>40391</v>
      </c>
      <c r="C17" s="16">
        <v>67389</v>
      </c>
      <c r="D17" s="17"/>
      <c r="E17" s="17">
        <v>2018</v>
      </c>
      <c r="F17" s="1">
        <v>69407</v>
      </c>
      <c r="G17" s="16">
        <v>1488</v>
      </c>
      <c r="H17" s="17"/>
      <c r="I17" s="17">
        <v>162</v>
      </c>
      <c r="J17" s="112">
        <v>1650</v>
      </c>
    </row>
    <row r="18" spans="2:10" ht="15.75" hidden="1" x14ac:dyDescent="0.25">
      <c r="B18" s="68">
        <v>40422</v>
      </c>
      <c r="C18" s="16">
        <v>65824</v>
      </c>
      <c r="D18" s="17"/>
      <c r="E18" s="17">
        <v>2505</v>
      </c>
      <c r="F18" s="1">
        <v>68329</v>
      </c>
      <c r="G18" s="16">
        <v>1457</v>
      </c>
      <c r="H18" s="17"/>
      <c r="I18" s="17">
        <v>187</v>
      </c>
      <c r="J18" s="112">
        <v>1644</v>
      </c>
    </row>
    <row r="19" spans="2:10" ht="15.75" hidden="1" x14ac:dyDescent="0.25">
      <c r="B19" s="68">
        <v>40452</v>
      </c>
      <c r="C19" s="16">
        <v>63930</v>
      </c>
      <c r="D19" s="17"/>
      <c r="E19" s="17">
        <v>2935</v>
      </c>
      <c r="F19" s="1">
        <v>66865</v>
      </c>
      <c r="G19" s="16">
        <v>1417</v>
      </c>
      <c r="H19" s="17"/>
      <c r="I19" s="17">
        <v>206</v>
      </c>
      <c r="J19" s="112">
        <v>1623</v>
      </c>
    </row>
    <row r="20" spans="2:10" ht="15.75" hidden="1" x14ac:dyDescent="0.25">
      <c r="B20" s="68">
        <v>40483</v>
      </c>
      <c r="C20" s="16">
        <v>63053</v>
      </c>
      <c r="D20" s="17"/>
      <c r="E20" s="17">
        <v>3342</v>
      </c>
      <c r="F20" s="1">
        <v>66395</v>
      </c>
      <c r="G20" s="16">
        <v>1424</v>
      </c>
      <c r="H20" s="17"/>
      <c r="I20" s="17">
        <v>228</v>
      </c>
      <c r="J20" s="112">
        <v>1652</v>
      </c>
    </row>
    <row r="21" spans="2:10" ht="15.75" hidden="1" x14ac:dyDescent="0.25">
      <c r="B21" s="68">
        <v>40513</v>
      </c>
      <c r="C21" s="16">
        <v>62818</v>
      </c>
      <c r="D21" s="17"/>
      <c r="E21" s="17">
        <v>3759</v>
      </c>
      <c r="F21" s="1">
        <v>66577</v>
      </c>
      <c r="G21" s="16">
        <v>1431</v>
      </c>
      <c r="H21" s="17"/>
      <c r="I21" s="17">
        <v>270</v>
      </c>
      <c r="J21" s="112">
        <v>1701</v>
      </c>
    </row>
    <row r="22" spans="2:10" ht="15.75" hidden="1" x14ac:dyDescent="0.25">
      <c r="B22" s="68">
        <v>40544</v>
      </c>
      <c r="C22" s="16">
        <v>63103</v>
      </c>
      <c r="D22" s="17"/>
      <c r="E22" s="17">
        <v>4316</v>
      </c>
      <c r="F22" s="1">
        <v>67419</v>
      </c>
      <c r="G22" s="16">
        <v>1477</v>
      </c>
      <c r="H22" s="17"/>
      <c r="I22" s="17">
        <v>325</v>
      </c>
      <c r="J22" s="112">
        <v>1802</v>
      </c>
    </row>
    <row r="23" spans="2:10" ht="15.75" hidden="1" x14ac:dyDescent="0.25">
      <c r="B23" s="68">
        <v>40575</v>
      </c>
      <c r="C23" s="16">
        <v>62932</v>
      </c>
      <c r="D23" s="17"/>
      <c r="E23" s="17">
        <v>4888</v>
      </c>
      <c r="F23" s="1">
        <v>67820</v>
      </c>
      <c r="G23" s="16">
        <v>1478</v>
      </c>
      <c r="H23" s="17"/>
      <c r="I23" s="17">
        <v>357</v>
      </c>
      <c r="J23" s="112">
        <v>1835</v>
      </c>
    </row>
    <row r="24" spans="2:10" ht="15.75" hidden="1" x14ac:dyDescent="0.25">
      <c r="B24" s="68">
        <v>40603</v>
      </c>
      <c r="C24" s="16">
        <v>63205</v>
      </c>
      <c r="D24" s="17"/>
      <c r="E24" s="17">
        <v>5358</v>
      </c>
      <c r="F24" s="1">
        <v>68563</v>
      </c>
      <c r="G24" s="16">
        <v>1514</v>
      </c>
      <c r="H24" s="17"/>
      <c r="I24" s="17">
        <v>361</v>
      </c>
      <c r="J24" s="112">
        <v>1875</v>
      </c>
    </row>
    <row r="25" spans="2:10" ht="15.75" hidden="1" x14ac:dyDescent="0.25">
      <c r="B25" s="68">
        <v>40634</v>
      </c>
      <c r="C25" s="16">
        <v>61947</v>
      </c>
      <c r="D25" s="17"/>
      <c r="E25" s="17">
        <v>5674</v>
      </c>
      <c r="F25" s="1">
        <v>67621</v>
      </c>
      <c r="G25" s="16">
        <v>1512</v>
      </c>
      <c r="H25" s="17"/>
      <c r="I25" s="17">
        <v>355</v>
      </c>
      <c r="J25" s="112">
        <v>1867</v>
      </c>
    </row>
    <row r="26" spans="2:10" ht="15.75" hidden="1" x14ac:dyDescent="0.25">
      <c r="B26" s="68">
        <v>40664</v>
      </c>
      <c r="C26" s="16">
        <v>59210</v>
      </c>
      <c r="D26" s="17"/>
      <c r="E26" s="17">
        <v>5872</v>
      </c>
      <c r="F26" s="1">
        <v>65082</v>
      </c>
      <c r="G26" s="16">
        <v>1498</v>
      </c>
      <c r="H26" s="17"/>
      <c r="I26" s="17">
        <v>342</v>
      </c>
      <c r="J26" s="112">
        <v>1840</v>
      </c>
    </row>
    <row r="27" spans="2:10" ht="15.75" hidden="1" x14ac:dyDescent="0.25">
      <c r="B27" s="68">
        <v>40695</v>
      </c>
      <c r="C27" s="16">
        <v>57858</v>
      </c>
      <c r="D27" s="17"/>
      <c r="E27" s="17">
        <v>6098</v>
      </c>
      <c r="F27" s="1">
        <v>63956</v>
      </c>
      <c r="G27" s="16">
        <v>1455</v>
      </c>
      <c r="H27" s="17"/>
      <c r="I27" s="17">
        <v>349</v>
      </c>
      <c r="J27" s="112">
        <v>1804</v>
      </c>
    </row>
    <row r="28" spans="2:10" ht="15.75" hidden="1" x14ac:dyDescent="0.25">
      <c r="B28" s="70" t="s">
        <v>22</v>
      </c>
      <c r="C28" s="18">
        <v>57717</v>
      </c>
      <c r="D28" s="19"/>
      <c r="E28" s="19">
        <v>4023</v>
      </c>
      <c r="F28" s="12">
        <v>61740</v>
      </c>
      <c r="G28" s="18">
        <v>1470</v>
      </c>
      <c r="H28" s="19"/>
      <c r="I28" s="19">
        <v>272</v>
      </c>
      <c r="J28" s="207">
        <v>1742</v>
      </c>
    </row>
    <row r="29" spans="2:10" ht="15.75" hidden="1" x14ac:dyDescent="0.25">
      <c r="B29" s="68">
        <v>40725</v>
      </c>
      <c r="C29" s="16">
        <v>57349</v>
      </c>
      <c r="D29" s="17"/>
      <c r="E29" s="17">
        <v>6320</v>
      </c>
      <c r="F29" s="1">
        <v>63669</v>
      </c>
      <c r="G29" s="16">
        <v>1511</v>
      </c>
      <c r="H29" s="17"/>
      <c r="I29" s="17">
        <v>357</v>
      </c>
      <c r="J29" s="112">
        <v>1868</v>
      </c>
    </row>
    <row r="30" spans="2:10" ht="15.75" hidden="1" x14ac:dyDescent="0.25">
      <c r="B30" s="68">
        <v>40756</v>
      </c>
      <c r="C30" s="16">
        <v>57625</v>
      </c>
      <c r="D30" s="17"/>
      <c r="E30" s="17">
        <v>6444</v>
      </c>
      <c r="F30" s="1">
        <v>64069</v>
      </c>
      <c r="G30" s="16">
        <v>1567</v>
      </c>
      <c r="H30" s="17"/>
      <c r="I30" s="17">
        <v>355</v>
      </c>
      <c r="J30" s="112">
        <v>1922</v>
      </c>
    </row>
    <row r="31" spans="2:10" ht="15.75" hidden="1" x14ac:dyDescent="0.25">
      <c r="B31" s="68">
        <v>40787</v>
      </c>
      <c r="C31" s="16">
        <v>57506</v>
      </c>
      <c r="D31" s="17"/>
      <c r="E31" s="17">
        <v>7275</v>
      </c>
      <c r="F31" s="1">
        <v>64781</v>
      </c>
      <c r="G31" s="16">
        <v>1533</v>
      </c>
      <c r="H31" s="17"/>
      <c r="I31" s="17">
        <v>377</v>
      </c>
      <c r="J31" s="112">
        <v>1910</v>
      </c>
    </row>
    <row r="32" spans="2:10" ht="15.75" hidden="1" x14ac:dyDescent="0.25">
      <c r="B32" s="68">
        <v>40817</v>
      </c>
      <c r="C32" s="16">
        <v>58766</v>
      </c>
      <c r="D32" s="17"/>
      <c r="E32" s="17">
        <v>8075</v>
      </c>
      <c r="F32" s="1">
        <v>66841</v>
      </c>
      <c r="G32" s="16">
        <v>1550</v>
      </c>
      <c r="H32" s="17"/>
      <c r="I32" s="17">
        <v>375</v>
      </c>
      <c r="J32" s="112">
        <v>1925</v>
      </c>
    </row>
    <row r="33" spans="2:10" ht="15.75" hidden="1" x14ac:dyDescent="0.25">
      <c r="B33" s="68">
        <v>40848</v>
      </c>
      <c r="C33" s="16">
        <v>59551</v>
      </c>
      <c r="D33" s="17"/>
      <c r="E33" s="17">
        <v>10493</v>
      </c>
      <c r="F33" s="1">
        <v>70044</v>
      </c>
      <c r="G33" s="16">
        <v>1493</v>
      </c>
      <c r="H33" s="17"/>
      <c r="I33" s="17">
        <v>451</v>
      </c>
      <c r="J33" s="112">
        <v>1944</v>
      </c>
    </row>
    <row r="34" spans="2:10" ht="15.75" hidden="1" x14ac:dyDescent="0.25">
      <c r="B34" s="68">
        <v>40878</v>
      </c>
      <c r="C34" s="16">
        <v>59699</v>
      </c>
      <c r="D34" s="17"/>
      <c r="E34" s="17">
        <v>12338</v>
      </c>
      <c r="F34" s="1">
        <v>72037</v>
      </c>
      <c r="G34" s="16">
        <v>1506</v>
      </c>
      <c r="H34" s="17"/>
      <c r="I34" s="17">
        <v>487</v>
      </c>
      <c r="J34" s="112">
        <v>1993</v>
      </c>
    </row>
    <row r="35" spans="2:10" ht="15.75" hidden="1" x14ac:dyDescent="0.25">
      <c r="B35" s="68">
        <v>40909</v>
      </c>
      <c r="C35" s="16">
        <v>64289</v>
      </c>
      <c r="D35" s="17"/>
      <c r="E35" s="17">
        <v>12985</v>
      </c>
      <c r="F35" s="1">
        <v>77274</v>
      </c>
      <c r="G35" s="16">
        <v>1590</v>
      </c>
      <c r="H35" s="17"/>
      <c r="I35" s="17">
        <v>498</v>
      </c>
      <c r="J35" s="112">
        <v>2088</v>
      </c>
    </row>
    <row r="36" spans="2:10" ht="15.75" hidden="1" x14ac:dyDescent="0.25">
      <c r="B36" s="208">
        <v>40940</v>
      </c>
      <c r="C36" s="16">
        <v>66199</v>
      </c>
      <c r="D36" s="17"/>
      <c r="E36" s="17">
        <v>13250</v>
      </c>
      <c r="F36" s="1">
        <v>79449</v>
      </c>
      <c r="G36" s="16">
        <v>1722</v>
      </c>
      <c r="H36" s="17"/>
      <c r="I36" s="17">
        <v>494</v>
      </c>
      <c r="J36" s="112">
        <v>2216</v>
      </c>
    </row>
    <row r="37" spans="2:10" ht="15.75" hidden="1" x14ac:dyDescent="0.25">
      <c r="B37" s="68">
        <v>40969</v>
      </c>
      <c r="C37" s="16">
        <v>68051</v>
      </c>
      <c r="D37" s="17"/>
      <c r="E37" s="17">
        <v>13774</v>
      </c>
      <c r="F37" s="1">
        <v>81825</v>
      </c>
      <c r="G37" s="16">
        <v>1738</v>
      </c>
      <c r="H37" s="17"/>
      <c r="I37" s="17">
        <v>525</v>
      </c>
      <c r="J37" s="112">
        <v>2263</v>
      </c>
    </row>
    <row r="38" spans="2:10" ht="15.75" hidden="1" x14ac:dyDescent="0.25">
      <c r="B38" s="68">
        <v>41000</v>
      </c>
      <c r="C38" s="16">
        <v>70560</v>
      </c>
      <c r="D38" s="17"/>
      <c r="E38" s="17">
        <v>13492</v>
      </c>
      <c r="F38" s="1">
        <v>84052</v>
      </c>
      <c r="G38" s="16">
        <v>1736</v>
      </c>
      <c r="H38" s="17"/>
      <c r="I38" s="17">
        <v>494</v>
      </c>
      <c r="J38" s="112">
        <v>2230</v>
      </c>
    </row>
    <row r="39" spans="2:10" ht="15.75" hidden="1" x14ac:dyDescent="0.25">
      <c r="B39" s="68">
        <v>41030</v>
      </c>
      <c r="C39" s="16">
        <v>70121</v>
      </c>
      <c r="D39" s="17"/>
      <c r="E39" s="17">
        <v>14169</v>
      </c>
      <c r="F39" s="1">
        <v>84290</v>
      </c>
      <c r="G39" s="16">
        <v>1737</v>
      </c>
      <c r="H39" s="17"/>
      <c r="I39" s="17">
        <v>494</v>
      </c>
      <c r="J39" s="112">
        <v>2231</v>
      </c>
    </row>
    <row r="40" spans="2:10" ht="15.75" hidden="1" x14ac:dyDescent="0.25">
      <c r="B40" s="68">
        <v>41061</v>
      </c>
      <c r="C40" s="16">
        <v>68881</v>
      </c>
      <c r="D40" s="17"/>
      <c r="E40" s="17">
        <v>13975</v>
      </c>
      <c r="F40" s="1">
        <v>82856</v>
      </c>
      <c r="G40" s="16">
        <v>1713</v>
      </c>
      <c r="H40" s="17"/>
      <c r="I40" s="17">
        <v>466</v>
      </c>
      <c r="J40" s="112">
        <v>2179</v>
      </c>
    </row>
    <row r="41" spans="2:10" ht="15.75" hidden="1" x14ac:dyDescent="0.25">
      <c r="B41" s="72" t="s">
        <v>28</v>
      </c>
      <c r="C41" s="28">
        <v>63216</v>
      </c>
      <c r="D41" s="29"/>
      <c r="E41" s="29">
        <v>11049</v>
      </c>
      <c r="F41" s="29">
        <v>74266</v>
      </c>
      <c r="G41" s="23">
        <v>1616</v>
      </c>
      <c r="H41" s="24"/>
      <c r="I41" s="24">
        <v>448</v>
      </c>
      <c r="J41" s="209">
        <v>2064</v>
      </c>
    </row>
    <row r="42" spans="2:10" ht="15.75" hidden="1" x14ac:dyDescent="0.25">
      <c r="B42" s="68">
        <v>41091</v>
      </c>
      <c r="C42" s="25">
        <v>69977</v>
      </c>
      <c r="D42" s="26"/>
      <c r="E42" s="26">
        <v>13731</v>
      </c>
      <c r="F42" s="27">
        <v>83708</v>
      </c>
      <c r="G42" s="25">
        <v>1694</v>
      </c>
      <c r="H42" s="26"/>
      <c r="I42" s="26">
        <v>452</v>
      </c>
      <c r="J42" s="210">
        <v>2146</v>
      </c>
    </row>
    <row r="43" spans="2:10" ht="15.75" hidden="1" x14ac:dyDescent="0.25">
      <c r="B43" s="68">
        <v>41122</v>
      </c>
      <c r="C43" s="20">
        <v>68938</v>
      </c>
      <c r="D43" s="13"/>
      <c r="E43" s="13">
        <v>14509</v>
      </c>
      <c r="F43" s="21">
        <v>83447</v>
      </c>
      <c r="G43" s="20">
        <v>1663</v>
      </c>
      <c r="H43" s="13"/>
      <c r="I43" s="13">
        <v>459</v>
      </c>
      <c r="J43" s="211">
        <v>2122</v>
      </c>
    </row>
    <row r="44" spans="2:10" ht="15.75" hidden="1" x14ac:dyDescent="0.25">
      <c r="B44" s="68">
        <v>41153</v>
      </c>
      <c r="C44" s="20">
        <v>67196</v>
      </c>
      <c r="D44" s="13"/>
      <c r="E44" s="13">
        <v>15267</v>
      </c>
      <c r="F44" s="21">
        <v>82463</v>
      </c>
      <c r="G44" s="20">
        <v>1575</v>
      </c>
      <c r="H44" s="13"/>
      <c r="I44" s="13">
        <v>482</v>
      </c>
      <c r="J44" s="211">
        <v>2057</v>
      </c>
    </row>
    <row r="45" spans="2:10" ht="15.75" hidden="1" x14ac:dyDescent="0.25">
      <c r="B45" s="68">
        <v>41183</v>
      </c>
      <c r="C45" s="20">
        <v>68080</v>
      </c>
      <c r="D45" s="13"/>
      <c r="E45" s="13">
        <v>14955</v>
      </c>
      <c r="F45" s="21">
        <v>83035</v>
      </c>
      <c r="G45" s="20">
        <v>1552</v>
      </c>
      <c r="H45" s="13"/>
      <c r="I45" s="13">
        <v>470</v>
      </c>
      <c r="J45" s="211">
        <v>2022</v>
      </c>
    </row>
    <row r="46" spans="2:10" ht="15.75" hidden="1" x14ac:dyDescent="0.25">
      <c r="B46" s="68">
        <v>41214</v>
      </c>
      <c r="C46" s="20">
        <v>69082</v>
      </c>
      <c r="D46" s="13"/>
      <c r="E46" s="13">
        <v>15289</v>
      </c>
      <c r="F46" s="21">
        <v>84371</v>
      </c>
      <c r="G46" s="20">
        <v>1593</v>
      </c>
      <c r="H46" s="13"/>
      <c r="I46" s="13">
        <v>498</v>
      </c>
      <c r="J46" s="211">
        <v>2091</v>
      </c>
    </row>
    <row r="47" spans="2:10" ht="15.75" hidden="1" x14ac:dyDescent="0.25">
      <c r="B47" s="68">
        <v>41244</v>
      </c>
      <c r="C47" s="20">
        <v>68453</v>
      </c>
      <c r="D47" s="13"/>
      <c r="E47" s="13">
        <v>16575</v>
      </c>
      <c r="F47" s="21">
        <v>85028</v>
      </c>
      <c r="G47" s="20">
        <v>1589</v>
      </c>
      <c r="H47" s="13"/>
      <c r="I47" s="13">
        <v>550</v>
      </c>
      <c r="J47" s="211">
        <v>2139</v>
      </c>
    </row>
    <row r="48" spans="2:10" ht="15.75" hidden="1" x14ac:dyDescent="0.25">
      <c r="B48" s="68">
        <v>41275</v>
      </c>
      <c r="C48" s="20">
        <v>65022</v>
      </c>
      <c r="D48" s="13"/>
      <c r="E48" s="13">
        <v>16159</v>
      </c>
      <c r="F48" s="21">
        <v>81181</v>
      </c>
      <c r="G48" s="20">
        <v>662</v>
      </c>
      <c r="H48" s="13"/>
      <c r="I48" s="13">
        <v>504</v>
      </c>
      <c r="J48" s="211">
        <v>1166</v>
      </c>
    </row>
    <row r="49" spans="2:10" ht="15.75" hidden="1" x14ac:dyDescent="0.25">
      <c r="B49" s="68">
        <v>41306</v>
      </c>
      <c r="C49" s="20">
        <v>59761</v>
      </c>
      <c r="D49" s="13"/>
      <c r="E49" s="13">
        <v>16028</v>
      </c>
      <c r="F49" s="21">
        <v>75789</v>
      </c>
      <c r="G49" s="20">
        <v>585</v>
      </c>
      <c r="H49" s="13"/>
      <c r="I49" s="13">
        <v>451</v>
      </c>
      <c r="J49" s="211">
        <v>1036</v>
      </c>
    </row>
    <row r="50" spans="2:10" ht="15.75" hidden="1" x14ac:dyDescent="0.25">
      <c r="B50" s="68">
        <v>41334</v>
      </c>
      <c r="C50" s="20">
        <v>55167</v>
      </c>
      <c r="D50" s="13"/>
      <c r="E50" s="13">
        <v>16337</v>
      </c>
      <c r="F50" s="21">
        <v>71504</v>
      </c>
      <c r="G50" s="20">
        <v>636</v>
      </c>
      <c r="H50" s="13"/>
      <c r="I50" s="13">
        <v>442</v>
      </c>
      <c r="J50" s="211">
        <v>1078</v>
      </c>
    </row>
    <row r="51" spans="2:10" ht="15.75" hidden="1" x14ac:dyDescent="0.25">
      <c r="B51" s="68">
        <v>41365</v>
      </c>
      <c r="C51" s="20">
        <v>55115</v>
      </c>
      <c r="D51" s="13"/>
      <c r="E51" s="13">
        <v>16091</v>
      </c>
      <c r="F51" s="21">
        <v>71206</v>
      </c>
      <c r="G51" s="20">
        <v>709</v>
      </c>
      <c r="H51" s="13"/>
      <c r="I51" s="13">
        <v>435</v>
      </c>
      <c r="J51" s="211">
        <v>1144</v>
      </c>
    </row>
    <row r="52" spans="2:10" ht="15.75" hidden="1" x14ac:dyDescent="0.25">
      <c r="B52" s="68">
        <v>41395</v>
      </c>
      <c r="C52" s="20">
        <v>51438</v>
      </c>
      <c r="D52" s="13"/>
      <c r="E52" s="13">
        <v>15914</v>
      </c>
      <c r="F52" s="21">
        <v>67352</v>
      </c>
      <c r="G52" s="20">
        <v>737</v>
      </c>
      <c r="H52" s="13"/>
      <c r="I52" s="13">
        <v>417</v>
      </c>
      <c r="J52" s="211">
        <v>1154</v>
      </c>
    </row>
    <row r="53" spans="2:10" ht="15.75" hidden="1" x14ac:dyDescent="0.25">
      <c r="B53" s="68">
        <v>41426</v>
      </c>
      <c r="C53" s="20">
        <v>48895</v>
      </c>
      <c r="D53" s="13"/>
      <c r="E53" s="13">
        <v>16047</v>
      </c>
      <c r="F53" s="21">
        <v>64942</v>
      </c>
      <c r="G53" s="20">
        <v>778</v>
      </c>
      <c r="H53" s="13"/>
      <c r="I53" s="13">
        <v>399</v>
      </c>
      <c r="J53" s="211">
        <v>1177</v>
      </c>
    </row>
    <row r="54" spans="2:10" ht="15.75" hidden="1" x14ac:dyDescent="0.25">
      <c r="B54" s="72" t="s">
        <v>31</v>
      </c>
      <c r="C54" s="23">
        <v>62260</v>
      </c>
      <c r="D54" s="24"/>
      <c r="E54" s="24">
        <v>15575</v>
      </c>
      <c r="F54" s="24">
        <v>77836</v>
      </c>
      <c r="G54" s="23">
        <v>1148</v>
      </c>
      <c r="H54" s="24"/>
      <c r="I54" s="24">
        <v>463</v>
      </c>
      <c r="J54" s="209">
        <v>1611</v>
      </c>
    </row>
    <row r="55" spans="2:10" ht="15.75" hidden="1" x14ac:dyDescent="0.25">
      <c r="B55" s="68">
        <v>41456</v>
      </c>
      <c r="C55" s="20">
        <v>52548</v>
      </c>
      <c r="D55" s="13"/>
      <c r="E55" s="13">
        <v>15933</v>
      </c>
      <c r="F55" s="21">
        <v>68481</v>
      </c>
      <c r="G55" s="20">
        <v>850</v>
      </c>
      <c r="H55" s="13"/>
      <c r="I55" s="13">
        <v>354</v>
      </c>
      <c r="J55" s="211">
        <v>1204</v>
      </c>
    </row>
    <row r="56" spans="2:10" ht="15.75" hidden="1" x14ac:dyDescent="0.25">
      <c r="B56" s="68">
        <v>41487</v>
      </c>
      <c r="C56" s="20">
        <v>50183</v>
      </c>
      <c r="D56" s="13"/>
      <c r="E56" s="13">
        <v>17642</v>
      </c>
      <c r="F56" s="21">
        <v>67825</v>
      </c>
      <c r="G56" s="20">
        <v>869</v>
      </c>
      <c r="H56" s="13"/>
      <c r="I56" s="13">
        <v>393</v>
      </c>
      <c r="J56" s="211">
        <v>1262</v>
      </c>
    </row>
    <row r="57" spans="2:10" ht="15.75" hidden="1" x14ac:dyDescent="0.25">
      <c r="B57" s="68">
        <v>41518</v>
      </c>
      <c r="C57" s="20">
        <v>50143</v>
      </c>
      <c r="D57" s="13"/>
      <c r="E57" s="13">
        <v>16564</v>
      </c>
      <c r="F57" s="21">
        <v>66707</v>
      </c>
      <c r="G57" s="20">
        <v>928</v>
      </c>
      <c r="H57" s="13"/>
      <c r="I57" s="13">
        <v>385</v>
      </c>
      <c r="J57" s="211">
        <v>1313</v>
      </c>
    </row>
    <row r="58" spans="2:10" ht="15.75" hidden="1" x14ac:dyDescent="0.25">
      <c r="B58" s="68">
        <v>41548</v>
      </c>
      <c r="C58" s="20">
        <v>43294</v>
      </c>
      <c r="D58" s="13"/>
      <c r="E58" s="13">
        <v>20972</v>
      </c>
      <c r="F58" s="21">
        <v>64266</v>
      </c>
      <c r="G58" s="20">
        <v>246</v>
      </c>
      <c r="H58" s="13"/>
      <c r="I58" s="13">
        <v>533</v>
      </c>
      <c r="J58" s="211">
        <v>779</v>
      </c>
    </row>
    <row r="59" spans="2:10" ht="15.75" hidden="1" x14ac:dyDescent="0.25">
      <c r="B59" s="68">
        <v>41579</v>
      </c>
      <c r="C59" s="20">
        <v>39832</v>
      </c>
      <c r="D59" s="13"/>
      <c r="E59" s="13">
        <v>19542</v>
      </c>
      <c r="F59" s="21">
        <v>59374</v>
      </c>
      <c r="G59" s="20">
        <v>313</v>
      </c>
      <c r="H59" s="13"/>
      <c r="I59" s="13">
        <v>534</v>
      </c>
      <c r="J59" s="211">
        <v>847</v>
      </c>
    </row>
    <row r="60" spans="2:10" ht="37.5" hidden="1" customHeight="1" x14ac:dyDescent="0.25">
      <c r="B60" s="68">
        <v>41609</v>
      </c>
      <c r="C60" s="20">
        <v>40150</v>
      </c>
      <c r="D60" s="13"/>
      <c r="E60" s="13">
        <v>20376</v>
      </c>
      <c r="F60" s="21">
        <v>60526</v>
      </c>
      <c r="G60" s="20">
        <v>354</v>
      </c>
      <c r="H60" s="13"/>
      <c r="I60" s="13">
        <v>540</v>
      </c>
      <c r="J60" s="211">
        <v>894</v>
      </c>
    </row>
    <row r="61" spans="2:10" ht="15.75" hidden="1" x14ac:dyDescent="0.25">
      <c r="B61" s="68">
        <v>41640</v>
      </c>
      <c r="C61" s="20">
        <v>39924</v>
      </c>
      <c r="D61" s="13"/>
      <c r="E61" s="13">
        <v>20324</v>
      </c>
      <c r="F61" s="21">
        <v>60248</v>
      </c>
      <c r="G61" s="20">
        <v>310</v>
      </c>
      <c r="H61" s="50"/>
      <c r="I61" s="50">
        <v>561</v>
      </c>
      <c r="J61" s="211">
        <v>871</v>
      </c>
    </row>
    <row r="62" spans="2:10" ht="15.75" hidden="1" x14ac:dyDescent="0.25">
      <c r="B62" s="68">
        <v>41671</v>
      </c>
      <c r="C62" s="20">
        <v>37490</v>
      </c>
      <c r="D62" s="13"/>
      <c r="E62" s="13">
        <v>19050</v>
      </c>
      <c r="F62" s="21">
        <v>56540</v>
      </c>
      <c r="G62" s="20">
        <v>300</v>
      </c>
      <c r="H62" s="50"/>
      <c r="I62" s="50">
        <v>566</v>
      </c>
      <c r="J62" s="211">
        <v>866</v>
      </c>
    </row>
    <row r="63" spans="2:10" ht="15.75" hidden="1" x14ac:dyDescent="0.25">
      <c r="B63" s="68">
        <v>41699</v>
      </c>
      <c r="C63" s="20">
        <v>39972</v>
      </c>
      <c r="D63" s="13"/>
      <c r="E63" s="13">
        <v>20690</v>
      </c>
      <c r="F63" s="21">
        <v>60662</v>
      </c>
      <c r="G63" s="20">
        <v>333</v>
      </c>
      <c r="H63" s="50"/>
      <c r="I63" s="50">
        <v>593</v>
      </c>
      <c r="J63" s="211">
        <v>926</v>
      </c>
    </row>
    <row r="64" spans="2:10" ht="15.75" hidden="1" x14ac:dyDescent="0.25">
      <c r="B64" s="68">
        <v>41730</v>
      </c>
      <c r="C64" s="20">
        <v>40436</v>
      </c>
      <c r="D64" s="13"/>
      <c r="E64" s="13">
        <v>20255</v>
      </c>
      <c r="F64" s="21">
        <v>60691</v>
      </c>
      <c r="G64" s="20">
        <v>332</v>
      </c>
      <c r="H64" s="50"/>
      <c r="I64" s="50">
        <v>536</v>
      </c>
      <c r="J64" s="211">
        <v>868</v>
      </c>
    </row>
    <row r="65" spans="2:10" ht="15.75" hidden="1" x14ac:dyDescent="0.25">
      <c r="B65" s="68">
        <v>41760</v>
      </c>
      <c r="C65" s="20">
        <v>37893</v>
      </c>
      <c r="D65" s="13"/>
      <c r="E65" s="13">
        <v>18554</v>
      </c>
      <c r="F65" s="21">
        <v>56447</v>
      </c>
      <c r="G65" s="20">
        <v>298</v>
      </c>
      <c r="H65" s="50"/>
      <c r="I65" s="50">
        <v>496</v>
      </c>
      <c r="J65" s="211">
        <v>794</v>
      </c>
    </row>
    <row r="66" spans="2:10" ht="15.75" hidden="1" x14ac:dyDescent="0.25">
      <c r="B66" s="68">
        <v>41791</v>
      </c>
      <c r="C66" s="20">
        <v>38258</v>
      </c>
      <c r="D66" s="13"/>
      <c r="E66" s="13">
        <v>18612</v>
      </c>
      <c r="F66" s="21">
        <v>56870</v>
      </c>
      <c r="G66" s="20">
        <v>276</v>
      </c>
      <c r="H66" s="50"/>
      <c r="I66" s="50">
        <v>527</v>
      </c>
      <c r="J66" s="211">
        <v>803</v>
      </c>
    </row>
    <row r="67" spans="2:10" ht="15.75" hidden="1" x14ac:dyDescent="0.25">
      <c r="B67" s="72" t="s">
        <v>47</v>
      </c>
      <c r="C67" s="23">
        <v>42510</v>
      </c>
      <c r="D67" s="24"/>
      <c r="E67" s="24">
        <v>19043</v>
      </c>
      <c r="F67" s="24">
        <v>61553</v>
      </c>
      <c r="G67" s="23">
        <v>451</v>
      </c>
      <c r="H67" s="24"/>
      <c r="I67" s="24">
        <v>502</v>
      </c>
      <c r="J67" s="209">
        <v>952</v>
      </c>
    </row>
    <row r="68" spans="2:10" ht="15.75" hidden="1" x14ac:dyDescent="0.25">
      <c r="B68" s="68">
        <v>41821</v>
      </c>
      <c r="C68" s="20">
        <v>37832</v>
      </c>
      <c r="D68" s="13"/>
      <c r="E68" s="13">
        <v>17496</v>
      </c>
      <c r="F68" s="21">
        <v>55328</v>
      </c>
      <c r="G68" s="20">
        <v>229</v>
      </c>
      <c r="H68" s="13"/>
      <c r="I68" s="13">
        <v>460</v>
      </c>
      <c r="J68" s="211">
        <v>689</v>
      </c>
    </row>
    <row r="69" spans="2:10" ht="15.75" hidden="1" x14ac:dyDescent="0.25">
      <c r="B69" s="68">
        <v>41852</v>
      </c>
      <c r="C69" s="20">
        <v>39858</v>
      </c>
      <c r="D69" s="13"/>
      <c r="E69" s="13">
        <v>19106</v>
      </c>
      <c r="F69" s="21">
        <v>58964</v>
      </c>
      <c r="G69" s="20">
        <v>296</v>
      </c>
      <c r="H69" s="13"/>
      <c r="I69" s="13">
        <v>496</v>
      </c>
      <c r="J69" s="211">
        <v>792</v>
      </c>
    </row>
    <row r="70" spans="2:10" ht="15.75" hidden="1" x14ac:dyDescent="0.25">
      <c r="B70" s="68">
        <v>41883</v>
      </c>
      <c r="C70" s="20">
        <v>38675</v>
      </c>
      <c r="D70" s="13"/>
      <c r="E70" s="13">
        <v>18350</v>
      </c>
      <c r="F70" s="21">
        <v>57025</v>
      </c>
      <c r="G70" s="20">
        <v>273</v>
      </c>
      <c r="H70" s="13"/>
      <c r="I70" s="13">
        <v>488</v>
      </c>
      <c r="J70" s="211">
        <v>761</v>
      </c>
    </row>
    <row r="71" spans="2:10" ht="15.75" hidden="1" x14ac:dyDescent="0.25">
      <c r="B71" s="68">
        <v>41913</v>
      </c>
      <c r="C71" s="20">
        <v>35543</v>
      </c>
      <c r="D71" s="13"/>
      <c r="E71" s="13">
        <v>16449</v>
      </c>
      <c r="F71" s="21">
        <v>51992</v>
      </c>
      <c r="G71" s="20">
        <v>224</v>
      </c>
      <c r="H71" s="13"/>
      <c r="I71" s="13">
        <v>457</v>
      </c>
      <c r="J71" s="211">
        <v>681</v>
      </c>
    </row>
    <row r="72" spans="2:10" ht="15.75" hidden="1" x14ac:dyDescent="0.25">
      <c r="B72" s="68">
        <v>41944</v>
      </c>
      <c r="C72" s="20">
        <v>35405</v>
      </c>
      <c r="D72" s="13"/>
      <c r="E72" s="13">
        <v>16027</v>
      </c>
      <c r="F72" s="21">
        <v>51432</v>
      </c>
      <c r="G72" s="20">
        <v>233</v>
      </c>
      <c r="H72" s="13"/>
      <c r="I72" s="13">
        <v>455</v>
      </c>
      <c r="J72" s="211">
        <v>688</v>
      </c>
    </row>
    <row r="73" spans="2:10" ht="15.75" hidden="1" x14ac:dyDescent="0.25">
      <c r="B73" s="68">
        <v>41974</v>
      </c>
      <c r="C73" s="20">
        <v>36771</v>
      </c>
      <c r="D73" s="13"/>
      <c r="E73" s="13">
        <v>15851</v>
      </c>
      <c r="F73" s="21">
        <v>52622</v>
      </c>
      <c r="G73" s="20">
        <v>232</v>
      </c>
      <c r="H73" s="13"/>
      <c r="I73" s="13">
        <v>446</v>
      </c>
      <c r="J73" s="211">
        <v>678</v>
      </c>
    </row>
    <row r="74" spans="2:10" ht="15.75" hidden="1" x14ac:dyDescent="0.25">
      <c r="B74" s="68">
        <v>42005</v>
      </c>
      <c r="C74" s="20">
        <v>36177</v>
      </c>
      <c r="D74" s="13"/>
      <c r="E74" s="13">
        <v>15780</v>
      </c>
      <c r="F74" s="21">
        <v>51957</v>
      </c>
      <c r="G74" s="20">
        <v>205</v>
      </c>
      <c r="H74" s="13"/>
      <c r="I74" s="13">
        <v>478</v>
      </c>
      <c r="J74" s="211">
        <v>683</v>
      </c>
    </row>
    <row r="75" spans="2:10" ht="15.75" hidden="1" x14ac:dyDescent="0.25">
      <c r="B75" s="68">
        <v>42036</v>
      </c>
      <c r="C75" s="20">
        <v>36686</v>
      </c>
      <c r="D75" s="13"/>
      <c r="E75" s="13">
        <v>15980</v>
      </c>
      <c r="F75" s="21">
        <v>52666</v>
      </c>
      <c r="G75" s="20">
        <v>200</v>
      </c>
      <c r="H75" s="13"/>
      <c r="I75" s="13">
        <v>465</v>
      </c>
      <c r="J75" s="211">
        <v>665</v>
      </c>
    </row>
    <row r="76" spans="2:10" ht="15.75" hidden="1" x14ac:dyDescent="0.25">
      <c r="B76" s="68">
        <v>42064</v>
      </c>
      <c r="C76" s="116">
        <v>36909</v>
      </c>
      <c r="D76" s="117"/>
      <c r="E76" s="117">
        <v>16068</v>
      </c>
      <c r="F76" s="21">
        <v>52977</v>
      </c>
      <c r="G76" s="116">
        <v>195</v>
      </c>
      <c r="H76" s="117"/>
      <c r="I76" s="117">
        <v>485</v>
      </c>
      <c r="J76" s="211">
        <v>680</v>
      </c>
    </row>
    <row r="77" spans="2:10" ht="15.75" hidden="1" x14ac:dyDescent="0.25">
      <c r="B77" s="68">
        <v>42095</v>
      </c>
      <c r="C77" s="116">
        <v>37175</v>
      </c>
      <c r="D77" s="117"/>
      <c r="E77" s="117">
        <v>16327</v>
      </c>
      <c r="F77" s="21">
        <v>53502</v>
      </c>
      <c r="G77" s="116">
        <v>214</v>
      </c>
      <c r="H77" s="117"/>
      <c r="I77" s="117">
        <v>444</v>
      </c>
      <c r="J77" s="211">
        <v>658</v>
      </c>
    </row>
    <row r="78" spans="2:10" ht="15.75" hidden="1" x14ac:dyDescent="0.25">
      <c r="B78" s="68">
        <v>42125</v>
      </c>
      <c r="C78" s="116">
        <v>37114</v>
      </c>
      <c r="D78" s="117"/>
      <c r="E78" s="117">
        <v>16573</v>
      </c>
      <c r="F78" s="21">
        <v>53687</v>
      </c>
      <c r="G78" s="116">
        <v>212</v>
      </c>
      <c r="H78" s="13"/>
      <c r="I78" s="13">
        <v>433</v>
      </c>
      <c r="J78" s="211">
        <v>645</v>
      </c>
    </row>
    <row r="79" spans="2:10" ht="15.75" hidden="1" x14ac:dyDescent="0.25">
      <c r="B79" s="68">
        <v>42156</v>
      </c>
      <c r="C79" s="20">
        <v>36236</v>
      </c>
      <c r="D79" s="13"/>
      <c r="E79" s="13">
        <v>16005</v>
      </c>
      <c r="F79" s="21">
        <v>52241</v>
      </c>
      <c r="G79" s="20">
        <v>210</v>
      </c>
      <c r="H79" s="13"/>
      <c r="I79" s="13">
        <v>416</v>
      </c>
      <c r="J79" s="211">
        <v>626</v>
      </c>
    </row>
    <row r="80" spans="2:10" ht="15.75" hidden="1" x14ac:dyDescent="0.25">
      <c r="B80" s="72" t="s">
        <v>58</v>
      </c>
      <c r="C80" s="23">
        <v>37032</v>
      </c>
      <c r="D80" s="24"/>
      <c r="E80" s="24">
        <v>16668</v>
      </c>
      <c r="F80" s="24">
        <v>53699</v>
      </c>
      <c r="G80" s="23">
        <v>227</v>
      </c>
      <c r="H80" s="23" t="e">
        <v>#DIV/0!</v>
      </c>
      <c r="I80" s="24">
        <v>460</v>
      </c>
      <c r="J80" s="209">
        <v>687</v>
      </c>
    </row>
    <row r="81" spans="2:10" ht="15.75" hidden="1" x14ac:dyDescent="0.25">
      <c r="B81" s="68">
        <v>42186</v>
      </c>
      <c r="C81" s="20">
        <v>35269</v>
      </c>
      <c r="D81" s="13"/>
      <c r="E81" s="13">
        <v>15382</v>
      </c>
      <c r="F81" s="21">
        <v>50651</v>
      </c>
      <c r="G81" s="20">
        <v>206</v>
      </c>
      <c r="H81" s="13"/>
      <c r="I81" s="13">
        <v>415</v>
      </c>
      <c r="J81" s="211">
        <v>621</v>
      </c>
    </row>
    <row r="82" spans="2:10" ht="15.75" hidden="1" x14ac:dyDescent="0.25">
      <c r="B82" s="68">
        <v>42217</v>
      </c>
      <c r="C82" s="20">
        <v>33608</v>
      </c>
      <c r="D82" s="13"/>
      <c r="E82" s="13">
        <v>14765</v>
      </c>
      <c r="F82" s="21">
        <v>48373</v>
      </c>
      <c r="G82" s="20">
        <v>189</v>
      </c>
      <c r="H82" s="13"/>
      <c r="I82" s="13">
        <v>398</v>
      </c>
      <c r="J82" s="211">
        <v>587</v>
      </c>
    </row>
    <row r="83" spans="2:10" ht="15.75" hidden="1" x14ac:dyDescent="0.25">
      <c r="B83" s="68">
        <v>42248</v>
      </c>
      <c r="C83" s="20">
        <v>33333</v>
      </c>
      <c r="D83" s="13"/>
      <c r="E83" s="13">
        <v>14936</v>
      </c>
      <c r="F83" s="21">
        <v>48269</v>
      </c>
      <c r="G83" s="20">
        <v>183</v>
      </c>
      <c r="H83" s="13"/>
      <c r="I83" s="13">
        <v>394</v>
      </c>
      <c r="J83" s="211">
        <v>577</v>
      </c>
    </row>
    <row r="84" spans="2:10" ht="15.75" hidden="1" x14ac:dyDescent="0.25">
      <c r="B84" s="68">
        <v>42278</v>
      </c>
      <c r="C84" s="20">
        <v>32011</v>
      </c>
      <c r="D84" s="13"/>
      <c r="E84" s="13">
        <v>14444</v>
      </c>
      <c r="F84" s="21">
        <v>46455</v>
      </c>
      <c r="G84" s="20">
        <v>167</v>
      </c>
      <c r="H84" s="13"/>
      <c r="I84" s="13">
        <v>405</v>
      </c>
      <c r="J84" s="211">
        <v>572</v>
      </c>
    </row>
    <row r="85" spans="2:10" ht="15.75" hidden="1" x14ac:dyDescent="0.25">
      <c r="B85" s="68">
        <v>42309</v>
      </c>
      <c r="C85" s="20">
        <v>31821</v>
      </c>
      <c r="D85" s="13"/>
      <c r="E85" s="13">
        <v>14212</v>
      </c>
      <c r="F85" s="21">
        <v>46033</v>
      </c>
      <c r="G85" s="20">
        <v>192</v>
      </c>
      <c r="H85" s="13"/>
      <c r="I85" s="13">
        <v>449</v>
      </c>
      <c r="J85" s="211">
        <v>641</v>
      </c>
    </row>
    <row r="86" spans="2:10" ht="15.75" hidden="1" x14ac:dyDescent="0.25">
      <c r="B86" s="68">
        <v>42339</v>
      </c>
      <c r="C86" s="20">
        <v>32921</v>
      </c>
      <c r="D86" s="13"/>
      <c r="E86" s="13">
        <v>14908</v>
      </c>
      <c r="F86" s="21">
        <v>47829</v>
      </c>
      <c r="G86" s="20">
        <v>187</v>
      </c>
      <c r="H86" s="13"/>
      <c r="I86" s="13">
        <v>472</v>
      </c>
      <c r="J86" s="211">
        <v>659</v>
      </c>
    </row>
    <row r="87" spans="2:10" ht="15.75" hidden="1" x14ac:dyDescent="0.25">
      <c r="B87" s="68">
        <v>42370</v>
      </c>
      <c r="C87" s="20">
        <v>34658</v>
      </c>
      <c r="D87" s="13"/>
      <c r="E87" s="13">
        <v>16036</v>
      </c>
      <c r="F87" s="21">
        <v>50694</v>
      </c>
      <c r="G87" s="20">
        <v>205</v>
      </c>
      <c r="H87" s="13"/>
      <c r="I87" s="13">
        <v>506</v>
      </c>
      <c r="J87" s="211">
        <v>711</v>
      </c>
    </row>
    <row r="88" spans="2:10" ht="15.75" hidden="1" x14ac:dyDescent="0.25">
      <c r="B88" s="68">
        <v>42401</v>
      </c>
      <c r="C88" s="20">
        <v>35557</v>
      </c>
      <c r="D88" s="13"/>
      <c r="E88" s="13">
        <v>16728</v>
      </c>
      <c r="F88" s="21">
        <v>52285</v>
      </c>
      <c r="G88" s="20">
        <v>202</v>
      </c>
      <c r="H88" s="13"/>
      <c r="I88" s="13">
        <v>515</v>
      </c>
      <c r="J88" s="211">
        <v>717</v>
      </c>
    </row>
    <row r="89" spans="2:10" ht="15.75" hidden="1" x14ac:dyDescent="0.25">
      <c r="B89" s="68">
        <v>42430</v>
      </c>
      <c r="C89" s="20">
        <v>36075</v>
      </c>
      <c r="D89" s="13"/>
      <c r="E89" s="13">
        <v>17257</v>
      </c>
      <c r="F89" s="21">
        <v>53332</v>
      </c>
      <c r="G89" s="20">
        <v>196</v>
      </c>
      <c r="H89" s="13"/>
      <c r="I89" s="13">
        <v>529</v>
      </c>
      <c r="J89" s="211">
        <v>725</v>
      </c>
    </row>
    <row r="90" spans="2:10" ht="15.75" hidden="1" x14ac:dyDescent="0.25">
      <c r="B90" s="68">
        <v>42461</v>
      </c>
      <c r="C90" s="20">
        <v>37075</v>
      </c>
      <c r="D90" s="13"/>
      <c r="E90" s="13">
        <v>17763</v>
      </c>
      <c r="F90" s="21">
        <v>54838</v>
      </c>
      <c r="G90" s="20">
        <v>212</v>
      </c>
      <c r="H90" s="13"/>
      <c r="I90" s="13">
        <v>519</v>
      </c>
      <c r="J90" s="211">
        <v>731</v>
      </c>
    </row>
    <row r="91" spans="2:10" ht="15.75" hidden="1" x14ac:dyDescent="0.25">
      <c r="B91" s="68">
        <v>42491</v>
      </c>
      <c r="C91" s="20">
        <v>38019</v>
      </c>
      <c r="D91" s="13"/>
      <c r="E91" s="13">
        <v>18204</v>
      </c>
      <c r="F91" s="21">
        <v>56223</v>
      </c>
      <c r="G91" s="20">
        <v>225</v>
      </c>
      <c r="H91" s="13"/>
      <c r="I91" s="13">
        <v>515</v>
      </c>
      <c r="J91" s="211">
        <v>740</v>
      </c>
    </row>
    <row r="92" spans="2:10" ht="15.75" hidden="1" x14ac:dyDescent="0.25">
      <c r="B92" s="68">
        <v>42522</v>
      </c>
      <c r="C92" s="20">
        <v>38938</v>
      </c>
      <c r="D92" s="13"/>
      <c r="E92" s="13">
        <v>18568</v>
      </c>
      <c r="F92" s="21">
        <v>57506</v>
      </c>
      <c r="G92" s="20">
        <v>220</v>
      </c>
      <c r="H92" s="13"/>
      <c r="I92" s="13">
        <v>514</v>
      </c>
      <c r="J92" s="211">
        <v>734</v>
      </c>
    </row>
    <row r="93" spans="2:10" ht="15.75" hidden="1" x14ac:dyDescent="0.25">
      <c r="B93" s="72" t="s">
        <v>86</v>
      </c>
      <c r="C93" s="23">
        <v>34940</v>
      </c>
      <c r="D93" s="24"/>
      <c r="E93" s="24">
        <v>16100</v>
      </c>
      <c r="F93" s="24">
        <v>51041</v>
      </c>
      <c r="G93" s="23">
        <v>199</v>
      </c>
      <c r="H93" s="23" t="e">
        <v>#DIV/0!</v>
      </c>
      <c r="I93" s="24">
        <v>469</v>
      </c>
      <c r="J93" s="209">
        <v>668</v>
      </c>
    </row>
    <row r="94" spans="2:10" ht="15.75" hidden="1" x14ac:dyDescent="0.25">
      <c r="B94" s="68">
        <v>42552</v>
      </c>
      <c r="C94" s="311">
        <v>39962</v>
      </c>
      <c r="D94" s="312">
        <v>0</v>
      </c>
      <c r="E94" s="312">
        <v>18968</v>
      </c>
      <c r="F94" s="313">
        <v>58930</v>
      </c>
      <c r="G94" s="311">
        <v>227</v>
      </c>
      <c r="H94" s="312">
        <v>0</v>
      </c>
      <c r="I94" s="312">
        <v>509</v>
      </c>
      <c r="J94" s="314">
        <v>736</v>
      </c>
    </row>
    <row r="95" spans="2:10" ht="15.75" hidden="1" x14ac:dyDescent="0.25">
      <c r="B95" s="68">
        <v>42583</v>
      </c>
      <c r="C95" s="311">
        <v>41345</v>
      </c>
      <c r="D95" s="312">
        <v>0</v>
      </c>
      <c r="E95" s="312">
        <v>19419</v>
      </c>
      <c r="F95" s="313">
        <v>60764</v>
      </c>
      <c r="G95" s="311">
        <v>200</v>
      </c>
      <c r="H95" s="312">
        <v>0</v>
      </c>
      <c r="I95" s="312">
        <v>497</v>
      </c>
      <c r="J95" s="314">
        <v>697</v>
      </c>
    </row>
    <row r="96" spans="2:10" ht="15.75" hidden="1" x14ac:dyDescent="0.25">
      <c r="B96" s="68">
        <v>42614</v>
      </c>
      <c r="C96" s="311">
        <v>41419</v>
      </c>
      <c r="D96" s="312">
        <v>0</v>
      </c>
      <c r="E96" s="312">
        <v>19945</v>
      </c>
      <c r="F96" s="313">
        <v>61364</v>
      </c>
      <c r="G96" s="311">
        <v>199</v>
      </c>
      <c r="H96" s="312">
        <v>0</v>
      </c>
      <c r="I96" s="312">
        <v>477</v>
      </c>
      <c r="J96" s="314">
        <v>676</v>
      </c>
    </row>
    <row r="97" spans="2:10" ht="15.75" hidden="1" x14ac:dyDescent="0.25">
      <c r="B97" s="68">
        <v>42644</v>
      </c>
      <c r="C97" s="311">
        <v>40987</v>
      </c>
      <c r="D97" s="312">
        <v>0</v>
      </c>
      <c r="E97" s="312">
        <v>19751</v>
      </c>
      <c r="F97" s="313">
        <v>60738</v>
      </c>
      <c r="G97" s="311">
        <v>205</v>
      </c>
      <c r="H97" s="312">
        <v>0</v>
      </c>
      <c r="I97" s="312">
        <v>443</v>
      </c>
      <c r="J97" s="314">
        <v>648</v>
      </c>
    </row>
    <row r="98" spans="2:10" ht="15.75" hidden="1" x14ac:dyDescent="0.25">
      <c r="B98" s="68">
        <v>42675</v>
      </c>
      <c r="C98" s="311">
        <v>40451</v>
      </c>
      <c r="D98" s="312">
        <v>0</v>
      </c>
      <c r="E98" s="312">
        <v>19205</v>
      </c>
      <c r="F98" s="313">
        <v>59656</v>
      </c>
      <c r="G98" s="311">
        <v>202</v>
      </c>
      <c r="H98" s="312">
        <v>0</v>
      </c>
      <c r="I98" s="312">
        <v>464</v>
      </c>
      <c r="J98" s="314">
        <v>666</v>
      </c>
    </row>
    <row r="99" spans="2:10" ht="15.75" hidden="1" x14ac:dyDescent="0.25">
      <c r="B99" s="68">
        <v>42705</v>
      </c>
      <c r="C99" s="311">
        <v>41974</v>
      </c>
      <c r="D99" s="312">
        <v>0</v>
      </c>
      <c r="E99" s="312">
        <v>19860</v>
      </c>
      <c r="F99" s="313">
        <v>61834</v>
      </c>
      <c r="G99" s="311">
        <v>199</v>
      </c>
      <c r="H99" s="312">
        <v>0</v>
      </c>
      <c r="I99" s="312">
        <v>494</v>
      </c>
      <c r="J99" s="314">
        <v>693</v>
      </c>
    </row>
    <row r="100" spans="2:10" ht="15.75" hidden="1" x14ac:dyDescent="0.25">
      <c r="B100" s="68">
        <v>42736</v>
      </c>
      <c r="C100" s="311">
        <v>42653</v>
      </c>
      <c r="D100" s="312">
        <v>0</v>
      </c>
      <c r="E100" s="312">
        <v>20732</v>
      </c>
      <c r="F100" s="313">
        <v>63385</v>
      </c>
      <c r="G100" s="311">
        <v>204</v>
      </c>
      <c r="H100" s="312">
        <v>0</v>
      </c>
      <c r="I100" s="312">
        <v>510</v>
      </c>
      <c r="J100" s="314">
        <v>714</v>
      </c>
    </row>
    <row r="101" spans="2:10" ht="15.75" hidden="1" x14ac:dyDescent="0.25">
      <c r="B101" s="68">
        <v>42767</v>
      </c>
      <c r="C101" s="311">
        <v>43074</v>
      </c>
      <c r="D101" s="312">
        <v>0</v>
      </c>
      <c r="E101" s="312">
        <v>21191</v>
      </c>
      <c r="F101" s="313">
        <v>64265</v>
      </c>
      <c r="G101" s="311">
        <v>208</v>
      </c>
      <c r="H101" s="312">
        <v>0</v>
      </c>
      <c r="I101" s="312">
        <v>498</v>
      </c>
      <c r="J101" s="314">
        <v>706</v>
      </c>
    </row>
    <row r="102" spans="2:10" ht="15.75" hidden="1" x14ac:dyDescent="0.25">
      <c r="B102" s="68">
        <v>42795</v>
      </c>
      <c r="C102" s="311">
        <v>47726</v>
      </c>
      <c r="D102" s="312">
        <v>0</v>
      </c>
      <c r="E102" s="312">
        <v>23839</v>
      </c>
      <c r="F102" s="313">
        <v>71565</v>
      </c>
      <c r="G102" s="311">
        <v>248</v>
      </c>
      <c r="H102" s="312">
        <v>0</v>
      </c>
      <c r="I102" s="312">
        <v>523</v>
      </c>
      <c r="J102" s="314">
        <v>771</v>
      </c>
    </row>
    <row r="103" spans="2:10" ht="15.75" hidden="1" x14ac:dyDescent="0.25">
      <c r="B103" s="68">
        <v>42826</v>
      </c>
      <c r="C103" s="311">
        <v>49020</v>
      </c>
      <c r="D103" s="312">
        <v>0</v>
      </c>
      <c r="E103" s="312">
        <v>24052</v>
      </c>
      <c r="F103" s="313">
        <v>73072</v>
      </c>
      <c r="G103" s="311">
        <v>261</v>
      </c>
      <c r="H103" s="312">
        <v>0</v>
      </c>
      <c r="I103" s="312">
        <v>515</v>
      </c>
      <c r="J103" s="314">
        <v>776</v>
      </c>
    </row>
    <row r="104" spans="2:10" ht="15.75" hidden="1" x14ac:dyDescent="0.25">
      <c r="B104" s="68">
        <v>42856</v>
      </c>
      <c r="C104" s="311">
        <v>49447</v>
      </c>
      <c r="D104" s="312">
        <v>0</v>
      </c>
      <c r="E104" s="312">
        <v>24214</v>
      </c>
      <c r="F104" s="313">
        <v>73661</v>
      </c>
      <c r="G104" s="311">
        <v>276</v>
      </c>
      <c r="H104" s="312">
        <v>0</v>
      </c>
      <c r="I104" s="312">
        <v>502</v>
      </c>
      <c r="J104" s="314">
        <v>778</v>
      </c>
    </row>
    <row r="105" spans="2:10" ht="15.75" hidden="1" x14ac:dyDescent="0.25">
      <c r="B105" s="68">
        <v>42887</v>
      </c>
      <c r="C105" s="311">
        <v>49587</v>
      </c>
      <c r="D105" s="312">
        <v>0</v>
      </c>
      <c r="E105" s="312">
        <v>24293</v>
      </c>
      <c r="F105" s="313">
        <v>73880</v>
      </c>
      <c r="G105" s="311">
        <v>275</v>
      </c>
      <c r="H105" s="312">
        <v>0</v>
      </c>
      <c r="I105" s="312">
        <v>486</v>
      </c>
      <c r="J105" s="314">
        <v>761</v>
      </c>
    </row>
    <row r="106" spans="2:10" ht="15.75" hidden="1" x14ac:dyDescent="0.25">
      <c r="B106" s="72" t="s">
        <v>125</v>
      </c>
      <c r="C106" s="315">
        <v>43970</v>
      </c>
      <c r="D106" s="316">
        <v>0</v>
      </c>
      <c r="E106" s="316">
        <v>21289</v>
      </c>
      <c r="F106" s="316">
        <v>65260</v>
      </c>
      <c r="G106" s="315">
        <v>225</v>
      </c>
      <c r="H106" s="315" t="e">
        <v>#DIV/0!</v>
      </c>
      <c r="I106" s="316">
        <v>493</v>
      </c>
      <c r="J106" s="317">
        <v>719</v>
      </c>
    </row>
    <row r="107" spans="2:10" ht="15.75" x14ac:dyDescent="0.25">
      <c r="B107" s="68">
        <v>42917</v>
      </c>
      <c r="C107" s="311">
        <v>50236</v>
      </c>
      <c r="D107" s="312">
        <v>0</v>
      </c>
      <c r="E107" s="312">
        <v>24236</v>
      </c>
      <c r="F107" s="313">
        <v>74472</v>
      </c>
      <c r="G107" s="311">
        <v>279</v>
      </c>
      <c r="H107" s="312">
        <v>0</v>
      </c>
      <c r="I107" s="312">
        <v>503</v>
      </c>
      <c r="J107" s="314">
        <v>782</v>
      </c>
    </row>
    <row r="108" spans="2:10" ht="15.75" x14ac:dyDescent="0.25">
      <c r="B108" s="68">
        <v>42948</v>
      </c>
      <c r="C108" s="311">
        <v>50635</v>
      </c>
      <c r="D108" s="312">
        <v>0</v>
      </c>
      <c r="E108" s="312">
        <v>24652</v>
      </c>
      <c r="F108" s="313">
        <v>75287</v>
      </c>
      <c r="G108" s="311">
        <v>279</v>
      </c>
      <c r="H108" s="312">
        <v>0</v>
      </c>
      <c r="I108" s="312">
        <v>509</v>
      </c>
      <c r="J108" s="314">
        <v>788</v>
      </c>
    </row>
    <row r="109" spans="2:10" ht="15.75" x14ac:dyDescent="0.25">
      <c r="B109" s="68">
        <v>42979</v>
      </c>
      <c r="C109" s="311">
        <v>49863</v>
      </c>
      <c r="D109" s="312">
        <v>0</v>
      </c>
      <c r="E109" s="312">
        <v>24686</v>
      </c>
      <c r="F109" s="313">
        <v>74549</v>
      </c>
      <c r="G109" s="311">
        <v>273</v>
      </c>
      <c r="H109" s="312">
        <v>0</v>
      </c>
      <c r="I109" s="312">
        <v>512</v>
      </c>
      <c r="J109" s="314">
        <v>785</v>
      </c>
    </row>
    <row r="110" spans="2:10" ht="15.75" x14ac:dyDescent="0.25">
      <c r="B110" s="68">
        <v>43009</v>
      </c>
      <c r="C110" s="311">
        <v>49855</v>
      </c>
      <c r="D110" s="312">
        <v>0</v>
      </c>
      <c r="E110" s="312">
        <v>25018</v>
      </c>
      <c r="F110" s="313">
        <v>74873</v>
      </c>
      <c r="G110" s="311">
        <v>275</v>
      </c>
      <c r="H110" s="312">
        <v>0</v>
      </c>
      <c r="I110" s="312">
        <v>523</v>
      </c>
      <c r="J110" s="314">
        <v>798</v>
      </c>
    </row>
    <row r="111" spans="2:10" ht="15.75" x14ac:dyDescent="0.25">
      <c r="B111" s="68">
        <v>43040</v>
      </c>
      <c r="C111" s="311">
        <v>50032</v>
      </c>
      <c r="D111" s="312">
        <v>0</v>
      </c>
      <c r="E111" s="312">
        <v>25301</v>
      </c>
      <c r="F111" s="313">
        <v>75333</v>
      </c>
      <c r="G111" s="311">
        <v>277</v>
      </c>
      <c r="H111" s="312">
        <v>0</v>
      </c>
      <c r="I111" s="312">
        <v>565</v>
      </c>
      <c r="J111" s="314">
        <v>842</v>
      </c>
    </row>
    <row r="112" spans="2:10" ht="15.75" x14ac:dyDescent="0.25">
      <c r="B112" s="68">
        <v>43070</v>
      </c>
      <c r="C112" s="311">
        <v>50276</v>
      </c>
      <c r="D112" s="312">
        <v>0</v>
      </c>
      <c r="E112" s="312">
        <v>24999</v>
      </c>
      <c r="F112" s="313">
        <v>75275</v>
      </c>
      <c r="G112" s="311">
        <v>294</v>
      </c>
      <c r="H112" s="312">
        <v>0</v>
      </c>
      <c r="I112" s="312">
        <v>568</v>
      </c>
      <c r="J112" s="314">
        <v>862</v>
      </c>
    </row>
    <row r="113" spans="2:10" ht="15.75" x14ac:dyDescent="0.25">
      <c r="B113" s="68">
        <v>43101</v>
      </c>
      <c r="C113" s="311">
        <v>50891</v>
      </c>
      <c r="D113" s="312">
        <v>0</v>
      </c>
      <c r="E113" s="312">
        <v>25260</v>
      </c>
      <c r="F113" s="313">
        <v>76151</v>
      </c>
      <c r="G113" s="311">
        <v>294</v>
      </c>
      <c r="H113" s="312">
        <v>0</v>
      </c>
      <c r="I113" s="312">
        <v>575</v>
      </c>
      <c r="J113" s="314">
        <v>869</v>
      </c>
    </row>
    <row r="114" spans="2:10" ht="15.75" x14ac:dyDescent="0.25">
      <c r="B114" s="68">
        <v>43132</v>
      </c>
      <c r="C114" s="311">
        <v>54854</v>
      </c>
      <c r="D114" s="312">
        <v>0</v>
      </c>
      <c r="E114" s="312">
        <v>27049</v>
      </c>
      <c r="F114" s="313">
        <v>81903</v>
      </c>
      <c r="G114" s="311">
        <v>302</v>
      </c>
      <c r="H114" s="312">
        <v>0</v>
      </c>
      <c r="I114" s="312">
        <v>564</v>
      </c>
      <c r="J114" s="314">
        <v>866</v>
      </c>
    </row>
    <row r="115" spans="2:10" ht="15.75" x14ac:dyDescent="0.25">
      <c r="B115" s="68">
        <v>43160</v>
      </c>
      <c r="C115" s="311">
        <v>56287</v>
      </c>
      <c r="D115" s="312">
        <v>0</v>
      </c>
      <c r="E115" s="312">
        <v>27694</v>
      </c>
      <c r="F115" s="313">
        <v>83981</v>
      </c>
      <c r="G115" s="311">
        <v>311</v>
      </c>
      <c r="H115" s="312">
        <v>0</v>
      </c>
      <c r="I115" s="312">
        <v>554</v>
      </c>
      <c r="J115" s="314">
        <v>865</v>
      </c>
    </row>
    <row r="116" spans="2:10" ht="15.75" x14ac:dyDescent="0.25">
      <c r="B116" s="68">
        <v>43191</v>
      </c>
      <c r="C116" s="311">
        <v>60590</v>
      </c>
      <c r="D116" s="312">
        <v>0</v>
      </c>
      <c r="E116" s="312">
        <v>29115</v>
      </c>
      <c r="F116" s="313">
        <v>89705</v>
      </c>
      <c r="G116" s="311">
        <v>325</v>
      </c>
      <c r="H116" s="312">
        <v>0</v>
      </c>
      <c r="I116" s="312">
        <v>534</v>
      </c>
      <c r="J116" s="314">
        <v>859</v>
      </c>
    </row>
    <row r="117" spans="2:10" ht="15.75" x14ac:dyDescent="0.25">
      <c r="B117" s="68">
        <v>43221</v>
      </c>
      <c r="C117" s="311">
        <v>61037</v>
      </c>
      <c r="D117" s="312">
        <v>0</v>
      </c>
      <c r="E117" s="312">
        <v>29160</v>
      </c>
      <c r="F117" s="313">
        <v>90197</v>
      </c>
      <c r="G117" s="311">
        <v>310</v>
      </c>
      <c r="H117" s="312">
        <v>0</v>
      </c>
      <c r="I117" s="312">
        <v>533</v>
      </c>
      <c r="J117" s="314">
        <v>843</v>
      </c>
    </row>
    <row r="118" spans="2:10" ht="15.75" x14ac:dyDescent="0.25">
      <c r="B118" s="68">
        <v>43252</v>
      </c>
      <c r="C118" s="311">
        <v>54475</v>
      </c>
      <c r="D118" s="312">
        <v>0</v>
      </c>
      <c r="E118" s="312">
        <v>27300</v>
      </c>
      <c r="F118" s="313">
        <v>81775</v>
      </c>
      <c r="G118" s="311">
        <v>306</v>
      </c>
      <c r="H118" s="312">
        <v>0</v>
      </c>
      <c r="I118" s="312">
        <v>507</v>
      </c>
      <c r="J118" s="314">
        <v>813</v>
      </c>
    </row>
    <row r="119" spans="2:10" ht="15.75" x14ac:dyDescent="0.25">
      <c r="B119" s="72" t="s">
        <v>126</v>
      </c>
      <c r="C119" s="315">
        <v>53253</v>
      </c>
      <c r="D119" s="316">
        <v>0</v>
      </c>
      <c r="E119" s="316">
        <v>26206</v>
      </c>
      <c r="F119" s="316">
        <v>79458</v>
      </c>
      <c r="G119" s="315">
        <v>294</v>
      </c>
      <c r="H119" s="315" t="e">
        <v>#DIV/0!</v>
      </c>
      <c r="I119" s="316">
        <v>537</v>
      </c>
      <c r="J119" s="317">
        <v>831</v>
      </c>
    </row>
    <row r="120" spans="2:10" ht="15.75" x14ac:dyDescent="0.25">
      <c r="B120" s="68">
        <v>43282</v>
      </c>
      <c r="C120" s="311">
        <v>56021</v>
      </c>
      <c r="D120" s="312">
        <v>0</v>
      </c>
      <c r="E120" s="312">
        <v>26301</v>
      </c>
      <c r="F120" s="313">
        <v>82322</v>
      </c>
      <c r="G120" s="311">
        <v>349</v>
      </c>
      <c r="H120" s="312">
        <v>0</v>
      </c>
      <c r="I120" s="312">
        <v>509</v>
      </c>
      <c r="J120" s="314">
        <v>858</v>
      </c>
    </row>
    <row r="121" spans="2:10" ht="15.75" x14ac:dyDescent="0.25">
      <c r="B121" s="68">
        <v>43313</v>
      </c>
      <c r="C121" s="311">
        <v>55401</v>
      </c>
      <c r="D121" s="312">
        <v>0</v>
      </c>
      <c r="E121" s="312">
        <v>25854</v>
      </c>
      <c r="F121" s="313">
        <v>81255</v>
      </c>
      <c r="G121" s="311">
        <v>369</v>
      </c>
      <c r="H121" s="312">
        <v>0</v>
      </c>
      <c r="I121" s="312">
        <v>552</v>
      </c>
      <c r="J121" s="314">
        <v>921</v>
      </c>
    </row>
    <row r="122" spans="2:10" ht="15.75" x14ac:dyDescent="0.25">
      <c r="B122" s="68">
        <v>43344</v>
      </c>
      <c r="C122" s="311">
        <v>54388</v>
      </c>
      <c r="D122" s="312">
        <v>0</v>
      </c>
      <c r="E122" s="312">
        <v>25249</v>
      </c>
      <c r="F122" s="313">
        <v>79637</v>
      </c>
      <c r="G122" s="311">
        <v>351</v>
      </c>
      <c r="H122" s="312">
        <v>0</v>
      </c>
      <c r="I122" s="312">
        <v>560</v>
      </c>
      <c r="J122" s="314">
        <v>911</v>
      </c>
    </row>
    <row r="123" spans="2:10" ht="15.75" x14ac:dyDescent="0.25">
      <c r="B123" s="68">
        <v>43374</v>
      </c>
      <c r="C123" s="311">
        <v>53528</v>
      </c>
      <c r="D123" s="312">
        <v>0</v>
      </c>
      <c r="E123" s="312">
        <v>26116</v>
      </c>
      <c r="F123" s="313">
        <v>79644</v>
      </c>
      <c r="G123" s="311">
        <v>263</v>
      </c>
      <c r="H123" s="312">
        <v>0</v>
      </c>
      <c r="I123" s="312">
        <v>534</v>
      </c>
      <c r="J123" s="314">
        <v>797</v>
      </c>
    </row>
    <row r="124" spans="2:10" ht="15.75" x14ac:dyDescent="0.25">
      <c r="B124" s="68">
        <v>43405</v>
      </c>
      <c r="C124" s="311">
        <v>54613</v>
      </c>
      <c r="D124" s="312">
        <v>0</v>
      </c>
      <c r="E124" s="312">
        <v>27269</v>
      </c>
      <c r="F124" s="313">
        <v>81882</v>
      </c>
      <c r="G124" s="311">
        <v>277</v>
      </c>
      <c r="H124" s="312">
        <v>0</v>
      </c>
      <c r="I124" s="312">
        <v>574</v>
      </c>
      <c r="J124" s="314">
        <v>851</v>
      </c>
    </row>
    <row r="125" spans="2:10" ht="15.75" x14ac:dyDescent="0.25">
      <c r="B125" s="68">
        <v>43435</v>
      </c>
      <c r="C125" s="311">
        <v>52204</v>
      </c>
      <c r="D125" s="312">
        <v>0</v>
      </c>
      <c r="E125" s="312">
        <v>27094</v>
      </c>
      <c r="F125" s="313">
        <v>79298</v>
      </c>
      <c r="G125" s="311">
        <v>295</v>
      </c>
      <c r="H125" s="312">
        <v>0</v>
      </c>
      <c r="I125" s="312">
        <v>580</v>
      </c>
      <c r="J125" s="314">
        <v>875</v>
      </c>
    </row>
    <row r="126" spans="2:10" ht="15.75" x14ac:dyDescent="0.25">
      <c r="B126" s="68">
        <v>43466</v>
      </c>
      <c r="C126" s="311">
        <v>51644</v>
      </c>
      <c r="D126" s="312">
        <v>0</v>
      </c>
      <c r="E126" s="312">
        <v>27763</v>
      </c>
      <c r="F126" s="313">
        <v>79407</v>
      </c>
      <c r="G126" s="311">
        <v>341</v>
      </c>
      <c r="H126" s="312">
        <v>0</v>
      </c>
      <c r="I126" s="312">
        <v>606</v>
      </c>
      <c r="J126" s="314">
        <v>947</v>
      </c>
    </row>
    <row r="127" spans="2:10" ht="15.75" x14ac:dyDescent="0.25">
      <c r="B127" s="68">
        <v>43497</v>
      </c>
      <c r="C127" s="311">
        <v>51991</v>
      </c>
      <c r="D127" s="312">
        <v>0</v>
      </c>
      <c r="E127" s="312">
        <v>28465</v>
      </c>
      <c r="F127" s="313">
        <v>80456</v>
      </c>
      <c r="G127" s="311">
        <v>344</v>
      </c>
      <c r="H127" s="312">
        <v>0</v>
      </c>
      <c r="I127" s="312">
        <v>620</v>
      </c>
      <c r="J127" s="314">
        <v>964</v>
      </c>
    </row>
    <row r="128" spans="2:10" ht="15.75" x14ac:dyDescent="0.25">
      <c r="B128" s="68">
        <v>43525</v>
      </c>
      <c r="C128" s="311">
        <v>52857</v>
      </c>
      <c r="D128" s="312">
        <v>0</v>
      </c>
      <c r="E128" s="312">
        <v>28118</v>
      </c>
      <c r="F128" s="313">
        <v>80975</v>
      </c>
      <c r="G128" s="311">
        <v>398</v>
      </c>
      <c r="H128" s="312">
        <v>0</v>
      </c>
      <c r="I128" s="312">
        <v>623</v>
      </c>
      <c r="J128" s="314">
        <v>1021</v>
      </c>
    </row>
    <row r="129" spans="2:10" ht="15.75" x14ac:dyDescent="0.25">
      <c r="B129" s="68">
        <v>43556</v>
      </c>
      <c r="C129" s="311">
        <v>55395</v>
      </c>
      <c r="D129" s="312">
        <v>0</v>
      </c>
      <c r="E129" s="312">
        <v>27227</v>
      </c>
      <c r="F129" s="313">
        <v>82622</v>
      </c>
      <c r="G129" s="311">
        <v>455</v>
      </c>
      <c r="H129" s="312">
        <v>0</v>
      </c>
      <c r="I129" s="312">
        <v>582</v>
      </c>
      <c r="J129" s="314">
        <v>1037</v>
      </c>
    </row>
    <row r="130" spans="2:10" ht="15.75" x14ac:dyDescent="0.25">
      <c r="B130" s="68">
        <v>43586</v>
      </c>
      <c r="C130" s="311">
        <v>54542</v>
      </c>
      <c r="D130" s="312">
        <v>0</v>
      </c>
      <c r="E130" s="312">
        <v>27214</v>
      </c>
      <c r="F130" s="313">
        <v>81756</v>
      </c>
      <c r="G130" s="311">
        <v>475</v>
      </c>
      <c r="H130" s="312">
        <v>0</v>
      </c>
      <c r="I130" s="312">
        <v>578</v>
      </c>
      <c r="J130" s="314">
        <v>1053</v>
      </c>
    </row>
    <row r="131" spans="2:10" ht="15.75" x14ac:dyDescent="0.25">
      <c r="B131" s="68">
        <v>43617</v>
      </c>
      <c r="C131" s="311">
        <v>52436</v>
      </c>
      <c r="D131" s="312">
        <v>0</v>
      </c>
      <c r="E131" s="312">
        <v>26823</v>
      </c>
      <c r="F131" s="313">
        <v>79259</v>
      </c>
      <c r="G131" s="311">
        <v>462</v>
      </c>
      <c r="H131" s="312">
        <v>0</v>
      </c>
      <c r="I131" s="312">
        <v>531</v>
      </c>
      <c r="J131" s="314">
        <v>993</v>
      </c>
    </row>
    <row r="132" spans="2:10" ht="15.75" x14ac:dyDescent="0.25">
      <c r="B132" s="72" t="s">
        <v>127</v>
      </c>
      <c r="C132" s="339">
        <v>53752</v>
      </c>
      <c r="D132" s="340">
        <v>0</v>
      </c>
      <c r="E132" s="340">
        <v>26958</v>
      </c>
      <c r="F132" s="341">
        <v>80709</v>
      </c>
      <c r="G132" s="339">
        <v>365</v>
      </c>
      <c r="H132" s="340" t="e">
        <v>#DIV/0!</v>
      </c>
      <c r="I132" s="340">
        <v>571</v>
      </c>
      <c r="J132" s="342">
        <v>936</v>
      </c>
    </row>
    <row r="133" spans="2:10" ht="15.75" x14ac:dyDescent="0.25">
      <c r="B133" s="68">
        <v>43647</v>
      </c>
      <c r="C133" s="311">
        <v>51765</v>
      </c>
      <c r="D133" s="312">
        <v>0</v>
      </c>
      <c r="E133" s="312">
        <v>27516</v>
      </c>
      <c r="F133" s="313">
        <v>79281</v>
      </c>
      <c r="G133" s="311">
        <v>429</v>
      </c>
      <c r="H133" s="312">
        <v>0</v>
      </c>
      <c r="I133" s="312">
        <v>537</v>
      </c>
      <c r="J133" s="314">
        <v>966</v>
      </c>
    </row>
    <row r="134" spans="2:10" ht="15.75" x14ac:dyDescent="0.25">
      <c r="B134" s="68">
        <v>43678</v>
      </c>
      <c r="C134" s="311">
        <v>51007</v>
      </c>
      <c r="D134" s="312">
        <v>0</v>
      </c>
      <c r="E134" s="312">
        <v>27411</v>
      </c>
      <c r="F134" s="313">
        <v>78418</v>
      </c>
      <c r="G134" s="311">
        <v>394</v>
      </c>
      <c r="H134" s="312">
        <v>0</v>
      </c>
      <c r="I134" s="312">
        <v>561</v>
      </c>
      <c r="J134" s="314">
        <v>955</v>
      </c>
    </row>
    <row r="135" spans="2:10" ht="15.75" x14ac:dyDescent="0.25">
      <c r="B135" s="68">
        <v>43709</v>
      </c>
      <c r="C135" s="311">
        <v>50774</v>
      </c>
      <c r="D135" s="312">
        <v>0</v>
      </c>
      <c r="E135" s="312">
        <v>26478</v>
      </c>
      <c r="F135" s="313">
        <v>77252</v>
      </c>
      <c r="G135" s="311">
        <v>354</v>
      </c>
      <c r="H135" s="312">
        <v>0</v>
      </c>
      <c r="I135" s="312">
        <v>537</v>
      </c>
      <c r="J135" s="314">
        <v>891</v>
      </c>
    </row>
    <row r="136" spans="2:10" ht="15.75" x14ac:dyDescent="0.25">
      <c r="B136" s="68">
        <v>43739</v>
      </c>
      <c r="C136" s="311">
        <v>50192</v>
      </c>
      <c r="D136" s="312">
        <v>0</v>
      </c>
      <c r="E136" s="312">
        <v>26373</v>
      </c>
      <c r="F136" s="313">
        <v>76565</v>
      </c>
      <c r="G136" s="311">
        <v>339</v>
      </c>
      <c r="H136" s="312">
        <v>0</v>
      </c>
      <c r="I136" s="312">
        <v>536</v>
      </c>
      <c r="J136" s="314">
        <v>875</v>
      </c>
    </row>
    <row r="137" spans="2:10" ht="15.75" x14ac:dyDescent="0.25">
      <c r="B137" s="68">
        <v>43770</v>
      </c>
      <c r="C137" s="311">
        <v>49242</v>
      </c>
      <c r="D137" s="312">
        <v>0</v>
      </c>
      <c r="E137" s="312">
        <v>26170</v>
      </c>
      <c r="F137" s="313">
        <v>75412</v>
      </c>
      <c r="G137" s="311">
        <v>319</v>
      </c>
      <c r="H137" s="312">
        <v>0</v>
      </c>
      <c r="I137" s="312">
        <v>543</v>
      </c>
      <c r="J137" s="314">
        <v>862</v>
      </c>
    </row>
    <row r="138" spans="2:10" ht="15.75" x14ac:dyDescent="0.25">
      <c r="B138" s="68">
        <v>43800</v>
      </c>
      <c r="C138" s="311">
        <v>48657</v>
      </c>
      <c r="D138" s="312">
        <v>0</v>
      </c>
      <c r="E138" s="312">
        <v>25793</v>
      </c>
      <c r="F138" s="313">
        <v>74450</v>
      </c>
      <c r="G138" s="311">
        <v>294</v>
      </c>
      <c r="H138" s="312">
        <v>0</v>
      </c>
      <c r="I138" s="312">
        <v>533</v>
      </c>
      <c r="J138" s="314">
        <v>827</v>
      </c>
    </row>
    <row r="139" spans="2:10" ht="15.75" x14ac:dyDescent="0.25">
      <c r="B139" s="68">
        <v>43831</v>
      </c>
      <c r="C139" s="311">
        <v>49553</v>
      </c>
      <c r="D139" s="312">
        <v>0</v>
      </c>
      <c r="E139" s="312">
        <v>26447</v>
      </c>
      <c r="F139" s="313">
        <v>76000</v>
      </c>
      <c r="G139" s="311">
        <v>301</v>
      </c>
      <c r="H139" s="312">
        <v>0</v>
      </c>
      <c r="I139" s="312">
        <v>554</v>
      </c>
      <c r="J139" s="314">
        <v>855</v>
      </c>
    </row>
    <row r="140" spans="2:10" ht="15.75" x14ac:dyDescent="0.25">
      <c r="B140" s="68">
        <v>43862</v>
      </c>
      <c r="C140" s="311">
        <v>48577</v>
      </c>
      <c r="D140" s="312">
        <v>0</v>
      </c>
      <c r="E140" s="312">
        <v>26731</v>
      </c>
      <c r="F140" s="313">
        <v>75308</v>
      </c>
      <c r="G140" s="311">
        <v>282</v>
      </c>
      <c r="H140" s="312">
        <v>0</v>
      </c>
      <c r="I140" s="312">
        <v>562</v>
      </c>
      <c r="J140" s="314">
        <v>844</v>
      </c>
    </row>
    <row r="141" spans="2:10" ht="15.75" x14ac:dyDescent="0.25">
      <c r="B141" s="68">
        <v>43891</v>
      </c>
      <c r="C141" s="311">
        <v>48077</v>
      </c>
      <c r="D141" s="312">
        <v>0</v>
      </c>
      <c r="E141" s="312">
        <v>27431</v>
      </c>
      <c r="F141" s="313">
        <v>75508</v>
      </c>
      <c r="G141" s="311">
        <v>331</v>
      </c>
      <c r="H141" s="312">
        <v>0</v>
      </c>
      <c r="I141" s="312">
        <v>566</v>
      </c>
      <c r="J141" s="314">
        <v>897</v>
      </c>
    </row>
    <row r="142" spans="2:10" ht="15.75" x14ac:dyDescent="0.25">
      <c r="B142" s="68">
        <v>43922</v>
      </c>
      <c r="C142" s="311">
        <v>51230</v>
      </c>
      <c r="D142" s="312">
        <v>0</v>
      </c>
      <c r="E142" s="312">
        <v>27800</v>
      </c>
      <c r="F142" s="313">
        <v>79030</v>
      </c>
      <c r="G142" s="311">
        <v>453</v>
      </c>
      <c r="H142" s="312">
        <v>0</v>
      </c>
      <c r="I142" s="312">
        <v>545</v>
      </c>
      <c r="J142" s="314">
        <v>998</v>
      </c>
    </row>
    <row r="143" spans="2:10" ht="15.75" x14ac:dyDescent="0.25">
      <c r="B143" s="68">
        <v>43952</v>
      </c>
      <c r="C143" s="311">
        <v>49125</v>
      </c>
      <c r="D143" s="312">
        <v>0</v>
      </c>
      <c r="E143" s="312">
        <v>27110</v>
      </c>
      <c r="F143" s="313">
        <v>76235</v>
      </c>
      <c r="G143" s="311">
        <v>456</v>
      </c>
      <c r="H143" s="312">
        <v>0</v>
      </c>
      <c r="I143" s="312">
        <v>542</v>
      </c>
      <c r="J143" s="314">
        <v>998</v>
      </c>
    </row>
    <row r="144" spans="2:10" ht="15.75" x14ac:dyDescent="0.25">
      <c r="B144" s="68">
        <v>43983</v>
      </c>
      <c r="C144" s="311">
        <v>48337</v>
      </c>
      <c r="D144" s="312">
        <v>0</v>
      </c>
      <c r="E144" s="312">
        <v>26958</v>
      </c>
      <c r="F144" s="313">
        <v>75295</v>
      </c>
      <c r="G144" s="311">
        <v>387</v>
      </c>
      <c r="H144" s="312">
        <v>0</v>
      </c>
      <c r="I144" s="312">
        <v>495</v>
      </c>
      <c r="J144" s="314">
        <v>882</v>
      </c>
    </row>
    <row r="145" spans="2:10" ht="15.75" x14ac:dyDescent="0.25">
      <c r="B145" s="72" t="s">
        <v>359</v>
      </c>
      <c r="C145" s="315">
        <v>49711</v>
      </c>
      <c r="D145" s="316">
        <v>0</v>
      </c>
      <c r="E145" s="316">
        <v>26852</v>
      </c>
      <c r="F145" s="316">
        <v>76563</v>
      </c>
      <c r="G145" s="315">
        <v>362</v>
      </c>
      <c r="H145" s="315">
        <v>0</v>
      </c>
      <c r="I145" s="316">
        <v>543</v>
      </c>
      <c r="J145" s="317">
        <v>904</v>
      </c>
    </row>
    <row r="146" spans="2:10" ht="15.75" x14ac:dyDescent="0.25">
      <c r="B146" s="68">
        <v>44013</v>
      </c>
      <c r="C146" s="311">
        <v>46898</v>
      </c>
      <c r="D146" s="312">
        <v>0</v>
      </c>
      <c r="E146" s="312">
        <v>27442</v>
      </c>
      <c r="F146" s="313">
        <v>74340</v>
      </c>
      <c r="G146" s="311">
        <v>347</v>
      </c>
      <c r="H146" s="312">
        <v>0</v>
      </c>
      <c r="I146" s="312">
        <v>482</v>
      </c>
      <c r="J146" s="314">
        <v>829</v>
      </c>
    </row>
    <row r="147" spans="2:10" ht="15.75" x14ac:dyDescent="0.25">
      <c r="B147" s="68">
        <v>44044</v>
      </c>
      <c r="C147" s="311">
        <v>45162</v>
      </c>
      <c r="D147" s="312">
        <v>0</v>
      </c>
      <c r="E147" s="312">
        <v>27377</v>
      </c>
      <c r="F147" s="313">
        <v>72539</v>
      </c>
      <c r="G147" s="311">
        <v>331</v>
      </c>
      <c r="H147" s="312">
        <v>0</v>
      </c>
      <c r="I147" s="312">
        <v>474</v>
      </c>
      <c r="J147" s="314">
        <v>805</v>
      </c>
    </row>
    <row r="148" spans="2:10" ht="15.75" x14ac:dyDescent="0.25">
      <c r="B148" s="68">
        <v>44075</v>
      </c>
      <c r="C148" s="311">
        <v>43435</v>
      </c>
      <c r="D148" s="312">
        <v>0</v>
      </c>
      <c r="E148" s="312">
        <v>26952</v>
      </c>
      <c r="F148" s="313">
        <v>70387</v>
      </c>
      <c r="G148" s="311">
        <v>320</v>
      </c>
      <c r="H148" s="312">
        <v>0</v>
      </c>
      <c r="I148" s="312">
        <v>467</v>
      </c>
      <c r="J148" s="314">
        <v>787</v>
      </c>
    </row>
    <row r="149" spans="2:10" ht="15.75" x14ac:dyDescent="0.25">
      <c r="B149" s="68">
        <v>44105</v>
      </c>
      <c r="C149" s="311">
        <v>42155</v>
      </c>
      <c r="D149" s="312">
        <v>0</v>
      </c>
      <c r="E149" s="312">
        <v>26737</v>
      </c>
      <c r="F149" s="313">
        <v>68892</v>
      </c>
      <c r="G149" s="311">
        <v>431</v>
      </c>
      <c r="H149" s="312">
        <v>0</v>
      </c>
      <c r="I149" s="312">
        <v>662</v>
      </c>
      <c r="J149" s="314">
        <v>1093</v>
      </c>
    </row>
    <row r="150" spans="2:10" ht="15.75" x14ac:dyDescent="0.25">
      <c r="B150" s="68">
        <v>44136</v>
      </c>
      <c r="C150" s="311">
        <v>40312</v>
      </c>
      <c r="D150" s="312">
        <v>0</v>
      </c>
      <c r="E150" s="312">
        <v>26878</v>
      </c>
      <c r="F150" s="313">
        <v>67190</v>
      </c>
      <c r="G150" s="311">
        <v>370</v>
      </c>
      <c r="H150" s="312">
        <v>0</v>
      </c>
      <c r="I150" s="312">
        <v>629</v>
      </c>
      <c r="J150" s="314">
        <v>999</v>
      </c>
    </row>
    <row r="151" spans="2:10" ht="15.75" x14ac:dyDescent="0.25">
      <c r="B151" s="68">
        <v>44166</v>
      </c>
      <c r="C151" s="311">
        <v>38469</v>
      </c>
      <c r="D151" s="312">
        <v>0</v>
      </c>
      <c r="E151" s="312">
        <v>26670</v>
      </c>
      <c r="F151" s="313">
        <v>65139</v>
      </c>
      <c r="G151" s="311">
        <v>249</v>
      </c>
      <c r="H151" s="312">
        <v>0</v>
      </c>
      <c r="I151" s="312">
        <v>472</v>
      </c>
      <c r="J151" s="314">
        <v>721</v>
      </c>
    </row>
    <row r="152" spans="2:10" ht="15.75" x14ac:dyDescent="0.25">
      <c r="B152" s="68">
        <v>44197</v>
      </c>
      <c r="C152" s="311">
        <v>36614</v>
      </c>
      <c r="D152" s="312">
        <v>0</v>
      </c>
      <c r="E152" s="312">
        <v>27185</v>
      </c>
      <c r="F152" s="313">
        <v>63799</v>
      </c>
      <c r="G152" s="311">
        <v>247</v>
      </c>
      <c r="H152" s="312">
        <v>0</v>
      </c>
      <c r="I152" s="312">
        <v>459</v>
      </c>
      <c r="J152" s="314">
        <v>706</v>
      </c>
    </row>
    <row r="153" spans="2:10" ht="15.75" x14ac:dyDescent="0.25">
      <c r="B153" s="68">
        <v>44228</v>
      </c>
      <c r="C153" s="311">
        <v>35502</v>
      </c>
      <c r="D153" s="312">
        <v>0</v>
      </c>
      <c r="E153" s="312">
        <v>27278</v>
      </c>
      <c r="F153" s="313">
        <v>62780</v>
      </c>
      <c r="G153" s="311">
        <v>232</v>
      </c>
      <c r="H153" s="312">
        <v>0</v>
      </c>
      <c r="I153" s="312">
        <v>456</v>
      </c>
      <c r="J153" s="314">
        <v>688</v>
      </c>
    </row>
    <row r="154" spans="2:10" ht="15.75" x14ac:dyDescent="0.25">
      <c r="B154" s="68">
        <v>44256</v>
      </c>
      <c r="C154" s="311">
        <v>34455</v>
      </c>
      <c r="D154" s="312">
        <v>0</v>
      </c>
      <c r="E154" s="312">
        <v>27093</v>
      </c>
      <c r="F154" s="313">
        <v>61548</v>
      </c>
      <c r="G154" s="311">
        <v>236</v>
      </c>
      <c r="H154" s="312">
        <v>0</v>
      </c>
      <c r="I154" s="312">
        <v>446</v>
      </c>
      <c r="J154" s="314">
        <v>682</v>
      </c>
    </row>
    <row r="155" spans="2:10" ht="15.75" x14ac:dyDescent="0.25">
      <c r="B155" s="68">
        <v>44287</v>
      </c>
      <c r="C155" s="311">
        <v>33027</v>
      </c>
      <c r="D155" s="312">
        <v>0</v>
      </c>
      <c r="E155" s="312">
        <v>27374</v>
      </c>
      <c r="F155" s="313">
        <v>60401</v>
      </c>
      <c r="G155" s="311">
        <v>242</v>
      </c>
      <c r="H155" s="312">
        <v>0</v>
      </c>
      <c r="I155" s="312">
        <v>408</v>
      </c>
      <c r="J155" s="314">
        <v>650</v>
      </c>
    </row>
    <row r="156" spans="2:10" ht="15.75" x14ac:dyDescent="0.25">
      <c r="B156" s="68">
        <v>44317</v>
      </c>
      <c r="C156" s="311">
        <v>31351</v>
      </c>
      <c r="D156" s="312">
        <v>0</v>
      </c>
      <c r="E156" s="312">
        <v>28175</v>
      </c>
      <c r="F156" s="313">
        <v>59526</v>
      </c>
      <c r="G156" s="311">
        <v>222</v>
      </c>
      <c r="H156" s="312">
        <v>0</v>
      </c>
      <c r="I156" s="312">
        <v>401</v>
      </c>
      <c r="J156" s="314">
        <v>623</v>
      </c>
    </row>
    <row r="157" spans="2:10" ht="15.75" x14ac:dyDescent="0.25">
      <c r="B157" s="68">
        <v>44348</v>
      </c>
      <c r="C157" s="311">
        <v>30924</v>
      </c>
      <c r="D157" s="312">
        <v>0</v>
      </c>
      <c r="E157" s="312">
        <v>27575</v>
      </c>
      <c r="F157" s="313">
        <v>58499</v>
      </c>
      <c r="G157" s="311">
        <v>213</v>
      </c>
      <c r="H157" s="312">
        <v>0</v>
      </c>
      <c r="I157" s="312">
        <v>387</v>
      </c>
      <c r="J157" s="314">
        <v>600</v>
      </c>
    </row>
    <row r="158" spans="2:10" ht="15.75" x14ac:dyDescent="0.25">
      <c r="B158" s="72" t="s">
        <v>259</v>
      </c>
      <c r="C158" s="23">
        <v>38192</v>
      </c>
      <c r="D158" s="24">
        <v>0</v>
      </c>
      <c r="E158" s="24">
        <v>27228</v>
      </c>
      <c r="F158" s="24">
        <v>65420</v>
      </c>
      <c r="G158" s="23">
        <v>287</v>
      </c>
      <c r="H158" s="23">
        <v>0</v>
      </c>
      <c r="I158" s="24">
        <v>479</v>
      </c>
      <c r="J158" s="209">
        <v>765</v>
      </c>
    </row>
    <row r="159" spans="2:10" ht="15.75" x14ac:dyDescent="0.25">
      <c r="B159" s="68">
        <v>44378</v>
      </c>
      <c r="C159" s="429">
        <v>30730</v>
      </c>
      <c r="D159" s="430">
        <v>0</v>
      </c>
      <c r="E159" s="430">
        <v>26742</v>
      </c>
      <c r="F159" s="1">
        <v>57472</v>
      </c>
      <c r="G159" s="429">
        <v>193</v>
      </c>
      <c r="H159" s="430">
        <v>0</v>
      </c>
      <c r="I159" s="430">
        <v>372</v>
      </c>
      <c r="J159" s="112">
        <v>565</v>
      </c>
    </row>
    <row r="160" spans="2:10" ht="15.75" x14ac:dyDescent="0.25">
      <c r="B160" s="68">
        <v>44409</v>
      </c>
      <c r="C160" s="429">
        <v>30149</v>
      </c>
      <c r="D160" s="430">
        <v>0</v>
      </c>
      <c r="E160" s="430">
        <v>26336</v>
      </c>
      <c r="F160" s="1">
        <v>56485</v>
      </c>
      <c r="G160" s="429">
        <v>184</v>
      </c>
      <c r="H160" s="430">
        <v>0</v>
      </c>
      <c r="I160" s="430">
        <v>373</v>
      </c>
      <c r="J160" s="112">
        <v>557</v>
      </c>
    </row>
    <row r="161" spans="2:10" ht="15.75" x14ac:dyDescent="0.25">
      <c r="B161" s="68">
        <v>44440</v>
      </c>
      <c r="C161" s="429">
        <v>29787</v>
      </c>
      <c r="D161" s="430">
        <v>0</v>
      </c>
      <c r="E161" s="430">
        <v>25722</v>
      </c>
      <c r="F161" s="1">
        <v>55509</v>
      </c>
      <c r="G161" s="429">
        <v>167</v>
      </c>
      <c r="H161" s="430">
        <v>0</v>
      </c>
      <c r="I161" s="430">
        <v>352</v>
      </c>
      <c r="J161" s="112">
        <v>519</v>
      </c>
    </row>
    <row r="162" spans="2:10" ht="15.75" x14ac:dyDescent="0.25">
      <c r="B162" s="68">
        <v>44470</v>
      </c>
      <c r="C162" s="429">
        <v>29330</v>
      </c>
      <c r="D162" s="430">
        <v>0</v>
      </c>
      <c r="E162" s="430">
        <v>25191</v>
      </c>
      <c r="F162" s="1">
        <v>54521</v>
      </c>
      <c r="G162" s="429">
        <v>168</v>
      </c>
      <c r="H162" s="430">
        <v>0</v>
      </c>
      <c r="I162" s="430">
        <v>353</v>
      </c>
      <c r="J162" s="112">
        <v>521</v>
      </c>
    </row>
    <row r="163" spans="2:10" ht="15.75" x14ac:dyDescent="0.25">
      <c r="B163" s="68">
        <v>44501</v>
      </c>
      <c r="C163" s="429">
        <v>28486</v>
      </c>
      <c r="D163" s="430">
        <v>0</v>
      </c>
      <c r="E163" s="430">
        <v>25231</v>
      </c>
      <c r="F163" s="1">
        <v>53717</v>
      </c>
      <c r="G163" s="429">
        <v>171</v>
      </c>
      <c r="H163" s="430">
        <v>0</v>
      </c>
      <c r="I163" s="430">
        <v>356</v>
      </c>
      <c r="J163" s="112">
        <v>527</v>
      </c>
    </row>
    <row r="164" spans="2:10" ht="15.75" x14ac:dyDescent="0.25">
      <c r="B164" s="68">
        <v>44531</v>
      </c>
      <c r="C164" s="429">
        <v>28121</v>
      </c>
      <c r="D164" s="430">
        <v>0</v>
      </c>
      <c r="E164" s="430">
        <v>24945</v>
      </c>
      <c r="F164" s="1">
        <v>53066</v>
      </c>
      <c r="G164" s="429">
        <v>158</v>
      </c>
      <c r="H164" s="430">
        <v>0</v>
      </c>
      <c r="I164" s="430">
        <v>364</v>
      </c>
      <c r="J164" s="112">
        <v>522</v>
      </c>
    </row>
    <row r="165" spans="2:10" ht="15.75" x14ac:dyDescent="0.25">
      <c r="B165" s="68">
        <v>44562</v>
      </c>
      <c r="C165" s="429">
        <v>27618</v>
      </c>
      <c r="D165" s="430">
        <v>0</v>
      </c>
      <c r="E165" s="430">
        <v>24865</v>
      </c>
      <c r="F165" s="1">
        <v>52483</v>
      </c>
      <c r="G165" s="429">
        <v>176</v>
      </c>
      <c r="H165" s="430">
        <v>0</v>
      </c>
      <c r="I165" s="430">
        <v>369</v>
      </c>
      <c r="J165" s="112">
        <v>545</v>
      </c>
    </row>
    <row r="166" spans="2:10" ht="15.75" x14ac:dyDescent="0.25">
      <c r="B166" s="68">
        <v>44593</v>
      </c>
      <c r="C166" s="429">
        <v>27341</v>
      </c>
      <c r="D166" s="430">
        <v>0</v>
      </c>
      <c r="E166" s="430">
        <v>24447</v>
      </c>
      <c r="F166" s="1">
        <v>51788</v>
      </c>
      <c r="G166" s="429">
        <v>179</v>
      </c>
      <c r="H166" s="430">
        <v>0</v>
      </c>
      <c r="I166" s="430">
        <v>383</v>
      </c>
      <c r="J166" s="112">
        <v>562</v>
      </c>
    </row>
    <row r="167" spans="2:10" ht="15.75" x14ac:dyDescent="0.25">
      <c r="B167" s="68">
        <v>44621</v>
      </c>
      <c r="C167" s="429">
        <v>26761</v>
      </c>
      <c r="D167" s="430">
        <v>0</v>
      </c>
      <c r="E167" s="430">
        <v>24326</v>
      </c>
      <c r="F167" s="1">
        <v>51087</v>
      </c>
      <c r="G167" s="429">
        <v>173</v>
      </c>
      <c r="H167" s="430">
        <v>0</v>
      </c>
      <c r="I167" s="430">
        <v>393</v>
      </c>
      <c r="J167" s="112">
        <v>566</v>
      </c>
    </row>
    <row r="168" spans="2:10" ht="15.75" x14ac:dyDescent="0.25">
      <c r="B168" s="68">
        <v>44652</v>
      </c>
      <c r="C168" s="429">
        <v>26920</v>
      </c>
      <c r="D168" s="430">
        <v>0</v>
      </c>
      <c r="E168" s="430">
        <v>22983</v>
      </c>
      <c r="F168" s="1">
        <v>49903</v>
      </c>
      <c r="G168" s="429">
        <v>234</v>
      </c>
      <c r="H168" s="430">
        <v>0</v>
      </c>
      <c r="I168" s="430">
        <v>338</v>
      </c>
      <c r="J168" s="112">
        <v>572</v>
      </c>
    </row>
    <row r="169" spans="2:10" ht="15.75" x14ac:dyDescent="0.25">
      <c r="B169" s="68">
        <v>44682</v>
      </c>
      <c r="C169" s="429">
        <v>25857</v>
      </c>
      <c r="D169" s="430">
        <v>0</v>
      </c>
      <c r="E169" s="430">
        <v>23214</v>
      </c>
      <c r="F169" s="1">
        <v>49071</v>
      </c>
      <c r="G169" s="429">
        <v>230</v>
      </c>
      <c r="H169" s="430">
        <v>0</v>
      </c>
      <c r="I169" s="430">
        <v>334</v>
      </c>
      <c r="J169" s="112">
        <v>564</v>
      </c>
    </row>
    <row r="170" spans="2:10" ht="15.75" x14ac:dyDescent="0.25">
      <c r="B170" s="68">
        <v>44713</v>
      </c>
      <c r="C170" s="429">
        <v>24715</v>
      </c>
      <c r="D170" s="430">
        <v>0</v>
      </c>
      <c r="E170" s="430">
        <v>23721</v>
      </c>
      <c r="F170" s="1">
        <v>48436</v>
      </c>
      <c r="G170" s="429">
        <v>196</v>
      </c>
      <c r="H170" s="430">
        <v>0</v>
      </c>
      <c r="I170" s="430">
        <v>347</v>
      </c>
      <c r="J170" s="112">
        <v>543</v>
      </c>
    </row>
    <row r="171" spans="2:10" ht="15.75" x14ac:dyDescent="0.25">
      <c r="B171" s="72" t="s">
        <v>260</v>
      </c>
      <c r="C171" s="23">
        <v>27985</v>
      </c>
      <c r="D171" s="24">
        <v>0</v>
      </c>
      <c r="E171" s="24">
        <v>24810</v>
      </c>
      <c r="F171" s="24">
        <v>52795</v>
      </c>
      <c r="G171" s="23">
        <v>186</v>
      </c>
      <c r="H171" s="23" t="e">
        <v>#DIV/0!</v>
      </c>
      <c r="I171" s="24">
        <v>361</v>
      </c>
      <c r="J171" s="209">
        <v>547</v>
      </c>
    </row>
    <row r="172" spans="2:10" ht="15.75" customHeight="1" x14ac:dyDescent="0.25">
      <c r="B172" s="68">
        <v>44743</v>
      </c>
      <c r="C172" s="429">
        <v>24064</v>
      </c>
      <c r="D172" s="430">
        <v>0</v>
      </c>
      <c r="E172" s="430">
        <v>24306</v>
      </c>
      <c r="F172" s="1">
        <v>48370</v>
      </c>
      <c r="G172" s="429">
        <v>235</v>
      </c>
      <c r="H172" s="430">
        <v>0</v>
      </c>
      <c r="I172" s="430">
        <v>353</v>
      </c>
      <c r="J172" s="112">
        <v>588</v>
      </c>
    </row>
    <row r="173" spans="2:10" ht="15.75" x14ac:dyDescent="0.25">
      <c r="B173" s="68">
        <v>44774</v>
      </c>
      <c r="C173" s="429">
        <v>23635</v>
      </c>
      <c r="D173" s="430">
        <v>0</v>
      </c>
      <c r="E173" s="430">
        <v>24475</v>
      </c>
      <c r="F173" s="1">
        <v>48110</v>
      </c>
      <c r="G173" s="429">
        <v>328</v>
      </c>
      <c r="H173" s="430">
        <v>0</v>
      </c>
      <c r="I173" s="430">
        <v>564</v>
      </c>
      <c r="J173" s="112">
        <v>892</v>
      </c>
    </row>
    <row r="174" spans="2:10" ht="15.75" x14ac:dyDescent="0.25">
      <c r="B174" s="68">
        <v>44805</v>
      </c>
      <c r="C174" s="429">
        <v>22772</v>
      </c>
      <c r="D174" s="430">
        <v>0</v>
      </c>
      <c r="E174" s="430">
        <v>24791</v>
      </c>
      <c r="F174" s="1">
        <v>47563</v>
      </c>
      <c r="G174" s="429">
        <v>340</v>
      </c>
      <c r="H174" s="430">
        <v>0</v>
      </c>
      <c r="I174" s="430">
        <v>586</v>
      </c>
      <c r="J174" s="112">
        <v>926</v>
      </c>
    </row>
    <row r="175" spans="2:10" ht="15.75" x14ac:dyDescent="0.25">
      <c r="B175" s="68">
        <v>44835</v>
      </c>
      <c r="C175" s="429">
        <v>22539</v>
      </c>
      <c r="D175" s="430">
        <v>0</v>
      </c>
      <c r="E175" s="430">
        <v>24750</v>
      </c>
      <c r="F175" s="1">
        <v>47289</v>
      </c>
      <c r="G175" s="429">
        <v>334</v>
      </c>
      <c r="H175" s="430">
        <v>0</v>
      </c>
      <c r="I175" s="430">
        <v>590</v>
      </c>
      <c r="J175" s="112">
        <v>924</v>
      </c>
    </row>
    <row r="176" spans="2:10" ht="15.75" x14ac:dyDescent="0.25">
      <c r="B176" s="68">
        <v>44866</v>
      </c>
      <c r="C176" s="429">
        <v>21713</v>
      </c>
      <c r="D176" s="430">
        <v>0</v>
      </c>
      <c r="E176" s="430">
        <v>25489</v>
      </c>
      <c r="F176" s="1">
        <v>47202</v>
      </c>
      <c r="G176" s="429">
        <v>353</v>
      </c>
      <c r="H176" s="430">
        <v>0</v>
      </c>
      <c r="I176" s="430">
        <v>587</v>
      </c>
      <c r="J176" s="112">
        <v>940</v>
      </c>
    </row>
    <row r="177" spans="2:10" ht="15.75" x14ac:dyDescent="0.25">
      <c r="B177" s="68">
        <v>44896</v>
      </c>
      <c r="C177" s="429">
        <v>21517</v>
      </c>
      <c r="D177" s="430">
        <v>0</v>
      </c>
      <c r="E177" s="430">
        <v>25184</v>
      </c>
      <c r="F177" s="1">
        <v>46701</v>
      </c>
      <c r="G177" s="429">
        <v>385</v>
      </c>
      <c r="H177" s="430">
        <v>0</v>
      </c>
      <c r="I177" s="430">
        <v>602</v>
      </c>
      <c r="J177" s="112">
        <v>987</v>
      </c>
    </row>
    <row r="178" spans="2:10" ht="15.75" x14ac:dyDescent="0.25">
      <c r="B178" s="68">
        <v>44927</v>
      </c>
      <c r="C178" s="429"/>
      <c r="D178" s="430"/>
      <c r="E178" s="430"/>
      <c r="F178" s="1"/>
      <c r="G178" s="429"/>
      <c r="H178" s="430"/>
      <c r="I178" s="430"/>
      <c r="J178" s="112"/>
    </row>
    <row r="179" spans="2:10" ht="15.75" x14ac:dyDescent="0.25">
      <c r="B179" s="68">
        <v>44958</v>
      </c>
      <c r="C179" s="429"/>
      <c r="D179" s="430"/>
      <c r="E179" s="430"/>
      <c r="F179" s="1"/>
      <c r="G179" s="429"/>
      <c r="H179" s="430"/>
      <c r="I179" s="430"/>
      <c r="J179" s="112"/>
    </row>
    <row r="180" spans="2:10" ht="15.75" x14ac:dyDescent="0.25">
      <c r="B180" s="68">
        <v>44986</v>
      </c>
      <c r="C180" s="429"/>
      <c r="D180" s="430"/>
      <c r="E180" s="430"/>
      <c r="F180" s="1"/>
      <c r="G180" s="429"/>
      <c r="H180" s="430"/>
      <c r="I180" s="430"/>
      <c r="J180" s="112"/>
    </row>
    <row r="181" spans="2:10" ht="15.75" x14ac:dyDescent="0.25">
      <c r="B181" s="68">
        <v>45017</v>
      </c>
      <c r="C181" s="429"/>
      <c r="D181" s="430"/>
      <c r="E181" s="430"/>
      <c r="F181" s="1"/>
      <c r="G181" s="429"/>
      <c r="H181" s="430"/>
      <c r="I181" s="430"/>
      <c r="J181" s="112"/>
    </row>
    <row r="182" spans="2:10" ht="15.75" x14ac:dyDescent="0.25">
      <c r="B182" s="68">
        <v>45047</v>
      </c>
      <c r="C182" s="429"/>
      <c r="D182" s="430"/>
      <c r="E182" s="430"/>
      <c r="F182" s="1"/>
      <c r="G182" s="429"/>
      <c r="H182" s="430"/>
      <c r="I182" s="430"/>
      <c r="J182" s="112"/>
    </row>
    <row r="183" spans="2:10" ht="15.75" x14ac:dyDescent="0.25">
      <c r="B183" s="68">
        <v>45078</v>
      </c>
      <c r="C183" s="429"/>
      <c r="D183" s="430"/>
      <c r="E183" s="430"/>
      <c r="F183" s="1"/>
      <c r="G183" s="429"/>
      <c r="H183" s="430"/>
      <c r="I183" s="430"/>
      <c r="J183" s="112"/>
    </row>
    <row r="184" spans="2:10" ht="15.75" x14ac:dyDescent="0.25">
      <c r="B184" s="68"/>
      <c r="C184" s="429"/>
      <c r="D184" s="430"/>
      <c r="E184" s="430"/>
      <c r="F184" s="431"/>
      <c r="G184" s="429"/>
      <c r="H184" s="430"/>
      <c r="I184" s="430"/>
      <c r="J184" s="432"/>
    </row>
    <row r="185" spans="2:10" ht="15.75" x14ac:dyDescent="0.25">
      <c r="B185" s="489" t="s">
        <v>261</v>
      </c>
      <c r="C185" s="28">
        <v>22706.666666666668</v>
      </c>
      <c r="D185" s="433" t="e">
        <v>#DIV/0!</v>
      </c>
      <c r="E185" s="433">
        <v>24832.5</v>
      </c>
      <c r="F185" s="434">
        <v>47539.166666666664</v>
      </c>
      <c r="G185" s="28">
        <v>329.16666666666669</v>
      </c>
      <c r="H185" s="433" t="e">
        <v>#DIV/0!</v>
      </c>
      <c r="I185" s="433">
        <v>547</v>
      </c>
      <c r="J185" s="435">
        <v>876.16666666666663</v>
      </c>
    </row>
    <row r="186" spans="2:10" ht="15.75" x14ac:dyDescent="0.25">
      <c r="B186" s="489" t="s">
        <v>262</v>
      </c>
      <c r="C186" s="16">
        <v>32285</v>
      </c>
      <c r="D186" s="9">
        <v>0</v>
      </c>
      <c r="E186" s="9">
        <v>25088</v>
      </c>
      <c r="F186" s="1">
        <v>57373</v>
      </c>
      <c r="G186" s="16">
        <v>251.00700000000001</v>
      </c>
      <c r="H186" s="9">
        <v>0</v>
      </c>
      <c r="I186" s="9">
        <v>359.0145</v>
      </c>
      <c r="J186" s="112">
        <v>610.02150000000006</v>
      </c>
    </row>
    <row r="187" spans="2:10" ht="15.75" x14ac:dyDescent="0.25">
      <c r="B187" s="493" t="s">
        <v>263</v>
      </c>
      <c r="C187" s="16">
        <v>-196</v>
      </c>
      <c r="D187" s="16">
        <v>0</v>
      </c>
      <c r="E187" s="9">
        <v>-305</v>
      </c>
      <c r="F187" s="1">
        <v>-501</v>
      </c>
      <c r="G187" s="16">
        <v>32</v>
      </c>
      <c r="H187" s="9">
        <v>0</v>
      </c>
      <c r="I187" s="9">
        <v>15</v>
      </c>
      <c r="J187" s="1">
        <v>47</v>
      </c>
    </row>
    <row r="188" spans="2:10" ht="15.75" x14ac:dyDescent="0.25">
      <c r="B188" s="493" t="s">
        <v>264</v>
      </c>
      <c r="C188" s="498">
        <v>-9.0268502740293837E-3</v>
      </c>
      <c r="D188" s="47" t="e">
        <v>#DIV/0!</v>
      </c>
      <c r="E188" s="47">
        <v>-1.1965946094393659E-2</v>
      </c>
      <c r="F188" s="499">
        <v>-1.0613957035718826E-2</v>
      </c>
      <c r="G188" s="498">
        <v>9.0651558073654395E-2</v>
      </c>
      <c r="H188" s="47" t="e">
        <v>#DIV/0!</v>
      </c>
      <c r="I188" s="47">
        <v>2.5553662691652469E-2</v>
      </c>
      <c r="J188" s="500">
        <v>0.05</v>
      </c>
    </row>
    <row r="189" spans="2:10" ht="15.75" x14ac:dyDescent="0.25">
      <c r="B189" s="493" t="s">
        <v>265</v>
      </c>
      <c r="C189" s="16">
        <v>-6604</v>
      </c>
      <c r="D189" s="16">
        <v>0</v>
      </c>
      <c r="E189" s="9">
        <v>239</v>
      </c>
      <c r="F189" s="9">
        <v>-6365</v>
      </c>
      <c r="G189" s="16">
        <v>227</v>
      </c>
      <c r="H189" s="16">
        <v>0</v>
      </c>
      <c r="I189" s="9">
        <v>238</v>
      </c>
      <c r="J189" s="9">
        <v>465</v>
      </c>
    </row>
    <row r="190" spans="2:10" ht="16.5" thickBot="1" x14ac:dyDescent="0.3">
      <c r="B190" s="493" t="s">
        <v>266</v>
      </c>
      <c r="C190" s="343">
        <v>-0.23484228868105686</v>
      </c>
      <c r="D190" s="501" t="e">
        <v>#DIV/0!</v>
      </c>
      <c r="E190" s="501">
        <v>9.5810783724193226E-3</v>
      </c>
      <c r="F190" s="344">
        <v>-0.11994497418309276</v>
      </c>
      <c r="G190" s="343">
        <v>1.4367088607594938</v>
      </c>
      <c r="H190" s="501" t="e">
        <v>#DIV/0!</v>
      </c>
      <c r="I190" s="501">
        <v>0.65384615384615385</v>
      </c>
      <c r="J190" s="345">
        <v>0.89080459770114939</v>
      </c>
    </row>
    <row r="191" spans="2:10" x14ac:dyDescent="0.2">
      <c r="B191" s="634" t="s">
        <v>4</v>
      </c>
      <c r="C191" s="635"/>
      <c r="D191" s="635"/>
      <c r="E191" s="635"/>
      <c r="F191" s="635"/>
      <c r="G191" s="635"/>
      <c r="H191" s="635"/>
      <c r="I191" s="635"/>
      <c r="J191" s="636"/>
    </row>
    <row r="192" spans="2:10" ht="12.75" customHeight="1" x14ac:dyDescent="0.2">
      <c r="B192" s="637" t="s">
        <v>128</v>
      </c>
      <c r="C192" s="638"/>
      <c r="D192" s="638"/>
      <c r="E192" s="638"/>
      <c r="F192" s="638"/>
      <c r="G192" s="638"/>
      <c r="H192" s="638"/>
      <c r="I192" s="638"/>
      <c r="J192" s="639"/>
    </row>
    <row r="193" spans="2:11" ht="27.75" hidden="1" customHeight="1" thickBot="1" x14ac:dyDescent="0.25">
      <c r="B193" s="640" t="s">
        <v>151</v>
      </c>
      <c r="C193" s="641"/>
      <c r="D193" s="641"/>
      <c r="E193" s="641"/>
      <c r="F193" s="641"/>
      <c r="G193" s="641"/>
      <c r="H193" s="641"/>
      <c r="I193" s="641"/>
      <c r="J193" s="642"/>
    </row>
    <row r="194" spans="2:11" ht="26.25" thickBot="1" x14ac:dyDescent="0.25">
      <c r="B194" s="643" t="s">
        <v>146</v>
      </c>
      <c r="C194" s="644"/>
      <c r="D194" s="644"/>
      <c r="E194" s="644"/>
      <c r="F194" s="644"/>
      <c r="G194" s="644"/>
      <c r="H194" s="644"/>
      <c r="I194" s="644"/>
      <c r="J194" s="645"/>
      <c r="K194" s="238" t="s">
        <v>87</v>
      </c>
    </row>
  </sheetData>
  <dataConsolidate/>
  <mergeCells count="5">
    <mergeCell ref="B1:J1"/>
    <mergeCell ref="B191:J191"/>
    <mergeCell ref="B192:J192"/>
    <mergeCell ref="B193:J193"/>
    <mergeCell ref="B194:J194"/>
  </mergeCells>
  <phoneticPr fontId="25" type="noConversion"/>
  <printOptions horizontalCentered="1" gridLines="1"/>
  <pageMargins left="0.28999999999999998" right="0.28999999999999998" top="0.7" bottom="0.43" header="0.3" footer="0.27"/>
  <pageSetup scale="37" firstPageNumber="7"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8"/>
  <sheetViews>
    <sheetView tabSelected="1" view="pageBreakPreview" topLeftCell="D16" zoomScale="80" zoomScaleNormal="100" zoomScaleSheetLayoutView="80" workbookViewId="0">
      <selection activeCell="K43" sqref="K43"/>
    </sheetView>
  </sheetViews>
  <sheetFormatPr defaultColWidth="9.140625" defaultRowHeight="15.75" x14ac:dyDescent="0.2"/>
  <cols>
    <col min="1" max="1" width="8.85546875" style="216" customWidth="1"/>
    <col min="2" max="2" width="57" style="54" customWidth="1"/>
    <col min="3" max="3" width="19.7109375" style="216" bestFit="1" customWidth="1"/>
    <col min="4" max="4" width="18.42578125" style="216" bestFit="1" customWidth="1"/>
    <col min="5" max="5" width="23.7109375" style="216" bestFit="1" customWidth="1"/>
    <col min="6" max="6" width="19.85546875" style="216" bestFit="1" customWidth="1"/>
    <col min="7" max="7" width="22.5703125" style="216" bestFit="1" customWidth="1"/>
    <col min="8" max="8" width="22.7109375" style="216" bestFit="1" customWidth="1"/>
    <col min="9" max="9" width="20.140625" style="216" bestFit="1" customWidth="1"/>
    <col min="10" max="10" width="21.5703125" style="216" bestFit="1" customWidth="1"/>
    <col min="11" max="11" width="17.7109375" style="216" bestFit="1" customWidth="1"/>
    <col min="12" max="12" width="15.42578125" style="216" bestFit="1" customWidth="1"/>
    <col min="13" max="13" width="14.7109375" style="216" bestFit="1" customWidth="1"/>
    <col min="14" max="14" width="15.85546875" style="216" bestFit="1" customWidth="1"/>
    <col min="15" max="15" width="19.7109375" style="216" bestFit="1" customWidth="1"/>
    <col min="16" max="16" width="20.140625" style="216" bestFit="1" customWidth="1"/>
    <col min="17" max="17" width="32.7109375" style="216" bestFit="1" customWidth="1"/>
    <col min="18" max="18" width="9.140625" style="216"/>
    <col min="19" max="19" width="14.42578125" style="216" bestFit="1" customWidth="1"/>
    <col min="20" max="21" width="14.42578125" style="216" customWidth="1"/>
    <col min="22" max="22" width="14.42578125" style="216" bestFit="1" customWidth="1"/>
    <col min="23" max="23" width="14.42578125" style="216" customWidth="1"/>
    <col min="24" max="24" width="12.7109375" style="216" bestFit="1" customWidth="1"/>
    <col min="25" max="25" width="9.140625" style="216"/>
    <col min="26" max="26" width="12.85546875" style="216" bestFit="1" customWidth="1"/>
    <col min="27" max="27" width="13.28515625" style="216" bestFit="1" customWidth="1"/>
    <col min="28" max="16384" width="9.140625" style="216"/>
  </cols>
  <sheetData>
    <row r="1" spans="1:17" customFormat="1" ht="16.5" thickBot="1" x14ac:dyDescent="0.25">
      <c r="A1" s="646" t="s">
        <v>160</v>
      </c>
      <c r="B1" s="647"/>
      <c r="C1" s="647"/>
      <c r="D1" s="647"/>
      <c r="E1" s="647"/>
      <c r="F1" s="647"/>
      <c r="G1" s="647"/>
      <c r="H1" s="647"/>
      <c r="I1" s="647"/>
      <c r="J1" s="647"/>
      <c r="K1" s="647"/>
      <c r="L1" s="647"/>
      <c r="M1" s="647"/>
      <c r="N1" s="647"/>
      <c r="O1" s="647"/>
      <c r="P1" s="647"/>
      <c r="Q1" s="648"/>
    </row>
    <row r="2" spans="1:17" customFormat="1" ht="32.25" customHeight="1" thickBot="1" x14ac:dyDescent="0.25">
      <c r="A2" s="190"/>
      <c r="B2" s="191" t="s">
        <v>57</v>
      </c>
      <c r="C2" s="248">
        <v>44743</v>
      </c>
      <c r="D2" s="192">
        <v>44774</v>
      </c>
      <c r="E2" s="192">
        <v>44805</v>
      </c>
      <c r="F2" s="192">
        <v>44835</v>
      </c>
      <c r="G2" s="192">
        <v>44866</v>
      </c>
      <c r="H2" s="192">
        <v>44896</v>
      </c>
      <c r="I2" s="192">
        <v>44927</v>
      </c>
      <c r="J2" s="192">
        <v>44958</v>
      </c>
      <c r="K2" s="192">
        <v>44986</v>
      </c>
      <c r="L2" s="192">
        <v>45017</v>
      </c>
      <c r="M2" s="192">
        <v>45047</v>
      </c>
      <c r="N2" s="192">
        <v>45078</v>
      </c>
      <c r="O2" s="193" t="s">
        <v>162</v>
      </c>
      <c r="P2" s="508" t="s">
        <v>164</v>
      </c>
      <c r="Q2" s="510"/>
    </row>
    <row r="3" spans="1:17" customFormat="1" ht="15.75" customHeight="1" x14ac:dyDescent="0.2">
      <c r="A3" s="653" t="s">
        <v>49</v>
      </c>
      <c r="B3" s="247" t="s">
        <v>360</v>
      </c>
      <c r="C3" s="454">
        <v>7702</v>
      </c>
      <c r="D3" s="455">
        <v>7736</v>
      </c>
      <c r="E3" s="455">
        <v>7774</v>
      </c>
      <c r="F3" s="455">
        <v>7794</v>
      </c>
      <c r="G3" s="455">
        <v>7848</v>
      </c>
      <c r="H3" s="455">
        <v>7849</v>
      </c>
      <c r="I3" s="382"/>
      <c r="J3" s="382"/>
      <c r="K3" s="382"/>
      <c r="L3" s="382"/>
      <c r="M3" s="382"/>
      <c r="N3" s="382"/>
      <c r="O3" s="383">
        <v>7783.833333333333</v>
      </c>
      <c r="P3" s="649">
        <v>8791</v>
      </c>
      <c r="Q3" s="650">
        <v>0</v>
      </c>
    </row>
    <row r="4" spans="1:17" customFormat="1" x14ac:dyDescent="0.2">
      <c r="A4" s="654"/>
      <c r="B4" s="245" t="s">
        <v>361</v>
      </c>
      <c r="C4" s="456">
        <v>86</v>
      </c>
      <c r="D4" s="457">
        <v>85</v>
      </c>
      <c r="E4" s="457">
        <v>84</v>
      </c>
      <c r="F4" s="457">
        <v>83</v>
      </c>
      <c r="G4" s="457">
        <v>79</v>
      </c>
      <c r="H4" s="457">
        <v>78</v>
      </c>
      <c r="I4" s="319"/>
      <c r="J4" s="319"/>
      <c r="K4" s="319"/>
      <c r="L4" s="319"/>
      <c r="M4" s="319"/>
      <c r="N4" s="319"/>
      <c r="O4" s="318">
        <v>82.5</v>
      </c>
      <c r="P4" s="651">
        <v>0</v>
      </c>
      <c r="Q4" s="652">
        <v>0</v>
      </c>
    </row>
    <row r="5" spans="1:17" customFormat="1" x14ac:dyDescent="0.2">
      <c r="A5" s="654"/>
      <c r="B5" s="245" t="s">
        <v>362</v>
      </c>
      <c r="C5" s="458">
        <v>4529</v>
      </c>
      <c r="D5" s="459">
        <v>4535</v>
      </c>
      <c r="E5" s="459">
        <v>4560</v>
      </c>
      <c r="F5" s="459">
        <v>4566</v>
      </c>
      <c r="G5" s="459">
        <v>4588</v>
      </c>
      <c r="H5" s="459">
        <v>4582</v>
      </c>
      <c r="I5" s="273"/>
      <c r="J5" s="273"/>
      <c r="K5" s="273"/>
      <c r="L5" s="273"/>
      <c r="M5" s="273"/>
      <c r="N5" s="273"/>
      <c r="O5" s="318">
        <v>4560</v>
      </c>
      <c r="P5" s="651">
        <v>0</v>
      </c>
      <c r="Q5" s="652">
        <v>0</v>
      </c>
    </row>
    <row r="6" spans="1:17" customFormat="1" ht="15.6" customHeight="1" x14ac:dyDescent="0.2">
      <c r="A6" s="654"/>
      <c r="B6" s="245" t="s">
        <v>363</v>
      </c>
      <c r="C6" s="458">
        <v>2445</v>
      </c>
      <c r="D6" s="459">
        <v>2468</v>
      </c>
      <c r="E6" s="459">
        <v>2496</v>
      </c>
      <c r="F6" s="459">
        <v>2527</v>
      </c>
      <c r="G6" s="459">
        <v>2564</v>
      </c>
      <c r="H6" s="459">
        <v>2577</v>
      </c>
      <c r="I6" s="273"/>
      <c r="J6" s="273"/>
      <c r="K6" s="273"/>
      <c r="L6" s="273"/>
      <c r="M6" s="273"/>
      <c r="N6" s="273"/>
      <c r="O6" s="318">
        <v>2512.8333333333335</v>
      </c>
      <c r="P6" s="651">
        <v>0</v>
      </c>
      <c r="Q6" s="652">
        <v>0</v>
      </c>
    </row>
    <row r="7" spans="1:17" customFormat="1" ht="15.6" customHeight="1" thickBot="1" x14ac:dyDescent="0.25">
      <c r="A7" s="654"/>
      <c r="B7" s="245" t="s">
        <v>364</v>
      </c>
      <c r="C7" s="456">
        <v>223</v>
      </c>
      <c r="D7" s="457">
        <v>227</v>
      </c>
      <c r="E7" s="457">
        <v>227</v>
      </c>
      <c r="F7" s="457">
        <v>233</v>
      </c>
      <c r="G7" s="457">
        <v>239</v>
      </c>
      <c r="H7" s="457">
        <v>235</v>
      </c>
      <c r="I7" s="365"/>
      <c r="J7" s="365"/>
      <c r="K7" s="365"/>
      <c r="L7" s="365"/>
      <c r="M7" s="365"/>
      <c r="N7" s="244"/>
      <c r="O7" s="42">
        <v>230.66666666666666</v>
      </c>
      <c r="P7" s="651">
        <v>0</v>
      </c>
      <c r="Q7" s="652">
        <v>0</v>
      </c>
    </row>
    <row r="8" spans="1:17" customFormat="1" ht="16.5" hidden="1" thickBot="1" x14ac:dyDescent="0.25">
      <c r="A8" s="654"/>
      <c r="B8" s="245" t="s">
        <v>365</v>
      </c>
      <c r="C8" s="460">
        <v>14985</v>
      </c>
      <c r="D8" s="460">
        <v>15051</v>
      </c>
      <c r="E8" s="460">
        <v>15141</v>
      </c>
      <c r="F8" s="460">
        <v>15203</v>
      </c>
      <c r="G8" s="460">
        <v>15318</v>
      </c>
      <c r="H8" s="460">
        <v>15321</v>
      </c>
      <c r="I8" s="273"/>
      <c r="J8" s="273"/>
      <c r="K8" s="273"/>
      <c r="L8" s="273"/>
      <c r="M8" s="273"/>
      <c r="N8" s="273"/>
      <c r="O8" s="318">
        <v>7584.916666666667</v>
      </c>
      <c r="P8" s="656">
        <v>0</v>
      </c>
      <c r="Q8" s="657">
        <v>0</v>
      </c>
    </row>
    <row r="9" spans="1:17" customFormat="1" ht="16.5" customHeight="1" thickBot="1" x14ac:dyDescent="0.25">
      <c r="A9" s="655"/>
      <c r="B9" s="246" t="s">
        <v>366</v>
      </c>
      <c r="C9" s="461">
        <v>14985</v>
      </c>
      <c r="D9" s="461">
        <v>15051</v>
      </c>
      <c r="E9" s="461">
        <v>15141</v>
      </c>
      <c r="F9" s="461">
        <v>15203</v>
      </c>
      <c r="G9" s="461">
        <v>15318</v>
      </c>
      <c r="H9" s="461">
        <v>15321</v>
      </c>
      <c r="I9" s="320"/>
      <c r="J9" s="320"/>
      <c r="K9" s="320"/>
      <c r="L9" s="320"/>
      <c r="M9" s="320"/>
      <c r="N9" s="320"/>
      <c r="O9" s="321">
        <v>7584.916666666667</v>
      </c>
      <c r="P9" s="658">
        <v>0</v>
      </c>
      <c r="Q9" s="659">
        <v>0</v>
      </c>
    </row>
    <row r="10" spans="1:17" customFormat="1" ht="46.5" customHeight="1" x14ac:dyDescent="0.2">
      <c r="A10" s="670" t="s">
        <v>111</v>
      </c>
      <c r="B10" s="120" t="s">
        <v>367</v>
      </c>
      <c r="C10" s="30" t="s">
        <v>272</v>
      </c>
      <c r="D10" s="30" t="s">
        <v>272</v>
      </c>
      <c r="E10" s="30" t="s">
        <v>272</v>
      </c>
      <c r="F10" s="30" t="s">
        <v>272</v>
      </c>
      <c r="G10" s="30" t="s">
        <v>272</v>
      </c>
      <c r="H10" s="30" t="s">
        <v>272</v>
      </c>
      <c r="I10" s="30"/>
      <c r="J10" s="30"/>
      <c r="K10" s="30"/>
      <c r="L10" s="30"/>
      <c r="M10" s="30"/>
      <c r="N10" s="244"/>
      <c r="O10" s="249"/>
      <c r="P10" s="674">
        <v>0</v>
      </c>
      <c r="Q10" s="675">
        <v>0</v>
      </c>
    </row>
    <row r="11" spans="1:17" customFormat="1" ht="46.5" customHeight="1" thickBot="1" x14ac:dyDescent="0.25">
      <c r="A11" s="671"/>
      <c r="B11" s="58" t="s">
        <v>368</v>
      </c>
      <c r="C11" s="30" t="s">
        <v>272</v>
      </c>
      <c r="D11" s="30" t="s">
        <v>272</v>
      </c>
      <c r="E11" s="30" t="s">
        <v>272</v>
      </c>
      <c r="F11" s="30" t="s">
        <v>272</v>
      </c>
      <c r="G11" s="30" t="s">
        <v>272</v>
      </c>
      <c r="H11" s="30" t="s">
        <v>272</v>
      </c>
      <c r="I11" s="30"/>
      <c r="J11" s="30"/>
      <c r="K11" s="30"/>
      <c r="L11" s="30"/>
      <c r="M11" s="30"/>
      <c r="N11" s="244"/>
      <c r="O11" s="253"/>
      <c r="P11" s="672">
        <v>0</v>
      </c>
      <c r="Q11" s="673">
        <v>0</v>
      </c>
    </row>
    <row r="12" spans="1:17" customFormat="1" ht="16.5" hidden="1" customHeight="1" x14ac:dyDescent="0.2">
      <c r="A12" s="511" t="s">
        <v>45</v>
      </c>
      <c r="B12" s="120" t="s">
        <v>369</v>
      </c>
      <c r="C12" s="217">
        <v>0</v>
      </c>
      <c r="D12" s="217">
        <v>0</v>
      </c>
      <c r="E12" s="217">
        <v>0</v>
      </c>
      <c r="F12" s="217">
        <v>0</v>
      </c>
      <c r="G12" s="217">
        <v>0</v>
      </c>
      <c r="H12" s="217">
        <v>0</v>
      </c>
      <c r="I12" s="217">
        <v>0</v>
      </c>
      <c r="J12" s="217">
        <v>0</v>
      </c>
      <c r="K12" s="217">
        <v>0</v>
      </c>
      <c r="L12" s="217">
        <v>0</v>
      </c>
      <c r="M12" s="2">
        <v>0</v>
      </c>
      <c r="N12" s="2">
        <v>0</v>
      </c>
      <c r="O12" s="42">
        <v>0</v>
      </c>
      <c r="P12" s="93">
        <v>692</v>
      </c>
      <c r="Q12" s="200">
        <v>0</v>
      </c>
    </row>
    <row r="13" spans="1:17" customFormat="1" ht="16.5" hidden="1" customHeight="1" x14ac:dyDescent="0.2">
      <c r="A13" s="512"/>
      <c r="B13" s="218" t="s">
        <v>370</v>
      </c>
      <c r="C13" s="217">
        <v>0</v>
      </c>
      <c r="D13" s="217">
        <v>0</v>
      </c>
      <c r="E13" s="217">
        <v>0</v>
      </c>
      <c r="F13" s="217">
        <v>0</v>
      </c>
      <c r="G13" s="217">
        <v>0</v>
      </c>
      <c r="H13" s="217">
        <v>0</v>
      </c>
      <c r="I13" s="217">
        <v>0</v>
      </c>
      <c r="J13" s="217">
        <v>0</v>
      </c>
      <c r="K13" s="217">
        <v>0</v>
      </c>
      <c r="L13" s="217">
        <v>0</v>
      </c>
      <c r="M13" s="2">
        <v>0</v>
      </c>
      <c r="N13" s="2">
        <v>0</v>
      </c>
      <c r="O13" s="42">
        <v>0</v>
      </c>
      <c r="P13" s="92">
        <v>0</v>
      </c>
      <c r="Q13" s="201">
        <v>0</v>
      </c>
    </row>
    <row r="14" spans="1:17" customFormat="1" ht="16.5" hidden="1" customHeight="1" thickBot="1" x14ac:dyDescent="0.25">
      <c r="A14" s="512"/>
      <c r="B14" s="219" t="s">
        <v>371</v>
      </c>
      <c r="C14" s="2">
        <v>0</v>
      </c>
      <c r="D14" s="2">
        <v>0</v>
      </c>
      <c r="E14" s="2">
        <v>0</v>
      </c>
      <c r="F14" s="2">
        <v>0</v>
      </c>
      <c r="G14" s="2">
        <v>0</v>
      </c>
      <c r="H14" s="2">
        <v>0</v>
      </c>
      <c r="I14" s="2">
        <v>0</v>
      </c>
      <c r="J14" s="2">
        <v>0</v>
      </c>
      <c r="K14" s="2">
        <v>0</v>
      </c>
      <c r="L14" s="2">
        <v>0</v>
      </c>
      <c r="M14" s="2">
        <v>0</v>
      </c>
      <c r="N14" s="2">
        <v>0</v>
      </c>
      <c r="O14" s="42">
        <v>0</v>
      </c>
      <c r="P14" s="94">
        <v>692</v>
      </c>
      <c r="Q14" s="202">
        <v>0</v>
      </c>
    </row>
    <row r="15" spans="1:17" customFormat="1" ht="3.75" hidden="1" customHeight="1" thickBot="1" x14ac:dyDescent="0.25">
      <c r="A15" s="513"/>
      <c r="B15" s="246" t="s">
        <v>372</v>
      </c>
      <c r="C15" s="43">
        <v>0</v>
      </c>
      <c r="D15" s="43">
        <v>0</v>
      </c>
      <c r="E15" s="43">
        <v>0</v>
      </c>
      <c r="F15" s="43">
        <v>0</v>
      </c>
      <c r="G15" s="43">
        <v>0</v>
      </c>
      <c r="H15" s="43">
        <v>0</v>
      </c>
      <c r="I15" s="43">
        <v>0</v>
      </c>
      <c r="J15" s="43">
        <v>0</v>
      </c>
      <c r="K15" s="43">
        <v>0</v>
      </c>
      <c r="L15" s="43">
        <v>0</v>
      </c>
      <c r="M15" s="43">
        <v>0</v>
      </c>
      <c r="N15" s="43">
        <v>0</v>
      </c>
      <c r="O15" s="44">
        <v>0</v>
      </c>
      <c r="P15" s="121">
        <v>0</v>
      </c>
      <c r="Q15" s="203">
        <v>0</v>
      </c>
    </row>
    <row r="16" spans="1:17" customFormat="1" ht="16.5" thickBot="1" x14ac:dyDescent="0.25">
      <c r="A16" s="226"/>
      <c r="B16" s="227"/>
      <c r="C16" s="225"/>
      <c r="D16" s="228"/>
      <c r="E16" s="228"/>
      <c r="F16" s="229"/>
      <c r="G16" s="225"/>
      <c r="H16" s="228"/>
      <c r="I16" s="229"/>
      <c r="J16" s="225"/>
      <c r="K16" s="225"/>
      <c r="L16" s="225"/>
      <c r="M16" s="225"/>
      <c r="N16" s="225"/>
      <c r="O16" s="225"/>
      <c r="P16" s="665"/>
      <c r="Q16" s="666"/>
    </row>
    <row r="17" spans="1:17" customFormat="1" ht="16.5" thickBot="1" x14ac:dyDescent="0.25">
      <c r="A17" s="646" t="s">
        <v>161</v>
      </c>
      <c r="B17" s="647"/>
      <c r="C17" s="647"/>
      <c r="D17" s="647"/>
      <c r="E17" s="647"/>
      <c r="F17" s="647"/>
      <c r="G17" s="647"/>
      <c r="H17" s="647"/>
      <c r="I17" s="647"/>
      <c r="J17" s="647"/>
      <c r="K17" s="647"/>
      <c r="L17" s="647"/>
      <c r="M17" s="647"/>
      <c r="N17" s="647"/>
      <c r="O17" s="647"/>
      <c r="P17" s="647"/>
      <c r="Q17" s="648"/>
    </row>
    <row r="18" spans="1:17" customFormat="1" ht="32.25" thickBot="1" x14ac:dyDescent="0.25">
      <c r="A18" s="45"/>
      <c r="B18" s="39" t="s">
        <v>57</v>
      </c>
      <c r="C18" s="192">
        <f>C2</f>
        <v>44743</v>
      </c>
      <c r="D18" s="192">
        <f t="shared" ref="D18:N18" si="0">D2</f>
        <v>44774</v>
      </c>
      <c r="E18" s="192">
        <f t="shared" si="0"/>
        <v>44805</v>
      </c>
      <c r="F18" s="192">
        <f t="shared" si="0"/>
        <v>44835</v>
      </c>
      <c r="G18" s="192">
        <f t="shared" si="0"/>
        <v>44866</v>
      </c>
      <c r="H18" s="192">
        <f t="shared" si="0"/>
        <v>44896</v>
      </c>
      <c r="I18" s="192">
        <f t="shared" si="0"/>
        <v>44927</v>
      </c>
      <c r="J18" s="192">
        <f t="shared" si="0"/>
        <v>44958</v>
      </c>
      <c r="K18" s="192">
        <f t="shared" si="0"/>
        <v>44986</v>
      </c>
      <c r="L18" s="192">
        <f t="shared" si="0"/>
        <v>45017</v>
      </c>
      <c r="M18" s="192">
        <f t="shared" si="0"/>
        <v>45047</v>
      </c>
      <c r="N18" s="192">
        <f t="shared" si="0"/>
        <v>45078</v>
      </c>
      <c r="O18" s="41" t="s">
        <v>163</v>
      </c>
      <c r="P18" s="41" t="s">
        <v>155</v>
      </c>
      <c r="Q18" s="41" t="s">
        <v>165</v>
      </c>
    </row>
    <row r="19" spans="1:17" customFormat="1" ht="15.75" customHeight="1" x14ac:dyDescent="0.2">
      <c r="A19" s="653" t="s">
        <v>49</v>
      </c>
      <c r="B19" s="245" t="s">
        <v>360</v>
      </c>
      <c r="C19" s="322">
        <v>50246960.560000002</v>
      </c>
      <c r="D19" s="322">
        <v>58503539.279999994</v>
      </c>
      <c r="E19" s="322">
        <v>52874581.690000013</v>
      </c>
      <c r="F19" s="322">
        <v>55266998.62000002</v>
      </c>
      <c r="G19" s="322">
        <v>56779864.410000004</v>
      </c>
      <c r="H19" s="322">
        <v>52236885.530000009</v>
      </c>
      <c r="I19" s="322"/>
      <c r="J19" s="322"/>
      <c r="K19" s="322"/>
      <c r="L19" s="322"/>
      <c r="M19" s="322"/>
      <c r="N19" s="322"/>
      <c r="O19" s="323">
        <v>325908830.09000009</v>
      </c>
      <c r="P19" s="323">
        <v>713885548</v>
      </c>
      <c r="Q19" s="198">
        <v>0.45652812415527438</v>
      </c>
    </row>
    <row r="20" spans="1:17" customFormat="1" ht="31.5" customHeight="1" x14ac:dyDescent="0.2">
      <c r="A20" s="654"/>
      <c r="B20" s="245" t="s">
        <v>361</v>
      </c>
      <c r="C20" s="322">
        <v>1938595.42</v>
      </c>
      <c r="D20" s="322">
        <v>2081421.8099999998</v>
      </c>
      <c r="E20" s="322">
        <v>2085636.9900000002</v>
      </c>
      <c r="F20" s="322">
        <v>2012640.8199999998</v>
      </c>
      <c r="G20" s="322">
        <v>1995091.0500000003</v>
      </c>
      <c r="H20" s="322">
        <v>2672577.4100000006</v>
      </c>
      <c r="I20" s="322"/>
      <c r="J20" s="322"/>
      <c r="K20" s="322"/>
      <c r="L20" s="322"/>
      <c r="M20" s="322"/>
      <c r="N20" s="322"/>
      <c r="O20" s="323">
        <v>12785963.5</v>
      </c>
      <c r="P20" s="366" t="s">
        <v>147</v>
      </c>
      <c r="Q20" s="367" t="s">
        <v>147</v>
      </c>
    </row>
    <row r="21" spans="1:17" customFormat="1" x14ac:dyDescent="0.2">
      <c r="A21" s="654"/>
      <c r="B21" s="245" t="s">
        <v>362</v>
      </c>
      <c r="C21" s="322">
        <v>5813723.8100000061</v>
      </c>
      <c r="D21" s="322">
        <v>6950318.3699999992</v>
      </c>
      <c r="E21" s="322">
        <v>5858605.9299999969</v>
      </c>
      <c r="F21" s="322">
        <v>6550441.009999997</v>
      </c>
      <c r="G21" s="322">
        <v>6591730.5600000042</v>
      </c>
      <c r="H21" s="322">
        <v>6041093.7000000002</v>
      </c>
      <c r="I21" s="322"/>
      <c r="J21" s="322"/>
      <c r="K21" s="322"/>
      <c r="L21" s="322"/>
      <c r="M21" s="322"/>
      <c r="N21" s="322"/>
      <c r="O21" s="323">
        <v>37805913.38000001</v>
      </c>
      <c r="P21" s="324">
        <v>80658077</v>
      </c>
      <c r="Q21" s="198">
        <v>0.46871825843306442</v>
      </c>
    </row>
    <row r="22" spans="1:17" customFormat="1" ht="15.6" customHeight="1" x14ac:dyDescent="0.2">
      <c r="A22" s="654"/>
      <c r="B22" s="245" t="s">
        <v>363</v>
      </c>
      <c r="C22" s="322">
        <v>3890023.1399999997</v>
      </c>
      <c r="D22" s="322">
        <v>4836315.6900000013</v>
      </c>
      <c r="E22" s="322">
        <v>3533432.6199999987</v>
      </c>
      <c r="F22" s="322">
        <v>4306170.99</v>
      </c>
      <c r="G22" s="322">
        <v>3696287.6600000011</v>
      </c>
      <c r="H22" s="322">
        <v>4168884.4500000011</v>
      </c>
      <c r="I22" s="322"/>
      <c r="J22" s="322"/>
      <c r="K22" s="322"/>
      <c r="L22" s="322"/>
      <c r="M22" s="322"/>
      <c r="N22" s="322"/>
      <c r="O22" s="323">
        <v>24431114.550000004</v>
      </c>
      <c r="P22" s="325">
        <v>42487893</v>
      </c>
      <c r="Q22" s="198">
        <v>0.57501355856831982</v>
      </c>
    </row>
    <row r="23" spans="1:17" customFormat="1" ht="16.5" customHeight="1" x14ac:dyDescent="0.2">
      <c r="A23" s="654"/>
      <c r="B23" s="245" t="s">
        <v>364</v>
      </c>
      <c r="C23" s="322">
        <v>783427.96</v>
      </c>
      <c r="D23" s="322">
        <v>976549.27</v>
      </c>
      <c r="E23" s="322">
        <v>858611.73</v>
      </c>
      <c r="F23" s="322">
        <v>1234802.32</v>
      </c>
      <c r="G23" s="322">
        <v>924342.69000000041</v>
      </c>
      <c r="H23" s="322">
        <v>883488.53999999992</v>
      </c>
      <c r="I23" s="322"/>
      <c r="J23" s="322"/>
      <c r="K23" s="322"/>
      <c r="L23" s="322"/>
      <c r="M23" s="322"/>
      <c r="N23" s="322"/>
      <c r="O23" s="323">
        <v>5661222.5100000007</v>
      </c>
      <c r="P23" s="326">
        <v>12047333</v>
      </c>
      <c r="Q23" s="198">
        <v>0.46991500193445312</v>
      </c>
    </row>
    <row r="24" spans="1:17" customFormat="1" ht="16.5" thickBot="1" x14ac:dyDescent="0.25">
      <c r="A24" s="654"/>
      <c r="B24" s="245" t="s">
        <v>365</v>
      </c>
      <c r="C24" s="322">
        <v>2590223.1500000008</v>
      </c>
      <c r="D24" s="322">
        <v>6237858.2699999996</v>
      </c>
      <c r="E24" s="322">
        <v>6677912.4199999999</v>
      </c>
      <c r="F24" s="322">
        <v>7940009.7999999998</v>
      </c>
      <c r="G24" s="322">
        <v>7363673.7800000003</v>
      </c>
      <c r="H24" s="322">
        <v>6594853.2599999998</v>
      </c>
      <c r="I24" s="322"/>
      <c r="J24" s="322"/>
      <c r="K24" s="322"/>
      <c r="L24" s="322"/>
      <c r="M24" s="322"/>
      <c r="N24" s="322"/>
      <c r="O24" s="323">
        <v>37404530.68</v>
      </c>
      <c r="P24" s="324">
        <v>102087659</v>
      </c>
      <c r="Q24" s="198">
        <v>0.36639620348234259</v>
      </c>
    </row>
    <row r="25" spans="1:17" customFormat="1" ht="32.25" customHeight="1" thickBot="1" x14ac:dyDescent="0.25">
      <c r="A25" s="654"/>
      <c r="B25" s="38" t="s">
        <v>366</v>
      </c>
      <c r="C25" s="327">
        <v>65262954.040000007</v>
      </c>
      <c r="D25" s="327">
        <v>79586002.689999983</v>
      </c>
      <c r="E25" s="327">
        <v>71888781.38000001</v>
      </c>
      <c r="F25" s="327">
        <v>77311063.560000002</v>
      </c>
      <c r="G25" s="327">
        <v>77350990.150000006</v>
      </c>
      <c r="H25" s="327">
        <v>72597782.890000015</v>
      </c>
      <c r="I25" s="327"/>
      <c r="J25" s="327"/>
      <c r="K25" s="327"/>
      <c r="L25" s="327"/>
      <c r="M25" s="327"/>
      <c r="N25" s="327"/>
      <c r="O25" s="328">
        <v>443997574.71000004</v>
      </c>
      <c r="P25" s="328">
        <v>951166510</v>
      </c>
      <c r="Q25" s="199">
        <v>0.46679269091381281</v>
      </c>
    </row>
    <row r="26" spans="1:17" customFormat="1" ht="15.6" customHeight="1" thickBot="1" x14ac:dyDescent="0.25">
      <c r="A26" s="654"/>
      <c r="B26" s="246" t="s">
        <v>239</v>
      </c>
      <c r="C26" s="424">
        <v>4</v>
      </c>
      <c r="D26" s="424">
        <v>5</v>
      </c>
      <c r="E26" s="424">
        <v>4</v>
      </c>
      <c r="F26" s="424">
        <v>5</v>
      </c>
      <c r="G26" s="424">
        <v>4</v>
      </c>
      <c r="H26" s="424">
        <v>4</v>
      </c>
      <c r="I26" s="424">
        <v>5</v>
      </c>
      <c r="J26" s="424">
        <v>4</v>
      </c>
      <c r="K26" s="424">
        <v>4</v>
      </c>
      <c r="L26" s="424">
        <v>4</v>
      </c>
      <c r="M26" s="424">
        <v>5</v>
      </c>
      <c r="N26" s="424">
        <v>4</v>
      </c>
      <c r="O26" s="425">
        <v>52</v>
      </c>
      <c r="P26" s="465" t="s">
        <v>147</v>
      </c>
      <c r="Q26" s="199"/>
    </row>
    <row r="27" spans="1:17" customFormat="1" ht="16.5" thickBot="1" x14ac:dyDescent="0.25">
      <c r="A27" s="655"/>
      <c r="B27" s="59" t="s">
        <v>373</v>
      </c>
      <c r="C27" s="327">
        <v>16315738.510000002</v>
      </c>
      <c r="D27" s="327">
        <v>15917200.537999997</v>
      </c>
      <c r="E27" s="327">
        <v>17972195.345000003</v>
      </c>
      <c r="F27" s="327">
        <v>15462212.712000001</v>
      </c>
      <c r="G27" s="327">
        <v>19337747.537500001</v>
      </c>
      <c r="H27" s="327">
        <v>18149445.722500004</v>
      </c>
      <c r="I27" s="327"/>
      <c r="J27" s="327"/>
      <c r="K27" s="327"/>
      <c r="L27" s="327"/>
      <c r="M27" s="327"/>
      <c r="N27" s="327"/>
      <c r="O27" s="328"/>
      <c r="P27" s="328"/>
      <c r="Q27" s="199"/>
    </row>
    <row r="28" spans="1:17" customFormat="1" x14ac:dyDescent="0.2">
      <c r="A28" s="511" t="s">
        <v>45</v>
      </c>
      <c r="B28" s="247" t="s">
        <v>369</v>
      </c>
      <c r="C28" s="462">
        <v>0</v>
      </c>
      <c r="D28" s="462">
        <v>0</v>
      </c>
      <c r="E28" s="462">
        <v>135103.85</v>
      </c>
      <c r="F28" s="462">
        <v>741091.5900000002</v>
      </c>
      <c r="G28" s="462">
        <v>411217.77</v>
      </c>
      <c r="H28" s="462">
        <v>0</v>
      </c>
      <c r="I28" s="462"/>
      <c r="J28" s="462"/>
      <c r="K28" s="462"/>
      <c r="L28" s="462"/>
      <c r="M28" s="462"/>
      <c r="N28" s="462"/>
      <c r="O28" s="330">
        <v>1287413.2100000002</v>
      </c>
      <c r="P28" s="330">
        <v>10337979</v>
      </c>
      <c r="Q28" s="198">
        <v>0.12453238781003523</v>
      </c>
    </row>
    <row r="29" spans="1:17" customFormat="1" ht="18.75" customHeight="1" x14ac:dyDescent="0.2">
      <c r="A29" s="512"/>
      <c r="B29" s="58" t="s">
        <v>370</v>
      </c>
      <c r="C29" s="329">
        <v>0</v>
      </c>
      <c r="D29" s="329">
        <v>0</v>
      </c>
      <c r="E29" s="329">
        <v>290792.49999999994</v>
      </c>
      <c r="F29" s="329">
        <v>1155882.73</v>
      </c>
      <c r="G29" s="329">
        <v>794417.43000000017</v>
      </c>
      <c r="H29" s="329">
        <v>0</v>
      </c>
      <c r="I29" s="322"/>
      <c r="J29" s="322"/>
      <c r="K29" s="322"/>
      <c r="L29" s="322"/>
      <c r="M29" s="322"/>
      <c r="N29" s="322"/>
      <c r="O29" s="323">
        <v>2241092.66</v>
      </c>
      <c r="P29" s="323">
        <v>7825842</v>
      </c>
      <c r="Q29" s="198">
        <v>0.28637080329503206</v>
      </c>
    </row>
    <row r="30" spans="1:17" customFormat="1" ht="18.75" customHeight="1" thickBot="1" x14ac:dyDescent="0.25">
      <c r="A30" s="512"/>
      <c r="B30" s="218" t="s">
        <v>374</v>
      </c>
      <c r="C30" s="329">
        <v>0</v>
      </c>
      <c r="D30" s="329">
        <v>0</v>
      </c>
      <c r="E30" s="329">
        <v>352423.5799999999</v>
      </c>
      <c r="F30" s="329">
        <v>738127.96000000008</v>
      </c>
      <c r="G30" s="329">
        <v>414363.28</v>
      </c>
      <c r="H30" s="329">
        <v>0</v>
      </c>
      <c r="I30" s="322"/>
      <c r="J30" s="322"/>
      <c r="K30" s="322"/>
      <c r="L30" s="322"/>
      <c r="M30" s="322"/>
      <c r="N30" s="322"/>
      <c r="O30" s="323">
        <v>1504914.82</v>
      </c>
      <c r="P30" s="252">
        <v>2519109</v>
      </c>
      <c r="Q30" s="198">
        <v>0.59739964408050628</v>
      </c>
    </row>
    <row r="31" spans="1:17" customFormat="1" ht="18.75" customHeight="1" thickBot="1" x14ac:dyDescent="0.25">
      <c r="A31" s="512"/>
      <c r="B31" s="469" t="s">
        <v>372</v>
      </c>
      <c r="C31" s="470">
        <v>0</v>
      </c>
      <c r="D31" s="470">
        <v>0</v>
      </c>
      <c r="E31" s="470">
        <v>778319.92999999993</v>
      </c>
      <c r="F31" s="470">
        <v>2635102.2800000003</v>
      </c>
      <c r="G31" s="470">
        <v>1619998.4800000002</v>
      </c>
      <c r="H31" s="470">
        <v>0</v>
      </c>
      <c r="I31" s="327"/>
      <c r="J31" s="327"/>
      <c r="K31" s="327"/>
      <c r="L31" s="327"/>
      <c r="M31" s="327"/>
      <c r="N31" s="327"/>
      <c r="O31" s="328">
        <v>5033420.6900000004</v>
      </c>
      <c r="P31" s="328">
        <v>20682930</v>
      </c>
      <c r="Q31" s="199">
        <v>0.24336110454369861</v>
      </c>
    </row>
    <row r="32" spans="1:17" customFormat="1" ht="16.149999999999999" customHeight="1" thickBot="1" x14ac:dyDescent="0.25">
      <c r="A32" s="513"/>
      <c r="B32" s="246" t="s">
        <v>373</v>
      </c>
      <c r="C32" s="327">
        <v>0</v>
      </c>
      <c r="D32" s="327">
        <v>0</v>
      </c>
      <c r="E32" s="327">
        <v>194579.98249999998</v>
      </c>
      <c r="F32" s="327">
        <v>527020.45600000001</v>
      </c>
      <c r="G32" s="327">
        <v>404999.62000000005</v>
      </c>
      <c r="H32" s="327">
        <v>0</v>
      </c>
      <c r="I32" s="327"/>
      <c r="J32" s="327"/>
      <c r="K32" s="327"/>
      <c r="L32" s="327"/>
      <c r="M32" s="327"/>
      <c r="N32" s="327"/>
      <c r="O32" s="328"/>
      <c r="P32" s="328"/>
      <c r="Q32" s="199"/>
    </row>
    <row r="33" spans="1:18" customFormat="1" ht="38.25" customHeight="1" thickBot="1" x14ac:dyDescent="0.25">
      <c r="A33" s="464"/>
      <c r="B33" s="246" t="s">
        <v>175</v>
      </c>
      <c r="C33" s="466">
        <v>0</v>
      </c>
      <c r="D33" s="467">
        <v>0</v>
      </c>
      <c r="E33" s="467">
        <v>0</v>
      </c>
      <c r="F33" s="467">
        <v>0</v>
      </c>
      <c r="G33" s="467">
        <v>0</v>
      </c>
      <c r="H33" s="467">
        <v>0</v>
      </c>
      <c r="I33" s="467"/>
      <c r="J33" s="467"/>
      <c r="K33" s="467"/>
      <c r="L33" s="467"/>
      <c r="M33" s="467"/>
      <c r="N33" s="467"/>
      <c r="O33" s="468">
        <f>SUM(C33:N33)</f>
        <v>0</v>
      </c>
      <c r="P33" s="465" t="s">
        <v>147</v>
      </c>
      <c r="Q33" s="463"/>
    </row>
    <row r="34" spans="1:18" customFormat="1" ht="12.75" x14ac:dyDescent="0.2">
      <c r="A34" s="220" t="s">
        <v>129</v>
      </c>
      <c r="B34" s="251"/>
      <c r="C34" s="221"/>
      <c r="D34" s="221"/>
      <c r="E34" s="221"/>
      <c r="F34" s="221"/>
      <c r="G34" s="221"/>
      <c r="H34" s="221"/>
      <c r="I34" s="221"/>
      <c r="J34" s="221"/>
      <c r="K34" s="221"/>
      <c r="L34" s="221"/>
      <c r="M34" s="221"/>
      <c r="N34" s="221"/>
      <c r="O34" s="221"/>
      <c r="P34" s="221"/>
      <c r="Q34" s="222"/>
    </row>
    <row r="35" spans="1:18" customFormat="1" ht="16.5" customHeight="1" x14ac:dyDescent="0.2">
      <c r="A35" s="667" t="s">
        <v>130</v>
      </c>
      <c r="B35" s="668"/>
      <c r="C35" s="668"/>
      <c r="D35" s="668"/>
      <c r="E35" s="668"/>
      <c r="F35" s="668"/>
      <c r="G35" s="668"/>
      <c r="H35" s="668"/>
      <c r="I35" s="668"/>
      <c r="J35" s="668"/>
      <c r="K35" s="668"/>
      <c r="L35" s="668"/>
      <c r="M35" s="668"/>
      <c r="N35" s="668"/>
      <c r="O35" s="668"/>
      <c r="P35" s="668"/>
      <c r="Q35" s="669"/>
    </row>
    <row r="36" spans="1:18" customFormat="1" ht="16.5" customHeight="1" x14ac:dyDescent="0.2">
      <c r="A36" s="667" t="s">
        <v>131</v>
      </c>
      <c r="B36" s="668"/>
      <c r="C36" s="668"/>
      <c r="D36" s="668"/>
      <c r="E36" s="668"/>
      <c r="F36" s="668"/>
      <c r="G36" s="668"/>
      <c r="H36" s="668"/>
      <c r="I36" s="668"/>
      <c r="J36" s="668"/>
      <c r="K36" s="668"/>
      <c r="L36" s="668"/>
      <c r="M36" s="668"/>
      <c r="N36" s="668"/>
      <c r="O36" s="668"/>
      <c r="P36" s="668"/>
      <c r="Q36" s="669"/>
    </row>
    <row r="37" spans="1:18" ht="42.75" customHeight="1" thickBot="1" x14ac:dyDescent="0.25">
      <c r="A37" s="662" t="s">
        <v>152</v>
      </c>
      <c r="B37" s="663"/>
      <c r="C37" s="663"/>
      <c r="D37" s="663"/>
      <c r="E37" s="663"/>
      <c r="F37" s="663"/>
      <c r="G37" s="663"/>
      <c r="H37" s="663"/>
      <c r="I37" s="663"/>
      <c r="J37" s="663"/>
      <c r="K37" s="663"/>
      <c r="L37" s="663"/>
      <c r="M37" s="663"/>
      <c r="N37" s="663"/>
      <c r="O37" s="663"/>
      <c r="P37" s="663"/>
      <c r="Q37" s="664"/>
      <c r="R37" s="242"/>
    </row>
    <row r="38" spans="1:18" x14ac:dyDescent="0.2">
      <c r="A38" s="660"/>
      <c r="B38" s="661"/>
      <c r="C38" s="661"/>
      <c r="D38" s="661"/>
      <c r="E38" s="661"/>
      <c r="F38" s="661"/>
      <c r="G38" s="661"/>
      <c r="H38" s="661"/>
      <c r="I38" s="661"/>
      <c r="J38" s="661"/>
      <c r="K38" s="661"/>
      <c r="L38" s="661"/>
      <c r="M38" s="661"/>
      <c r="N38" s="661"/>
      <c r="O38" s="661"/>
      <c r="P38" s="661"/>
      <c r="Q38" s="661"/>
      <c r="R38" s="381"/>
    </row>
    <row r="39" spans="1:18" x14ac:dyDescent="0.2">
      <c r="A39" s="660"/>
      <c r="B39" s="661"/>
      <c r="C39" s="661"/>
      <c r="D39" s="661"/>
      <c r="E39" s="661"/>
      <c r="F39" s="661"/>
      <c r="G39" s="661"/>
      <c r="H39" s="661"/>
      <c r="I39" s="661"/>
      <c r="J39" s="661"/>
      <c r="K39" s="661"/>
      <c r="L39" s="661"/>
      <c r="M39" s="661"/>
      <c r="N39" s="661"/>
      <c r="O39" s="661"/>
      <c r="P39" s="661"/>
      <c r="Q39" s="661"/>
      <c r="R39" s="381"/>
    </row>
    <row r="40" spans="1:18" x14ac:dyDescent="0.2">
      <c r="A40" s="660"/>
      <c r="B40" s="661"/>
      <c r="C40" s="661"/>
      <c r="D40" s="661"/>
      <c r="E40" s="661"/>
      <c r="F40" s="661"/>
      <c r="G40" s="661"/>
      <c r="H40" s="661"/>
      <c r="I40" s="661"/>
      <c r="J40" s="661"/>
      <c r="K40" s="661"/>
      <c r="L40" s="661"/>
      <c r="M40" s="661"/>
      <c r="N40" s="661"/>
      <c r="O40" s="661"/>
      <c r="P40" s="661"/>
      <c r="Q40" s="661"/>
      <c r="R40" s="381"/>
    </row>
    <row r="58" ht="37.5" customHeight="1" x14ac:dyDescent="0.2"/>
  </sheetData>
  <mergeCells count="24">
    <mergeCell ref="A40:Q40"/>
    <mergeCell ref="P7:Q7"/>
    <mergeCell ref="A38:Q38"/>
    <mergeCell ref="A37:Q37"/>
    <mergeCell ref="P16:Q16"/>
    <mergeCell ref="A35:Q35"/>
    <mergeCell ref="A36:Q36"/>
    <mergeCell ref="A39:Q39"/>
    <mergeCell ref="A12:A15"/>
    <mergeCell ref="A17:Q17"/>
    <mergeCell ref="A10:A11"/>
    <mergeCell ref="P11:Q11"/>
    <mergeCell ref="P10:Q10"/>
    <mergeCell ref="A19:A27"/>
    <mergeCell ref="A28:A32"/>
    <mergeCell ref="A1:Q1"/>
    <mergeCell ref="P2:Q2"/>
    <mergeCell ref="P3:Q3"/>
    <mergeCell ref="P4:Q4"/>
    <mergeCell ref="P5:Q5"/>
    <mergeCell ref="A3:A9"/>
    <mergeCell ref="P6:Q6"/>
    <mergeCell ref="P8:Q8"/>
    <mergeCell ref="P9:Q9"/>
  </mergeCells>
  <printOptions horizontalCentered="1" gridLines="1"/>
  <pageMargins left="0.28999999999999998" right="0.28999999999999998" top="0.7" bottom="0.43" header="0.3" footer="0.27"/>
  <pageSetup scale="36"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view="pageBreakPreview" zoomScaleNormal="100" zoomScaleSheetLayoutView="100" workbookViewId="0">
      <selection activeCell="C8" sqref="C8"/>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93" t="s">
        <v>166</v>
      </c>
      <c r="B1" s="679"/>
      <c r="C1" s="680"/>
    </row>
    <row r="2" spans="1:3" ht="31.5" x14ac:dyDescent="0.2">
      <c r="A2" s="356"/>
      <c r="B2" s="6" t="s">
        <v>16</v>
      </c>
      <c r="C2" s="357" t="s">
        <v>10</v>
      </c>
    </row>
    <row r="3" spans="1:3" ht="15.75" x14ac:dyDescent="0.25">
      <c r="A3" s="86" t="s">
        <v>344</v>
      </c>
      <c r="B3" s="257">
        <v>17537307.539999999</v>
      </c>
      <c r="C3" s="384">
        <v>107718</v>
      </c>
    </row>
    <row r="4" spans="1:3" ht="15.75" x14ac:dyDescent="0.25">
      <c r="A4" s="86" t="s">
        <v>345</v>
      </c>
      <c r="B4" s="257">
        <v>17738523.460000001</v>
      </c>
      <c r="C4" s="384">
        <v>108521</v>
      </c>
    </row>
    <row r="5" spans="1:3" ht="15.75" x14ac:dyDescent="0.25">
      <c r="A5" s="86" t="s">
        <v>346</v>
      </c>
      <c r="B5" s="257">
        <v>17974547.34</v>
      </c>
      <c r="C5" s="384">
        <v>110140</v>
      </c>
    </row>
    <row r="6" spans="1:3" ht="15.75" x14ac:dyDescent="0.25">
      <c r="A6" s="86" t="s">
        <v>347</v>
      </c>
      <c r="B6" s="257">
        <v>18110460.390000001</v>
      </c>
      <c r="C6" s="384">
        <v>111271</v>
      </c>
    </row>
    <row r="7" spans="1:3" ht="15.75" x14ac:dyDescent="0.25">
      <c r="A7" s="86" t="s">
        <v>356</v>
      </c>
      <c r="B7" s="257">
        <v>18377845.719999999</v>
      </c>
      <c r="C7" s="384">
        <v>111739</v>
      </c>
    </row>
    <row r="8" spans="1:3" ht="15.75" x14ac:dyDescent="0.25">
      <c r="A8" s="86" t="s">
        <v>357</v>
      </c>
      <c r="B8" s="257">
        <v>18564845.870000001</v>
      </c>
      <c r="C8" s="384">
        <v>113432</v>
      </c>
    </row>
    <row r="9" spans="1:3" ht="15.75" x14ac:dyDescent="0.25">
      <c r="A9" s="86" t="s">
        <v>350</v>
      </c>
      <c r="B9" s="257"/>
      <c r="C9" s="384"/>
    </row>
    <row r="10" spans="1:3" ht="15.75" x14ac:dyDescent="0.25">
      <c r="A10" s="86" t="s">
        <v>351</v>
      </c>
      <c r="B10" s="257"/>
      <c r="C10" s="384"/>
    </row>
    <row r="11" spans="1:3" ht="15.75" x14ac:dyDescent="0.25">
      <c r="A11" s="86" t="s">
        <v>352</v>
      </c>
      <c r="B11" s="257"/>
      <c r="C11" s="384"/>
    </row>
    <row r="12" spans="1:3" ht="15.75" x14ac:dyDescent="0.25">
      <c r="A12" s="86" t="s">
        <v>353</v>
      </c>
      <c r="B12" s="257"/>
      <c r="C12" s="384"/>
    </row>
    <row r="13" spans="1:3" ht="15.75" x14ac:dyDescent="0.25">
      <c r="A13" s="86" t="s">
        <v>354</v>
      </c>
      <c r="B13" s="257"/>
      <c r="C13" s="384"/>
    </row>
    <row r="14" spans="1:3" ht="15.75" x14ac:dyDescent="0.25">
      <c r="A14" s="87" t="s">
        <v>355</v>
      </c>
      <c r="B14" s="333"/>
      <c r="C14" s="334"/>
    </row>
    <row r="15" spans="1:3" ht="15.75" x14ac:dyDescent="0.25">
      <c r="A15" s="90" t="s">
        <v>375</v>
      </c>
      <c r="B15" s="290">
        <v>108303530.32000001</v>
      </c>
      <c r="C15" s="335">
        <v>110470</v>
      </c>
    </row>
    <row r="16" spans="1:3" ht="15.75" x14ac:dyDescent="0.25">
      <c r="A16" s="79" t="s">
        <v>342</v>
      </c>
      <c r="B16" s="250">
        <v>235472292</v>
      </c>
      <c r="C16" s="336"/>
    </row>
    <row r="17" spans="1:5" ht="16.5" thickBot="1" x14ac:dyDescent="0.3">
      <c r="A17" s="91" t="s">
        <v>343</v>
      </c>
      <c r="B17" s="309">
        <v>127168761.67999999</v>
      </c>
      <c r="C17" s="358"/>
    </row>
    <row r="18" spans="1:5" x14ac:dyDescent="0.2">
      <c r="A18" s="596" t="s">
        <v>4</v>
      </c>
      <c r="B18" s="597"/>
      <c r="C18" s="598"/>
    </row>
    <row r="19" spans="1:5" ht="39" customHeight="1" x14ac:dyDescent="0.2">
      <c r="A19" s="681" t="s">
        <v>179</v>
      </c>
      <c r="B19" s="682"/>
      <c r="C19" s="683"/>
    </row>
    <row r="20" spans="1:5" ht="24.75" customHeight="1" x14ac:dyDescent="0.2">
      <c r="A20" s="620" t="s">
        <v>180</v>
      </c>
      <c r="B20" s="621"/>
      <c r="C20" s="622"/>
    </row>
    <row r="21" spans="1:5" ht="12.75" customHeight="1" x14ac:dyDescent="0.2">
      <c r="A21" s="620" t="s">
        <v>178</v>
      </c>
      <c r="B21" s="621"/>
      <c r="C21" s="622"/>
    </row>
    <row r="22" spans="1:5" s="8" customFormat="1" ht="16.5" customHeight="1" thickBot="1" x14ac:dyDescent="0.3">
      <c r="A22" s="676" t="s">
        <v>169</v>
      </c>
      <c r="B22" s="677"/>
      <c r="C22" s="678"/>
      <c r="D22" s="239" t="s">
        <v>89</v>
      </c>
      <c r="E22" s="47"/>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view="pageBreakPreview" zoomScale="115" zoomScaleNormal="100" zoomScaleSheetLayoutView="115" workbookViewId="0">
      <selection activeCell="D23" sqref="D23"/>
    </sheetView>
  </sheetViews>
  <sheetFormatPr defaultColWidth="9.140625" defaultRowHeight="15.75" x14ac:dyDescent="0.25"/>
  <cols>
    <col min="1" max="1" width="32.85546875" customWidth="1"/>
    <col min="2" max="2" width="40.28515625" customWidth="1"/>
    <col min="3" max="3" width="34.42578125" customWidth="1"/>
    <col min="4" max="4" width="12.140625" style="8" bestFit="1" customWidth="1"/>
    <col min="5" max="5" width="13.7109375" style="8" bestFit="1" customWidth="1"/>
    <col min="6" max="10" width="9.140625" style="8"/>
    <col min="11" max="11" width="13.7109375" style="8" bestFit="1" customWidth="1"/>
    <col min="12" max="12" width="9.140625" style="8"/>
    <col min="13" max="13" width="9.28515625" style="8" bestFit="1" customWidth="1"/>
    <col min="14" max="16384" width="9.140625" style="8"/>
  </cols>
  <sheetData>
    <row r="1" spans="1:3" customFormat="1" x14ac:dyDescent="0.2">
      <c r="A1" s="593" t="s">
        <v>170</v>
      </c>
      <c r="B1" s="679"/>
      <c r="C1" s="680"/>
    </row>
    <row r="2" spans="1:3" customFormat="1" ht="31.5" x14ac:dyDescent="0.2">
      <c r="A2" s="88"/>
      <c r="B2" s="6" t="s">
        <v>16</v>
      </c>
      <c r="C2" s="89" t="s">
        <v>9</v>
      </c>
    </row>
    <row r="3" spans="1:3" customFormat="1" hidden="1" x14ac:dyDescent="0.25">
      <c r="A3" s="195">
        <v>39995</v>
      </c>
      <c r="B3" s="11">
        <v>1202915.42</v>
      </c>
      <c r="C3" s="196">
        <v>4155</v>
      </c>
    </row>
    <row r="4" spans="1:3" customFormat="1" hidden="1" x14ac:dyDescent="0.25">
      <c r="A4" s="195">
        <v>40026</v>
      </c>
      <c r="B4" s="11">
        <v>857647.38</v>
      </c>
      <c r="C4" s="196">
        <v>3150</v>
      </c>
    </row>
    <row r="5" spans="1:3" customFormat="1" hidden="1" x14ac:dyDescent="0.25">
      <c r="A5" s="195">
        <v>40057</v>
      </c>
      <c r="B5" s="11">
        <v>567423.17000000004</v>
      </c>
      <c r="C5" s="197">
        <v>3172</v>
      </c>
    </row>
    <row r="6" spans="1:3" customFormat="1" hidden="1" x14ac:dyDescent="0.25">
      <c r="A6" s="195">
        <v>40087</v>
      </c>
      <c r="B6" s="11">
        <v>586124.01</v>
      </c>
      <c r="C6" s="197">
        <v>3172</v>
      </c>
    </row>
    <row r="7" spans="1:3" customFormat="1" hidden="1" x14ac:dyDescent="0.25">
      <c r="A7" s="195">
        <v>40118</v>
      </c>
      <c r="B7" s="11">
        <v>675163.58</v>
      </c>
      <c r="C7" s="197">
        <v>3160</v>
      </c>
    </row>
    <row r="8" spans="1:3" customFormat="1" hidden="1" x14ac:dyDescent="0.25">
      <c r="A8" s="195">
        <v>40148</v>
      </c>
      <c r="B8" s="11">
        <v>514901.26</v>
      </c>
      <c r="C8" s="197">
        <v>3175</v>
      </c>
    </row>
    <row r="9" spans="1:3" customFormat="1" hidden="1" x14ac:dyDescent="0.25">
      <c r="A9" s="195">
        <v>40179</v>
      </c>
      <c r="B9" s="11">
        <v>617187.38</v>
      </c>
      <c r="C9" s="197">
        <v>3186</v>
      </c>
    </row>
    <row r="10" spans="1:3" customFormat="1" hidden="1" x14ac:dyDescent="0.25">
      <c r="A10" s="195">
        <v>40210</v>
      </c>
      <c r="B10" s="11">
        <v>608261.57999999996</v>
      </c>
      <c r="C10" s="197">
        <v>3257</v>
      </c>
    </row>
    <row r="11" spans="1:3" customFormat="1" hidden="1" x14ac:dyDescent="0.25">
      <c r="A11" s="195">
        <v>40238</v>
      </c>
      <c r="B11" s="11">
        <v>613887.02</v>
      </c>
      <c r="C11" s="197">
        <v>3349</v>
      </c>
    </row>
    <row r="12" spans="1:3" customFormat="1" hidden="1" x14ac:dyDescent="0.25">
      <c r="A12" s="195">
        <v>40269</v>
      </c>
      <c r="B12" s="11">
        <v>590396.07999999996</v>
      </c>
      <c r="C12" s="197">
        <v>3390</v>
      </c>
    </row>
    <row r="13" spans="1:3" customFormat="1" hidden="1" x14ac:dyDescent="0.25">
      <c r="A13" s="195">
        <v>40299</v>
      </c>
      <c r="B13" s="11">
        <v>739317.21</v>
      </c>
      <c r="C13" s="197">
        <v>3438</v>
      </c>
    </row>
    <row r="14" spans="1:3" customFormat="1" hidden="1" x14ac:dyDescent="0.25">
      <c r="A14" s="195">
        <v>40330</v>
      </c>
      <c r="B14" s="11">
        <v>633411.6</v>
      </c>
      <c r="C14" s="197">
        <v>3479</v>
      </c>
    </row>
    <row r="15" spans="1:3" customFormat="1" x14ac:dyDescent="0.25">
      <c r="A15" s="86" t="s">
        <v>344</v>
      </c>
      <c r="B15" s="331">
        <v>1485.71</v>
      </c>
      <c r="C15" s="360" t="s">
        <v>376</v>
      </c>
    </row>
    <row r="16" spans="1:3" customFormat="1" x14ac:dyDescent="0.25">
      <c r="A16" s="86" t="s">
        <v>345</v>
      </c>
      <c r="B16" s="331">
        <v>357.79</v>
      </c>
      <c r="C16" s="360" t="s">
        <v>376</v>
      </c>
    </row>
    <row r="17" spans="1:3" customFormat="1" x14ac:dyDescent="0.25">
      <c r="A17" s="86" t="s">
        <v>346</v>
      </c>
      <c r="B17" s="331">
        <v>540.48</v>
      </c>
      <c r="C17" s="360" t="s">
        <v>376</v>
      </c>
    </row>
    <row r="18" spans="1:3" customFormat="1" x14ac:dyDescent="0.25">
      <c r="A18" s="86" t="s">
        <v>347</v>
      </c>
      <c r="B18" s="331">
        <v>1039.42</v>
      </c>
      <c r="C18" s="360" t="s">
        <v>376</v>
      </c>
    </row>
    <row r="19" spans="1:3" customFormat="1" x14ac:dyDescent="0.25">
      <c r="A19" s="86" t="s">
        <v>356</v>
      </c>
      <c r="B19" s="331">
        <v>1190.6400000000001</v>
      </c>
      <c r="C19" s="360" t="s">
        <v>376</v>
      </c>
    </row>
    <row r="20" spans="1:3" customFormat="1" x14ac:dyDescent="0.25">
      <c r="A20" s="86" t="s">
        <v>357</v>
      </c>
      <c r="B20" s="331">
        <v>2808.15</v>
      </c>
      <c r="C20" s="360" t="s">
        <v>376</v>
      </c>
    </row>
    <row r="21" spans="1:3" customFormat="1" x14ac:dyDescent="0.25">
      <c r="A21" s="86" t="s">
        <v>350</v>
      </c>
      <c r="B21" s="331"/>
      <c r="C21" s="360"/>
    </row>
    <row r="22" spans="1:3" customFormat="1" x14ac:dyDescent="0.25">
      <c r="A22" s="86" t="s">
        <v>351</v>
      </c>
      <c r="B22" s="331"/>
      <c r="C22" s="360"/>
    </row>
    <row r="23" spans="1:3" customFormat="1" x14ac:dyDescent="0.25">
      <c r="A23" s="86" t="s">
        <v>352</v>
      </c>
      <c r="B23" s="331"/>
      <c r="C23" s="360"/>
    </row>
    <row r="24" spans="1:3" customFormat="1" x14ac:dyDescent="0.25">
      <c r="A24" s="86" t="s">
        <v>353</v>
      </c>
      <c r="B24" s="331"/>
      <c r="C24" s="360"/>
    </row>
    <row r="25" spans="1:3" customFormat="1" x14ac:dyDescent="0.25">
      <c r="A25" s="86" t="s">
        <v>354</v>
      </c>
      <c r="B25" s="331"/>
      <c r="C25" s="360"/>
    </row>
    <row r="26" spans="1:3" customFormat="1" x14ac:dyDescent="0.25">
      <c r="A26" s="87" t="s">
        <v>355</v>
      </c>
      <c r="B26" s="370"/>
      <c r="C26" s="371"/>
    </row>
    <row r="27" spans="1:3" customFormat="1" x14ac:dyDescent="0.25">
      <c r="A27" s="90" t="s">
        <v>375</v>
      </c>
      <c r="B27" s="332">
        <v>7422.1900000000005</v>
      </c>
      <c r="C27" s="479">
        <v>0</v>
      </c>
    </row>
    <row r="28" spans="1:3" customFormat="1" x14ac:dyDescent="0.25">
      <c r="A28" s="79" t="s">
        <v>342</v>
      </c>
      <c r="B28" s="331">
        <v>10000000</v>
      </c>
      <c r="C28" s="255"/>
    </row>
    <row r="29" spans="1:3" customFormat="1" ht="16.5" thickBot="1" x14ac:dyDescent="0.3">
      <c r="A29" s="224" t="s">
        <v>343</v>
      </c>
      <c r="B29" s="332">
        <v>9992577.8100000005</v>
      </c>
      <c r="C29" s="358"/>
    </row>
    <row r="30" spans="1:3" customFormat="1" ht="12.75" x14ac:dyDescent="0.2">
      <c r="A30" s="596" t="s">
        <v>4</v>
      </c>
      <c r="B30" s="597"/>
      <c r="C30" s="598"/>
    </row>
    <row r="31" spans="1:3" customFormat="1" ht="27" customHeight="1" x14ac:dyDescent="0.2">
      <c r="A31" s="599" t="s">
        <v>118</v>
      </c>
      <c r="B31" s="600"/>
      <c r="C31" s="601"/>
    </row>
    <row r="32" spans="1:3" customFormat="1" ht="15" customHeight="1" x14ac:dyDescent="0.2">
      <c r="A32" s="690" t="s">
        <v>132</v>
      </c>
      <c r="B32" s="691"/>
      <c r="C32" s="692"/>
    </row>
    <row r="33" spans="1:4" customFormat="1" ht="27" customHeight="1" x14ac:dyDescent="0.2">
      <c r="A33" s="640" t="s">
        <v>133</v>
      </c>
      <c r="B33" s="641"/>
      <c r="C33" s="642"/>
    </row>
    <row r="34" spans="1:4" customFormat="1" ht="12.75" customHeight="1" x14ac:dyDescent="0.2">
      <c r="A34" s="687" t="s">
        <v>169</v>
      </c>
      <c r="B34" s="688"/>
      <c r="C34" s="689"/>
    </row>
    <row r="35" spans="1:4" ht="27" thickBot="1" x14ac:dyDescent="0.3">
      <c r="A35" s="684" t="s">
        <v>145</v>
      </c>
      <c r="B35" s="685"/>
      <c r="C35" s="686"/>
      <c r="D35" s="239" t="s">
        <v>87</v>
      </c>
    </row>
    <row r="36" spans="1:4" ht="39" x14ac:dyDescent="0.25">
      <c r="D36" s="239" t="s">
        <v>88</v>
      </c>
    </row>
    <row r="58" spans="5:13" x14ac:dyDescent="0.25">
      <c r="K58" s="8">
        <v>324709460.23000002</v>
      </c>
    </row>
    <row r="59" spans="5:13" ht="37.5" customHeight="1" x14ac:dyDescent="0.25">
      <c r="M59" s="8">
        <v>157</v>
      </c>
    </row>
    <row r="60" spans="5:13" x14ac:dyDescent="0.25">
      <c r="E60" s="8">
        <v>340780549.13</v>
      </c>
      <c r="K60" s="8">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27" customWidth="1"/>
    <col min="2" max="2" width="19.140625" style="127" customWidth="1"/>
    <col min="3" max="3" width="13" style="127" customWidth="1"/>
    <col min="4" max="4" width="36.7109375" style="127"/>
    <col min="5" max="5" width="14.42578125" style="161" bestFit="1" customWidth="1"/>
    <col min="6" max="8" width="15.7109375" style="161" bestFit="1" customWidth="1"/>
    <col min="9" max="9" width="14.28515625" style="161" bestFit="1" customWidth="1"/>
    <col min="10" max="10" width="15.7109375" style="161" bestFit="1" customWidth="1"/>
    <col min="11" max="11" width="14.28515625" style="161" bestFit="1" customWidth="1"/>
    <col min="12" max="16" width="15.7109375" style="161" bestFit="1" customWidth="1"/>
    <col min="17" max="17" width="18.7109375" style="161" customWidth="1"/>
    <col min="18" max="16384" width="36.7109375" style="127"/>
  </cols>
  <sheetData>
    <row r="2" spans="2:18" ht="16.5" thickBot="1" x14ac:dyDescent="0.25">
      <c r="B2" s="712" t="s">
        <v>66</v>
      </c>
      <c r="C2" s="712"/>
      <c r="D2" s="712"/>
      <c r="E2" s="712"/>
      <c r="F2" s="712"/>
      <c r="G2" s="712"/>
      <c r="H2" s="712"/>
      <c r="I2" s="712"/>
      <c r="J2" s="712"/>
      <c r="K2" s="712"/>
      <c r="L2" s="712"/>
      <c r="M2" s="712"/>
      <c r="N2" s="712"/>
      <c r="O2" s="712"/>
      <c r="P2" s="712"/>
      <c r="Q2" s="712"/>
    </row>
    <row r="3" spans="2:18" ht="16.5" thickBot="1" x14ac:dyDescent="0.25">
      <c r="B3" s="128" t="s">
        <v>67</v>
      </c>
      <c r="C3" s="713" t="s">
        <v>11</v>
      </c>
      <c r="D3" s="714"/>
      <c r="E3" s="129">
        <v>41456</v>
      </c>
      <c r="F3" s="130">
        <v>41487</v>
      </c>
      <c r="G3" s="130">
        <v>41518</v>
      </c>
      <c r="H3" s="130">
        <v>41548</v>
      </c>
      <c r="I3" s="130">
        <v>41579</v>
      </c>
      <c r="J3" s="130">
        <v>41609</v>
      </c>
      <c r="K3" s="130">
        <v>41640</v>
      </c>
      <c r="L3" s="130">
        <v>41671</v>
      </c>
      <c r="M3" s="130">
        <v>41699</v>
      </c>
      <c r="N3" s="130">
        <v>41730</v>
      </c>
      <c r="O3" s="130">
        <v>41760</v>
      </c>
      <c r="P3" s="171">
        <v>41791</v>
      </c>
      <c r="Q3" s="162" t="s">
        <v>68</v>
      </c>
      <c r="R3" s="132"/>
    </row>
    <row r="4" spans="2:18" x14ac:dyDescent="0.2">
      <c r="B4" s="710" t="s">
        <v>69</v>
      </c>
      <c r="C4" s="697" t="s">
        <v>70</v>
      </c>
      <c r="D4" s="133" t="s">
        <v>12</v>
      </c>
      <c r="E4" s="134"/>
      <c r="F4" s="134"/>
      <c r="G4" s="134"/>
      <c r="H4" s="134"/>
      <c r="I4" s="134"/>
      <c r="J4" s="134"/>
      <c r="K4" s="134">
        <v>4608875.58</v>
      </c>
      <c r="L4" s="134">
        <v>8275700.4000000004</v>
      </c>
      <c r="M4" s="134">
        <v>9576439.0700000022</v>
      </c>
      <c r="N4" s="134">
        <v>12204044.729999999</v>
      </c>
      <c r="O4" s="134">
        <v>9470911.6600000001</v>
      </c>
      <c r="P4" s="172">
        <v>13799106.719999999</v>
      </c>
      <c r="Q4" s="163">
        <f>SUM(E4:P4)</f>
        <v>57935078.159999996</v>
      </c>
      <c r="R4" s="132" t="b">
        <v>1</v>
      </c>
    </row>
    <row r="5" spans="2:18" x14ac:dyDescent="0.2">
      <c r="B5" s="695"/>
      <c r="C5" s="698"/>
      <c r="D5" s="136" t="s">
        <v>71</v>
      </c>
      <c r="E5" s="137"/>
      <c r="F5" s="137"/>
      <c r="G5" s="137"/>
      <c r="H5" s="137"/>
      <c r="I5" s="137"/>
      <c r="J5" s="137"/>
      <c r="K5" s="137">
        <v>1270.6199999999999</v>
      </c>
      <c r="L5" s="137">
        <v>4689.99</v>
      </c>
      <c r="M5" s="137">
        <v>11120.67</v>
      </c>
      <c r="N5" s="137">
        <v>12772.1</v>
      </c>
      <c r="O5" s="137">
        <v>7778.6</v>
      </c>
      <c r="P5" s="173">
        <v>9347.32</v>
      </c>
      <c r="Q5" s="164">
        <f t="shared" ref="Q5:Q12" si="0">SUM(E5:P5)</f>
        <v>46979.299999999996</v>
      </c>
      <c r="R5" s="132" t="b">
        <v>1</v>
      </c>
    </row>
    <row r="6" spans="2:18" x14ac:dyDescent="0.2">
      <c r="B6" s="695"/>
      <c r="C6" s="698"/>
      <c r="D6" s="136" t="s">
        <v>14</v>
      </c>
      <c r="E6" s="137"/>
      <c r="F6" s="137"/>
      <c r="G6" s="137"/>
      <c r="H6" s="137"/>
      <c r="I6" s="137"/>
      <c r="J6" s="137"/>
      <c r="K6" s="137">
        <v>0</v>
      </c>
      <c r="L6" s="137">
        <v>0</v>
      </c>
      <c r="M6" s="137">
        <v>0</v>
      </c>
      <c r="N6" s="137">
        <v>0</v>
      </c>
      <c r="O6" s="137">
        <v>0</v>
      </c>
      <c r="P6" s="173">
        <v>0</v>
      </c>
      <c r="Q6" s="164">
        <f t="shared" si="0"/>
        <v>0</v>
      </c>
      <c r="R6" s="132" t="b">
        <v>1</v>
      </c>
    </row>
    <row r="7" spans="2:18" ht="16.5" thickBot="1" x14ac:dyDescent="0.25">
      <c r="B7" s="695"/>
      <c r="C7" s="698"/>
      <c r="D7" s="139" t="s">
        <v>72</v>
      </c>
      <c r="E7" s="140"/>
      <c r="F7" s="140"/>
      <c r="G7" s="140"/>
      <c r="H7" s="140"/>
      <c r="I7" s="140"/>
      <c r="J7" s="140"/>
      <c r="K7" s="140">
        <v>323992.44</v>
      </c>
      <c r="L7" s="140">
        <v>310333.81</v>
      </c>
      <c r="M7" s="140">
        <v>334712.8</v>
      </c>
      <c r="N7" s="140">
        <v>361267.98</v>
      </c>
      <c r="O7" s="140">
        <v>361084.46</v>
      </c>
      <c r="P7" s="174">
        <v>409296.9</v>
      </c>
      <c r="Q7" s="165">
        <f t="shared" si="0"/>
        <v>2100688.39</v>
      </c>
      <c r="R7" s="132" t="b">
        <v>1</v>
      </c>
    </row>
    <row r="8" spans="2:18" ht="17.25" hidden="1" thickTop="1" thickBot="1" x14ac:dyDescent="0.25">
      <c r="B8" s="695"/>
      <c r="C8" s="698"/>
      <c r="D8" s="142" t="s">
        <v>15</v>
      </c>
      <c r="E8" s="143"/>
      <c r="F8" s="143"/>
      <c r="G8" s="143"/>
      <c r="H8" s="143"/>
      <c r="I8" s="143"/>
      <c r="J8" s="143"/>
      <c r="K8" s="143">
        <v>0</v>
      </c>
      <c r="L8" s="143">
        <v>0</v>
      </c>
      <c r="M8" s="143">
        <v>0</v>
      </c>
      <c r="N8" s="143">
        <v>0</v>
      </c>
      <c r="O8" s="143">
        <v>0</v>
      </c>
      <c r="P8" s="175">
        <v>0</v>
      </c>
      <c r="Q8" s="166">
        <f t="shared" si="0"/>
        <v>0</v>
      </c>
      <c r="R8" s="132" t="b">
        <v>1</v>
      </c>
    </row>
    <row r="9" spans="2:18" ht="17.25" thickTop="1" thickBot="1" x14ac:dyDescent="0.25">
      <c r="B9" s="695"/>
      <c r="C9" s="715"/>
      <c r="D9" s="144" t="s">
        <v>73</v>
      </c>
      <c r="E9" s="145"/>
      <c r="F9" s="145"/>
      <c r="G9" s="145"/>
      <c r="H9" s="145"/>
      <c r="I9" s="145"/>
      <c r="J9" s="145"/>
      <c r="K9" s="145">
        <f t="shared" ref="K9:P9" si="1">SUM(K4:K8)</f>
        <v>4934138.6400000006</v>
      </c>
      <c r="L9" s="145">
        <f t="shared" si="1"/>
        <v>8590724.2000000011</v>
      </c>
      <c r="M9" s="145">
        <f t="shared" si="1"/>
        <v>9922272.5400000028</v>
      </c>
      <c r="N9" s="145">
        <f t="shared" si="1"/>
        <v>12578084.809999999</v>
      </c>
      <c r="O9" s="145">
        <f t="shared" si="1"/>
        <v>9839774.7200000007</v>
      </c>
      <c r="P9" s="176">
        <f t="shared" si="1"/>
        <v>14217750.939999999</v>
      </c>
      <c r="Q9" s="167">
        <f t="shared" si="0"/>
        <v>60082745.849999994</v>
      </c>
      <c r="R9" s="132" t="b">
        <v>1</v>
      </c>
    </row>
    <row r="10" spans="2:18" x14ac:dyDescent="0.2">
      <c r="B10" s="695"/>
      <c r="C10" s="704" t="s">
        <v>74</v>
      </c>
      <c r="D10" s="705"/>
      <c r="E10" s="146"/>
      <c r="F10" s="146"/>
      <c r="G10" s="146"/>
      <c r="H10" s="146"/>
      <c r="I10" s="146"/>
      <c r="J10" s="146"/>
      <c r="K10" s="137">
        <v>0</v>
      </c>
      <c r="L10" s="146">
        <v>0</v>
      </c>
      <c r="M10" s="146">
        <v>0</v>
      </c>
      <c r="N10" s="146">
        <v>0</v>
      </c>
      <c r="O10" s="146">
        <v>0</v>
      </c>
      <c r="P10" s="177">
        <v>0</v>
      </c>
      <c r="Q10" s="168">
        <f t="shared" si="0"/>
        <v>0</v>
      </c>
      <c r="R10" s="132" t="b">
        <v>1</v>
      </c>
    </row>
    <row r="11" spans="2:18" ht="16.5" thickBot="1" x14ac:dyDescent="0.25">
      <c r="B11" s="695"/>
      <c r="C11" s="702" t="s">
        <v>75</v>
      </c>
      <c r="D11" s="703"/>
      <c r="E11" s="140"/>
      <c r="F11" s="140"/>
      <c r="G11" s="140"/>
      <c r="H11" s="140"/>
      <c r="I11" s="140"/>
      <c r="J11" s="140"/>
      <c r="K11" s="140">
        <v>0</v>
      </c>
      <c r="L11" s="140">
        <v>0</v>
      </c>
      <c r="M11" s="140">
        <v>394.5</v>
      </c>
      <c r="N11" s="140">
        <v>0</v>
      </c>
      <c r="O11" s="140">
        <v>0</v>
      </c>
      <c r="P11" s="174">
        <v>52.28</v>
      </c>
      <c r="Q11" s="165">
        <f t="shared" si="0"/>
        <v>446.78</v>
      </c>
      <c r="R11" s="132" t="b">
        <v>1</v>
      </c>
    </row>
    <row r="12" spans="2:18" ht="16.5" thickTop="1" x14ac:dyDescent="0.2">
      <c r="B12" s="695"/>
      <c r="C12" s="704" t="s">
        <v>32</v>
      </c>
      <c r="D12" s="705"/>
      <c r="E12" s="148"/>
      <c r="F12" s="148"/>
      <c r="G12" s="148"/>
      <c r="H12" s="148"/>
      <c r="I12" s="148"/>
      <c r="J12" s="148"/>
      <c r="K12" s="148">
        <f t="shared" ref="K12:P12" si="2">K9+K10+K11</f>
        <v>4934138.6400000006</v>
      </c>
      <c r="L12" s="148">
        <f t="shared" si="2"/>
        <v>8590724.2000000011</v>
      </c>
      <c r="M12" s="148">
        <f t="shared" si="2"/>
        <v>9922667.0400000028</v>
      </c>
      <c r="N12" s="148">
        <f t="shared" si="2"/>
        <v>12578084.809999999</v>
      </c>
      <c r="O12" s="148">
        <f t="shared" si="2"/>
        <v>9839774.7200000007</v>
      </c>
      <c r="P12" s="178">
        <f t="shared" si="2"/>
        <v>14217803.219999999</v>
      </c>
      <c r="Q12" s="168">
        <f t="shared" si="0"/>
        <v>60083192.629999995</v>
      </c>
      <c r="R12" s="132" t="b">
        <v>1</v>
      </c>
    </row>
    <row r="13" spans="2:18" x14ac:dyDescent="0.2">
      <c r="B13" s="695"/>
      <c r="C13" s="716" t="s">
        <v>27</v>
      </c>
      <c r="D13" s="717"/>
      <c r="E13" s="149"/>
      <c r="F13" s="149"/>
      <c r="G13" s="149"/>
      <c r="H13" s="149"/>
      <c r="I13" s="149"/>
      <c r="J13" s="149"/>
      <c r="K13" s="149">
        <v>38413</v>
      </c>
      <c r="L13" s="149">
        <v>40465</v>
      </c>
      <c r="M13" s="149">
        <v>44348</v>
      </c>
      <c r="N13" s="149">
        <v>47215</v>
      </c>
      <c r="O13" s="149">
        <v>48526</v>
      </c>
      <c r="P13" s="179">
        <v>51279</v>
      </c>
      <c r="Q13" s="169">
        <f>AVERAGE(E13:P13)</f>
        <v>45041</v>
      </c>
      <c r="R13" s="132" t="b">
        <v>1</v>
      </c>
    </row>
    <row r="14" spans="2:18" ht="16.5" thickBot="1" x14ac:dyDescent="0.25">
      <c r="B14" s="696"/>
      <c r="C14" s="708" t="s">
        <v>76</v>
      </c>
      <c r="D14" s="709"/>
      <c r="E14" s="151"/>
      <c r="F14" s="152"/>
      <c r="G14" s="152"/>
      <c r="H14" s="152"/>
      <c r="I14" s="152"/>
      <c r="J14" s="152"/>
      <c r="K14" s="153">
        <v>128.44970817171273</v>
      </c>
      <c r="L14" s="153">
        <v>212.30011614975908</v>
      </c>
      <c r="M14" s="153">
        <v>223.74553621358353</v>
      </c>
      <c r="N14" s="153">
        <v>266.40018659324363</v>
      </c>
      <c r="O14" s="153">
        <v>202.77324980422867</v>
      </c>
      <c r="P14" s="180">
        <v>277.26365997776867</v>
      </c>
      <c r="Q14" s="182">
        <f>Q12/Q13</f>
        <v>1333.96666659266</v>
      </c>
      <c r="R14" s="132" t="b">
        <v>1</v>
      </c>
    </row>
    <row r="15" spans="2:18" ht="15.75" customHeight="1" x14ac:dyDescent="0.2">
      <c r="B15" s="710" t="s">
        <v>39</v>
      </c>
      <c r="C15" s="697" t="s">
        <v>70</v>
      </c>
      <c r="D15" s="133" t="s">
        <v>12</v>
      </c>
      <c r="E15" s="134"/>
      <c r="F15" s="134"/>
      <c r="G15" s="134"/>
      <c r="H15" s="134"/>
      <c r="I15" s="134"/>
      <c r="J15" s="134"/>
      <c r="K15" s="134">
        <v>11457167.18</v>
      </c>
      <c r="L15" s="134">
        <v>31284953.710000005</v>
      </c>
      <c r="M15" s="134">
        <v>42431585.569999993</v>
      </c>
      <c r="N15" s="134">
        <v>61804746.140000001</v>
      </c>
      <c r="O15" s="134">
        <v>50688450.969999999</v>
      </c>
      <c r="P15" s="172">
        <v>72888903.719999984</v>
      </c>
      <c r="Q15" s="163">
        <f>SUM(E15:P15)</f>
        <v>270555807.28999996</v>
      </c>
      <c r="R15" s="132" t="b">
        <v>1</v>
      </c>
    </row>
    <row r="16" spans="2:18" x14ac:dyDescent="0.2">
      <c r="B16" s="695"/>
      <c r="C16" s="698"/>
      <c r="D16" s="136" t="s">
        <v>71</v>
      </c>
      <c r="E16" s="137"/>
      <c r="F16" s="137"/>
      <c r="G16" s="137"/>
      <c r="H16" s="137"/>
      <c r="I16" s="137"/>
      <c r="J16" s="137"/>
      <c r="K16" s="137">
        <v>2922.01</v>
      </c>
      <c r="L16" s="137">
        <v>117029.5</v>
      </c>
      <c r="M16" s="137">
        <v>106569.28</v>
      </c>
      <c r="N16" s="137">
        <v>244856.18000000002</v>
      </c>
      <c r="O16" s="137">
        <v>185379.5</v>
      </c>
      <c r="P16" s="173">
        <v>190215.86000000002</v>
      </c>
      <c r="Q16" s="164">
        <f t="shared" ref="Q16:Q23" si="3">SUM(E16:P16)</f>
        <v>846972.33</v>
      </c>
      <c r="R16" s="132" t="b">
        <v>1</v>
      </c>
    </row>
    <row r="17" spans="2:18" x14ac:dyDescent="0.2">
      <c r="B17" s="695"/>
      <c r="C17" s="698"/>
      <c r="D17" s="136" t="s">
        <v>14</v>
      </c>
      <c r="E17" s="137"/>
      <c r="F17" s="137"/>
      <c r="G17" s="137"/>
      <c r="H17" s="137"/>
      <c r="I17" s="137"/>
      <c r="J17" s="137"/>
      <c r="K17" s="137">
        <v>19586.48</v>
      </c>
      <c r="L17" s="137">
        <v>37637.730000000003</v>
      </c>
      <c r="M17" s="137">
        <v>67601.39</v>
      </c>
      <c r="N17" s="137">
        <v>107855.37</v>
      </c>
      <c r="O17" s="137">
        <v>66138.33</v>
      </c>
      <c r="P17" s="173">
        <v>109977.88</v>
      </c>
      <c r="Q17" s="164">
        <f t="shared" si="3"/>
        <v>408797.18</v>
      </c>
      <c r="R17" s="132" t="b">
        <v>1</v>
      </c>
    </row>
    <row r="18" spans="2:18" ht="16.5" thickBot="1" x14ac:dyDescent="0.25">
      <c r="B18" s="695"/>
      <c r="C18" s="698"/>
      <c r="D18" s="139" t="s">
        <v>72</v>
      </c>
      <c r="E18" s="140"/>
      <c r="F18" s="140"/>
      <c r="G18" s="140"/>
      <c r="H18" s="140"/>
      <c r="I18" s="140"/>
      <c r="J18" s="140"/>
      <c r="K18" s="140">
        <v>662801.59</v>
      </c>
      <c r="L18" s="140">
        <v>642036.63</v>
      </c>
      <c r="M18" s="140">
        <v>616427.04</v>
      </c>
      <c r="N18" s="140">
        <v>763576.75</v>
      </c>
      <c r="O18" s="140">
        <v>925348.75</v>
      </c>
      <c r="P18" s="174">
        <v>1137891.22</v>
      </c>
      <c r="Q18" s="165">
        <f t="shared" si="3"/>
        <v>4748081.9799999995</v>
      </c>
      <c r="R18" s="132" t="b">
        <v>1</v>
      </c>
    </row>
    <row r="19" spans="2:18" ht="17.25" hidden="1" thickTop="1" thickBot="1" x14ac:dyDescent="0.25">
      <c r="B19" s="695"/>
      <c r="C19" s="698"/>
      <c r="D19" s="142" t="s">
        <v>15</v>
      </c>
      <c r="E19" s="143"/>
      <c r="F19" s="143"/>
      <c r="G19" s="143"/>
      <c r="H19" s="143"/>
      <c r="I19" s="143"/>
      <c r="J19" s="143"/>
      <c r="K19" s="143">
        <v>0</v>
      </c>
      <c r="L19" s="143">
        <v>0</v>
      </c>
      <c r="M19" s="143">
        <v>0</v>
      </c>
      <c r="N19" s="143">
        <v>0</v>
      </c>
      <c r="O19" s="143">
        <v>0</v>
      </c>
      <c r="P19" s="175">
        <v>0</v>
      </c>
      <c r="Q19" s="166">
        <f t="shared" si="3"/>
        <v>0</v>
      </c>
      <c r="R19" s="132" t="b">
        <v>1</v>
      </c>
    </row>
    <row r="20" spans="2:18" ht="17.25" thickTop="1" thickBot="1" x14ac:dyDescent="0.25">
      <c r="B20" s="695"/>
      <c r="C20" s="715"/>
      <c r="D20" s="155" t="s">
        <v>73</v>
      </c>
      <c r="E20" s="156"/>
      <c r="F20" s="156"/>
      <c r="G20" s="156"/>
      <c r="H20" s="156"/>
      <c r="I20" s="156"/>
      <c r="J20" s="156"/>
      <c r="K20" s="145">
        <f t="shared" ref="K20:P20" si="4">SUM(K15:K19)</f>
        <v>12142477.26</v>
      </c>
      <c r="L20" s="145">
        <f t="shared" si="4"/>
        <v>32081657.570000004</v>
      </c>
      <c r="M20" s="145">
        <f t="shared" si="4"/>
        <v>43222183.279999994</v>
      </c>
      <c r="N20" s="145">
        <f t="shared" si="4"/>
        <v>62921034.439999998</v>
      </c>
      <c r="O20" s="145">
        <f t="shared" si="4"/>
        <v>51865317.549999997</v>
      </c>
      <c r="P20" s="176">
        <f t="shared" si="4"/>
        <v>74326988.679999977</v>
      </c>
      <c r="Q20" s="170">
        <f t="shared" si="3"/>
        <v>276559658.77999997</v>
      </c>
      <c r="R20" s="132" t="b">
        <v>1</v>
      </c>
    </row>
    <row r="21" spans="2:18" x14ac:dyDescent="0.2">
      <c r="B21" s="695"/>
      <c r="C21" s="704" t="s">
        <v>74</v>
      </c>
      <c r="D21" s="705"/>
      <c r="E21" s="146"/>
      <c r="F21" s="146"/>
      <c r="G21" s="146"/>
      <c r="H21" s="146"/>
      <c r="I21" s="146"/>
      <c r="J21" s="146"/>
      <c r="K21" s="137">
        <v>0</v>
      </c>
      <c r="L21" s="146">
        <v>0</v>
      </c>
      <c r="M21" s="146">
        <v>0</v>
      </c>
      <c r="N21" s="146">
        <v>0</v>
      </c>
      <c r="O21" s="146">
        <v>0</v>
      </c>
      <c r="P21" s="177">
        <v>0</v>
      </c>
      <c r="Q21" s="168">
        <f t="shared" si="3"/>
        <v>0</v>
      </c>
      <c r="R21" s="132" t="b">
        <v>1</v>
      </c>
    </row>
    <row r="22" spans="2:18" ht="16.5" thickBot="1" x14ac:dyDescent="0.25">
      <c r="B22" s="695"/>
      <c r="C22" s="702" t="s">
        <v>75</v>
      </c>
      <c r="D22" s="703"/>
      <c r="E22" s="140"/>
      <c r="F22" s="140"/>
      <c r="G22" s="140"/>
      <c r="H22" s="140"/>
      <c r="I22" s="140"/>
      <c r="J22" s="140"/>
      <c r="K22" s="140">
        <v>4944.5200000000004</v>
      </c>
      <c r="L22" s="140">
        <v>15261.19</v>
      </c>
      <c r="M22" s="140">
        <v>29370.18</v>
      </c>
      <c r="N22" s="140">
        <v>39866.51</v>
      </c>
      <c r="O22" s="140">
        <v>72776.710000000006</v>
      </c>
      <c r="P22" s="174">
        <v>97462.63</v>
      </c>
      <c r="Q22" s="165">
        <f t="shared" si="3"/>
        <v>259681.74</v>
      </c>
      <c r="R22" s="132" t="b">
        <v>1</v>
      </c>
    </row>
    <row r="23" spans="2:18" ht="16.5" thickTop="1" x14ac:dyDescent="0.2">
      <c r="B23" s="695"/>
      <c r="C23" s="704" t="s">
        <v>32</v>
      </c>
      <c r="D23" s="705"/>
      <c r="E23" s="148"/>
      <c r="F23" s="148"/>
      <c r="G23" s="148"/>
      <c r="H23" s="148"/>
      <c r="I23" s="148"/>
      <c r="J23" s="148"/>
      <c r="K23" s="148">
        <f t="shared" ref="K23:P23" si="5">K20+K21+K22</f>
        <v>12147421.779999999</v>
      </c>
      <c r="L23" s="148">
        <f t="shared" si="5"/>
        <v>32096918.760000005</v>
      </c>
      <c r="M23" s="148">
        <f t="shared" si="5"/>
        <v>43251553.459999993</v>
      </c>
      <c r="N23" s="148">
        <f t="shared" si="5"/>
        <v>62960900.949999996</v>
      </c>
      <c r="O23" s="148">
        <f t="shared" si="5"/>
        <v>51938094.259999998</v>
      </c>
      <c r="P23" s="178">
        <f t="shared" si="5"/>
        <v>74424451.309999973</v>
      </c>
      <c r="Q23" s="168">
        <f t="shared" si="3"/>
        <v>276819340.51999998</v>
      </c>
      <c r="R23" s="132" t="b">
        <v>1</v>
      </c>
    </row>
    <row r="24" spans="2:18" x14ac:dyDescent="0.2">
      <c r="B24" s="695"/>
      <c r="C24" s="716" t="s">
        <v>27</v>
      </c>
      <c r="D24" s="717"/>
      <c r="E24" s="149"/>
      <c r="F24" s="149"/>
      <c r="G24" s="149"/>
      <c r="H24" s="149"/>
      <c r="I24" s="149"/>
      <c r="J24" s="149"/>
      <c r="K24" s="149">
        <v>75174</v>
      </c>
      <c r="L24" s="149">
        <v>82124</v>
      </c>
      <c r="M24" s="149">
        <v>91371</v>
      </c>
      <c r="N24" s="149">
        <v>114290</v>
      </c>
      <c r="O24" s="149">
        <v>126063</v>
      </c>
      <c r="P24" s="179">
        <v>144174</v>
      </c>
      <c r="Q24" s="169">
        <f>AVERAGE(E24:P24)</f>
        <v>105532.66666666667</v>
      </c>
      <c r="R24" s="132" t="b">
        <v>1</v>
      </c>
    </row>
    <row r="25" spans="2:18" ht="16.5" thickBot="1" x14ac:dyDescent="0.25">
      <c r="B25" s="696"/>
      <c r="C25" s="708" t="s">
        <v>76</v>
      </c>
      <c r="D25" s="709"/>
      <c r="E25" s="151"/>
      <c r="F25" s="152"/>
      <c r="G25" s="152"/>
      <c r="H25" s="152"/>
      <c r="I25" s="152"/>
      <c r="J25" s="152"/>
      <c r="K25" s="153">
        <v>161.59073323223453</v>
      </c>
      <c r="L25" s="153">
        <v>390.83482002825002</v>
      </c>
      <c r="M25" s="153">
        <v>473.36193606286452</v>
      </c>
      <c r="N25" s="153">
        <v>550.8872250415609</v>
      </c>
      <c r="O25" s="153">
        <v>412.00109675321067</v>
      </c>
      <c r="P25" s="180">
        <v>516.21271040548208</v>
      </c>
      <c r="Q25" s="182">
        <f>Q23/Q24</f>
        <v>2623.0678069981486</v>
      </c>
      <c r="R25" s="132" t="b">
        <v>1</v>
      </c>
    </row>
    <row r="26" spans="2:18" ht="15.75" customHeight="1" x14ac:dyDescent="0.2">
      <c r="B26" s="695" t="s">
        <v>77</v>
      </c>
      <c r="C26" s="697" t="s">
        <v>70</v>
      </c>
      <c r="D26" s="133" t="s">
        <v>12</v>
      </c>
      <c r="E26" s="134"/>
      <c r="F26" s="134"/>
      <c r="G26" s="134"/>
      <c r="H26" s="134"/>
      <c r="I26" s="134"/>
      <c r="J26" s="134"/>
      <c r="K26" s="134">
        <v>16066042.76</v>
      </c>
      <c r="L26" s="134">
        <v>39560654.110000007</v>
      </c>
      <c r="M26" s="134">
        <v>52008024.639999993</v>
      </c>
      <c r="N26" s="134">
        <v>74008790.870000005</v>
      </c>
      <c r="O26" s="134">
        <v>60159362.629999995</v>
      </c>
      <c r="P26" s="172">
        <v>86688010.439999983</v>
      </c>
      <c r="Q26" s="163">
        <f>SUM(E26:P26)</f>
        <v>328490885.44999999</v>
      </c>
      <c r="R26" s="132" t="b">
        <v>1</v>
      </c>
    </row>
    <row r="27" spans="2:18" x14ac:dyDescent="0.2">
      <c r="B27" s="695"/>
      <c r="C27" s="698"/>
      <c r="D27" s="136" t="s">
        <v>71</v>
      </c>
      <c r="E27" s="137"/>
      <c r="F27" s="137"/>
      <c r="G27" s="137"/>
      <c r="H27" s="137"/>
      <c r="I27" s="137"/>
      <c r="J27" s="137"/>
      <c r="K27" s="137">
        <v>4192.63</v>
      </c>
      <c r="L27" s="137">
        <v>121719.49</v>
      </c>
      <c r="M27" s="137">
        <v>117689.95</v>
      </c>
      <c r="N27" s="137">
        <v>257628.28000000003</v>
      </c>
      <c r="O27" s="137">
        <v>193158.1</v>
      </c>
      <c r="P27" s="173">
        <v>199563.18000000002</v>
      </c>
      <c r="Q27" s="164">
        <f t="shared" ref="Q27:Q34" si="6">SUM(E27:P27)</f>
        <v>893951.63000000012</v>
      </c>
      <c r="R27" s="132" t="b">
        <v>1</v>
      </c>
    </row>
    <row r="28" spans="2:18" x14ac:dyDescent="0.2">
      <c r="B28" s="695"/>
      <c r="C28" s="698"/>
      <c r="D28" s="136" t="s">
        <v>14</v>
      </c>
      <c r="E28" s="137"/>
      <c r="F28" s="137"/>
      <c r="G28" s="137"/>
      <c r="H28" s="137"/>
      <c r="I28" s="137"/>
      <c r="J28" s="137"/>
      <c r="K28" s="137">
        <v>19586.48</v>
      </c>
      <c r="L28" s="137">
        <v>37637.730000000003</v>
      </c>
      <c r="M28" s="137">
        <v>67601.39</v>
      </c>
      <c r="N28" s="137">
        <v>107855.37</v>
      </c>
      <c r="O28" s="137">
        <v>66138.33</v>
      </c>
      <c r="P28" s="173">
        <v>109977.88</v>
      </c>
      <c r="Q28" s="164">
        <f t="shared" si="6"/>
        <v>408797.18</v>
      </c>
      <c r="R28" s="132" t="b">
        <v>1</v>
      </c>
    </row>
    <row r="29" spans="2:18" ht="16.5" thickBot="1" x14ac:dyDescent="0.25">
      <c r="B29" s="695"/>
      <c r="C29" s="698"/>
      <c r="D29" s="139" t="s">
        <v>72</v>
      </c>
      <c r="E29" s="140"/>
      <c r="F29" s="140"/>
      <c r="G29" s="140"/>
      <c r="H29" s="140"/>
      <c r="I29" s="140"/>
      <c r="J29" s="140"/>
      <c r="K29" s="140">
        <v>986794.03</v>
      </c>
      <c r="L29" s="140">
        <v>952370.44</v>
      </c>
      <c r="M29" s="140">
        <v>951139.84000000008</v>
      </c>
      <c r="N29" s="140">
        <v>1124844.73</v>
      </c>
      <c r="O29" s="140">
        <v>1286433.21</v>
      </c>
      <c r="P29" s="174">
        <v>1547188.12</v>
      </c>
      <c r="Q29" s="165">
        <f t="shared" si="6"/>
        <v>6848770.3700000001</v>
      </c>
      <c r="R29" s="132" t="b">
        <v>1</v>
      </c>
    </row>
    <row r="30" spans="2:18" ht="17.25" hidden="1" thickTop="1" thickBot="1" x14ac:dyDescent="0.25">
      <c r="B30" s="695"/>
      <c r="C30" s="698"/>
      <c r="D30" s="142" t="s">
        <v>15</v>
      </c>
      <c r="E30" s="143"/>
      <c r="F30" s="143"/>
      <c r="G30" s="143"/>
      <c r="H30" s="143"/>
      <c r="I30" s="143"/>
      <c r="J30" s="143"/>
      <c r="K30" s="143">
        <v>0</v>
      </c>
      <c r="L30" s="143">
        <v>0</v>
      </c>
      <c r="M30" s="143">
        <v>0</v>
      </c>
      <c r="N30" s="143">
        <v>0</v>
      </c>
      <c r="O30" s="143">
        <v>0</v>
      </c>
      <c r="P30" s="175">
        <v>0</v>
      </c>
      <c r="Q30" s="166">
        <f t="shared" si="6"/>
        <v>0</v>
      </c>
      <c r="R30" s="132" t="b">
        <v>1</v>
      </c>
    </row>
    <row r="31" spans="2:18" ht="17.25" thickTop="1" thickBot="1" x14ac:dyDescent="0.25">
      <c r="B31" s="695"/>
      <c r="C31" s="715"/>
      <c r="D31" s="155" t="s">
        <v>73</v>
      </c>
      <c r="E31" s="156"/>
      <c r="F31" s="156"/>
      <c r="G31" s="156"/>
      <c r="H31" s="156"/>
      <c r="I31" s="156"/>
      <c r="J31" s="156"/>
      <c r="K31" s="145">
        <f t="shared" ref="K31:P31" si="7">SUM(K26:K30)</f>
        <v>17076615.900000002</v>
      </c>
      <c r="L31" s="145">
        <f t="shared" si="7"/>
        <v>40672381.770000003</v>
      </c>
      <c r="M31" s="145">
        <f t="shared" si="7"/>
        <v>53144455.82</v>
      </c>
      <c r="N31" s="145">
        <f t="shared" si="7"/>
        <v>75499119.250000015</v>
      </c>
      <c r="O31" s="145">
        <f t="shared" si="7"/>
        <v>61705092.269999996</v>
      </c>
      <c r="P31" s="176">
        <f t="shared" si="7"/>
        <v>88544739.61999999</v>
      </c>
      <c r="Q31" s="170">
        <f t="shared" si="6"/>
        <v>336642404.63</v>
      </c>
      <c r="R31" s="132" t="b">
        <v>1</v>
      </c>
    </row>
    <row r="32" spans="2:18" x14ac:dyDescent="0.2">
      <c r="B32" s="695"/>
      <c r="C32" s="704" t="s">
        <v>74</v>
      </c>
      <c r="D32" s="705"/>
      <c r="E32" s="146"/>
      <c r="F32" s="146"/>
      <c r="G32" s="146"/>
      <c r="H32" s="146"/>
      <c r="I32" s="146"/>
      <c r="J32" s="146"/>
      <c r="K32" s="137">
        <v>0</v>
      </c>
      <c r="L32" s="146">
        <v>0</v>
      </c>
      <c r="M32" s="146">
        <v>0</v>
      </c>
      <c r="N32" s="146">
        <v>0</v>
      </c>
      <c r="O32" s="146">
        <v>0</v>
      </c>
      <c r="P32" s="177">
        <v>0</v>
      </c>
      <c r="Q32" s="168">
        <f t="shared" si="6"/>
        <v>0</v>
      </c>
      <c r="R32" s="132" t="b">
        <v>1</v>
      </c>
    </row>
    <row r="33" spans="2:18" ht="16.5" thickBot="1" x14ac:dyDescent="0.25">
      <c r="B33" s="695"/>
      <c r="C33" s="702" t="s">
        <v>75</v>
      </c>
      <c r="D33" s="703"/>
      <c r="E33" s="140"/>
      <c r="F33" s="140"/>
      <c r="G33" s="140"/>
      <c r="H33" s="140"/>
      <c r="I33" s="140"/>
      <c r="J33" s="140"/>
      <c r="K33" s="140">
        <v>4944.5200000000004</v>
      </c>
      <c r="L33" s="140">
        <v>15261.19</v>
      </c>
      <c r="M33" s="140">
        <v>29764.68</v>
      </c>
      <c r="N33" s="140">
        <v>39866.51</v>
      </c>
      <c r="O33" s="140">
        <v>72776.710000000006</v>
      </c>
      <c r="P33" s="174">
        <v>97514.91</v>
      </c>
      <c r="Q33" s="165">
        <f t="shared" si="6"/>
        <v>260128.52</v>
      </c>
      <c r="R33" s="132" t="b">
        <v>1</v>
      </c>
    </row>
    <row r="34" spans="2:18" ht="16.5" thickTop="1" x14ac:dyDescent="0.2">
      <c r="B34" s="695"/>
      <c r="C34" s="704" t="s">
        <v>32</v>
      </c>
      <c r="D34" s="705"/>
      <c r="E34" s="148"/>
      <c r="F34" s="148"/>
      <c r="G34" s="148"/>
      <c r="H34" s="148"/>
      <c r="I34" s="148"/>
      <c r="J34" s="148"/>
      <c r="K34" s="148">
        <f t="shared" ref="K34:P34" si="8">K31+K32+K33</f>
        <v>17081560.420000002</v>
      </c>
      <c r="L34" s="148">
        <f t="shared" si="8"/>
        <v>40687642.960000001</v>
      </c>
      <c r="M34" s="148">
        <f t="shared" si="8"/>
        <v>53174220.5</v>
      </c>
      <c r="N34" s="148">
        <f t="shared" si="8"/>
        <v>75538985.76000002</v>
      </c>
      <c r="O34" s="148">
        <f t="shared" si="8"/>
        <v>61777868.979999997</v>
      </c>
      <c r="P34" s="178">
        <f t="shared" si="8"/>
        <v>88642254.529999986</v>
      </c>
      <c r="Q34" s="168">
        <f t="shared" si="6"/>
        <v>336902533.14999998</v>
      </c>
      <c r="R34" s="132" t="b">
        <v>1</v>
      </c>
    </row>
    <row r="35" spans="2:18" x14ac:dyDescent="0.2">
      <c r="B35" s="695"/>
      <c r="C35" s="716" t="s">
        <v>27</v>
      </c>
      <c r="D35" s="717"/>
      <c r="E35" s="149"/>
      <c r="F35" s="149"/>
      <c r="G35" s="149"/>
      <c r="H35" s="149"/>
      <c r="I35" s="149"/>
      <c r="J35" s="149"/>
      <c r="K35" s="149">
        <v>113587</v>
      </c>
      <c r="L35" s="149">
        <v>122589</v>
      </c>
      <c r="M35" s="149">
        <v>135719</v>
      </c>
      <c r="N35" s="149">
        <v>161505</v>
      </c>
      <c r="O35" s="149">
        <v>174589</v>
      </c>
      <c r="P35" s="179">
        <v>195453</v>
      </c>
      <c r="Q35" s="169">
        <f>AVERAGE(E35:P35)</f>
        <v>150573.66666666666</v>
      </c>
      <c r="R35" s="132" t="b">
        <v>1</v>
      </c>
    </row>
    <row r="36" spans="2:18" ht="16.5" thickBot="1" x14ac:dyDescent="0.25">
      <c r="B36" s="696"/>
      <c r="C36" s="708" t="s">
        <v>76</v>
      </c>
      <c r="D36" s="709"/>
      <c r="E36" s="151"/>
      <c r="F36" s="152"/>
      <c r="G36" s="152"/>
      <c r="H36" s="152"/>
      <c r="I36" s="152"/>
      <c r="J36" s="152"/>
      <c r="K36" s="153">
        <v>150.38305809643711</v>
      </c>
      <c r="L36" s="153">
        <v>331.90288655589001</v>
      </c>
      <c r="M36" s="153">
        <v>391.79643601853832</v>
      </c>
      <c r="N36" s="153">
        <v>467.71917748676526</v>
      </c>
      <c r="O36" s="153">
        <v>353.84743013591918</v>
      </c>
      <c r="P36" s="180">
        <v>453.52209753751532</v>
      </c>
      <c r="Q36" s="182">
        <f>Q34/Q35</f>
        <v>2237.4598467859587</v>
      </c>
      <c r="R36" s="132" t="b">
        <v>1</v>
      </c>
    </row>
    <row r="37" spans="2:18" x14ac:dyDescent="0.2">
      <c r="B37" s="693" t="s">
        <v>4</v>
      </c>
      <c r="C37" s="693"/>
      <c r="D37" s="693"/>
      <c r="E37" s="693"/>
      <c r="F37" s="693"/>
      <c r="G37" s="693"/>
      <c r="H37" s="693"/>
      <c r="I37" s="693"/>
      <c r="J37" s="693"/>
      <c r="K37" s="693"/>
      <c r="L37" s="693"/>
      <c r="M37" s="693"/>
      <c r="N37" s="693"/>
      <c r="O37" s="693"/>
      <c r="P37" s="693"/>
      <c r="Q37" s="693"/>
    </row>
    <row r="38" spans="2:18" x14ac:dyDescent="0.2">
      <c r="B38" s="694" t="s">
        <v>78</v>
      </c>
      <c r="C38" s="694"/>
      <c r="D38" s="694"/>
      <c r="E38" s="694"/>
      <c r="F38" s="694"/>
      <c r="G38" s="694"/>
      <c r="H38" s="694"/>
      <c r="I38" s="694"/>
      <c r="J38" s="694"/>
      <c r="K38" s="694"/>
      <c r="L38" s="694"/>
      <c r="M38" s="694"/>
      <c r="N38" s="694"/>
      <c r="O38" s="694"/>
      <c r="P38" s="694"/>
      <c r="Q38" s="694"/>
    </row>
    <row r="39" spans="2:18" x14ac:dyDescent="0.2">
      <c r="B39" s="711" t="s">
        <v>83</v>
      </c>
      <c r="C39" s="711"/>
      <c r="D39" s="711"/>
      <c r="E39" s="711"/>
      <c r="F39" s="711"/>
      <c r="G39" s="711"/>
      <c r="H39" s="711"/>
      <c r="I39" s="711"/>
      <c r="J39" s="711"/>
      <c r="K39" s="711"/>
      <c r="L39" s="711"/>
      <c r="M39" s="711"/>
      <c r="N39" s="711"/>
      <c r="O39" s="711"/>
      <c r="P39" s="711"/>
      <c r="Q39" s="711"/>
    </row>
    <row r="41" spans="2:18" ht="16.5" thickBot="1" x14ac:dyDescent="0.25">
      <c r="B41" s="712" t="s">
        <v>80</v>
      </c>
      <c r="C41" s="712"/>
      <c r="D41" s="712"/>
      <c r="E41" s="712"/>
      <c r="F41" s="712"/>
      <c r="G41" s="712"/>
      <c r="H41" s="712"/>
      <c r="I41" s="712"/>
      <c r="J41" s="712"/>
      <c r="K41" s="712"/>
      <c r="L41" s="712"/>
      <c r="M41" s="712"/>
      <c r="N41" s="712"/>
      <c r="O41" s="712"/>
      <c r="P41" s="712"/>
      <c r="Q41" s="712"/>
    </row>
    <row r="42" spans="2:18" ht="16.5" thickBot="1" x14ac:dyDescent="0.25">
      <c r="B42" s="128" t="s">
        <v>67</v>
      </c>
      <c r="C42" s="713" t="s">
        <v>11</v>
      </c>
      <c r="D42" s="714"/>
      <c r="E42" s="129">
        <v>41821</v>
      </c>
      <c r="F42" s="130">
        <v>41852</v>
      </c>
      <c r="G42" s="130">
        <v>41883</v>
      </c>
      <c r="H42" s="130">
        <v>41913</v>
      </c>
      <c r="I42" s="130">
        <v>41944</v>
      </c>
      <c r="J42" s="130">
        <v>41974</v>
      </c>
      <c r="K42" s="130">
        <v>42005</v>
      </c>
      <c r="L42" s="130">
        <v>42036</v>
      </c>
      <c r="M42" s="130">
        <v>42064</v>
      </c>
      <c r="N42" s="130">
        <v>42095</v>
      </c>
      <c r="O42" s="130">
        <v>42125</v>
      </c>
      <c r="P42" s="171">
        <v>42156</v>
      </c>
      <c r="Q42" s="162" t="s">
        <v>81</v>
      </c>
    </row>
    <row r="43" spans="2:18" x14ac:dyDescent="0.2">
      <c r="B43" s="710" t="s">
        <v>69</v>
      </c>
      <c r="C43" s="697" t="s">
        <v>70</v>
      </c>
      <c r="D43" s="133" t="s">
        <v>12</v>
      </c>
      <c r="E43" s="134">
        <v>10521204.800000001</v>
      </c>
      <c r="F43" s="134">
        <v>11585142.010000002</v>
      </c>
      <c r="G43" s="134">
        <v>15624406.999999998</v>
      </c>
      <c r="H43" s="134">
        <v>12583815.389999999</v>
      </c>
      <c r="I43" s="134">
        <v>14215137.32</v>
      </c>
      <c r="J43" s="134">
        <v>16876867.440000001</v>
      </c>
      <c r="K43" s="134">
        <v>14920688.179999998</v>
      </c>
      <c r="L43" s="134">
        <v>16324691.770000001</v>
      </c>
      <c r="M43" s="134">
        <v>19481027.319999997</v>
      </c>
      <c r="N43" s="134">
        <v>14121506.749999998</v>
      </c>
      <c r="O43" s="134">
        <v>10832232</v>
      </c>
      <c r="P43" s="172">
        <v>8338166.6699999981</v>
      </c>
      <c r="Q43" s="163">
        <f>SUM(E43:P43)</f>
        <v>165424886.64999998</v>
      </c>
      <c r="R43" s="132" t="b">
        <v>1</v>
      </c>
    </row>
    <row r="44" spans="2:18" x14ac:dyDescent="0.2">
      <c r="B44" s="695"/>
      <c r="C44" s="698"/>
      <c r="D44" s="136" t="s">
        <v>71</v>
      </c>
      <c r="E44" s="137">
        <v>23031.040000000001</v>
      </c>
      <c r="F44" s="137">
        <v>17529.3</v>
      </c>
      <c r="G44" s="137">
        <v>10896.75</v>
      </c>
      <c r="H44" s="137">
        <v>8885.0499999999993</v>
      </c>
      <c r="I44" s="137">
        <v>11632.64</v>
      </c>
      <c r="J44" s="137">
        <v>39414.019999999997</v>
      </c>
      <c r="K44" s="137">
        <v>18382.77</v>
      </c>
      <c r="L44" s="137">
        <v>18988.990000000002</v>
      </c>
      <c r="M44" s="137">
        <v>26793.01</v>
      </c>
      <c r="N44" s="137">
        <v>13480.17</v>
      </c>
      <c r="O44" s="137">
        <v>5047.38</v>
      </c>
      <c r="P44" s="173">
        <v>3560.06</v>
      </c>
      <c r="Q44" s="164">
        <f t="shared" ref="Q44:Q51" si="9">SUM(E44:P44)</f>
        <v>197641.18000000002</v>
      </c>
      <c r="R44" s="132" t="b">
        <v>1</v>
      </c>
    </row>
    <row r="45" spans="2:18" x14ac:dyDescent="0.2">
      <c r="B45" s="695"/>
      <c r="C45" s="698"/>
      <c r="D45" s="136" t="s">
        <v>14</v>
      </c>
      <c r="E45" s="137">
        <v>0</v>
      </c>
      <c r="F45" s="137">
        <v>0</v>
      </c>
      <c r="G45" s="137">
        <v>0</v>
      </c>
      <c r="H45" s="137">
        <v>0</v>
      </c>
      <c r="I45" s="137">
        <v>3208.66</v>
      </c>
      <c r="J45" s="137">
        <v>3419.68</v>
      </c>
      <c r="K45" s="137">
        <v>3208.66</v>
      </c>
      <c r="L45" s="137">
        <v>1377.34</v>
      </c>
      <c r="M45" s="137">
        <v>17303.490000000002</v>
      </c>
      <c r="N45" s="137">
        <v>5343.75</v>
      </c>
      <c r="O45" s="137">
        <v>6648.57</v>
      </c>
      <c r="P45" s="173">
        <v>0</v>
      </c>
      <c r="Q45" s="164">
        <f t="shared" si="9"/>
        <v>40510.15</v>
      </c>
      <c r="R45" s="132" t="b">
        <v>1</v>
      </c>
    </row>
    <row r="46" spans="2:18" ht="16.5" thickBot="1" x14ac:dyDescent="0.25">
      <c r="B46" s="695"/>
      <c r="C46" s="698"/>
      <c r="D46" s="139" t="s">
        <v>72</v>
      </c>
      <c r="E46" s="140">
        <v>446344.44</v>
      </c>
      <c r="F46" s="140">
        <v>450337.01</v>
      </c>
      <c r="G46" s="140">
        <v>524404.22</v>
      </c>
      <c r="H46" s="140">
        <v>488971.95</v>
      </c>
      <c r="I46" s="140">
        <v>500374.87</v>
      </c>
      <c r="J46" s="140">
        <v>493332.96</v>
      </c>
      <c r="K46" s="140">
        <v>482464.63</v>
      </c>
      <c r="L46" s="140">
        <v>502387.01</v>
      </c>
      <c r="M46" s="140">
        <v>519291.09</v>
      </c>
      <c r="N46" s="140">
        <v>489246.82</v>
      </c>
      <c r="O46" s="140">
        <v>380141.69</v>
      </c>
      <c r="P46" s="174">
        <v>311797.59000000003</v>
      </c>
      <c r="Q46" s="165">
        <f t="shared" si="9"/>
        <v>5589094.2800000003</v>
      </c>
      <c r="R46" s="132" t="b">
        <v>1</v>
      </c>
    </row>
    <row r="47" spans="2:18" ht="17.25" hidden="1" customHeight="1" thickTop="1" thickBot="1" x14ac:dyDescent="0.25">
      <c r="B47" s="695"/>
      <c r="C47" s="698"/>
      <c r="D47" s="142" t="s">
        <v>15</v>
      </c>
      <c r="E47" s="143">
        <v>0</v>
      </c>
      <c r="F47" s="143">
        <v>0</v>
      </c>
      <c r="G47" s="143">
        <v>0</v>
      </c>
      <c r="H47" s="143">
        <v>0</v>
      </c>
      <c r="I47" s="143">
        <v>0</v>
      </c>
      <c r="J47" s="143">
        <v>0</v>
      </c>
      <c r="K47" s="143">
        <v>0</v>
      </c>
      <c r="L47" s="143">
        <v>0</v>
      </c>
      <c r="M47" s="143">
        <v>0</v>
      </c>
      <c r="N47" s="143">
        <v>0</v>
      </c>
      <c r="O47" s="143">
        <v>0</v>
      </c>
      <c r="P47" s="175">
        <v>0</v>
      </c>
      <c r="Q47" s="166">
        <f t="shared" si="9"/>
        <v>0</v>
      </c>
      <c r="R47" s="132" t="b">
        <v>1</v>
      </c>
    </row>
    <row r="48" spans="2:18" ht="17.25" thickTop="1" thickBot="1" x14ac:dyDescent="0.25">
      <c r="B48" s="695"/>
      <c r="C48" s="715"/>
      <c r="D48" s="155" t="s">
        <v>73</v>
      </c>
      <c r="E48" s="145">
        <f t="shared" ref="E48:P48" si="10">SUM(E43:E47)</f>
        <v>10990580.279999999</v>
      </c>
      <c r="F48" s="156">
        <f t="shared" si="10"/>
        <v>12053008.320000002</v>
      </c>
      <c r="G48" s="156">
        <f t="shared" si="10"/>
        <v>16159707.969999999</v>
      </c>
      <c r="H48" s="156">
        <f t="shared" si="10"/>
        <v>13081672.389999999</v>
      </c>
      <c r="I48" s="156">
        <f t="shared" si="10"/>
        <v>14730353.49</v>
      </c>
      <c r="J48" s="156">
        <f t="shared" si="10"/>
        <v>17413034.100000001</v>
      </c>
      <c r="K48" s="156">
        <f t="shared" si="10"/>
        <v>15424744.239999998</v>
      </c>
      <c r="L48" s="156">
        <f t="shared" si="10"/>
        <v>16847445.110000003</v>
      </c>
      <c r="M48" s="156">
        <f t="shared" si="10"/>
        <v>20044414.909999996</v>
      </c>
      <c r="N48" s="156">
        <f t="shared" si="10"/>
        <v>14629577.489999998</v>
      </c>
      <c r="O48" s="156">
        <f t="shared" si="10"/>
        <v>11224069.640000001</v>
      </c>
      <c r="P48" s="181">
        <f t="shared" si="10"/>
        <v>8653524.3199999984</v>
      </c>
      <c r="Q48" s="170">
        <f>SUM(E48:P48)</f>
        <v>171252132.25999999</v>
      </c>
      <c r="R48" s="132" t="b">
        <v>1</v>
      </c>
    </row>
    <row r="49" spans="2:18" x14ac:dyDescent="0.2">
      <c r="B49" s="695"/>
      <c r="C49" s="704" t="s">
        <v>74</v>
      </c>
      <c r="D49" s="705"/>
      <c r="E49" s="137">
        <v>232727.94</v>
      </c>
      <c r="F49" s="146">
        <v>132988.91</v>
      </c>
      <c r="G49" s="146">
        <v>47831.03</v>
      </c>
      <c r="H49" s="146">
        <v>0</v>
      </c>
      <c r="I49" s="146">
        <v>0</v>
      </c>
      <c r="J49" s="146">
        <v>0</v>
      </c>
      <c r="K49" s="146">
        <v>0</v>
      </c>
      <c r="L49" s="146">
        <v>0</v>
      </c>
      <c r="M49" s="146">
        <v>-4241.03</v>
      </c>
      <c r="N49" s="146">
        <v>0</v>
      </c>
      <c r="O49" s="146">
        <v>0</v>
      </c>
      <c r="P49" s="177">
        <v>-120.42</v>
      </c>
      <c r="Q49" s="168">
        <f t="shared" si="9"/>
        <v>409186.43</v>
      </c>
      <c r="R49" s="132" t="b">
        <v>1</v>
      </c>
    </row>
    <row r="50" spans="2:18" ht="16.5" thickBot="1" x14ac:dyDescent="0.25">
      <c r="B50" s="695"/>
      <c r="C50" s="702" t="s">
        <v>75</v>
      </c>
      <c r="D50" s="703"/>
      <c r="E50" s="140">
        <v>360</v>
      </c>
      <c r="F50" s="140">
        <v>0</v>
      </c>
      <c r="G50" s="140">
        <v>4636.32</v>
      </c>
      <c r="H50" s="140">
        <v>400</v>
      </c>
      <c r="I50" s="140">
        <v>2434.16</v>
      </c>
      <c r="J50" s="140">
        <v>4737.3599999999997</v>
      </c>
      <c r="K50" s="140">
        <v>3463.2</v>
      </c>
      <c r="L50" s="140">
        <v>2866.95</v>
      </c>
      <c r="M50" s="140">
        <v>3411.72</v>
      </c>
      <c r="N50" s="140">
        <v>3676.01</v>
      </c>
      <c r="O50" s="140">
        <v>18270.759999999998</v>
      </c>
      <c r="P50" s="174">
        <v>3199.88</v>
      </c>
      <c r="Q50" s="165">
        <f t="shared" si="9"/>
        <v>47456.359999999993</v>
      </c>
      <c r="R50" s="132" t="b">
        <v>1</v>
      </c>
    </row>
    <row r="51" spans="2:18" ht="16.5" thickTop="1" x14ac:dyDescent="0.2">
      <c r="B51" s="695"/>
      <c r="C51" s="704" t="s">
        <v>32</v>
      </c>
      <c r="D51" s="705"/>
      <c r="E51" s="148">
        <f>E48+E49+E50</f>
        <v>11223668.219999999</v>
      </c>
      <c r="F51" s="148">
        <f t="shared" ref="F51:P51" si="11">F48+F49+F50</f>
        <v>12185997.230000002</v>
      </c>
      <c r="G51" s="148">
        <f t="shared" si="11"/>
        <v>16212175.319999998</v>
      </c>
      <c r="H51" s="148">
        <f t="shared" si="11"/>
        <v>13082072.389999999</v>
      </c>
      <c r="I51" s="148">
        <f t="shared" si="11"/>
        <v>14732787.65</v>
      </c>
      <c r="J51" s="148">
        <f t="shared" si="11"/>
        <v>17417771.460000001</v>
      </c>
      <c r="K51" s="148">
        <f t="shared" si="11"/>
        <v>15428207.439999998</v>
      </c>
      <c r="L51" s="148">
        <f t="shared" si="11"/>
        <v>16850312.060000002</v>
      </c>
      <c r="M51" s="148">
        <f t="shared" si="11"/>
        <v>20043585.599999994</v>
      </c>
      <c r="N51" s="148">
        <f t="shared" si="11"/>
        <v>14633253.499999998</v>
      </c>
      <c r="O51" s="148">
        <f t="shared" si="11"/>
        <v>11242340.4</v>
      </c>
      <c r="P51" s="178">
        <f t="shared" si="11"/>
        <v>8656603.7799999993</v>
      </c>
      <c r="Q51" s="168">
        <f t="shared" si="9"/>
        <v>171708775.05000001</v>
      </c>
      <c r="R51" s="132" t="b">
        <v>1</v>
      </c>
    </row>
    <row r="52" spans="2:18" x14ac:dyDescent="0.2">
      <c r="B52" s="695"/>
      <c r="C52" s="716" t="s">
        <v>27</v>
      </c>
      <c r="D52" s="717"/>
      <c r="E52" s="149">
        <v>57057</v>
      </c>
      <c r="F52" s="149">
        <v>57086</v>
      </c>
      <c r="G52" s="149">
        <v>60380</v>
      </c>
      <c r="H52" s="149">
        <v>60321</v>
      </c>
      <c r="I52" s="149">
        <v>65052</v>
      </c>
      <c r="J52" s="149">
        <v>68416</v>
      </c>
      <c r="K52" s="149">
        <v>65196</v>
      </c>
      <c r="L52" s="149">
        <v>73234</v>
      </c>
      <c r="M52" s="149">
        <v>72226</v>
      </c>
      <c r="N52" s="149">
        <v>63800</v>
      </c>
      <c r="O52" s="149">
        <v>50488</v>
      </c>
      <c r="P52" s="179">
        <v>63482</v>
      </c>
      <c r="Q52" s="169">
        <f>AVERAGE(E52:P52)</f>
        <v>63061.5</v>
      </c>
      <c r="R52" s="132" t="b">
        <v>1</v>
      </c>
    </row>
    <row r="53" spans="2:18" ht="16.5" thickBot="1" x14ac:dyDescent="0.25">
      <c r="B53" s="696"/>
      <c r="C53" s="708" t="s">
        <v>76</v>
      </c>
      <c r="D53" s="709"/>
      <c r="E53" s="153">
        <v>196.70975024975021</v>
      </c>
      <c r="F53" s="152">
        <v>213.46735153978213</v>
      </c>
      <c r="G53" s="152">
        <v>268.50240675720437</v>
      </c>
      <c r="H53" s="152">
        <v>216.87426252880422</v>
      </c>
      <c r="I53" s="152">
        <v>226.47708986656829</v>
      </c>
      <c r="J53" s="152">
        <v>254.58622924462117</v>
      </c>
      <c r="K53" s="153">
        <v>236.64346647033557</v>
      </c>
      <c r="L53" s="153">
        <v>230.08864816888334</v>
      </c>
      <c r="M53" s="153">
        <v>277.5120538310303</v>
      </c>
      <c r="N53" s="153">
        <v>229.36134012539182</v>
      </c>
      <c r="O53" s="153">
        <v>222.67351449849471</v>
      </c>
      <c r="P53" s="180">
        <v>136.36312309000976</v>
      </c>
      <c r="Q53" s="182">
        <f>Q51/Q52</f>
        <v>2722.8780642705933</v>
      </c>
      <c r="R53" s="132" t="b">
        <v>1</v>
      </c>
    </row>
    <row r="54" spans="2:18" x14ac:dyDescent="0.2">
      <c r="B54" s="710" t="s">
        <v>39</v>
      </c>
      <c r="C54" s="697" t="s">
        <v>70</v>
      </c>
      <c r="D54" s="133" t="s">
        <v>12</v>
      </c>
      <c r="E54" s="134">
        <v>56430010.25</v>
      </c>
      <c r="F54" s="134">
        <v>62761944.829999991</v>
      </c>
      <c r="G54" s="134">
        <v>81075480.409999996</v>
      </c>
      <c r="H54" s="134">
        <v>62411649.480000012</v>
      </c>
      <c r="I54" s="134">
        <v>71194220.799999997</v>
      </c>
      <c r="J54" s="134">
        <v>83632427.960000008</v>
      </c>
      <c r="K54" s="134">
        <v>73653258.140000001</v>
      </c>
      <c r="L54" s="134">
        <v>82350182.660000026</v>
      </c>
      <c r="M54" s="134">
        <v>99473678.299999997</v>
      </c>
      <c r="N54" s="134">
        <v>84240550.25999999</v>
      </c>
      <c r="O54" s="134">
        <v>93655776.040000007</v>
      </c>
      <c r="P54" s="172">
        <v>120756203.25999999</v>
      </c>
      <c r="Q54" s="163">
        <f>SUM(E54:P54)</f>
        <v>971635382.38999987</v>
      </c>
      <c r="R54" s="132" t="b">
        <v>1</v>
      </c>
    </row>
    <row r="55" spans="2:18" x14ac:dyDescent="0.2">
      <c r="B55" s="695"/>
      <c r="C55" s="698"/>
      <c r="D55" s="136" t="s">
        <v>71</v>
      </c>
      <c r="E55" s="137">
        <v>189936.38</v>
      </c>
      <c r="F55" s="137">
        <v>150435.92000000001</v>
      </c>
      <c r="G55" s="137">
        <v>246471.26</v>
      </c>
      <c r="H55" s="137">
        <v>229524.43999999997</v>
      </c>
      <c r="I55" s="137">
        <v>188685.4</v>
      </c>
      <c r="J55" s="137">
        <v>215599.18</v>
      </c>
      <c r="K55" s="137">
        <v>234261.79</v>
      </c>
      <c r="L55" s="137">
        <v>197098.47</v>
      </c>
      <c r="M55" s="137">
        <v>264124.79999999999</v>
      </c>
      <c r="N55" s="137">
        <v>284300.26</v>
      </c>
      <c r="O55" s="137">
        <v>250403.5</v>
      </c>
      <c r="P55" s="173">
        <v>294829.24</v>
      </c>
      <c r="Q55" s="164">
        <f t="shared" ref="Q55:Q62" si="12">SUM(E55:P55)</f>
        <v>2745670.6400000006</v>
      </c>
      <c r="R55" s="132" t="b">
        <v>1</v>
      </c>
    </row>
    <row r="56" spans="2:18" x14ac:dyDescent="0.2">
      <c r="B56" s="695"/>
      <c r="C56" s="698"/>
      <c r="D56" s="136" t="s">
        <v>14</v>
      </c>
      <c r="E56" s="137">
        <v>101087.55</v>
      </c>
      <c r="F56" s="137">
        <v>79024.789999999994</v>
      </c>
      <c r="G56" s="137">
        <v>117758.34</v>
      </c>
      <c r="H56" s="137">
        <v>162896.26999999999</v>
      </c>
      <c r="I56" s="137">
        <v>141408.59</v>
      </c>
      <c r="J56" s="137">
        <v>119792.31</v>
      </c>
      <c r="K56" s="137">
        <v>185185.92000000001</v>
      </c>
      <c r="L56" s="137">
        <v>147677.29</v>
      </c>
      <c r="M56" s="137">
        <v>120704.03</v>
      </c>
      <c r="N56" s="137">
        <v>99615.2</v>
      </c>
      <c r="O56" s="137">
        <v>76993.06</v>
      </c>
      <c r="P56" s="173">
        <v>214626.49</v>
      </c>
      <c r="Q56" s="164">
        <f t="shared" si="12"/>
        <v>1566769.8399999999</v>
      </c>
      <c r="R56" s="132" t="b">
        <v>1</v>
      </c>
    </row>
    <row r="57" spans="2:18" ht="16.5" thickBot="1" x14ac:dyDescent="0.25">
      <c r="B57" s="695"/>
      <c r="C57" s="698"/>
      <c r="D57" s="139" t="s">
        <v>72</v>
      </c>
      <c r="E57" s="140">
        <v>1321931.1399999999</v>
      </c>
      <c r="F57" s="140">
        <v>1389322.21</v>
      </c>
      <c r="G57" s="140">
        <v>1538203.32</v>
      </c>
      <c r="H57" s="140">
        <v>1491058.01</v>
      </c>
      <c r="I57" s="140">
        <v>1501150.15</v>
      </c>
      <c r="J57" s="140">
        <v>1488698.58</v>
      </c>
      <c r="K57" s="140">
        <v>1527792.79</v>
      </c>
      <c r="L57" s="140">
        <v>1569509.75</v>
      </c>
      <c r="M57" s="140">
        <v>1663201.68</v>
      </c>
      <c r="N57" s="140">
        <v>1816328.24</v>
      </c>
      <c r="O57" s="140">
        <v>2055374.69</v>
      </c>
      <c r="P57" s="174">
        <v>2172677.2799999998</v>
      </c>
      <c r="Q57" s="165">
        <f t="shared" si="12"/>
        <v>19535247.84</v>
      </c>
      <c r="R57" s="132" t="b">
        <v>1</v>
      </c>
    </row>
    <row r="58" spans="2:18" ht="17.25" hidden="1" thickTop="1" thickBot="1" x14ac:dyDescent="0.25">
      <c r="B58" s="695"/>
      <c r="C58" s="698"/>
      <c r="D58" s="142" t="s">
        <v>15</v>
      </c>
      <c r="E58" s="143">
        <v>0</v>
      </c>
      <c r="F58" s="143">
        <v>0</v>
      </c>
      <c r="G58" s="143">
        <v>0</v>
      </c>
      <c r="H58" s="143">
        <v>0</v>
      </c>
      <c r="I58" s="143">
        <v>0</v>
      </c>
      <c r="J58" s="143">
        <v>0</v>
      </c>
      <c r="K58" s="143">
        <v>0</v>
      </c>
      <c r="L58" s="143">
        <v>0</v>
      </c>
      <c r="M58" s="143">
        <v>0</v>
      </c>
      <c r="N58" s="143">
        <v>0</v>
      </c>
      <c r="O58" s="143">
        <v>0</v>
      </c>
      <c r="P58" s="175">
        <v>0</v>
      </c>
      <c r="Q58" s="166">
        <f t="shared" si="12"/>
        <v>0</v>
      </c>
      <c r="R58" s="132" t="b">
        <v>1</v>
      </c>
    </row>
    <row r="59" spans="2:18" ht="17.25" thickTop="1" thickBot="1" x14ac:dyDescent="0.25">
      <c r="B59" s="695"/>
      <c r="C59" s="715"/>
      <c r="D59" s="155" t="s">
        <v>73</v>
      </c>
      <c r="E59" s="145">
        <f>SUM(E54:E58)</f>
        <v>58042965.32</v>
      </c>
      <c r="F59" s="156">
        <f t="shared" ref="F59:P59" si="13">SUM(F54:F58)</f>
        <v>64380727.749999993</v>
      </c>
      <c r="G59" s="156">
        <f t="shared" si="13"/>
        <v>82977913.329999998</v>
      </c>
      <c r="H59" s="156">
        <f t="shared" si="13"/>
        <v>64295128.20000001</v>
      </c>
      <c r="I59" s="156">
        <f t="shared" si="13"/>
        <v>73025464.940000013</v>
      </c>
      <c r="J59" s="156">
        <f t="shared" si="13"/>
        <v>85456518.030000016</v>
      </c>
      <c r="K59" s="156">
        <f t="shared" si="13"/>
        <v>75600498.640000015</v>
      </c>
      <c r="L59" s="156">
        <f t="shared" si="13"/>
        <v>84264468.170000032</v>
      </c>
      <c r="M59" s="156">
        <f t="shared" si="13"/>
        <v>101521708.81</v>
      </c>
      <c r="N59" s="156">
        <f t="shared" si="13"/>
        <v>86440793.959999993</v>
      </c>
      <c r="O59" s="156">
        <f t="shared" si="13"/>
        <v>96038547.290000007</v>
      </c>
      <c r="P59" s="181">
        <f t="shared" si="13"/>
        <v>123438336.26999998</v>
      </c>
      <c r="Q59" s="170">
        <f t="shared" si="12"/>
        <v>995483070.71000004</v>
      </c>
      <c r="R59" s="132" t="b">
        <v>1</v>
      </c>
    </row>
    <row r="60" spans="2:18" x14ac:dyDescent="0.2">
      <c r="B60" s="695"/>
      <c r="C60" s="704" t="s">
        <v>74</v>
      </c>
      <c r="D60" s="705"/>
      <c r="E60" s="137">
        <v>1347917.34</v>
      </c>
      <c r="F60" s="146">
        <v>300323.59999999998</v>
      </c>
      <c r="G60" s="146">
        <v>88468.1</v>
      </c>
      <c r="H60" s="146">
        <v>0</v>
      </c>
      <c r="I60" s="146">
        <v>0</v>
      </c>
      <c r="J60" s="146">
        <v>0</v>
      </c>
      <c r="K60" s="146">
        <v>0</v>
      </c>
      <c r="L60" s="146">
        <v>0</v>
      </c>
      <c r="M60" s="146">
        <v>-114734.05</v>
      </c>
      <c r="N60" s="146">
        <v>0</v>
      </c>
      <c r="O60" s="146">
        <v>0</v>
      </c>
      <c r="P60" s="177">
        <v>-8389.17</v>
      </c>
      <c r="Q60" s="168">
        <f t="shared" si="12"/>
        <v>1613585.82</v>
      </c>
      <c r="R60" s="132" t="b">
        <v>1</v>
      </c>
    </row>
    <row r="61" spans="2:18" ht="16.5" thickBot="1" x14ac:dyDescent="0.25">
      <c r="B61" s="695"/>
      <c r="C61" s="702" t="s">
        <v>75</v>
      </c>
      <c r="D61" s="703"/>
      <c r="E61" s="140">
        <v>67618.789999999994</v>
      </c>
      <c r="F61" s="140">
        <v>75719.360000000001</v>
      </c>
      <c r="G61" s="140">
        <v>94344.12</v>
      </c>
      <c r="H61" s="140">
        <v>50475.35</v>
      </c>
      <c r="I61" s="140">
        <v>100653.75999999999</v>
      </c>
      <c r="J61" s="140">
        <v>127096.27</v>
      </c>
      <c r="K61" s="140">
        <v>70911.37</v>
      </c>
      <c r="L61" s="140">
        <v>110351.64</v>
      </c>
      <c r="M61" s="140">
        <v>117585.95</v>
      </c>
      <c r="N61" s="140">
        <v>122940.18</v>
      </c>
      <c r="O61" s="140">
        <v>154102.35</v>
      </c>
      <c r="P61" s="174">
        <v>118754.35</v>
      </c>
      <c r="Q61" s="165">
        <f t="shared" si="12"/>
        <v>1210553.4900000002</v>
      </c>
      <c r="R61" s="132" t="b">
        <v>1</v>
      </c>
    </row>
    <row r="62" spans="2:18" ht="16.5" thickTop="1" x14ac:dyDescent="0.2">
      <c r="B62" s="695"/>
      <c r="C62" s="704" t="s">
        <v>32</v>
      </c>
      <c r="D62" s="705"/>
      <c r="E62" s="148">
        <f>E59+E60+E61</f>
        <v>59458501.450000003</v>
      </c>
      <c r="F62" s="148">
        <f t="shared" ref="F62:P62" si="14">F59+F60+F61</f>
        <v>64756770.709999993</v>
      </c>
      <c r="G62" s="148">
        <f t="shared" si="14"/>
        <v>83160725.549999997</v>
      </c>
      <c r="H62" s="148">
        <f t="shared" si="14"/>
        <v>64345603.550000012</v>
      </c>
      <c r="I62" s="148">
        <f t="shared" si="14"/>
        <v>73126118.700000018</v>
      </c>
      <c r="J62" s="148">
        <f t="shared" si="14"/>
        <v>85583614.300000012</v>
      </c>
      <c r="K62" s="148">
        <f t="shared" si="14"/>
        <v>75671410.01000002</v>
      </c>
      <c r="L62" s="148">
        <f t="shared" si="14"/>
        <v>84374819.810000032</v>
      </c>
      <c r="M62" s="148">
        <f t="shared" si="14"/>
        <v>101524560.71000001</v>
      </c>
      <c r="N62" s="148">
        <f t="shared" si="14"/>
        <v>86563734.140000001</v>
      </c>
      <c r="O62" s="148">
        <f t="shared" si="14"/>
        <v>96192649.640000001</v>
      </c>
      <c r="P62" s="178">
        <f t="shared" si="14"/>
        <v>123548701.44999997</v>
      </c>
      <c r="Q62" s="168">
        <f t="shared" si="12"/>
        <v>998307210.0200001</v>
      </c>
      <c r="R62" s="132" t="b">
        <v>1</v>
      </c>
    </row>
    <row r="63" spans="2:18" x14ac:dyDescent="0.2">
      <c r="B63" s="695"/>
      <c r="C63" s="716" t="s">
        <v>27</v>
      </c>
      <c r="D63" s="717"/>
      <c r="E63" s="149">
        <v>166313</v>
      </c>
      <c r="F63" s="149">
        <v>164589</v>
      </c>
      <c r="G63" s="149">
        <v>175924</v>
      </c>
      <c r="H63" s="149">
        <v>180706</v>
      </c>
      <c r="I63" s="149">
        <v>186477</v>
      </c>
      <c r="J63" s="149">
        <v>195625</v>
      </c>
      <c r="K63" s="149">
        <v>199866</v>
      </c>
      <c r="L63" s="149">
        <v>217664</v>
      </c>
      <c r="M63" s="149">
        <v>224449</v>
      </c>
      <c r="N63" s="149">
        <v>235118</v>
      </c>
      <c r="O63" s="149">
        <v>261360</v>
      </c>
      <c r="P63" s="179">
        <v>292363</v>
      </c>
      <c r="Q63" s="169">
        <f>AVERAGE(E63:P63)</f>
        <v>208371.16666666666</v>
      </c>
      <c r="R63" s="132" t="b">
        <v>1</v>
      </c>
    </row>
    <row r="64" spans="2:18" ht="16.5" thickBot="1" x14ac:dyDescent="0.25">
      <c r="B64" s="696"/>
      <c r="C64" s="708" t="s">
        <v>76</v>
      </c>
      <c r="D64" s="709"/>
      <c r="E64" s="153">
        <v>357.50964416491797</v>
      </c>
      <c r="F64" s="152">
        <v>393.44531353857178</v>
      </c>
      <c r="G64" s="152">
        <v>472.70824645869806</v>
      </c>
      <c r="H64" s="152">
        <v>356.07895448961301</v>
      </c>
      <c r="I64" s="152">
        <v>392.14551231519181</v>
      </c>
      <c r="J64" s="152">
        <v>437.48812421725245</v>
      </c>
      <c r="K64" s="153">
        <v>378.61071923188547</v>
      </c>
      <c r="L64" s="153">
        <v>387.63791812150851</v>
      </c>
      <c r="M64" s="153">
        <v>452.3279707639598</v>
      </c>
      <c r="N64" s="153">
        <v>368.17144642264736</v>
      </c>
      <c r="O64" s="153">
        <v>368.0465627486991</v>
      </c>
      <c r="P64" s="180">
        <v>422.5866523807731</v>
      </c>
      <c r="Q64" s="182">
        <f>Q62/Q63</f>
        <v>4791.0045616676016</v>
      </c>
      <c r="R64" s="132" t="b">
        <v>1</v>
      </c>
    </row>
    <row r="65" spans="2:18" x14ac:dyDescent="0.2">
      <c r="B65" s="695" t="s">
        <v>77</v>
      </c>
      <c r="C65" s="697" t="s">
        <v>70</v>
      </c>
      <c r="D65" s="133" t="s">
        <v>12</v>
      </c>
      <c r="E65" s="134">
        <v>66951215.049999997</v>
      </c>
      <c r="F65" s="134">
        <v>74347086.839999989</v>
      </c>
      <c r="G65" s="134">
        <v>96699887.409999996</v>
      </c>
      <c r="H65" s="134">
        <v>74995464.870000005</v>
      </c>
      <c r="I65" s="134">
        <v>85409358.120000005</v>
      </c>
      <c r="J65" s="134">
        <v>100509295.40000001</v>
      </c>
      <c r="K65" s="134">
        <v>88573946.319999993</v>
      </c>
      <c r="L65" s="134">
        <v>98674874.430000022</v>
      </c>
      <c r="M65" s="134">
        <v>118954705.61999999</v>
      </c>
      <c r="N65" s="134">
        <v>98362057.00999999</v>
      </c>
      <c r="O65" s="134">
        <v>104488008.04000001</v>
      </c>
      <c r="P65" s="172">
        <v>129094369.92999999</v>
      </c>
      <c r="Q65" s="163">
        <f>SUM(E65:P65)</f>
        <v>1137060269.04</v>
      </c>
      <c r="R65" s="132" t="b">
        <v>1</v>
      </c>
    </row>
    <row r="66" spans="2:18" x14ac:dyDescent="0.2">
      <c r="B66" s="695"/>
      <c r="C66" s="698"/>
      <c r="D66" s="136" t="s">
        <v>71</v>
      </c>
      <c r="E66" s="137">
        <v>212967.42</v>
      </c>
      <c r="F66" s="137">
        <v>167965.22</v>
      </c>
      <c r="G66" s="137">
        <v>257368.01</v>
      </c>
      <c r="H66" s="137">
        <v>238409.48999999996</v>
      </c>
      <c r="I66" s="137">
        <v>200318.03999999998</v>
      </c>
      <c r="J66" s="137">
        <v>255013.19999999998</v>
      </c>
      <c r="K66" s="137">
        <v>252644.56</v>
      </c>
      <c r="L66" s="137">
        <v>216087.46</v>
      </c>
      <c r="M66" s="137">
        <v>290917.81</v>
      </c>
      <c r="N66" s="137">
        <v>297780.43</v>
      </c>
      <c r="O66" s="137">
        <v>255450.88</v>
      </c>
      <c r="P66" s="173">
        <v>298389.3</v>
      </c>
      <c r="Q66" s="164">
        <f t="shared" ref="Q66:Q73" si="15">SUM(E66:P66)</f>
        <v>2943311.82</v>
      </c>
      <c r="R66" s="132" t="b">
        <v>1</v>
      </c>
    </row>
    <row r="67" spans="2:18" x14ac:dyDescent="0.2">
      <c r="B67" s="695"/>
      <c r="C67" s="698"/>
      <c r="D67" s="136" t="s">
        <v>14</v>
      </c>
      <c r="E67" s="137">
        <v>101087.55</v>
      </c>
      <c r="F67" s="137">
        <v>79024.789999999994</v>
      </c>
      <c r="G67" s="137">
        <v>117758.34</v>
      </c>
      <c r="H67" s="137">
        <v>162896.26999999999</v>
      </c>
      <c r="I67" s="137">
        <v>144617.25</v>
      </c>
      <c r="J67" s="137">
        <v>123211.98999999999</v>
      </c>
      <c r="K67" s="137">
        <v>188394.58000000002</v>
      </c>
      <c r="L67" s="137">
        <v>149054.63</v>
      </c>
      <c r="M67" s="137">
        <v>138007.51999999999</v>
      </c>
      <c r="N67" s="137">
        <v>104958.95</v>
      </c>
      <c r="O67" s="137">
        <v>83641.63</v>
      </c>
      <c r="P67" s="173">
        <v>214626.49</v>
      </c>
      <c r="Q67" s="164">
        <f t="shared" si="15"/>
        <v>1607279.99</v>
      </c>
      <c r="R67" s="132" t="b">
        <v>1</v>
      </c>
    </row>
    <row r="68" spans="2:18" ht="16.5" thickBot="1" x14ac:dyDescent="0.25">
      <c r="B68" s="695"/>
      <c r="C68" s="698"/>
      <c r="D68" s="139" t="s">
        <v>72</v>
      </c>
      <c r="E68" s="140">
        <v>1768275.5799999998</v>
      </c>
      <c r="F68" s="140">
        <v>1839659.22</v>
      </c>
      <c r="G68" s="140">
        <v>2062607.54</v>
      </c>
      <c r="H68" s="140">
        <v>1980029.96</v>
      </c>
      <c r="I68" s="140">
        <v>2001525.02</v>
      </c>
      <c r="J68" s="140">
        <v>1982031.54</v>
      </c>
      <c r="K68" s="140">
        <v>2010257.42</v>
      </c>
      <c r="L68" s="140">
        <v>2071896.76</v>
      </c>
      <c r="M68" s="140">
        <v>2182492.77</v>
      </c>
      <c r="N68" s="140">
        <v>2305575.06</v>
      </c>
      <c r="O68" s="140">
        <v>2435516.38</v>
      </c>
      <c r="P68" s="174">
        <v>2484474.8699999996</v>
      </c>
      <c r="Q68" s="165">
        <f t="shared" si="15"/>
        <v>25124342.119999997</v>
      </c>
      <c r="R68" s="132" t="b">
        <v>1</v>
      </c>
    </row>
    <row r="69" spans="2:18" ht="17.25" hidden="1" thickTop="1" thickBot="1" x14ac:dyDescent="0.25">
      <c r="B69" s="695"/>
      <c r="C69" s="698"/>
      <c r="D69" s="142" t="s">
        <v>15</v>
      </c>
      <c r="E69" s="143">
        <v>0</v>
      </c>
      <c r="F69" s="143">
        <v>0</v>
      </c>
      <c r="G69" s="143">
        <v>0</v>
      </c>
      <c r="H69" s="143">
        <v>0</v>
      </c>
      <c r="I69" s="143">
        <v>0</v>
      </c>
      <c r="J69" s="143">
        <v>0</v>
      </c>
      <c r="K69" s="143">
        <v>0</v>
      </c>
      <c r="L69" s="143">
        <v>0</v>
      </c>
      <c r="M69" s="143">
        <v>0</v>
      </c>
      <c r="N69" s="143">
        <v>0</v>
      </c>
      <c r="O69" s="143">
        <v>0</v>
      </c>
      <c r="P69" s="175">
        <v>0</v>
      </c>
      <c r="Q69" s="166">
        <f t="shared" si="15"/>
        <v>0</v>
      </c>
      <c r="R69" s="132" t="b">
        <v>1</v>
      </c>
    </row>
    <row r="70" spans="2:18" ht="17.25" thickTop="1" thickBot="1" x14ac:dyDescent="0.25">
      <c r="B70" s="695"/>
      <c r="C70" s="715"/>
      <c r="D70" s="155" t="s">
        <v>73</v>
      </c>
      <c r="E70" s="145">
        <f>SUM(E65:E69)</f>
        <v>69033545.599999994</v>
      </c>
      <c r="F70" s="156">
        <f t="shared" ref="F70:P70" si="16">SUM(F65:F69)</f>
        <v>76433736.069999993</v>
      </c>
      <c r="G70" s="156">
        <f t="shared" si="16"/>
        <v>99137621.300000012</v>
      </c>
      <c r="H70" s="156">
        <f t="shared" si="16"/>
        <v>77376800.589999989</v>
      </c>
      <c r="I70" s="156">
        <f t="shared" si="16"/>
        <v>87755818.430000007</v>
      </c>
      <c r="J70" s="156">
        <f t="shared" si="16"/>
        <v>102869552.13000001</v>
      </c>
      <c r="K70" s="156">
        <f t="shared" si="16"/>
        <v>91025242.879999995</v>
      </c>
      <c r="L70" s="156">
        <f t="shared" si="16"/>
        <v>101111913.28000002</v>
      </c>
      <c r="M70" s="156">
        <f t="shared" si="16"/>
        <v>121566123.71999998</v>
      </c>
      <c r="N70" s="156">
        <f t="shared" si="16"/>
        <v>101070371.45</v>
      </c>
      <c r="O70" s="156">
        <f t="shared" si="16"/>
        <v>107262616.92999999</v>
      </c>
      <c r="P70" s="181">
        <f t="shared" si="16"/>
        <v>132091860.58999999</v>
      </c>
      <c r="Q70" s="170">
        <f t="shared" si="15"/>
        <v>1166735202.97</v>
      </c>
      <c r="R70" s="132" t="b">
        <v>1</v>
      </c>
    </row>
    <row r="71" spans="2:18" x14ac:dyDescent="0.2">
      <c r="B71" s="695"/>
      <c r="C71" s="704" t="s">
        <v>74</v>
      </c>
      <c r="D71" s="705"/>
      <c r="E71" s="137">
        <v>1580645.28</v>
      </c>
      <c r="F71" s="146">
        <v>433312.51</v>
      </c>
      <c r="G71" s="146">
        <v>136299.13</v>
      </c>
      <c r="H71" s="146">
        <v>0</v>
      </c>
      <c r="I71" s="146">
        <v>0</v>
      </c>
      <c r="J71" s="146">
        <v>0</v>
      </c>
      <c r="K71" s="146">
        <v>0</v>
      </c>
      <c r="L71" s="146">
        <v>0</v>
      </c>
      <c r="M71" s="146">
        <v>-118975.08</v>
      </c>
      <c r="N71" s="146">
        <v>0</v>
      </c>
      <c r="O71" s="146">
        <v>0</v>
      </c>
      <c r="P71" s="177">
        <v>-8509.59</v>
      </c>
      <c r="Q71" s="168">
        <f t="shared" si="15"/>
        <v>2022772.2499999998</v>
      </c>
      <c r="R71" s="132" t="b">
        <v>1</v>
      </c>
    </row>
    <row r="72" spans="2:18" ht="16.5" thickBot="1" x14ac:dyDescent="0.25">
      <c r="B72" s="695"/>
      <c r="C72" s="702" t="s">
        <v>75</v>
      </c>
      <c r="D72" s="703"/>
      <c r="E72" s="140">
        <v>67978.789999999994</v>
      </c>
      <c r="F72" s="140">
        <v>75719.360000000001</v>
      </c>
      <c r="G72" s="140">
        <v>98980.44</v>
      </c>
      <c r="H72" s="140">
        <v>50875.35</v>
      </c>
      <c r="I72" s="140">
        <v>103087.92</v>
      </c>
      <c r="J72" s="140">
        <v>131833.63</v>
      </c>
      <c r="K72" s="140">
        <v>74374.569999999992</v>
      </c>
      <c r="L72" s="140">
        <v>113218.59</v>
      </c>
      <c r="M72" s="140">
        <v>120997.67</v>
      </c>
      <c r="N72" s="140">
        <v>126616.18999999999</v>
      </c>
      <c r="O72" s="140">
        <v>172373.11000000002</v>
      </c>
      <c r="P72" s="174">
        <v>121954.23000000001</v>
      </c>
      <c r="Q72" s="165">
        <f t="shared" si="15"/>
        <v>1258009.8499999999</v>
      </c>
      <c r="R72" s="132" t="b">
        <v>1</v>
      </c>
    </row>
    <row r="73" spans="2:18" ht="16.5" thickTop="1" x14ac:dyDescent="0.2">
      <c r="B73" s="695"/>
      <c r="C73" s="704" t="s">
        <v>32</v>
      </c>
      <c r="D73" s="705"/>
      <c r="E73" s="148">
        <f>E70+E71+E72</f>
        <v>70682169.670000002</v>
      </c>
      <c r="F73" s="148">
        <f t="shared" ref="F73:P73" si="17">F70+F71+F72</f>
        <v>76942767.939999998</v>
      </c>
      <c r="G73" s="148">
        <f t="shared" si="17"/>
        <v>99372900.870000005</v>
      </c>
      <c r="H73" s="148">
        <f t="shared" si="17"/>
        <v>77427675.939999983</v>
      </c>
      <c r="I73" s="148">
        <f t="shared" si="17"/>
        <v>87858906.350000009</v>
      </c>
      <c r="J73" s="148">
        <f t="shared" si="17"/>
        <v>103001385.76000001</v>
      </c>
      <c r="K73" s="148">
        <f t="shared" si="17"/>
        <v>91099617.449999988</v>
      </c>
      <c r="L73" s="148">
        <f t="shared" si="17"/>
        <v>101225131.87000002</v>
      </c>
      <c r="M73" s="148">
        <f t="shared" si="17"/>
        <v>121568146.30999999</v>
      </c>
      <c r="N73" s="148">
        <f t="shared" si="17"/>
        <v>101196987.64</v>
      </c>
      <c r="O73" s="148">
        <f t="shared" si="17"/>
        <v>107434990.03999999</v>
      </c>
      <c r="P73" s="178">
        <f t="shared" si="17"/>
        <v>132205305.22999999</v>
      </c>
      <c r="Q73" s="168">
        <f t="shared" si="15"/>
        <v>1170015985.0699999</v>
      </c>
      <c r="R73" s="132" t="b">
        <v>1</v>
      </c>
    </row>
    <row r="74" spans="2:18" x14ac:dyDescent="0.2">
      <c r="B74" s="695"/>
      <c r="C74" s="716" t="s">
        <v>27</v>
      </c>
      <c r="D74" s="717"/>
      <c r="E74" s="149">
        <v>223370</v>
      </c>
      <c r="F74" s="149">
        <v>221675</v>
      </c>
      <c r="G74" s="149">
        <v>236304</v>
      </c>
      <c r="H74" s="149">
        <v>241027</v>
      </c>
      <c r="I74" s="149">
        <v>251529</v>
      </c>
      <c r="J74" s="149">
        <v>264041</v>
      </c>
      <c r="K74" s="149">
        <v>265062</v>
      </c>
      <c r="L74" s="149">
        <v>290898</v>
      </c>
      <c r="M74" s="149">
        <v>296675</v>
      </c>
      <c r="N74" s="149">
        <v>298918</v>
      </c>
      <c r="O74" s="149">
        <v>311848</v>
      </c>
      <c r="P74" s="179">
        <v>355845</v>
      </c>
      <c r="Q74" s="169">
        <f>AVERAGE(E74:P74)</f>
        <v>271432.66666666669</v>
      </c>
      <c r="R74" s="132" t="b">
        <v>1</v>
      </c>
    </row>
    <row r="75" spans="2:18" ht="16.5" thickBot="1" x14ac:dyDescent="0.25">
      <c r="B75" s="696"/>
      <c r="C75" s="708" t="s">
        <v>76</v>
      </c>
      <c r="D75" s="709"/>
      <c r="E75" s="153">
        <v>316.43537480413664</v>
      </c>
      <c r="F75" s="152">
        <v>347.0971825420097</v>
      </c>
      <c r="G75" s="152">
        <v>420.52991430530165</v>
      </c>
      <c r="H75" s="152">
        <v>321.24067403236972</v>
      </c>
      <c r="I75" s="152">
        <v>349.29931081505515</v>
      </c>
      <c r="J75" s="152">
        <v>390.09618112338615</v>
      </c>
      <c r="K75" s="153">
        <v>343.69173042533441</v>
      </c>
      <c r="L75" s="153">
        <v>347.97465733693605</v>
      </c>
      <c r="M75" s="153">
        <v>409.76875810230047</v>
      </c>
      <c r="N75" s="153">
        <v>338.54430860637365</v>
      </c>
      <c r="O75" s="153">
        <v>344.51075536799976</v>
      </c>
      <c r="P75" s="180">
        <v>371.52497640826761</v>
      </c>
      <c r="Q75" s="182">
        <f>Q73/Q74</f>
        <v>4310.5201722342426</v>
      </c>
      <c r="R75" s="132" t="b">
        <v>1</v>
      </c>
    </row>
    <row r="76" spans="2:18" x14ac:dyDescent="0.2">
      <c r="B76" s="693" t="s">
        <v>4</v>
      </c>
      <c r="C76" s="693"/>
      <c r="D76" s="693"/>
      <c r="E76" s="693"/>
      <c r="F76" s="693"/>
      <c r="G76" s="693"/>
      <c r="H76" s="693"/>
      <c r="I76" s="693"/>
      <c r="J76" s="693"/>
      <c r="K76" s="693"/>
      <c r="L76" s="693"/>
      <c r="M76" s="693"/>
      <c r="N76" s="693"/>
      <c r="O76" s="693"/>
      <c r="P76" s="693"/>
      <c r="Q76" s="693"/>
    </row>
    <row r="77" spans="2:18" ht="15.75" customHeight="1" x14ac:dyDescent="0.2">
      <c r="B77" s="694" t="s">
        <v>78</v>
      </c>
      <c r="C77" s="694"/>
      <c r="D77" s="694"/>
      <c r="E77" s="694"/>
      <c r="F77" s="694"/>
      <c r="G77" s="694"/>
      <c r="H77" s="694"/>
      <c r="I77" s="694"/>
      <c r="J77" s="694"/>
      <c r="K77" s="694"/>
      <c r="L77" s="694"/>
      <c r="M77" s="694"/>
      <c r="N77" s="694"/>
      <c r="O77" s="694"/>
      <c r="P77" s="694"/>
      <c r="Q77" s="694"/>
    </row>
    <row r="78" spans="2:18" ht="15.75" customHeight="1" x14ac:dyDescent="0.2">
      <c r="B78" s="711" t="s">
        <v>83</v>
      </c>
      <c r="C78" s="711"/>
      <c r="D78" s="711"/>
      <c r="E78" s="711"/>
      <c r="F78" s="711"/>
      <c r="G78" s="711"/>
      <c r="H78" s="711"/>
      <c r="I78" s="711"/>
      <c r="J78" s="711"/>
      <c r="K78" s="711"/>
      <c r="L78" s="711"/>
      <c r="M78" s="711"/>
      <c r="N78" s="711"/>
      <c r="O78" s="711"/>
      <c r="P78" s="711"/>
      <c r="Q78" s="711"/>
    </row>
    <row r="80" spans="2:18" ht="16.5" thickBot="1" x14ac:dyDescent="0.25">
      <c r="B80" s="712" t="s">
        <v>82</v>
      </c>
      <c r="C80" s="712"/>
      <c r="D80" s="712"/>
      <c r="E80" s="712"/>
      <c r="F80" s="712"/>
      <c r="G80" s="712"/>
      <c r="H80" s="712"/>
      <c r="I80" s="712"/>
      <c r="J80" s="712"/>
      <c r="K80" s="712"/>
      <c r="L80" s="712"/>
      <c r="M80" s="712"/>
      <c r="N80" s="712"/>
      <c r="O80" s="712"/>
      <c r="P80" s="712"/>
      <c r="Q80" s="712"/>
    </row>
    <row r="81" spans="2:17" ht="16.5" thickBot="1" x14ac:dyDescent="0.25">
      <c r="B81" s="128" t="s">
        <v>67</v>
      </c>
      <c r="C81" s="713" t="s">
        <v>11</v>
      </c>
      <c r="D81" s="714"/>
      <c r="E81" s="129">
        <v>42186</v>
      </c>
      <c r="F81" s="130">
        <v>42217</v>
      </c>
      <c r="G81" s="130">
        <v>42248</v>
      </c>
      <c r="H81" s="130">
        <v>42278</v>
      </c>
      <c r="I81" s="130">
        <v>42309</v>
      </c>
      <c r="J81" s="130">
        <v>42339</v>
      </c>
      <c r="K81" s="130">
        <v>42370</v>
      </c>
      <c r="L81" s="130">
        <v>42401</v>
      </c>
      <c r="M81" s="130">
        <v>42430</v>
      </c>
      <c r="N81" s="130">
        <v>42461</v>
      </c>
      <c r="O81" s="130">
        <v>42491</v>
      </c>
      <c r="P81" s="130">
        <v>42522</v>
      </c>
      <c r="Q81" s="131" t="s">
        <v>55</v>
      </c>
    </row>
    <row r="82" spans="2:17" x14ac:dyDescent="0.2">
      <c r="B82" s="710" t="s">
        <v>69</v>
      </c>
      <c r="C82" s="697" t="s">
        <v>70</v>
      </c>
      <c r="D82" s="157" t="s">
        <v>12</v>
      </c>
      <c r="E82" s="134"/>
      <c r="F82" s="134">
        <v>8566874.1500000004</v>
      </c>
      <c r="G82" s="134">
        <v>6861785.040000001</v>
      </c>
      <c r="H82" s="134">
        <v>7141601.4100000001</v>
      </c>
      <c r="I82" s="134"/>
      <c r="J82" s="134"/>
      <c r="K82" s="134"/>
      <c r="L82" s="134"/>
      <c r="M82" s="134"/>
      <c r="N82" s="134"/>
      <c r="O82" s="134"/>
      <c r="P82" s="134"/>
      <c r="Q82" s="135">
        <f>SUM(E82:P82)</f>
        <v>22570260.600000001</v>
      </c>
    </row>
    <row r="83" spans="2:17" x14ac:dyDescent="0.2">
      <c r="B83" s="695"/>
      <c r="C83" s="698"/>
      <c r="D83" s="158" t="s">
        <v>71</v>
      </c>
      <c r="E83" s="137"/>
      <c r="F83" s="137">
        <v>359.25</v>
      </c>
      <c r="G83" s="137">
        <v>491.29</v>
      </c>
      <c r="H83" s="137">
        <v>2271</v>
      </c>
      <c r="I83" s="137"/>
      <c r="J83" s="137"/>
      <c r="K83" s="137"/>
      <c r="L83" s="137"/>
      <c r="M83" s="137"/>
      <c r="N83" s="137"/>
      <c r="O83" s="137"/>
      <c r="P83" s="137"/>
      <c r="Q83" s="138">
        <f t="shared" ref="Q83:Q90" si="18">SUM(E83:P83)</f>
        <v>3121.54</v>
      </c>
    </row>
    <row r="84" spans="2:17" x14ac:dyDescent="0.2">
      <c r="B84" s="695"/>
      <c r="C84" s="698"/>
      <c r="D84" s="158" t="s">
        <v>14</v>
      </c>
      <c r="E84" s="137"/>
      <c r="F84" s="137">
        <v>0</v>
      </c>
      <c r="G84" s="137">
        <v>0</v>
      </c>
      <c r="H84" s="137">
        <v>0</v>
      </c>
      <c r="I84" s="137"/>
      <c r="J84" s="137"/>
      <c r="K84" s="137"/>
      <c r="L84" s="137"/>
      <c r="M84" s="137"/>
      <c r="N84" s="137"/>
      <c r="O84" s="137"/>
      <c r="P84" s="137"/>
      <c r="Q84" s="138">
        <f t="shared" si="18"/>
        <v>0</v>
      </c>
    </row>
    <row r="85" spans="2:17" x14ac:dyDescent="0.2">
      <c r="B85" s="695"/>
      <c r="C85" s="698"/>
      <c r="D85" s="158" t="s">
        <v>72</v>
      </c>
      <c r="E85" s="137"/>
      <c r="F85" s="137">
        <v>247224.83</v>
      </c>
      <c r="G85" s="137">
        <v>265894.2</v>
      </c>
      <c r="H85" s="137">
        <v>277106.90999999997</v>
      </c>
      <c r="I85" s="137"/>
      <c r="J85" s="137"/>
      <c r="K85" s="137"/>
      <c r="L85" s="137"/>
      <c r="M85" s="137"/>
      <c r="N85" s="137"/>
      <c r="O85" s="137"/>
      <c r="P85" s="137"/>
      <c r="Q85" s="138">
        <f t="shared" si="18"/>
        <v>790225.94</v>
      </c>
    </row>
    <row r="86" spans="2:17" ht="16.5" thickBot="1" x14ac:dyDescent="0.25">
      <c r="B86" s="695"/>
      <c r="C86" s="698"/>
      <c r="D86" s="159" t="s">
        <v>15</v>
      </c>
      <c r="E86" s="140"/>
      <c r="F86" s="140">
        <v>0</v>
      </c>
      <c r="G86" s="140">
        <v>0</v>
      </c>
      <c r="H86" s="140">
        <v>0</v>
      </c>
      <c r="I86" s="140"/>
      <c r="J86" s="140"/>
      <c r="K86" s="140"/>
      <c r="L86" s="140"/>
      <c r="M86" s="140"/>
      <c r="N86" s="140"/>
      <c r="O86" s="140"/>
      <c r="P86" s="140"/>
      <c r="Q86" s="141">
        <f t="shared" si="18"/>
        <v>0</v>
      </c>
    </row>
    <row r="87" spans="2:17" ht="16.5" thickTop="1" x14ac:dyDescent="0.2">
      <c r="B87" s="695"/>
      <c r="C87" s="699"/>
      <c r="D87" s="160" t="s">
        <v>73</v>
      </c>
      <c r="E87" s="148">
        <f>SUM(E82:E86)</f>
        <v>0</v>
      </c>
      <c r="F87" s="148">
        <f t="shared" ref="F87:P87" si="19">SUM(F82:F86)</f>
        <v>8814458.2300000004</v>
      </c>
      <c r="G87" s="148">
        <f t="shared" si="19"/>
        <v>7128170.5300000012</v>
      </c>
      <c r="H87" s="148">
        <f t="shared" si="19"/>
        <v>7420979.3200000003</v>
      </c>
      <c r="I87" s="148">
        <f t="shared" si="19"/>
        <v>0</v>
      </c>
      <c r="J87" s="148">
        <f t="shared" si="19"/>
        <v>0</v>
      </c>
      <c r="K87" s="148">
        <f t="shared" si="19"/>
        <v>0</v>
      </c>
      <c r="L87" s="148">
        <f t="shared" si="19"/>
        <v>0</v>
      </c>
      <c r="M87" s="148">
        <f t="shared" si="19"/>
        <v>0</v>
      </c>
      <c r="N87" s="148">
        <f t="shared" si="19"/>
        <v>0</v>
      </c>
      <c r="O87" s="148">
        <f t="shared" si="19"/>
        <v>0</v>
      </c>
      <c r="P87" s="148">
        <f t="shared" si="19"/>
        <v>0</v>
      </c>
      <c r="Q87" s="147">
        <f t="shared" si="18"/>
        <v>23363608.080000002</v>
      </c>
    </row>
    <row r="88" spans="2:17" x14ac:dyDescent="0.2">
      <c r="B88" s="695"/>
      <c r="C88" s="700" t="s">
        <v>74</v>
      </c>
      <c r="D88" s="701"/>
      <c r="E88" s="137"/>
      <c r="F88" s="137">
        <v>2054738.57</v>
      </c>
      <c r="G88" s="137">
        <v>2097869.7599999998</v>
      </c>
      <c r="H88" s="137">
        <v>2139782.15</v>
      </c>
      <c r="I88" s="137"/>
      <c r="J88" s="137"/>
      <c r="K88" s="137"/>
      <c r="L88" s="137"/>
      <c r="M88" s="137"/>
      <c r="N88" s="137"/>
      <c r="O88" s="137"/>
      <c r="P88" s="137"/>
      <c r="Q88" s="138">
        <f t="shared" si="18"/>
        <v>6292390.4800000004</v>
      </c>
    </row>
    <row r="89" spans="2:17" ht="16.5" thickBot="1" x14ac:dyDescent="0.25">
      <c r="B89" s="695"/>
      <c r="C89" s="702" t="s">
        <v>75</v>
      </c>
      <c r="D89" s="703"/>
      <c r="E89" s="140"/>
      <c r="F89" s="140">
        <v>8299.52</v>
      </c>
      <c r="G89" s="140">
        <v>2138.1</v>
      </c>
      <c r="H89" s="140">
        <v>6520.7</v>
      </c>
      <c r="I89" s="140"/>
      <c r="J89" s="140"/>
      <c r="K89" s="140"/>
      <c r="L89" s="140"/>
      <c r="M89" s="140"/>
      <c r="N89" s="140"/>
      <c r="O89" s="140"/>
      <c r="P89" s="140"/>
      <c r="Q89" s="141">
        <f t="shared" si="18"/>
        <v>16958.32</v>
      </c>
    </row>
    <row r="90" spans="2:17" ht="16.5" thickTop="1" x14ac:dyDescent="0.2">
      <c r="B90" s="695"/>
      <c r="C90" s="704" t="s">
        <v>32</v>
      </c>
      <c r="D90" s="705"/>
      <c r="E90" s="148">
        <f>E87+E88+E89</f>
        <v>0</v>
      </c>
      <c r="F90" s="148">
        <f t="shared" ref="F90:P90" si="20">F87+F88+F89</f>
        <v>10877496.32</v>
      </c>
      <c r="G90" s="148">
        <f t="shared" si="20"/>
        <v>9228178.3900000006</v>
      </c>
      <c r="H90" s="148">
        <f t="shared" si="20"/>
        <v>9567282.1699999999</v>
      </c>
      <c r="I90" s="148">
        <f t="shared" si="20"/>
        <v>0</v>
      </c>
      <c r="J90" s="148">
        <f t="shared" si="20"/>
        <v>0</v>
      </c>
      <c r="K90" s="148">
        <f t="shared" si="20"/>
        <v>0</v>
      </c>
      <c r="L90" s="148">
        <f t="shared" si="20"/>
        <v>0</v>
      </c>
      <c r="M90" s="148">
        <f t="shared" si="20"/>
        <v>0</v>
      </c>
      <c r="N90" s="148">
        <f t="shared" si="20"/>
        <v>0</v>
      </c>
      <c r="O90" s="148">
        <f t="shared" si="20"/>
        <v>0</v>
      </c>
      <c r="P90" s="148">
        <f t="shared" si="20"/>
        <v>0</v>
      </c>
      <c r="Q90" s="147">
        <f t="shared" si="18"/>
        <v>29672956.880000003</v>
      </c>
    </row>
    <row r="91" spans="2:17" x14ac:dyDescent="0.2">
      <c r="B91" s="695"/>
      <c r="C91" s="700" t="s">
        <v>27</v>
      </c>
      <c r="D91" s="701"/>
      <c r="E91" s="149"/>
      <c r="F91" s="149"/>
      <c r="G91" s="149"/>
      <c r="H91" s="149"/>
      <c r="I91" s="149"/>
      <c r="J91" s="149"/>
      <c r="K91" s="149"/>
      <c r="L91" s="149"/>
      <c r="M91" s="149"/>
      <c r="N91" s="149"/>
      <c r="O91" s="149"/>
      <c r="P91" s="149"/>
      <c r="Q91" s="150" t="e">
        <f>AVERAGE(E91:P91)</f>
        <v>#DIV/0!</v>
      </c>
    </row>
    <row r="92" spans="2:17" ht="16.5" thickBot="1" x14ac:dyDescent="0.25">
      <c r="B92" s="696"/>
      <c r="C92" s="708" t="s">
        <v>76</v>
      </c>
      <c r="D92" s="709"/>
      <c r="E92" s="151" t="e">
        <f>E90/E91</f>
        <v>#DIV/0!</v>
      </c>
      <c r="F92" s="152" t="e">
        <f t="shared" ref="F92:Q92" si="21">F90/F91</f>
        <v>#DIV/0!</v>
      </c>
      <c r="G92" s="152" t="e">
        <f t="shared" si="21"/>
        <v>#DIV/0!</v>
      </c>
      <c r="H92" s="152" t="e">
        <f t="shared" si="21"/>
        <v>#DIV/0!</v>
      </c>
      <c r="I92" s="152" t="e">
        <f t="shared" si="21"/>
        <v>#DIV/0!</v>
      </c>
      <c r="J92" s="152" t="e">
        <f t="shared" si="21"/>
        <v>#DIV/0!</v>
      </c>
      <c r="K92" s="153" t="e">
        <f t="shared" si="21"/>
        <v>#DIV/0!</v>
      </c>
      <c r="L92" s="153" t="e">
        <f t="shared" si="21"/>
        <v>#DIV/0!</v>
      </c>
      <c r="M92" s="153" t="e">
        <f t="shared" si="21"/>
        <v>#DIV/0!</v>
      </c>
      <c r="N92" s="153" t="e">
        <f t="shared" si="21"/>
        <v>#DIV/0!</v>
      </c>
      <c r="O92" s="153" t="e">
        <f t="shared" si="21"/>
        <v>#DIV/0!</v>
      </c>
      <c r="P92" s="153" t="e">
        <f t="shared" si="21"/>
        <v>#DIV/0!</v>
      </c>
      <c r="Q92" s="154" t="e">
        <f t="shared" si="21"/>
        <v>#DIV/0!</v>
      </c>
    </row>
    <row r="93" spans="2:17" x14ac:dyDescent="0.2">
      <c r="B93" s="710" t="s">
        <v>39</v>
      </c>
      <c r="C93" s="697" t="s">
        <v>70</v>
      </c>
      <c r="D93" s="157" t="s">
        <v>12</v>
      </c>
      <c r="E93" s="134"/>
      <c r="F93" s="134">
        <v>130421150.50999999</v>
      </c>
      <c r="G93" s="134">
        <v>108251703.80000001</v>
      </c>
      <c r="H93" s="134">
        <v>105164817.40999998</v>
      </c>
      <c r="I93" s="134"/>
      <c r="J93" s="134"/>
      <c r="K93" s="134"/>
      <c r="L93" s="134"/>
      <c r="M93" s="134"/>
      <c r="N93" s="134"/>
      <c r="O93" s="134"/>
      <c r="P93" s="134"/>
      <c r="Q93" s="135">
        <f>SUM(E93:P93)</f>
        <v>343837671.71999997</v>
      </c>
    </row>
    <row r="94" spans="2:17" x14ac:dyDescent="0.2">
      <c r="B94" s="695"/>
      <c r="C94" s="698"/>
      <c r="D94" s="158" t="s">
        <v>71</v>
      </c>
      <c r="E94" s="137"/>
      <c r="F94" s="137">
        <v>557663.2300000001</v>
      </c>
      <c r="G94" s="137">
        <v>405434.5</v>
      </c>
      <c r="H94" s="137">
        <v>386007.94</v>
      </c>
      <c r="I94" s="137"/>
      <c r="J94" s="137"/>
      <c r="K94" s="137"/>
      <c r="L94" s="137"/>
      <c r="M94" s="137"/>
      <c r="N94" s="137"/>
      <c r="O94" s="137"/>
      <c r="P94" s="137"/>
      <c r="Q94" s="138">
        <f t="shared" ref="Q94:Q101" si="22">SUM(E94:P94)</f>
        <v>1349105.6700000002</v>
      </c>
    </row>
    <row r="95" spans="2:17" x14ac:dyDescent="0.2">
      <c r="B95" s="695"/>
      <c r="C95" s="698"/>
      <c r="D95" s="158" t="s">
        <v>14</v>
      </c>
      <c r="E95" s="137"/>
      <c r="F95" s="137">
        <v>418115.25</v>
      </c>
      <c r="G95" s="137">
        <v>151718.98000000001</v>
      </c>
      <c r="H95" s="137">
        <v>284390.23</v>
      </c>
      <c r="I95" s="137"/>
      <c r="J95" s="137"/>
      <c r="K95" s="137"/>
      <c r="L95" s="137"/>
      <c r="M95" s="137"/>
      <c r="N95" s="137"/>
      <c r="O95" s="137"/>
      <c r="P95" s="137"/>
      <c r="Q95" s="138">
        <f t="shared" si="22"/>
        <v>854224.46</v>
      </c>
    </row>
    <row r="96" spans="2:17" x14ac:dyDescent="0.2">
      <c r="B96" s="695"/>
      <c r="C96" s="698"/>
      <c r="D96" s="158" t="s">
        <v>72</v>
      </c>
      <c r="E96" s="137"/>
      <c r="F96" s="137">
        <v>2407902.4500000002</v>
      </c>
      <c r="G96" s="137">
        <v>2653267.9500000002</v>
      </c>
      <c r="H96" s="137">
        <v>2718511.28</v>
      </c>
      <c r="I96" s="137"/>
      <c r="J96" s="137"/>
      <c r="K96" s="137"/>
      <c r="L96" s="137"/>
      <c r="M96" s="137"/>
      <c r="N96" s="137"/>
      <c r="O96" s="137"/>
      <c r="P96" s="137"/>
      <c r="Q96" s="138">
        <f t="shared" si="22"/>
        <v>7779681.6799999997</v>
      </c>
    </row>
    <row r="97" spans="2:17" ht="16.5" thickBot="1" x14ac:dyDescent="0.25">
      <c r="B97" s="695"/>
      <c r="C97" s="698"/>
      <c r="D97" s="159" t="s">
        <v>15</v>
      </c>
      <c r="E97" s="140"/>
      <c r="F97" s="140">
        <v>0</v>
      </c>
      <c r="G97" s="140">
        <v>0</v>
      </c>
      <c r="H97" s="140">
        <v>0</v>
      </c>
      <c r="I97" s="140"/>
      <c r="J97" s="140"/>
      <c r="K97" s="140"/>
      <c r="L97" s="140"/>
      <c r="M97" s="140"/>
      <c r="N97" s="140"/>
      <c r="O97" s="140"/>
      <c r="P97" s="140"/>
      <c r="Q97" s="141">
        <f t="shared" si="22"/>
        <v>0</v>
      </c>
    </row>
    <row r="98" spans="2:17" ht="16.5" thickTop="1" x14ac:dyDescent="0.2">
      <c r="B98" s="695"/>
      <c r="C98" s="699"/>
      <c r="D98" s="160" t="s">
        <v>73</v>
      </c>
      <c r="E98" s="148">
        <f>SUM(E93:E97)</f>
        <v>0</v>
      </c>
      <c r="F98" s="148">
        <f t="shared" ref="F98:P98" si="23">SUM(F93:F97)</f>
        <v>133804831.44</v>
      </c>
      <c r="G98" s="148">
        <f t="shared" si="23"/>
        <v>111462125.23000002</v>
      </c>
      <c r="H98" s="148">
        <f t="shared" si="23"/>
        <v>108553726.85999998</v>
      </c>
      <c r="I98" s="148">
        <f t="shared" si="23"/>
        <v>0</v>
      </c>
      <c r="J98" s="148">
        <f t="shared" si="23"/>
        <v>0</v>
      </c>
      <c r="K98" s="148">
        <f t="shared" si="23"/>
        <v>0</v>
      </c>
      <c r="L98" s="148">
        <f t="shared" si="23"/>
        <v>0</v>
      </c>
      <c r="M98" s="148">
        <f t="shared" si="23"/>
        <v>0</v>
      </c>
      <c r="N98" s="148">
        <f t="shared" si="23"/>
        <v>0</v>
      </c>
      <c r="O98" s="148">
        <f t="shared" si="23"/>
        <v>0</v>
      </c>
      <c r="P98" s="148">
        <f t="shared" si="23"/>
        <v>0</v>
      </c>
      <c r="Q98" s="147">
        <f t="shared" si="22"/>
        <v>353820683.52999997</v>
      </c>
    </row>
    <row r="99" spans="2:17" x14ac:dyDescent="0.2">
      <c r="B99" s="695"/>
      <c r="C99" s="700" t="s">
        <v>74</v>
      </c>
      <c r="D99" s="701"/>
      <c r="E99" s="137"/>
      <c r="F99" s="137">
        <v>19674016.100000001</v>
      </c>
      <c r="G99" s="137">
        <v>20238774.77</v>
      </c>
      <c r="H99" s="137">
        <v>20313196.379999999</v>
      </c>
      <c r="I99" s="137"/>
      <c r="J99" s="137"/>
      <c r="K99" s="137"/>
      <c r="L99" s="137"/>
      <c r="M99" s="137"/>
      <c r="N99" s="137"/>
      <c r="O99" s="137"/>
      <c r="P99" s="137"/>
      <c r="Q99" s="138">
        <f t="shared" si="22"/>
        <v>60225987.25</v>
      </c>
    </row>
    <row r="100" spans="2:17" ht="16.5" thickBot="1" x14ac:dyDescent="0.25">
      <c r="B100" s="695"/>
      <c r="C100" s="702" t="s">
        <v>75</v>
      </c>
      <c r="D100" s="703"/>
      <c r="E100" s="140"/>
      <c r="F100" s="140">
        <v>179155.64</v>
      </c>
      <c r="G100" s="140">
        <v>90850.59</v>
      </c>
      <c r="H100" s="140">
        <v>169150.83</v>
      </c>
      <c r="I100" s="140"/>
      <c r="J100" s="140"/>
      <c r="K100" s="140"/>
      <c r="L100" s="140"/>
      <c r="M100" s="140"/>
      <c r="N100" s="140"/>
      <c r="O100" s="140"/>
      <c r="P100" s="140"/>
      <c r="Q100" s="141">
        <f t="shared" si="22"/>
        <v>439157.05999999994</v>
      </c>
    </row>
    <row r="101" spans="2:17" ht="16.5" thickTop="1" x14ac:dyDescent="0.2">
      <c r="B101" s="695"/>
      <c r="C101" s="704" t="s">
        <v>32</v>
      </c>
      <c r="D101" s="705"/>
      <c r="E101" s="148">
        <f>E98+E99+E100</f>
        <v>0</v>
      </c>
      <c r="F101" s="148">
        <f t="shared" ref="F101:P101" si="24">F98+F99+F100</f>
        <v>153658003.17999998</v>
      </c>
      <c r="G101" s="148">
        <f t="shared" si="24"/>
        <v>131791750.59000002</v>
      </c>
      <c r="H101" s="148">
        <f t="shared" si="24"/>
        <v>129036074.06999998</v>
      </c>
      <c r="I101" s="148">
        <f t="shared" si="24"/>
        <v>0</v>
      </c>
      <c r="J101" s="148">
        <f t="shared" si="24"/>
        <v>0</v>
      </c>
      <c r="K101" s="148">
        <f t="shared" si="24"/>
        <v>0</v>
      </c>
      <c r="L101" s="148">
        <f t="shared" si="24"/>
        <v>0</v>
      </c>
      <c r="M101" s="148">
        <f t="shared" si="24"/>
        <v>0</v>
      </c>
      <c r="N101" s="148">
        <f t="shared" si="24"/>
        <v>0</v>
      </c>
      <c r="O101" s="148">
        <f t="shared" si="24"/>
        <v>0</v>
      </c>
      <c r="P101" s="148">
        <f t="shared" si="24"/>
        <v>0</v>
      </c>
      <c r="Q101" s="147">
        <f t="shared" si="22"/>
        <v>414485827.83999997</v>
      </c>
    </row>
    <row r="102" spans="2:17" x14ac:dyDescent="0.2">
      <c r="B102" s="695"/>
      <c r="C102" s="700" t="s">
        <v>27</v>
      </c>
      <c r="D102" s="701"/>
      <c r="E102" s="149"/>
      <c r="F102" s="149"/>
      <c r="G102" s="149"/>
      <c r="H102" s="149"/>
      <c r="I102" s="149"/>
      <c r="J102" s="149"/>
      <c r="K102" s="149"/>
      <c r="L102" s="149"/>
      <c r="M102" s="149"/>
      <c r="N102" s="149"/>
      <c r="O102" s="149"/>
      <c r="P102" s="149"/>
      <c r="Q102" s="150" t="e">
        <f>AVERAGE(E102:P102)</f>
        <v>#DIV/0!</v>
      </c>
    </row>
    <row r="103" spans="2:17" ht="16.5" thickBot="1" x14ac:dyDescent="0.25">
      <c r="B103" s="696"/>
      <c r="C103" s="706" t="s">
        <v>76</v>
      </c>
      <c r="D103" s="707"/>
      <c r="E103" s="151" t="e">
        <f>E101/E102</f>
        <v>#DIV/0!</v>
      </c>
      <c r="F103" s="152" t="e">
        <f t="shared" ref="F103:Q103" si="25">F101/F102</f>
        <v>#DIV/0!</v>
      </c>
      <c r="G103" s="152" t="e">
        <f t="shared" si="25"/>
        <v>#DIV/0!</v>
      </c>
      <c r="H103" s="152" t="e">
        <f t="shared" si="25"/>
        <v>#DIV/0!</v>
      </c>
      <c r="I103" s="152" t="e">
        <f t="shared" si="25"/>
        <v>#DIV/0!</v>
      </c>
      <c r="J103" s="152" t="e">
        <f t="shared" si="25"/>
        <v>#DIV/0!</v>
      </c>
      <c r="K103" s="153" t="e">
        <f t="shared" si="25"/>
        <v>#DIV/0!</v>
      </c>
      <c r="L103" s="153" t="e">
        <f t="shared" si="25"/>
        <v>#DIV/0!</v>
      </c>
      <c r="M103" s="153" t="e">
        <f t="shared" si="25"/>
        <v>#DIV/0!</v>
      </c>
      <c r="N103" s="153" t="e">
        <f t="shared" si="25"/>
        <v>#DIV/0!</v>
      </c>
      <c r="O103" s="153" t="e">
        <f t="shared" si="25"/>
        <v>#DIV/0!</v>
      </c>
      <c r="P103" s="153" t="e">
        <f t="shared" si="25"/>
        <v>#DIV/0!</v>
      </c>
      <c r="Q103" s="154" t="e">
        <f t="shared" si="25"/>
        <v>#DIV/0!</v>
      </c>
    </row>
    <row r="104" spans="2:17" x14ac:dyDescent="0.2">
      <c r="B104" s="695" t="s">
        <v>77</v>
      </c>
      <c r="C104" s="697" t="s">
        <v>70</v>
      </c>
      <c r="D104" s="160" t="s">
        <v>12</v>
      </c>
      <c r="E104" s="134">
        <f t="shared" ref="E104:P104" si="26">E82+E93</f>
        <v>0</v>
      </c>
      <c r="F104" s="134">
        <f t="shared" si="26"/>
        <v>138988024.66</v>
      </c>
      <c r="G104" s="134">
        <f t="shared" si="26"/>
        <v>115113488.84000002</v>
      </c>
      <c r="H104" s="134">
        <f t="shared" si="26"/>
        <v>112306418.81999998</v>
      </c>
      <c r="I104" s="134">
        <f t="shared" si="26"/>
        <v>0</v>
      </c>
      <c r="J104" s="134">
        <f t="shared" si="26"/>
        <v>0</v>
      </c>
      <c r="K104" s="134">
        <f t="shared" si="26"/>
        <v>0</v>
      </c>
      <c r="L104" s="134">
        <f t="shared" si="26"/>
        <v>0</v>
      </c>
      <c r="M104" s="134">
        <f t="shared" si="26"/>
        <v>0</v>
      </c>
      <c r="N104" s="134">
        <f t="shared" si="26"/>
        <v>0</v>
      </c>
      <c r="O104" s="134">
        <f t="shared" si="26"/>
        <v>0</v>
      </c>
      <c r="P104" s="134">
        <f t="shared" si="26"/>
        <v>0</v>
      </c>
      <c r="Q104" s="135">
        <f>SUM(E104:P104)</f>
        <v>366407932.31999999</v>
      </c>
    </row>
    <row r="105" spans="2:17" x14ac:dyDescent="0.2">
      <c r="B105" s="695"/>
      <c r="C105" s="698"/>
      <c r="D105" s="158" t="s">
        <v>71</v>
      </c>
      <c r="E105" s="137">
        <f t="shared" ref="E105:P108" si="27">E83+E94</f>
        <v>0</v>
      </c>
      <c r="F105" s="137">
        <f t="shared" si="27"/>
        <v>558022.4800000001</v>
      </c>
      <c r="G105" s="137">
        <f t="shared" si="27"/>
        <v>405925.79</v>
      </c>
      <c r="H105" s="137">
        <f t="shared" si="27"/>
        <v>388278.94</v>
      </c>
      <c r="I105" s="137">
        <f t="shared" si="27"/>
        <v>0</v>
      </c>
      <c r="J105" s="137">
        <f t="shared" si="27"/>
        <v>0</v>
      </c>
      <c r="K105" s="137">
        <f t="shared" si="27"/>
        <v>0</v>
      </c>
      <c r="L105" s="137">
        <f t="shared" si="27"/>
        <v>0</v>
      </c>
      <c r="M105" s="137">
        <f t="shared" si="27"/>
        <v>0</v>
      </c>
      <c r="N105" s="137">
        <f t="shared" si="27"/>
        <v>0</v>
      </c>
      <c r="O105" s="137">
        <f t="shared" si="27"/>
        <v>0</v>
      </c>
      <c r="P105" s="137">
        <f t="shared" si="27"/>
        <v>0</v>
      </c>
      <c r="Q105" s="138">
        <f t="shared" ref="Q105:Q112" si="28">SUM(E105:P105)</f>
        <v>1352227.21</v>
      </c>
    </row>
    <row r="106" spans="2:17" x14ac:dyDescent="0.2">
      <c r="B106" s="695"/>
      <c r="C106" s="698"/>
      <c r="D106" s="158" t="s">
        <v>14</v>
      </c>
      <c r="E106" s="137">
        <f t="shared" si="27"/>
        <v>0</v>
      </c>
      <c r="F106" s="137">
        <f t="shared" si="27"/>
        <v>418115.25</v>
      </c>
      <c r="G106" s="137">
        <f t="shared" si="27"/>
        <v>151718.98000000001</v>
      </c>
      <c r="H106" s="137">
        <f t="shared" si="27"/>
        <v>284390.23</v>
      </c>
      <c r="I106" s="137">
        <f t="shared" si="27"/>
        <v>0</v>
      </c>
      <c r="J106" s="137">
        <f t="shared" si="27"/>
        <v>0</v>
      </c>
      <c r="K106" s="137">
        <f t="shared" si="27"/>
        <v>0</v>
      </c>
      <c r="L106" s="137">
        <f t="shared" si="27"/>
        <v>0</v>
      </c>
      <c r="M106" s="137">
        <f t="shared" si="27"/>
        <v>0</v>
      </c>
      <c r="N106" s="137">
        <f t="shared" si="27"/>
        <v>0</v>
      </c>
      <c r="O106" s="137">
        <f t="shared" si="27"/>
        <v>0</v>
      </c>
      <c r="P106" s="137">
        <f t="shared" si="27"/>
        <v>0</v>
      </c>
      <c r="Q106" s="138">
        <f t="shared" si="28"/>
        <v>854224.46</v>
      </c>
    </row>
    <row r="107" spans="2:17" x14ac:dyDescent="0.2">
      <c r="B107" s="695"/>
      <c r="C107" s="698"/>
      <c r="D107" s="158" t="s">
        <v>72</v>
      </c>
      <c r="E107" s="137">
        <f t="shared" si="27"/>
        <v>0</v>
      </c>
      <c r="F107" s="137">
        <f t="shared" si="27"/>
        <v>2655127.2800000003</v>
      </c>
      <c r="G107" s="137">
        <f t="shared" si="27"/>
        <v>2919162.1500000004</v>
      </c>
      <c r="H107" s="137">
        <f t="shared" si="27"/>
        <v>2995618.19</v>
      </c>
      <c r="I107" s="137">
        <f t="shared" si="27"/>
        <v>0</v>
      </c>
      <c r="J107" s="137">
        <f t="shared" si="27"/>
        <v>0</v>
      </c>
      <c r="K107" s="137">
        <f t="shared" si="27"/>
        <v>0</v>
      </c>
      <c r="L107" s="137">
        <f t="shared" si="27"/>
        <v>0</v>
      </c>
      <c r="M107" s="137">
        <f t="shared" si="27"/>
        <v>0</v>
      </c>
      <c r="N107" s="137">
        <f t="shared" si="27"/>
        <v>0</v>
      </c>
      <c r="O107" s="137">
        <f t="shared" si="27"/>
        <v>0</v>
      </c>
      <c r="P107" s="137">
        <f t="shared" si="27"/>
        <v>0</v>
      </c>
      <c r="Q107" s="138">
        <f t="shared" si="28"/>
        <v>8569907.620000001</v>
      </c>
    </row>
    <row r="108" spans="2:17" ht="16.5" thickBot="1" x14ac:dyDescent="0.25">
      <c r="B108" s="695"/>
      <c r="C108" s="698"/>
      <c r="D108" s="159" t="s">
        <v>15</v>
      </c>
      <c r="E108" s="140">
        <f t="shared" si="27"/>
        <v>0</v>
      </c>
      <c r="F108" s="140">
        <f t="shared" si="27"/>
        <v>0</v>
      </c>
      <c r="G108" s="140">
        <f t="shared" si="27"/>
        <v>0</v>
      </c>
      <c r="H108" s="140">
        <f t="shared" si="27"/>
        <v>0</v>
      </c>
      <c r="I108" s="140">
        <f t="shared" si="27"/>
        <v>0</v>
      </c>
      <c r="J108" s="140">
        <f t="shared" si="27"/>
        <v>0</v>
      </c>
      <c r="K108" s="140">
        <f t="shared" si="27"/>
        <v>0</v>
      </c>
      <c r="L108" s="140">
        <f t="shared" si="27"/>
        <v>0</v>
      </c>
      <c r="M108" s="140">
        <f t="shared" si="27"/>
        <v>0</v>
      </c>
      <c r="N108" s="140">
        <f t="shared" si="27"/>
        <v>0</v>
      </c>
      <c r="O108" s="140">
        <f t="shared" si="27"/>
        <v>0</v>
      </c>
      <c r="P108" s="140">
        <f t="shared" si="27"/>
        <v>0</v>
      </c>
      <c r="Q108" s="141">
        <f t="shared" si="28"/>
        <v>0</v>
      </c>
    </row>
    <row r="109" spans="2:17" ht="16.5" thickTop="1" x14ac:dyDescent="0.2">
      <c r="B109" s="695"/>
      <c r="C109" s="699"/>
      <c r="D109" s="160" t="s">
        <v>73</v>
      </c>
      <c r="E109" s="148">
        <f>SUM(E104:E108)</f>
        <v>0</v>
      </c>
      <c r="F109" s="148">
        <f t="shared" ref="F109:P109" si="29">SUM(F104:F108)</f>
        <v>142619289.66999999</v>
      </c>
      <c r="G109" s="148">
        <f t="shared" si="29"/>
        <v>118590295.76000004</v>
      </c>
      <c r="H109" s="148">
        <f t="shared" si="29"/>
        <v>115974706.17999998</v>
      </c>
      <c r="I109" s="148">
        <f t="shared" si="29"/>
        <v>0</v>
      </c>
      <c r="J109" s="148">
        <f t="shared" si="29"/>
        <v>0</v>
      </c>
      <c r="K109" s="148">
        <f t="shared" si="29"/>
        <v>0</v>
      </c>
      <c r="L109" s="148">
        <f t="shared" si="29"/>
        <v>0</v>
      </c>
      <c r="M109" s="148">
        <f t="shared" si="29"/>
        <v>0</v>
      </c>
      <c r="N109" s="148">
        <f t="shared" si="29"/>
        <v>0</v>
      </c>
      <c r="O109" s="148">
        <f t="shared" si="29"/>
        <v>0</v>
      </c>
      <c r="P109" s="148">
        <f t="shared" si="29"/>
        <v>0</v>
      </c>
      <c r="Q109" s="147">
        <f t="shared" si="28"/>
        <v>377184291.61000001</v>
      </c>
    </row>
    <row r="110" spans="2:17" x14ac:dyDescent="0.2">
      <c r="B110" s="695"/>
      <c r="C110" s="700" t="s">
        <v>74</v>
      </c>
      <c r="D110" s="701"/>
      <c r="E110" s="137">
        <f>E88+E99</f>
        <v>0</v>
      </c>
      <c r="F110" s="137">
        <f t="shared" ref="F110:J111" si="30">F88+F99</f>
        <v>21728754.670000002</v>
      </c>
      <c r="G110" s="137">
        <f t="shared" si="30"/>
        <v>22336644.530000001</v>
      </c>
      <c r="H110" s="137">
        <f t="shared" si="30"/>
        <v>22452978.529999997</v>
      </c>
      <c r="I110" s="137">
        <f t="shared" si="30"/>
        <v>0</v>
      </c>
      <c r="J110" s="137">
        <f t="shared" si="30"/>
        <v>0</v>
      </c>
      <c r="K110" s="137">
        <f>K88+K99</f>
        <v>0</v>
      </c>
      <c r="L110" s="137">
        <f t="shared" ref="L110:P111" si="31">L88+L99</f>
        <v>0</v>
      </c>
      <c r="M110" s="137">
        <f t="shared" si="31"/>
        <v>0</v>
      </c>
      <c r="N110" s="137">
        <f t="shared" si="31"/>
        <v>0</v>
      </c>
      <c r="O110" s="137">
        <f t="shared" si="31"/>
        <v>0</v>
      </c>
      <c r="P110" s="137">
        <f t="shared" si="31"/>
        <v>0</v>
      </c>
      <c r="Q110" s="138">
        <f t="shared" si="28"/>
        <v>66518377.730000004</v>
      </c>
    </row>
    <row r="111" spans="2:17" ht="16.5" thickBot="1" x14ac:dyDescent="0.25">
      <c r="B111" s="695"/>
      <c r="C111" s="702" t="s">
        <v>75</v>
      </c>
      <c r="D111" s="703"/>
      <c r="E111" s="140">
        <f>E89+E100</f>
        <v>0</v>
      </c>
      <c r="F111" s="140">
        <f t="shared" si="30"/>
        <v>187455.16</v>
      </c>
      <c r="G111" s="140">
        <f t="shared" si="30"/>
        <v>92988.69</v>
      </c>
      <c r="H111" s="140">
        <f t="shared" si="30"/>
        <v>175671.53</v>
      </c>
      <c r="I111" s="140">
        <f t="shared" si="30"/>
        <v>0</v>
      </c>
      <c r="J111" s="140">
        <f t="shared" si="30"/>
        <v>0</v>
      </c>
      <c r="K111" s="140">
        <f>K89+K100</f>
        <v>0</v>
      </c>
      <c r="L111" s="140">
        <f t="shared" si="31"/>
        <v>0</v>
      </c>
      <c r="M111" s="140">
        <f t="shared" si="31"/>
        <v>0</v>
      </c>
      <c r="N111" s="140">
        <f t="shared" si="31"/>
        <v>0</v>
      </c>
      <c r="O111" s="140">
        <f t="shared" si="31"/>
        <v>0</v>
      </c>
      <c r="P111" s="140">
        <f t="shared" si="31"/>
        <v>0</v>
      </c>
      <c r="Q111" s="141">
        <f t="shared" si="28"/>
        <v>456115.38</v>
      </c>
    </row>
    <row r="112" spans="2:17" ht="16.5" thickTop="1" x14ac:dyDescent="0.2">
      <c r="B112" s="695"/>
      <c r="C112" s="704" t="s">
        <v>32</v>
      </c>
      <c r="D112" s="705"/>
      <c r="E112" s="148">
        <f>E109+E110+E111</f>
        <v>0</v>
      </c>
      <c r="F112" s="148">
        <f t="shared" ref="F112:P112" si="32">F109+F110+F111</f>
        <v>164535499.49999997</v>
      </c>
      <c r="G112" s="148">
        <f t="shared" si="32"/>
        <v>141019928.98000002</v>
      </c>
      <c r="H112" s="148">
        <f t="shared" si="32"/>
        <v>138603356.23999998</v>
      </c>
      <c r="I112" s="148">
        <f t="shared" si="32"/>
        <v>0</v>
      </c>
      <c r="J112" s="148">
        <f t="shared" si="32"/>
        <v>0</v>
      </c>
      <c r="K112" s="148">
        <f t="shared" si="32"/>
        <v>0</v>
      </c>
      <c r="L112" s="148">
        <f t="shared" si="32"/>
        <v>0</v>
      </c>
      <c r="M112" s="148">
        <f t="shared" si="32"/>
        <v>0</v>
      </c>
      <c r="N112" s="148">
        <f t="shared" si="32"/>
        <v>0</v>
      </c>
      <c r="O112" s="148">
        <f t="shared" si="32"/>
        <v>0</v>
      </c>
      <c r="P112" s="148">
        <f t="shared" si="32"/>
        <v>0</v>
      </c>
      <c r="Q112" s="147">
        <f t="shared" si="28"/>
        <v>444158784.72000003</v>
      </c>
    </row>
    <row r="113" spans="2:17" x14ac:dyDescent="0.2">
      <c r="B113" s="695"/>
      <c r="C113" s="700" t="s">
        <v>27</v>
      </c>
      <c r="D113" s="701"/>
      <c r="E113" s="149">
        <f>E91+E102</f>
        <v>0</v>
      </c>
      <c r="F113" s="149">
        <f t="shared" ref="F113:P113" si="33">F91+F102</f>
        <v>0</v>
      </c>
      <c r="G113" s="149">
        <f t="shared" si="33"/>
        <v>0</v>
      </c>
      <c r="H113" s="149">
        <f t="shared" si="33"/>
        <v>0</v>
      </c>
      <c r="I113" s="149">
        <f t="shared" si="33"/>
        <v>0</v>
      </c>
      <c r="J113" s="149">
        <f t="shared" si="33"/>
        <v>0</v>
      </c>
      <c r="K113" s="149">
        <f t="shared" si="33"/>
        <v>0</v>
      </c>
      <c r="L113" s="149">
        <f t="shared" si="33"/>
        <v>0</v>
      </c>
      <c r="M113" s="149">
        <f t="shared" si="33"/>
        <v>0</v>
      </c>
      <c r="N113" s="149">
        <f t="shared" si="33"/>
        <v>0</v>
      </c>
      <c r="O113" s="149">
        <f t="shared" si="33"/>
        <v>0</v>
      </c>
      <c r="P113" s="149">
        <f t="shared" si="33"/>
        <v>0</v>
      </c>
      <c r="Q113" s="150">
        <f>AVERAGE(E113:P113)</f>
        <v>0</v>
      </c>
    </row>
    <row r="114" spans="2:17" ht="16.5" thickBot="1" x14ac:dyDescent="0.25">
      <c r="B114" s="696"/>
      <c r="C114" s="706" t="s">
        <v>76</v>
      </c>
      <c r="D114" s="707"/>
      <c r="E114" s="151" t="e">
        <f>E112/E113</f>
        <v>#DIV/0!</v>
      </c>
      <c r="F114" s="152" t="e">
        <f t="shared" ref="F114:Q114" si="34">F112/F113</f>
        <v>#DIV/0!</v>
      </c>
      <c r="G114" s="152" t="e">
        <f t="shared" si="34"/>
        <v>#DIV/0!</v>
      </c>
      <c r="H114" s="152" t="e">
        <f t="shared" si="34"/>
        <v>#DIV/0!</v>
      </c>
      <c r="I114" s="152" t="e">
        <f t="shared" si="34"/>
        <v>#DIV/0!</v>
      </c>
      <c r="J114" s="152" t="e">
        <f t="shared" si="34"/>
        <v>#DIV/0!</v>
      </c>
      <c r="K114" s="153" t="e">
        <f t="shared" si="34"/>
        <v>#DIV/0!</v>
      </c>
      <c r="L114" s="153" t="e">
        <f t="shared" si="34"/>
        <v>#DIV/0!</v>
      </c>
      <c r="M114" s="153" t="e">
        <f t="shared" si="34"/>
        <v>#DIV/0!</v>
      </c>
      <c r="N114" s="153" t="e">
        <f t="shared" si="34"/>
        <v>#DIV/0!</v>
      </c>
      <c r="O114" s="153" t="e">
        <f t="shared" si="34"/>
        <v>#DIV/0!</v>
      </c>
      <c r="P114" s="153" t="e">
        <f t="shared" si="34"/>
        <v>#DIV/0!</v>
      </c>
      <c r="Q114" s="154" t="e">
        <f t="shared" si="34"/>
        <v>#DIV/0!</v>
      </c>
    </row>
    <row r="115" spans="2:17" x14ac:dyDescent="0.2">
      <c r="B115" s="693" t="s">
        <v>4</v>
      </c>
      <c r="C115" s="693"/>
      <c r="D115" s="693"/>
      <c r="E115" s="693"/>
      <c r="F115" s="693"/>
      <c r="G115" s="693"/>
      <c r="H115" s="693"/>
      <c r="I115" s="693"/>
      <c r="J115" s="693"/>
      <c r="K115" s="693"/>
      <c r="L115" s="693"/>
      <c r="M115" s="693"/>
      <c r="N115" s="693"/>
      <c r="O115" s="693"/>
      <c r="P115" s="693"/>
      <c r="Q115" s="693"/>
    </row>
    <row r="116" spans="2:17" x14ac:dyDescent="0.2">
      <c r="B116" s="694" t="s">
        <v>78</v>
      </c>
      <c r="C116" s="694"/>
      <c r="D116" s="694"/>
      <c r="E116" s="694"/>
      <c r="F116" s="694"/>
      <c r="G116" s="694"/>
      <c r="H116" s="694"/>
      <c r="I116" s="694"/>
      <c r="J116" s="694"/>
      <c r="K116" s="694"/>
      <c r="L116" s="694"/>
      <c r="M116" s="694"/>
      <c r="N116" s="694"/>
      <c r="O116" s="694"/>
      <c r="P116" s="694"/>
      <c r="Q116" s="694"/>
    </row>
    <row r="117" spans="2:17" x14ac:dyDescent="0.2">
      <c r="B117" s="694" t="s">
        <v>79</v>
      </c>
      <c r="C117" s="694"/>
      <c r="D117" s="694"/>
      <c r="E117" s="694"/>
      <c r="F117" s="694"/>
      <c r="G117" s="694"/>
      <c r="H117" s="694"/>
      <c r="I117" s="694"/>
      <c r="J117" s="694"/>
      <c r="K117" s="694"/>
      <c r="L117" s="694"/>
      <c r="M117" s="694"/>
      <c r="N117" s="694"/>
      <c r="O117" s="694"/>
      <c r="P117" s="694"/>
      <c r="Q117" s="694"/>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0" bestFit="1" customWidth="1"/>
    <col min="2" max="3" width="9.140625" style="9"/>
    <col min="4" max="16384" width="9.140625" style="8"/>
  </cols>
  <sheetData>
    <row r="1" spans="1:3" x14ac:dyDescent="0.25">
      <c r="B1" s="9" t="s">
        <v>17</v>
      </c>
      <c r="C1" s="9" t="s">
        <v>18</v>
      </c>
    </row>
    <row r="2" spans="1:3" x14ac:dyDescent="0.25">
      <c r="A2" s="10">
        <v>39630</v>
      </c>
      <c r="B2" s="9" t="e">
        <f>#REF!</f>
        <v>#REF!</v>
      </c>
      <c r="C2" s="9" t="e">
        <f>'CBHP Caseload'!#REF!+'CBHP Caseload'!#REF!</f>
        <v>#REF!</v>
      </c>
    </row>
    <row r="3" spans="1:3" x14ac:dyDescent="0.25">
      <c r="A3" s="10">
        <v>39661</v>
      </c>
      <c r="B3" s="9" t="e">
        <f>#REF!</f>
        <v>#REF!</v>
      </c>
      <c r="C3" s="9" t="e">
        <f>'CBHP Caseload'!#REF!+'CBHP Caseload'!#REF!</f>
        <v>#REF!</v>
      </c>
    </row>
    <row r="4" spans="1:3" x14ac:dyDescent="0.25">
      <c r="A4" s="10">
        <v>39692</v>
      </c>
      <c r="B4" s="9" t="e">
        <f>#REF!</f>
        <v>#REF!</v>
      </c>
      <c r="C4" s="9" t="e">
        <f>'CBHP Caseload'!#REF!+'CBHP Caseload'!#REF!</f>
        <v>#REF!</v>
      </c>
    </row>
    <row r="5" spans="1:3" x14ac:dyDescent="0.25">
      <c r="A5" s="10">
        <v>39722</v>
      </c>
      <c r="B5" s="9" t="e">
        <f>#REF!</f>
        <v>#REF!</v>
      </c>
      <c r="C5" s="9" t="e">
        <f>'CBHP Caseload'!#REF!+'CBHP Caseload'!#REF!</f>
        <v>#REF!</v>
      </c>
    </row>
    <row r="6" spans="1:3" x14ac:dyDescent="0.25">
      <c r="A6" s="10">
        <v>39753</v>
      </c>
      <c r="B6" s="9" t="e">
        <f>#REF!</f>
        <v>#REF!</v>
      </c>
      <c r="C6" s="9" t="e">
        <f>'CBHP Caseload'!#REF!+'CBHP Caseload'!#REF!</f>
        <v>#REF!</v>
      </c>
    </row>
    <row r="7" spans="1:3" x14ac:dyDescent="0.25">
      <c r="A7" s="10">
        <v>39783</v>
      </c>
      <c r="B7" s="9" t="e">
        <f>#REF!</f>
        <v>#REF!</v>
      </c>
      <c r="C7" s="9" t="e">
        <f>'CBHP Caseload'!#REF!+'CBHP Caseload'!#REF!</f>
        <v>#REF!</v>
      </c>
    </row>
    <row r="8" spans="1:3" x14ac:dyDescent="0.25">
      <c r="A8" s="10">
        <v>39814</v>
      </c>
      <c r="B8" s="9" t="e">
        <f>#REF!</f>
        <v>#REF!</v>
      </c>
      <c r="C8" s="9" t="e">
        <f>'CBHP Caseload'!#REF!+'CBHP Caseload'!#REF!</f>
        <v>#REF!</v>
      </c>
    </row>
    <row r="9" spans="1:3" x14ac:dyDescent="0.25">
      <c r="A9" s="10">
        <v>39845</v>
      </c>
      <c r="B9" s="9" t="e">
        <f>#REF!</f>
        <v>#REF!</v>
      </c>
      <c r="C9" s="9" t="e">
        <f>'CBHP Caseload'!#REF!+'CBHP Caseload'!#REF!</f>
        <v>#REF!</v>
      </c>
    </row>
    <row r="10" spans="1:3" x14ac:dyDescent="0.25">
      <c r="A10" s="10">
        <v>39873</v>
      </c>
      <c r="B10" s="9" t="e">
        <f>#REF!</f>
        <v>#REF!</v>
      </c>
      <c r="C10" s="9" t="e">
        <f>'CBHP Caseload'!#REF!+'CBHP Caseload'!#REF!</f>
        <v>#REF!</v>
      </c>
    </row>
    <row r="11" spans="1:3" x14ac:dyDescent="0.25">
      <c r="A11" s="10">
        <v>39904</v>
      </c>
      <c r="B11" s="9" t="e">
        <f>#REF!</f>
        <v>#REF!</v>
      </c>
      <c r="C11" s="9" t="e">
        <f>'CBHP Caseload'!#REF!+'CBHP Caseload'!#REF!</f>
        <v>#REF!</v>
      </c>
    </row>
    <row r="12" spans="1:3" x14ac:dyDescent="0.25">
      <c r="A12" s="10">
        <v>39934</v>
      </c>
      <c r="B12" s="9" t="e">
        <f>#REF!</f>
        <v>#REF!</v>
      </c>
      <c r="C12" s="9" t="e">
        <f>'CBHP Caseload'!#REF!+'CBHP Caseload'!#REF!</f>
        <v>#REF!</v>
      </c>
    </row>
    <row r="13" spans="1:3" x14ac:dyDescent="0.25">
      <c r="A13" s="10">
        <v>39965</v>
      </c>
      <c r="B13" s="9" t="e">
        <f>#REF!</f>
        <v>#REF!</v>
      </c>
      <c r="C13" s="9" t="e">
        <f>'CBHP Caseload'!#REF!+'CBHP Caseload'!#REF!</f>
        <v>#REF!</v>
      </c>
    </row>
    <row r="14" spans="1:3" x14ac:dyDescent="0.25">
      <c r="A14" s="10">
        <v>39995</v>
      </c>
      <c r="B14" s="9" t="e">
        <f>#REF!</f>
        <v>#REF!</v>
      </c>
      <c r="C14" s="9">
        <f>'CBHP Caseload'!F16+'CBHP Caseload'!J16</f>
        <v>4458</v>
      </c>
    </row>
    <row r="15" spans="1:3" x14ac:dyDescent="0.25">
      <c r="A15" s="10">
        <v>40026</v>
      </c>
      <c r="B15" s="9" t="e">
        <f>#REF!</f>
        <v>#REF!</v>
      </c>
      <c r="C15" s="9">
        <f>'CBHP Caseload'!F17+'CBHP Caseload'!J17</f>
        <v>71057</v>
      </c>
    </row>
    <row r="16" spans="1:3" x14ac:dyDescent="0.25">
      <c r="A16" s="10">
        <v>40057</v>
      </c>
      <c r="B16" s="9" t="e">
        <f>#REF!</f>
        <v>#REF!</v>
      </c>
      <c r="C16" s="9">
        <f>'CBHP Caseload'!F18+'CBHP Caseload'!J18</f>
        <v>69973</v>
      </c>
    </row>
    <row r="17" spans="1:3" x14ac:dyDescent="0.25">
      <c r="A17" s="10">
        <v>40087</v>
      </c>
      <c r="B17" s="9" t="e">
        <f>#REF!</f>
        <v>#REF!</v>
      </c>
      <c r="C17" s="9">
        <f>'CBHP Caseload'!F19+'CBHP Caseload'!J19</f>
        <v>68488</v>
      </c>
    </row>
    <row r="18" spans="1:3" x14ac:dyDescent="0.25">
      <c r="A18" s="10">
        <v>40118</v>
      </c>
      <c r="B18" s="9" t="e">
        <f>#REF!</f>
        <v>#REF!</v>
      </c>
      <c r="C18" s="9">
        <f>'CBHP Caseload'!F20+'CBHP Caseload'!J20</f>
        <v>68047</v>
      </c>
    </row>
    <row r="19" spans="1:3" x14ac:dyDescent="0.25">
      <c r="A19" s="10">
        <v>40148</v>
      </c>
      <c r="B19" s="9" t="e">
        <f>#REF!</f>
        <v>#REF!</v>
      </c>
      <c r="C19" s="9">
        <f>'CBHP Caseload'!F21+'CBHP Caseload'!J21</f>
        <v>68278</v>
      </c>
    </row>
    <row r="20" spans="1:3" x14ac:dyDescent="0.25">
      <c r="A20" s="10">
        <v>40179</v>
      </c>
      <c r="B20" s="9" t="e">
        <f>#REF!</f>
        <v>#REF!</v>
      </c>
      <c r="C20" s="9">
        <f>'CBHP Caseload'!F22+'CBHP Caseload'!J22</f>
        <v>69221</v>
      </c>
    </row>
    <row r="21" spans="1:3" x14ac:dyDescent="0.25">
      <c r="A21" s="10">
        <v>40210</v>
      </c>
      <c r="B21" s="9" t="e">
        <f>#REF!</f>
        <v>#REF!</v>
      </c>
      <c r="C21" s="9">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52"/>
  <sheetViews>
    <sheetView view="pageBreakPreview" zoomScale="115" zoomScaleNormal="100" zoomScaleSheetLayoutView="115" workbookViewId="0">
      <selection activeCell="H40" sqref="H40"/>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23"/>
      <c r="B1" s="523"/>
      <c r="C1" s="7"/>
    </row>
    <row r="2" spans="1:3" ht="16.5" thickBot="1" x14ac:dyDescent="0.25">
      <c r="A2" s="53"/>
      <c r="B2" s="53"/>
      <c r="C2" s="53"/>
    </row>
    <row r="3" spans="1:3" ht="16.5" thickBot="1" x14ac:dyDescent="0.25">
      <c r="A3" s="54"/>
      <c r="B3" s="524" t="s">
        <v>155</v>
      </c>
      <c r="C3" s="525"/>
    </row>
    <row r="4" spans="1:3" ht="15.75" x14ac:dyDescent="0.2">
      <c r="A4" s="54"/>
      <c r="B4" s="362" t="s">
        <v>240</v>
      </c>
      <c r="C4" s="426">
        <v>10476745973</v>
      </c>
    </row>
    <row r="5" spans="1:3" ht="16.5" customHeight="1" x14ac:dyDescent="0.2">
      <c r="A5" s="54"/>
      <c r="B5" s="472" t="s">
        <v>241</v>
      </c>
      <c r="C5" s="473">
        <v>322138</v>
      </c>
    </row>
    <row r="6" spans="1:3" ht="16.5" customHeight="1" x14ac:dyDescent="0.2">
      <c r="A6" s="54"/>
      <c r="B6" s="427" t="s">
        <v>242</v>
      </c>
      <c r="C6" s="264">
        <v>150346</v>
      </c>
    </row>
    <row r="7" spans="1:3" ht="16.5" customHeight="1" x14ac:dyDescent="0.2">
      <c r="A7" s="54"/>
      <c r="B7" s="22" t="s">
        <v>243</v>
      </c>
      <c r="C7" s="264">
        <v>360000</v>
      </c>
    </row>
    <row r="8" spans="1:3" ht="16.5" customHeight="1" x14ac:dyDescent="0.2">
      <c r="A8" s="54"/>
      <c r="B8" s="22" t="s">
        <v>244</v>
      </c>
      <c r="C8" s="264">
        <v>4779253</v>
      </c>
    </row>
    <row r="9" spans="1:3" ht="16.5" customHeight="1" x14ac:dyDescent="0.2">
      <c r="A9" s="54"/>
      <c r="B9" s="480" t="s">
        <v>245</v>
      </c>
      <c r="C9" s="265">
        <v>10482357710</v>
      </c>
    </row>
    <row r="10" spans="1:3" ht="16.5" customHeight="1" thickBot="1" x14ac:dyDescent="0.25">
      <c r="A10" s="54"/>
      <c r="B10" s="481" t="s">
        <v>246</v>
      </c>
      <c r="C10" s="337">
        <v>5406704632</v>
      </c>
    </row>
    <row r="11" spans="1:3" ht="15.75" customHeight="1" thickTop="1" thickBot="1" x14ac:dyDescent="0.25">
      <c r="A11" s="54"/>
      <c r="B11" s="482" t="s">
        <v>247</v>
      </c>
      <c r="C11" s="428">
        <v>5075653078</v>
      </c>
    </row>
    <row r="52"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85" zoomScaleNormal="100" zoomScaleSheetLayoutView="85" workbookViewId="0">
      <selection activeCell="I22" sqref="I22"/>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9.140625" bestFit="1" customWidth="1"/>
    <col min="6" max="6" width="16.140625" bestFit="1" customWidth="1"/>
    <col min="7" max="7" width="17.85546875" customWidth="1"/>
    <col min="8" max="8" width="18.42578125" bestFit="1" customWidth="1"/>
    <col min="9" max="9" width="16.28515625" bestFit="1" customWidth="1"/>
    <col min="10" max="10" width="17.28515625" bestFit="1" customWidth="1"/>
    <col min="11" max="14" width="16.140625" customWidth="1"/>
    <col min="15" max="15" width="17.140625" bestFit="1" customWidth="1"/>
    <col min="16" max="16" width="11.140625" bestFit="1" customWidth="1"/>
    <col min="17" max="18" width="5.5703125" bestFit="1" customWidth="1"/>
    <col min="19" max="19" width="30" bestFit="1" customWidth="1"/>
    <col min="20" max="24" width="5.5703125" bestFit="1" customWidth="1"/>
  </cols>
  <sheetData>
    <row r="1" spans="1:15" s="104" customFormat="1" ht="16.5" thickBot="1" x14ac:dyDescent="0.25">
      <c r="C1" s="104" t="s">
        <v>54</v>
      </c>
      <c r="D1" s="104" t="s">
        <v>54</v>
      </c>
      <c r="E1" s="104" t="s">
        <v>54</v>
      </c>
      <c r="F1" s="104" t="s">
        <v>54</v>
      </c>
      <c r="G1" s="104" t="s">
        <v>54</v>
      </c>
      <c r="H1" s="104" t="s">
        <v>54</v>
      </c>
      <c r="I1" s="104" t="s">
        <v>54</v>
      </c>
      <c r="J1" s="104" t="s">
        <v>54</v>
      </c>
      <c r="K1" s="104" t="s">
        <v>54</v>
      </c>
      <c r="L1" s="104" t="s">
        <v>54</v>
      </c>
      <c r="M1" s="104" t="s">
        <v>54</v>
      </c>
      <c r="N1" s="104" t="s">
        <v>54</v>
      </c>
      <c r="O1" s="104" t="s">
        <v>54</v>
      </c>
    </row>
    <row r="2" spans="1:15" s="104" customFormat="1" ht="16.5" thickBot="1" x14ac:dyDescent="0.25">
      <c r="A2" s="534" t="s">
        <v>156</v>
      </c>
      <c r="B2" s="535"/>
      <c r="C2" s="535"/>
      <c r="D2" s="535"/>
      <c r="E2" s="535"/>
      <c r="F2" s="535"/>
      <c r="G2" s="535"/>
      <c r="H2" s="535"/>
      <c r="I2" s="535"/>
      <c r="J2" s="535"/>
      <c r="K2" s="535"/>
      <c r="L2" s="535"/>
      <c r="M2" s="535"/>
      <c r="N2" s="535"/>
      <c r="O2" s="536"/>
    </row>
    <row r="3" spans="1:15" ht="31.5" customHeight="1" thickBot="1" x14ac:dyDescent="0.25">
      <c r="A3" s="105"/>
      <c r="B3" s="106" t="s">
        <v>11</v>
      </c>
      <c r="C3" s="118">
        <v>44743</v>
      </c>
      <c r="D3" s="119">
        <v>44774</v>
      </c>
      <c r="E3" s="119">
        <v>44805</v>
      </c>
      <c r="F3" s="119">
        <v>44835</v>
      </c>
      <c r="G3" s="119">
        <v>44866</v>
      </c>
      <c r="H3" s="119">
        <v>44896</v>
      </c>
      <c r="I3" s="119">
        <v>44927</v>
      </c>
      <c r="J3" s="119">
        <v>44958</v>
      </c>
      <c r="K3" s="119">
        <v>44986</v>
      </c>
      <c r="L3" s="119">
        <v>45017</v>
      </c>
      <c r="M3" s="119">
        <v>45047</v>
      </c>
      <c r="N3" s="119">
        <v>45078</v>
      </c>
      <c r="O3" s="107" t="s">
        <v>154</v>
      </c>
    </row>
    <row r="4" spans="1:15" ht="31.5" customHeight="1" x14ac:dyDescent="0.2">
      <c r="A4" s="537" t="s">
        <v>50</v>
      </c>
      <c r="B4" s="108" t="s">
        <v>248</v>
      </c>
      <c r="C4" s="446">
        <v>54951170</v>
      </c>
      <c r="D4" s="442">
        <v>54963433.010000005</v>
      </c>
      <c r="E4" s="442">
        <v>54974486</v>
      </c>
      <c r="F4" s="442">
        <v>49599521</v>
      </c>
      <c r="G4" s="442">
        <v>49606903.989999995</v>
      </c>
      <c r="H4" s="442">
        <v>57398947</v>
      </c>
      <c r="I4" s="346"/>
      <c r="J4" s="346"/>
      <c r="K4" s="346"/>
      <c r="L4" s="346"/>
      <c r="M4" s="346"/>
      <c r="N4" s="346"/>
      <c r="O4" s="266">
        <v>321494461</v>
      </c>
    </row>
    <row r="5" spans="1:15" ht="31.5" customHeight="1" x14ac:dyDescent="0.2">
      <c r="A5" s="538"/>
      <c r="B5" s="108" t="s">
        <v>249</v>
      </c>
      <c r="C5" s="447">
        <v>0</v>
      </c>
      <c r="D5" s="347">
        <v>0</v>
      </c>
      <c r="E5" s="347">
        <v>0</v>
      </c>
      <c r="F5" s="347">
        <v>0</v>
      </c>
      <c r="G5" s="347">
        <v>0</v>
      </c>
      <c r="H5" s="347">
        <v>0</v>
      </c>
      <c r="I5" s="347"/>
      <c r="J5" s="347"/>
      <c r="K5" s="347"/>
      <c r="L5" s="347"/>
      <c r="M5" s="347"/>
      <c r="N5" s="347"/>
      <c r="O5" s="266">
        <v>0</v>
      </c>
    </row>
    <row r="6" spans="1:15" ht="31.5" customHeight="1" x14ac:dyDescent="0.2">
      <c r="A6" s="538"/>
      <c r="B6" s="109" t="s">
        <v>250</v>
      </c>
      <c r="C6" s="448">
        <v>12526958</v>
      </c>
      <c r="D6" s="348">
        <v>12434908</v>
      </c>
      <c r="E6" s="348">
        <v>12342820</v>
      </c>
      <c r="F6" s="348">
        <v>8654624</v>
      </c>
      <c r="G6" s="348">
        <v>8651249</v>
      </c>
      <c r="H6" s="348">
        <v>10405326</v>
      </c>
      <c r="I6" s="348"/>
      <c r="J6" s="348"/>
      <c r="K6" s="348"/>
      <c r="L6" s="348"/>
      <c r="M6" s="348"/>
      <c r="N6" s="348"/>
      <c r="O6" s="267">
        <v>65015885</v>
      </c>
    </row>
    <row r="7" spans="1:15" ht="31.5" customHeight="1" x14ac:dyDescent="0.2">
      <c r="A7" s="538"/>
      <c r="B7" s="109" t="s">
        <v>251</v>
      </c>
      <c r="C7" s="449">
        <v>0</v>
      </c>
      <c r="D7" s="349">
        <v>0</v>
      </c>
      <c r="E7" s="349">
        <v>0</v>
      </c>
      <c r="F7" s="349">
        <v>0</v>
      </c>
      <c r="G7" s="349">
        <v>0</v>
      </c>
      <c r="H7" s="349">
        <v>0</v>
      </c>
      <c r="I7" s="349"/>
      <c r="J7" s="349"/>
      <c r="K7" s="349"/>
      <c r="L7" s="349"/>
      <c r="M7" s="349"/>
      <c r="N7" s="349"/>
      <c r="O7" s="267">
        <v>0</v>
      </c>
    </row>
    <row r="8" spans="1:15" ht="31.5" customHeight="1" x14ac:dyDescent="0.2">
      <c r="A8" s="538"/>
      <c r="B8" s="350" t="s">
        <v>252</v>
      </c>
      <c r="C8" s="449">
        <v>0</v>
      </c>
      <c r="D8" s="349">
        <v>0</v>
      </c>
      <c r="E8" s="349">
        <v>15014509.960000008</v>
      </c>
      <c r="F8" s="349">
        <v>0</v>
      </c>
      <c r="G8" s="349">
        <v>1048310.3700000001</v>
      </c>
      <c r="H8" s="349">
        <v>0</v>
      </c>
      <c r="I8" s="349"/>
      <c r="J8" s="349"/>
      <c r="K8" s="349"/>
      <c r="L8" s="349"/>
      <c r="M8" s="349"/>
      <c r="N8" s="349"/>
      <c r="O8" s="267">
        <v>16062820</v>
      </c>
    </row>
    <row r="9" spans="1:15" ht="31.5" customHeight="1" thickBot="1" x14ac:dyDescent="0.25">
      <c r="A9" s="538"/>
      <c r="B9" s="351" t="s">
        <v>253</v>
      </c>
      <c r="C9" s="450">
        <v>69921810</v>
      </c>
      <c r="D9" s="352">
        <v>69924557.010000005</v>
      </c>
      <c r="E9" s="352">
        <v>69927272</v>
      </c>
      <c r="F9" s="352">
        <v>52727833</v>
      </c>
      <c r="G9" s="352">
        <v>52842668.989999995</v>
      </c>
      <c r="H9" s="352">
        <v>54289653</v>
      </c>
      <c r="I9" s="352"/>
      <c r="J9" s="352"/>
      <c r="K9" s="352"/>
      <c r="L9" s="352"/>
      <c r="M9" s="352"/>
      <c r="N9" s="352"/>
      <c r="O9" s="268">
        <v>369633794</v>
      </c>
    </row>
    <row r="10" spans="1:15" ht="31.5" customHeight="1" thickTop="1" thickBot="1" x14ac:dyDescent="0.25">
      <c r="A10" s="539"/>
      <c r="B10" s="110" t="s">
        <v>254</v>
      </c>
      <c r="C10" s="453">
        <v>137399938</v>
      </c>
      <c r="D10" s="443">
        <v>137322898.02000001</v>
      </c>
      <c r="E10" s="443">
        <v>152259087.96000001</v>
      </c>
      <c r="F10" s="443">
        <v>110981978</v>
      </c>
      <c r="G10" s="443">
        <v>112149132.34999999</v>
      </c>
      <c r="H10" s="443">
        <v>122093926</v>
      </c>
      <c r="I10" s="269"/>
      <c r="J10" s="269"/>
      <c r="K10" s="269"/>
      <c r="L10" s="269"/>
      <c r="M10" s="269"/>
      <c r="N10" s="269"/>
      <c r="O10" s="270">
        <v>772206960</v>
      </c>
    </row>
    <row r="11" spans="1:15" ht="31.5" customHeight="1" x14ac:dyDescent="0.2">
      <c r="A11" s="538" t="s">
        <v>51</v>
      </c>
      <c r="B11" s="353" t="s">
        <v>255</v>
      </c>
      <c r="C11" s="446">
        <v>20694947.40000001</v>
      </c>
      <c r="D11" s="442">
        <v>20694948</v>
      </c>
      <c r="E11" s="442">
        <v>20694924.999999996</v>
      </c>
      <c r="F11" s="442">
        <v>18884195.299999993</v>
      </c>
      <c r="G11" s="442">
        <v>18884194.999999996</v>
      </c>
      <c r="H11" s="442">
        <v>27130336.999999996</v>
      </c>
      <c r="I11" s="346"/>
      <c r="J11" s="346"/>
      <c r="K11" s="346"/>
      <c r="L11" s="346"/>
      <c r="M11" s="346"/>
      <c r="N11" s="346"/>
      <c r="O11" s="359">
        <v>126983548</v>
      </c>
    </row>
    <row r="12" spans="1:15" ht="31.5" customHeight="1" thickBot="1" x14ac:dyDescent="0.25">
      <c r="A12" s="538"/>
      <c r="B12" s="471" t="s">
        <v>251</v>
      </c>
      <c r="C12" s="450">
        <v>0</v>
      </c>
      <c r="D12" s="352">
        <v>0</v>
      </c>
      <c r="E12" s="352">
        <v>0</v>
      </c>
      <c r="F12" s="352">
        <v>0</v>
      </c>
      <c r="G12" s="352">
        <v>0</v>
      </c>
      <c r="H12" s="352">
        <v>0</v>
      </c>
      <c r="I12" s="352"/>
      <c r="J12" s="352"/>
      <c r="K12" s="352"/>
      <c r="L12" s="352"/>
      <c r="M12" s="352"/>
      <c r="N12" s="352"/>
      <c r="O12" s="268">
        <v>0</v>
      </c>
    </row>
    <row r="13" spans="1:15" ht="31.5" customHeight="1" thickTop="1" thickBot="1" x14ac:dyDescent="0.25">
      <c r="A13" s="538"/>
      <c r="B13" s="110" t="s">
        <v>256</v>
      </c>
      <c r="C13" s="451">
        <v>20694947.40000001</v>
      </c>
      <c r="D13" s="444">
        <v>20694948</v>
      </c>
      <c r="E13" s="444">
        <v>20694924.999999996</v>
      </c>
      <c r="F13" s="444">
        <v>18884195.299999993</v>
      </c>
      <c r="G13" s="444">
        <v>18884194.999999996</v>
      </c>
      <c r="H13" s="444">
        <v>27130336.999999996</v>
      </c>
      <c r="I13" s="354"/>
      <c r="J13" s="354"/>
      <c r="K13" s="354"/>
      <c r="L13" s="354"/>
      <c r="M13" s="354"/>
      <c r="N13" s="354"/>
      <c r="O13" s="355">
        <v>126983548</v>
      </c>
    </row>
    <row r="14" spans="1:15" ht="16.5" thickBot="1" x14ac:dyDescent="0.25">
      <c r="A14" s="526" t="s">
        <v>257</v>
      </c>
      <c r="B14" s="527"/>
      <c r="C14" s="452">
        <v>158094885.40000001</v>
      </c>
      <c r="D14" s="445">
        <v>158017846.02000001</v>
      </c>
      <c r="E14" s="445">
        <v>172954012.96000001</v>
      </c>
      <c r="F14" s="445">
        <v>129866173.3</v>
      </c>
      <c r="G14" s="445">
        <v>131033327.34999999</v>
      </c>
      <c r="H14" s="445">
        <v>149224263</v>
      </c>
      <c r="I14" s="271"/>
      <c r="J14" s="271"/>
      <c r="K14" s="271"/>
      <c r="L14" s="271"/>
      <c r="M14" s="271"/>
      <c r="N14" s="271"/>
      <c r="O14" s="272">
        <v>899190508</v>
      </c>
    </row>
    <row r="15" spans="1:15" ht="15.75" x14ac:dyDescent="0.2">
      <c r="A15" s="528" t="s">
        <v>4</v>
      </c>
      <c r="B15" s="529"/>
      <c r="C15" s="529"/>
      <c r="D15" s="529"/>
      <c r="E15" s="529"/>
      <c r="F15" s="529"/>
      <c r="G15" s="529"/>
      <c r="H15" s="529"/>
      <c r="I15" s="529"/>
      <c r="J15" s="529"/>
      <c r="K15" s="529"/>
      <c r="L15" s="529"/>
      <c r="M15" s="529"/>
      <c r="N15" s="529"/>
      <c r="O15" s="530"/>
    </row>
    <row r="16" spans="1:15" ht="13.5" thickBot="1" x14ac:dyDescent="0.25">
      <c r="A16" s="531"/>
      <c r="B16" s="532"/>
      <c r="C16" s="532"/>
      <c r="D16" s="532"/>
      <c r="E16" s="532"/>
      <c r="F16" s="532"/>
      <c r="G16" s="532"/>
      <c r="H16" s="532"/>
      <c r="I16" s="532"/>
      <c r="J16" s="532"/>
      <c r="K16" s="532"/>
      <c r="L16" s="532"/>
      <c r="M16" s="532"/>
      <c r="N16" s="532"/>
      <c r="O16" s="533"/>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49"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T204"/>
  <sheetViews>
    <sheetView view="pageBreakPreview" topLeftCell="A145" zoomScale="85" zoomScaleNormal="100" zoomScaleSheetLayoutView="85" workbookViewId="0">
      <selection activeCell="U178" sqref="U178"/>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18" width="16" customWidth="1"/>
    <col min="19" max="22" width="12.28515625" customWidth="1"/>
    <col min="23" max="23" width="11.28515625" bestFit="1" customWidth="1"/>
    <col min="24" max="24" width="9.85546875" bestFit="1" customWidth="1"/>
    <col min="25" max="25" width="20.140625" bestFit="1" customWidth="1"/>
    <col min="26" max="26" width="11.28515625" bestFit="1" customWidth="1"/>
    <col min="27" max="27" width="12.28515625" bestFit="1" customWidth="1"/>
    <col min="28" max="28" width="21.85546875" bestFit="1" customWidth="1"/>
    <col min="29" max="29" width="28.140625" bestFit="1" customWidth="1"/>
    <col min="30" max="30" width="33.7109375" bestFit="1" customWidth="1"/>
    <col min="31" max="32" width="11.28515625" bestFit="1" customWidth="1"/>
    <col min="33" max="33" width="17.42578125" bestFit="1" customWidth="1"/>
    <col min="34" max="34" width="10.140625" bestFit="1" customWidth="1"/>
    <col min="35" max="35" width="11.28515625" bestFit="1" customWidth="1"/>
    <col min="36" max="36" width="13.85546875" bestFit="1" customWidth="1"/>
    <col min="37" max="37" width="10" bestFit="1" customWidth="1"/>
    <col min="38" max="39" width="9.42578125" bestFit="1" customWidth="1"/>
    <col min="40" max="40" width="10.85546875" customWidth="1"/>
    <col min="41" max="41" width="9.42578125" bestFit="1" customWidth="1"/>
  </cols>
  <sheetData>
    <row r="1" spans="2:19" ht="22.5" customHeight="1" x14ac:dyDescent="0.2">
      <c r="B1" s="540" t="s">
        <v>46</v>
      </c>
      <c r="C1" s="541"/>
      <c r="D1" s="541"/>
      <c r="E1" s="541"/>
      <c r="F1" s="541"/>
      <c r="G1" s="541"/>
      <c r="H1" s="541"/>
      <c r="I1" s="541"/>
      <c r="J1" s="541"/>
      <c r="K1" s="541"/>
      <c r="L1" s="541"/>
      <c r="M1" s="541"/>
      <c r="N1" s="541"/>
      <c r="O1" s="541"/>
      <c r="P1" s="541"/>
      <c r="Q1" s="541"/>
      <c r="R1" s="541"/>
      <c r="S1" s="542"/>
    </row>
    <row r="2" spans="2:19" ht="62.25" customHeight="1" x14ac:dyDescent="0.2">
      <c r="B2" s="66"/>
      <c r="C2" s="34" t="s">
        <v>34</v>
      </c>
      <c r="D2" s="34" t="s">
        <v>35</v>
      </c>
      <c r="E2" s="34" t="s">
        <v>36</v>
      </c>
      <c r="F2" s="34" t="s">
        <v>23</v>
      </c>
      <c r="G2" s="34" t="s">
        <v>37</v>
      </c>
      <c r="H2" s="34" t="s">
        <v>38</v>
      </c>
      <c r="I2" s="34" t="s">
        <v>39</v>
      </c>
      <c r="J2" s="34" t="s">
        <v>1</v>
      </c>
      <c r="K2" s="34" t="s">
        <v>44</v>
      </c>
      <c r="L2" s="34" t="s">
        <v>40</v>
      </c>
      <c r="M2" s="34" t="s">
        <v>2</v>
      </c>
      <c r="N2" s="34" t="s">
        <v>41</v>
      </c>
      <c r="O2" s="34" t="s">
        <v>42</v>
      </c>
      <c r="P2" s="34" t="s">
        <v>43</v>
      </c>
      <c r="Q2" s="34" t="s">
        <v>7</v>
      </c>
      <c r="R2" s="483" t="s">
        <v>172</v>
      </c>
      <c r="S2" s="67" t="s">
        <v>0</v>
      </c>
    </row>
    <row r="3" spans="2:19" ht="15.75" hidden="1" x14ac:dyDescent="0.2">
      <c r="B3" s="68">
        <v>39995</v>
      </c>
      <c r="C3" s="2">
        <v>38058</v>
      </c>
      <c r="D3" s="2">
        <v>6774</v>
      </c>
      <c r="E3" s="2">
        <v>52315</v>
      </c>
      <c r="F3" s="2"/>
      <c r="G3" s="31">
        <v>70356</v>
      </c>
      <c r="H3" s="2">
        <v>0</v>
      </c>
      <c r="I3" s="2"/>
      <c r="J3" s="2">
        <v>393</v>
      </c>
      <c r="K3" s="2">
        <v>259609</v>
      </c>
      <c r="L3" s="2"/>
      <c r="M3" s="2">
        <v>18285</v>
      </c>
      <c r="N3" s="2">
        <v>7745</v>
      </c>
      <c r="O3" s="2"/>
      <c r="P3" s="2">
        <v>3930</v>
      </c>
      <c r="Q3" s="2">
        <v>15434</v>
      </c>
      <c r="R3" s="244"/>
      <c r="S3" s="69">
        <v>472899</v>
      </c>
    </row>
    <row r="4" spans="2:19" ht="15.75" hidden="1" x14ac:dyDescent="0.2">
      <c r="B4" s="68">
        <v>40026</v>
      </c>
      <c r="C4" s="2">
        <v>38306</v>
      </c>
      <c r="D4" s="2">
        <v>6863</v>
      </c>
      <c r="E4" s="2">
        <v>52573</v>
      </c>
      <c r="F4" s="2"/>
      <c r="G4" s="31">
        <v>71467</v>
      </c>
      <c r="H4" s="33">
        <v>0</v>
      </c>
      <c r="I4" s="2"/>
      <c r="J4" s="2">
        <v>395</v>
      </c>
      <c r="K4" s="2">
        <v>263415</v>
      </c>
      <c r="L4" s="2"/>
      <c r="M4" s="2">
        <v>18325</v>
      </c>
      <c r="N4" s="2">
        <v>7849</v>
      </c>
      <c r="O4" s="2"/>
      <c r="P4" s="2">
        <v>3835</v>
      </c>
      <c r="Q4" s="2">
        <v>15522</v>
      </c>
      <c r="R4" s="244"/>
      <c r="S4" s="69">
        <v>478550</v>
      </c>
    </row>
    <row r="5" spans="2:19" ht="15.75" hidden="1" x14ac:dyDescent="0.2">
      <c r="B5" s="68">
        <v>40057</v>
      </c>
      <c r="C5" s="2">
        <v>38346</v>
      </c>
      <c r="D5" s="2">
        <v>6945</v>
      </c>
      <c r="E5" s="2">
        <v>52710</v>
      </c>
      <c r="F5" s="2"/>
      <c r="G5" s="31">
        <v>72192</v>
      </c>
      <c r="H5" s="33">
        <v>0</v>
      </c>
      <c r="I5" s="2"/>
      <c r="J5" s="2">
        <v>402</v>
      </c>
      <c r="K5" s="2">
        <v>266381</v>
      </c>
      <c r="L5" s="2"/>
      <c r="M5" s="2">
        <v>18200</v>
      </c>
      <c r="N5" s="2">
        <v>7775</v>
      </c>
      <c r="O5" s="2"/>
      <c r="P5" s="2">
        <v>3724</v>
      </c>
      <c r="Q5" s="2">
        <v>15513</v>
      </c>
      <c r="R5" s="244"/>
      <c r="S5" s="69">
        <v>482188</v>
      </c>
    </row>
    <row r="6" spans="2:19" ht="15.75" hidden="1" x14ac:dyDescent="0.2">
      <c r="B6" s="68">
        <v>40087</v>
      </c>
      <c r="C6" s="2">
        <v>38480</v>
      </c>
      <c r="D6" s="2">
        <v>6985</v>
      </c>
      <c r="E6" s="2">
        <v>52847</v>
      </c>
      <c r="F6" s="2"/>
      <c r="G6" s="31">
        <v>73474</v>
      </c>
      <c r="H6" s="33">
        <v>0</v>
      </c>
      <c r="I6" s="2"/>
      <c r="J6" s="2">
        <v>406</v>
      </c>
      <c r="K6" s="2">
        <v>270514</v>
      </c>
      <c r="L6" s="2"/>
      <c r="M6" s="2">
        <v>18169</v>
      </c>
      <c r="N6" s="2">
        <v>7713</v>
      </c>
      <c r="O6" s="2"/>
      <c r="P6" s="2">
        <v>3650</v>
      </c>
      <c r="Q6" s="2">
        <v>15638</v>
      </c>
      <c r="R6" s="244"/>
      <c r="S6" s="69">
        <v>487876</v>
      </c>
    </row>
    <row r="7" spans="2:19" ht="15.75" hidden="1" x14ac:dyDescent="0.2">
      <c r="B7" s="68">
        <v>40118</v>
      </c>
      <c r="C7" s="2">
        <v>38387</v>
      </c>
      <c r="D7" s="2">
        <v>6986</v>
      </c>
      <c r="E7" s="2">
        <v>52982</v>
      </c>
      <c r="F7" s="2"/>
      <c r="G7" s="31">
        <v>73957</v>
      </c>
      <c r="H7" s="33">
        <v>0</v>
      </c>
      <c r="I7" s="2"/>
      <c r="J7" s="2">
        <v>418</v>
      </c>
      <c r="K7" s="2">
        <v>272453</v>
      </c>
      <c r="L7" s="2"/>
      <c r="M7" s="2">
        <v>17992</v>
      </c>
      <c r="N7" s="2">
        <v>7674</v>
      </c>
      <c r="O7" s="2"/>
      <c r="P7" s="2">
        <v>3644</v>
      </c>
      <c r="Q7" s="2">
        <v>15743</v>
      </c>
      <c r="R7" s="244"/>
      <c r="S7" s="69">
        <v>490236</v>
      </c>
    </row>
    <row r="8" spans="2:19" ht="15.75" hidden="1" x14ac:dyDescent="0.2">
      <c r="B8" s="68">
        <v>40148</v>
      </c>
      <c r="C8" s="2">
        <v>38410</v>
      </c>
      <c r="D8" s="2">
        <v>7025</v>
      </c>
      <c r="E8" s="2">
        <v>53000</v>
      </c>
      <c r="F8" s="2"/>
      <c r="G8" s="31">
        <v>75120</v>
      </c>
      <c r="H8" s="33">
        <v>0</v>
      </c>
      <c r="I8" s="2"/>
      <c r="J8" s="2">
        <v>411</v>
      </c>
      <c r="K8" s="2">
        <v>275867</v>
      </c>
      <c r="L8" s="2"/>
      <c r="M8" s="2">
        <v>18371</v>
      </c>
      <c r="N8" s="2">
        <v>7627</v>
      </c>
      <c r="O8" s="2"/>
      <c r="P8" s="2">
        <v>3632</v>
      </c>
      <c r="Q8" s="2">
        <v>15846</v>
      </c>
      <c r="R8" s="244"/>
      <c r="S8" s="69">
        <v>495309</v>
      </c>
    </row>
    <row r="9" spans="2:19" ht="15.75" hidden="1" x14ac:dyDescent="0.2">
      <c r="B9" s="68">
        <v>40179</v>
      </c>
      <c r="C9" s="2">
        <v>38452</v>
      </c>
      <c r="D9" s="2">
        <v>7047</v>
      </c>
      <c r="E9" s="2">
        <v>53255</v>
      </c>
      <c r="F9" s="2"/>
      <c r="G9" s="31">
        <v>76403</v>
      </c>
      <c r="H9" s="33">
        <v>0</v>
      </c>
      <c r="I9" s="2"/>
      <c r="J9" s="2">
        <v>416</v>
      </c>
      <c r="K9" s="2">
        <v>279000</v>
      </c>
      <c r="L9" s="2"/>
      <c r="M9" s="2">
        <v>18400</v>
      </c>
      <c r="N9" s="2">
        <v>7796</v>
      </c>
      <c r="O9" s="2"/>
      <c r="P9" s="2">
        <v>3610</v>
      </c>
      <c r="Q9" s="2">
        <v>15954</v>
      </c>
      <c r="R9" s="244"/>
      <c r="S9" s="69">
        <v>500333</v>
      </c>
    </row>
    <row r="10" spans="2:19" ht="15.75" hidden="1" x14ac:dyDescent="0.2">
      <c r="B10" s="68">
        <v>40210</v>
      </c>
      <c r="C10" s="2">
        <v>38432</v>
      </c>
      <c r="D10" s="2">
        <v>7049</v>
      </c>
      <c r="E10" s="2">
        <v>53298</v>
      </c>
      <c r="F10" s="2"/>
      <c r="G10" s="31">
        <v>77214</v>
      </c>
      <c r="H10" s="33">
        <v>0</v>
      </c>
      <c r="I10" s="2"/>
      <c r="J10" s="2">
        <v>431</v>
      </c>
      <c r="K10" s="2">
        <v>279898</v>
      </c>
      <c r="L10" s="2"/>
      <c r="M10" s="2">
        <v>18467</v>
      </c>
      <c r="N10" s="2">
        <v>7779</v>
      </c>
      <c r="O10" s="2"/>
      <c r="P10" s="2">
        <v>3550</v>
      </c>
      <c r="Q10" s="2">
        <v>16076</v>
      </c>
      <c r="R10" s="244"/>
      <c r="S10" s="69">
        <v>502194</v>
      </c>
    </row>
    <row r="11" spans="2:19" ht="15.75" hidden="1" x14ac:dyDescent="0.2">
      <c r="B11" s="68">
        <v>40238</v>
      </c>
      <c r="C11" s="2">
        <v>38597</v>
      </c>
      <c r="D11" s="2">
        <v>7152</v>
      </c>
      <c r="E11" s="2">
        <v>53629</v>
      </c>
      <c r="F11" s="2"/>
      <c r="G11" s="31">
        <v>79286</v>
      </c>
      <c r="H11" s="33">
        <v>0</v>
      </c>
      <c r="I11" s="2"/>
      <c r="J11" s="2">
        <v>449</v>
      </c>
      <c r="K11" s="2">
        <v>283625</v>
      </c>
      <c r="L11" s="2"/>
      <c r="M11" s="2">
        <v>18486</v>
      </c>
      <c r="N11" s="2">
        <v>7996</v>
      </c>
      <c r="O11" s="2"/>
      <c r="P11" s="2">
        <v>3768</v>
      </c>
      <c r="Q11" s="2">
        <v>16212</v>
      </c>
      <c r="R11" s="244"/>
      <c r="S11" s="69">
        <v>509200</v>
      </c>
    </row>
    <row r="12" spans="2:19" ht="15.75" hidden="1" x14ac:dyDescent="0.2">
      <c r="B12" s="68">
        <v>40269</v>
      </c>
      <c r="C12" s="2">
        <v>38727</v>
      </c>
      <c r="D12" s="2">
        <v>7212</v>
      </c>
      <c r="E12" s="2">
        <v>53904</v>
      </c>
      <c r="F12" s="2"/>
      <c r="G12" s="31">
        <v>80192</v>
      </c>
      <c r="H12" s="33">
        <v>0</v>
      </c>
      <c r="I12" s="2"/>
      <c r="J12" s="2">
        <v>452</v>
      </c>
      <c r="K12" s="2">
        <v>285746</v>
      </c>
      <c r="L12" s="2"/>
      <c r="M12" s="2">
        <v>18552</v>
      </c>
      <c r="N12" s="2">
        <v>8054</v>
      </c>
      <c r="O12" s="2"/>
      <c r="P12" s="2">
        <v>3831</v>
      </c>
      <c r="Q12" s="2">
        <v>16308</v>
      </c>
      <c r="R12" s="244"/>
      <c r="S12" s="69">
        <v>512978</v>
      </c>
    </row>
    <row r="13" spans="2:19" ht="15.75" hidden="1" x14ac:dyDescent="0.2">
      <c r="B13" s="68">
        <v>40299</v>
      </c>
      <c r="C13" s="2">
        <v>38754</v>
      </c>
      <c r="D13" s="2">
        <v>7228</v>
      </c>
      <c r="E13" s="2">
        <v>54164</v>
      </c>
      <c r="F13" s="2"/>
      <c r="G13" s="31">
        <v>75804</v>
      </c>
      <c r="H13" s="31">
        <v>18253</v>
      </c>
      <c r="I13" s="2"/>
      <c r="J13" s="2">
        <v>455</v>
      </c>
      <c r="K13" s="2">
        <v>285779</v>
      </c>
      <c r="L13" s="2"/>
      <c r="M13" s="2">
        <v>18651</v>
      </c>
      <c r="N13" s="2">
        <v>8039</v>
      </c>
      <c r="O13" s="2"/>
      <c r="P13" s="2">
        <v>3615</v>
      </c>
      <c r="Q13" s="2">
        <v>16285</v>
      </c>
      <c r="R13" s="244"/>
      <c r="S13" s="69">
        <v>527027</v>
      </c>
    </row>
    <row r="14" spans="2:19" ht="15.75" hidden="1" x14ac:dyDescent="0.2">
      <c r="B14" s="68">
        <v>40330</v>
      </c>
      <c r="C14" s="2">
        <v>38900</v>
      </c>
      <c r="D14" s="2">
        <v>7326</v>
      </c>
      <c r="E14" s="2">
        <v>54493</v>
      </c>
      <c r="F14" s="2"/>
      <c r="G14" s="31">
        <v>72608</v>
      </c>
      <c r="H14" s="31">
        <v>20607</v>
      </c>
      <c r="I14" s="2"/>
      <c r="J14" s="2">
        <v>466</v>
      </c>
      <c r="K14" s="2">
        <v>285778</v>
      </c>
      <c r="L14" s="2"/>
      <c r="M14" s="2">
        <v>18678</v>
      </c>
      <c r="N14" s="2">
        <v>7903</v>
      </c>
      <c r="O14" s="2"/>
      <c r="P14" s="2">
        <v>3522</v>
      </c>
      <c r="Q14" s="2">
        <v>16495</v>
      </c>
      <c r="R14" s="244"/>
      <c r="S14" s="69">
        <v>526776</v>
      </c>
    </row>
    <row r="15" spans="2:19" ht="15.75" hidden="1" x14ac:dyDescent="0.2">
      <c r="B15" s="70" t="s">
        <v>19</v>
      </c>
      <c r="C15" s="5">
        <v>38487</v>
      </c>
      <c r="D15" s="5">
        <v>7049</v>
      </c>
      <c r="E15" s="5">
        <v>53264</v>
      </c>
      <c r="F15" s="5"/>
      <c r="G15" s="5">
        <v>74839</v>
      </c>
      <c r="H15" s="5">
        <v>3238</v>
      </c>
      <c r="I15" s="5"/>
      <c r="J15" s="5">
        <v>425</v>
      </c>
      <c r="K15" s="5">
        <v>275672</v>
      </c>
      <c r="L15" s="5"/>
      <c r="M15" s="5">
        <v>18381</v>
      </c>
      <c r="N15" s="5">
        <v>7830</v>
      </c>
      <c r="O15" s="5"/>
      <c r="P15" s="5">
        <v>3693</v>
      </c>
      <c r="Q15" s="5">
        <v>15919</v>
      </c>
      <c r="R15" s="5"/>
      <c r="S15" s="71">
        <v>498797</v>
      </c>
    </row>
    <row r="16" spans="2:19" ht="15.75" hidden="1" x14ac:dyDescent="0.2">
      <c r="B16" s="68">
        <v>40360</v>
      </c>
      <c r="C16" s="2"/>
      <c r="D16" s="2">
        <v>7395</v>
      </c>
      <c r="E16" s="3">
        <v>54740</v>
      </c>
      <c r="F16" s="3">
        <v>0</v>
      </c>
      <c r="G16" s="31">
        <v>73769</v>
      </c>
      <c r="H16" s="31">
        <v>21446</v>
      </c>
      <c r="I16" s="3">
        <v>0</v>
      </c>
      <c r="J16" s="2">
        <v>471</v>
      </c>
      <c r="K16" s="3">
        <v>287674</v>
      </c>
      <c r="L16" s="3">
        <v>0</v>
      </c>
      <c r="M16" s="2">
        <v>18628</v>
      </c>
      <c r="N16" s="2">
        <v>7909</v>
      </c>
      <c r="O16" s="3">
        <v>0</v>
      </c>
      <c r="P16" s="2">
        <v>3492</v>
      </c>
      <c r="Q16" s="3">
        <v>16539</v>
      </c>
      <c r="R16" s="3"/>
      <c r="S16" s="69">
        <v>492063</v>
      </c>
    </row>
    <row r="17" spans="2:19" ht="15.75" hidden="1" x14ac:dyDescent="0.2">
      <c r="B17" s="68">
        <v>40391</v>
      </c>
      <c r="C17" s="2">
        <v>38648</v>
      </c>
      <c r="D17" s="2">
        <v>7492</v>
      </c>
      <c r="E17" s="3">
        <v>55032</v>
      </c>
      <c r="F17" s="3">
        <v>0</v>
      </c>
      <c r="G17" s="31">
        <v>75863</v>
      </c>
      <c r="H17" s="31">
        <v>24193</v>
      </c>
      <c r="I17" s="3">
        <v>0</v>
      </c>
      <c r="J17" s="2">
        <v>493</v>
      </c>
      <c r="K17" s="3">
        <v>290871</v>
      </c>
      <c r="L17" s="3">
        <v>0</v>
      </c>
      <c r="M17" s="2">
        <v>18455</v>
      </c>
      <c r="N17" s="2">
        <v>8014</v>
      </c>
      <c r="O17" s="3">
        <v>0</v>
      </c>
      <c r="P17" s="2">
        <v>3378</v>
      </c>
      <c r="Q17" s="3">
        <v>16634</v>
      </c>
      <c r="R17" s="3"/>
      <c r="S17" s="69">
        <v>539073</v>
      </c>
    </row>
    <row r="18" spans="2:19" ht="15.75" hidden="1" x14ac:dyDescent="0.2">
      <c r="B18" s="68">
        <v>40422</v>
      </c>
      <c r="C18" s="2">
        <v>38774</v>
      </c>
      <c r="D18" s="2">
        <v>7562</v>
      </c>
      <c r="E18" s="3">
        <v>55223</v>
      </c>
      <c r="F18" s="3">
        <v>0</v>
      </c>
      <c r="G18" s="31">
        <v>76255</v>
      </c>
      <c r="H18" s="31">
        <v>25071</v>
      </c>
      <c r="I18" s="3">
        <v>0</v>
      </c>
      <c r="J18" s="2">
        <v>503</v>
      </c>
      <c r="K18" s="3">
        <v>291592</v>
      </c>
      <c r="L18" s="3">
        <v>0</v>
      </c>
      <c r="M18" s="2">
        <v>18451</v>
      </c>
      <c r="N18" s="2">
        <v>7971</v>
      </c>
      <c r="O18" s="3">
        <v>0</v>
      </c>
      <c r="P18" s="2">
        <v>3231</v>
      </c>
      <c r="Q18" s="3">
        <v>16652</v>
      </c>
      <c r="R18" s="3"/>
      <c r="S18" s="69">
        <v>541285</v>
      </c>
    </row>
    <row r="19" spans="2:19" ht="15.75" hidden="1" x14ac:dyDescent="0.2">
      <c r="B19" s="68">
        <v>40452</v>
      </c>
      <c r="C19" s="2">
        <v>38901</v>
      </c>
      <c r="D19" s="2">
        <v>7602</v>
      </c>
      <c r="E19" s="3">
        <v>55508</v>
      </c>
      <c r="F19" s="3">
        <v>0</v>
      </c>
      <c r="G19" s="31">
        <v>77291</v>
      </c>
      <c r="H19" s="31">
        <v>26016</v>
      </c>
      <c r="I19" s="3">
        <v>0</v>
      </c>
      <c r="J19" s="2">
        <v>505</v>
      </c>
      <c r="K19" s="3">
        <v>294155</v>
      </c>
      <c r="L19" s="3">
        <v>0</v>
      </c>
      <c r="M19" s="2">
        <v>18464</v>
      </c>
      <c r="N19" s="2">
        <v>7985</v>
      </c>
      <c r="O19" s="3">
        <v>0</v>
      </c>
      <c r="P19" s="2">
        <v>3080</v>
      </c>
      <c r="Q19" s="3">
        <v>16794</v>
      </c>
      <c r="R19" s="3"/>
      <c r="S19" s="69">
        <v>546301</v>
      </c>
    </row>
    <row r="20" spans="2:19" ht="15.75" hidden="1" x14ac:dyDescent="0.2">
      <c r="B20" s="68">
        <v>40483</v>
      </c>
      <c r="C20" s="2">
        <v>39009</v>
      </c>
      <c r="D20" s="2">
        <v>7682</v>
      </c>
      <c r="E20" s="3">
        <v>55804</v>
      </c>
      <c r="F20" s="3">
        <v>0</v>
      </c>
      <c r="G20" s="31">
        <v>78278</v>
      </c>
      <c r="H20" s="31">
        <v>26924</v>
      </c>
      <c r="I20" s="3">
        <v>0</v>
      </c>
      <c r="J20" s="2">
        <v>511</v>
      </c>
      <c r="K20" s="3">
        <v>296482</v>
      </c>
      <c r="L20" s="3">
        <v>0</v>
      </c>
      <c r="M20" s="2">
        <v>18597</v>
      </c>
      <c r="N20" s="2">
        <v>7891</v>
      </c>
      <c r="O20" s="3">
        <v>0</v>
      </c>
      <c r="P20" s="2">
        <v>3049</v>
      </c>
      <c r="Q20" s="3">
        <v>16941</v>
      </c>
      <c r="R20" s="3"/>
      <c r="S20" s="69">
        <v>551168</v>
      </c>
    </row>
    <row r="21" spans="2:19" ht="15.75" hidden="1" x14ac:dyDescent="0.2">
      <c r="B21" s="68">
        <v>40513</v>
      </c>
      <c r="C21" s="2">
        <v>38769</v>
      </c>
      <c r="D21" s="2">
        <v>7721</v>
      </c>
      <c r="E21" s="3">
        <v>55937</v>
      </c>
      <c r="F21" s="3">
        <v>0</v>
      </c>
      <c r="G21" s="31">
        <v>79773</v>
      </c>
      <c r="H21" s="31">
        <v>27596</v>
      </c>
      <c r="I21" s="3">
        <v>0</v>
      </c>
      <c r="J21" s="2">
        <v>526</v>
      </c>
      <c r="K21" s="3">
        <v>299499</v>
      </c>
      <c r="L21" s="3">
        <v>0</v>
      </c>
      <c r="M21" s="2">
        <v>18510</v>
      </c>
      <c r="N21" s="2">
        <v>7764</v>
      </c>
      <c r="O21" s="3">
        <v>0</v>
      </c>
      <c r="P21" s="2">
        <v>3023</v>
      </c>
      <c r="Q21" s="2">
        <v>17002</v>
      </c>
      <c r="R21" s="244"/>
      <c r="S21" s="69">
        <v>556120</v>
      </c>
    </row>
    <row r="22" spans="2:19" ht="15.75" hidden="1" x14ac:dyDescent="0.2">
      <c r="B22" s="68">
        <v>40544</v>
      </c>
      <c r="C22" s="2">
        <v>38813</v>
      </c>
      <c r="D22" s="2">
        <v>7781</v>
      </c>
      <c r="E22" s="3">
        <v>56417</v>
      </c>
      <c r="F22" s="3">
        <v>0</v>
      </c>
      <c r="G22" s="32">
        <v>82824</v>
      </c>
      <c r="H22" s="31">
        <v>27188</v>
      </c>
      <c r="I22" s="2">
        <v>0</v>
      </c>
      <c r="J22" s="2">
        <v>532</v>
      </c>
      <c r="K22" s="3">
        <v>304042</v>
      </c>
      <c r="L22" s="2">
        <v>0</v>
      </c>
      <c r="M22" s="2">
        <v>18386</v>
      </c>
      <c r="N22" s="2">
        <v>7806</v>
      </c>
      <c r="O22" s="2">
        <v>0</v>
      </c>
      <c r="P22" s="2">
        <v>3116</v>
      </c>
      <c r="Q22" s="2">
        <v>17210</v>
      </c>
      <c r="R22" s="244"/>
      <c r="S22" s="69">
        <v>564115</v>
      </c>
    </row>
    <row r="23" spans="2:19" ht="15.75" hidden="1" x14ac:dyDescent="0.2">
      <c r="B23" s="68">
        <v>40575</v>
      </c>
      <c r="C23" s="2">
        <v>38823</v>
      </c>
      <c r="D23" s="2">
        <v>7870</v>
      </c>
      <c r="E23" s="2">
        <v>56671</v>
      </c>
      <c r="F23" s="2">
        <v>0</v>
      </c>
      <c r="G23" s="31">
        <v>83547</v>
      </c>
      <c r="H23" s="31">
        <v>28323</v>
      </c>
      <c r="I23" s="2">
        <v>0</v>
      </c>
      <c r="J23" s="2">
        <v>535</v>
      </c>
      <c r="K23" s="2">
        <v>307032</v>
      </c>
      <c r="L23" s="2">
        <v>0</v>
      </c>
      <c r="M23" s="2">
        <v>18200</v>
      </c>
      <c r="N23" s="2">
        <v>7677</v>
      </c>
      <c r="O23" s="2">
        <v>0</v>
      </c>
      <c r="P23" s="2">
        <v>3161</v>
      </c>
      <c r="Q23" s="2">
        <v>17249</v>
      </c>
      <c r="R23" s="244"/>
      <c r="S23" s="69">
        <v>569088</v>
      </c>
    </row>
    <row r="24" spans="2:19" ht="15.75" hidden="1" x14ac:dyDescent="0.2">
      <c r="B24" s="68">
        <v>40603</v>
      </c>
      <c r="C24" s="2">
        <v>38939</v>
      </c>
      <c r="D24" s="2">
        <v>7966</v>
      </c>
      <c r="E24" s="3">
        <v>57103</v>
      </c>
      <c r="F24" s="3">
        <v>0</v>
      </c>
      <c r="G24" s="31">
        <v>85574</v>
      </c>
      <c r="H24" s="31">
        <v>28968</v>
      </c>
      <c r="I24" s="3">
        <v>0</v>
      </c>
      <c r="J24" s="2">
        <v>556</v>
      </c>
      <c r="K24" s="3">
        <v>312300</v>
      </c>
      <c r="L24" s="3">
        <v>0</v>
      </c>
      <c r="M24" s="2">
        <v>18244</v>
      </c>
      <c r="N24" s="2">
        <v>7881</v>
      </c>
      <c r="O24" s="3">
        <v>0</v>
      </c>
      <c r="P24" s="2">
        <v>3271</v>
      </c>
      <c r="Q24" s="3">
        <v>17390</v>
      </c>
      <c r="R24" s="3"/>
      <c r="S24" s="69">
        <v>578192</v>
      </c>
    </row>
    <row r="25" spans="2:19" ht="15.75" hidden="1" x14ac:dyDescent="0.2">
      <c r="B25" s="68">
        <v>40634</v>
      </c>
      <c r="C25" s="2">
        <v>38861</v>
      </c>
      <c r="D25" s="2">
        <v>7987</v>
      </c>
      <c r="E25" s="3">
        <v>57385</v>
      </c>
      <c r="F25" s="3">
        <v>0</v>
      </c>
      <c r="G25" s="31">
        <v>85763</v>
      </c>
      <c r="H25" s="31">
        <v>29451</v>
      </c>
      <c r="I25" s="3">
        <v>0</v>
      </c>
      <c r="J25" s="2">
        <v>569</v>
      </c>
      <c r="K25" s="3">
        <v>312603</v>
      </c>
      <c r="L25" s="3">
        <v>0</v>
      </c>
      <c r="M25" s="2">
        <v>18280</v>
      </c>
      <c r="N25" s="2">
        <v>7864</v>
      </c>
      <c r="O25" s="3">
        <v>0</v>
      </c>
      <c r="P25" s="2">
        <v>3274</v>
      </c>
      <c r="Q25" s="3">
        <v>17399</v>
      </c>
      <c r="R25" s="3"/>
      <c r="S25" s="69">
        <v>579436</v>
      </c>
    </row>
    <row r="26" spans="2:19" ht="15.75" hidden="1" x14ac:dyDescent="0.2">
      <c r="B26" s="68">
        <v>40664</v>
      </c>
      <c r="C26" s="2">
        <v>38981</v>
      </c>
      <c r="D26" s="2">
        <v>8051</v>
      </c>
      <c r="E26" s="3">
        <v>57608</v>
      </c>
      <c r="F26" s="3">
        <v>0</v>
      </c>
      <c r="G26" s="31">
        <v>86596</v>
      </c>
      <c r="H26" s="31">
        <v>30102</v>
      </c>
      <c r="I26" s="3">
        <v>0</v>
      </c>
      <c r="J26" s="2">
        <v>587</v>
      </c>
      <c r="K26" s="3">
        <v>315116</v>
      </c>
      <c r="L26" s="3">
        <v>0</v>
      </c>
      <c r="M26" s="2">
        <v>18279</v>
      </c>
      <c r="N26" s="2">
        <v>7830</v>
      </c>
      <c r="O26" s="3">
        <v>0</v>
      </c>
      <c r="P26" s="2">
        <v>3255</v>
      </c>
      <c r="Q26" s="3">
        <v>17546</v>
      </c>
      <c r="R26" s="3"/>
      <c r="S26" s="69">
        <v>583951</v>
      </c>
    </row>
    <row r="27" spans="2:19" ht="15.75" hidden="1" x14ac:dyDescent="0.2">
      <c r="B27" s="68">
        <v>40695</v>
      </c>
      <c r="C27" s="2">
        <v>39154</v>
      </c>
      <c r="D27" s="2">
        <v>8089</v>
      </c>
      <c r="E27" s="3">
        <v>57986</v>
      </c>
      <c r="F27" s="3">
        <v>0</v>
      </c>
      <c r="G27" s="31">
        <v>87827</v>
      </c>
      <c r="H27" s="31">
        <v>30724</v>
      </c>
      <c r="I27" s="3">
        <v>0</v>
      </c>
      <c r="J27" s="2">
        <v>589</v>
      </c>
      <c r="K27" s="3">
        <v>317551</v>
      </c>
      <c r="L27" s="3">
        <v>0</v>
      </c>
      <c r="M27" s="2">
        <v>18221</v>
      </c>
      <c r="N27" s="2">
        <v>7828</v>
      </c>
      <c r="O27" s="3">
        <v>0</v>
      </c>
      <c r="P27" s="2">
        <v>3229</v>
      </c>
      <c r="Q27" s="3">
        <v>17727</v>
      </c>
      <c r="R27" s="3"/>
      <c r="S27" s="69">
        <v>588925</v>
      </c>
    </row>
    <row r="28" spans="2:19" ht="15.75" hidden="1" x14ac:dyDescent="0.2">
      <c r="B28" s="70" t="s">
        <v>22</v>
      </c>
      <c r="C28" s="5">
        <v>38879</v>
      </c>
      <c r="D28" s="5">
        <v>7767</v>
      </c>
      <c r="E28" s="5">
        <v>56285</v>
      </c>
      <c r="F28" s="5">
        <v>0</v>
      </c>
      <c r="G28" s="5">
        <v>81114</v>
      </c>
      <c r="H28" s="5">
        <v>27167</v>
      </c>
      <c r="I28" s="5">
        <v>0</v>
      </c>
      <c r="J28" s="5">
        <v>531</v>
      </c>
      <c r="K28" s="5">
        <v>302410</v>
      </c>
      <c r="L28" s="5">
        <v>0</v>
      </c>
      <c r="M28" s="5">
        <v>18393</v>
      </c>
      <c r="N28" s="5">
        <v>7868</v>
      </c>
      <c r="O28" s="5">
        <v>0</v>
      </c>
      <c r="P28" s="5">
        <v>3213</v>
      </c>
      <c r="Q28" s="5">
        <v>17090</v>
      </c>
      <c r="R28" s="5"/>
      <c r="S28" s="71">
        <v>560717</v>
      </c>
    </row>
    <row r="29" spans="2:19" ht="15.75" hidden="1" x14ac:dyDescent="0.2">
      <c r="B29" s="68">
        <v>40725</v>
      </c>
      <c r="C29" s="2">
        <v>39341</v>
      </c>
      <c r="D29" s="2">
        <v>8133</v>
      </c>
      <c r="E29" s="2">
        <v>58294</v>
      </c>
      <c r="F29" s="2">
        <v>0</v>
      </c>
      <c r="G29" s="31">
        <v>87556</v>
      </c>
      <c r="H29" s="31">
        <v>31920</v>
      </c>
      <c r="I29" s="2">
        <v>0</v>
      </c>
      <c r="J29" s="2">
        <v>587</v>
      </c>
      <c r="K29" s="2">
        <v>319065</v>
      </c>
      <c r="L29" s="2">
        <v>0</v>
      </c>
      <c r="M29" s="2">
        <v>18125</v>
      </c>
      <c r="N29" s="2">
        <v>7810</v>
      </c>
      <c r="O29" s="2">
        <v>0</v>
      </c>
      <c r="P29" s="2">
        <v>3089</v>
      </c>
      <c r="Q29" s="2">
        <v>17923</v>
      </c>
      <c r="R29" s="244"/>
      <c r="S29" s="69">
        <v>591843</v>
      </c>
    </row>
    <row r="30" spans="2:19" ht="15.75" hidden="1" x14ac:dyDescent="0.2">
      <c r="B30" s="68">
        <v>40756</v>
      </c>
      <c r="C30" s="2">
        <v>39537</v>
      </c>
      <c r="D30" s="2">
        <v>8222</v>
      </c>
      <c r="E30" s="2">
        <v>58712</v>
      </c>
      <c r="F30" s="2">
        <v>0</v>
      </c>
      <c r="G30" s="31">
        <v>88518</v>
      </c>
      <c r="H30" s="31">
        <v>32462</v>
      </c>
      <c r="I30" s="2">
        <v>0</v>
      </c>
      <c r="J30" s="2">
        <v>586</v>
      </c>
      <c r="K30" s="2">
        <v>322779</v>
      </c>
      <c r="L30" s="2">
        <v>0</v>
      </c>
      <c r="M30" s="2">
        <v>18084</v>
      </c>
      <c r="N30" s="2">
        <v>7786</v>
      </c>
      <c r="O30" s="2">
        <v>0</v>
      </c>
      <c r="P30" s="2">
        <v>2973</v>
      </c>
      <c r="Q30" s="2">
        <v>18046</v>
      </c>
      <c r="R30" s="244"/>
      <c r="S30" s="69">
        <v>597705</v>
      </c>
    </row>
    <row r="31" spans="2:19" ht="15.75" hidden="1" x14ac:dyDescent="0.2">
      <c r="B31" s="68">
        <v>40787</v>
      </c>
      <c r="C31" s="2">
        <v>39600</v>
      </c>
      <c r="D31" s="2">
        <v>8280</v>
      </c>
      <c r="E31" s="2">
        <v>58937</v>
      </c>
      <c r="F31" s="2">
        <v>0</v>
      </c>
      <c r="G31" s="31">
        <v>90001</v>
      </c>
      <c r="H31" s="31">
        <v>33152</v>
      </c>
      <c r="I31" s="2">
        <v>0</v>
      </c>
      <c r="J31" s="2">
        <v>590</v>
      </c>
      <c r="K31" s="2">
        <v>325673</v>
      </c>
      <c r="L31" s="2">
        <v>0</v>
      </c>
      <c r="M31" s="2">
        <v>18119</v>
      </c>
      <c r="N31" s="2">
        <v>7628</v>
      </c>
      <c r="O31" s="2">
        <v>0</v>
      </c>
      <c r="P31" s="2">
        <v>2774</v>
      </c>
      <c r="Q31" s="2">
        <v>18156</v>
      </c>
      <c r="R31" s="244"/>
      <c r="S31" s="69">
        <v>602910</v>
      </c>
    </row>
    <row r="32" spans="2:19" ht="15.75" hidden="1" x14ac:dyDescent="0.2">
      <c r="B32" s="68">
        <v>40817</v>
      </c>
      <c r="C32" s="2">
        <v>39697</v>
      </c>
      <c r="D32" s="2">
        <v>8328</v>
      </c>
      <c r="E32" s="2">
        <v>59159</v>
      </c>
      <c r="F32" s="2">
        <v>0</v>
      </c>
      <c r="G32" s="31">
        <v>91662</v>
      </c>
      <c r="H32" s="31">
        <v>33838</v>
      </c>
      <c r="I32" s="2">
        <v>0</v>
      </c>
      <c r="J32" s="2">
        <v>592</v>
      </c>
      <c r="K32" s="2">
        <v>328632</v>
      </c>
      <c r="L32" s="2">
        <v>0</v>
      </c>
      <c r="M32" s="2">
        <v>18096</v>
      </c>
      <c r="N32" s="2">
        <v>7558</v>
      </c>
      <c r="O32" s="2">
        <v>0</v>
      </c>
      <c r="P32" s="2">
        <v>2657</v>
      </c>
      <c r="Q32" s="2">
        <v>18314</v>
      </c>
      <c r="R32" s="244"/>
      <c r="S32" s="69">
        <v>608533</v>
      </c>
    </row>
    <row r="33" spans="2:19" ht="15.75" hidden="1" x14ac:dyDescent="0.2">
      <c r="B33" s="68">
        <v>40848</v>
      </c>
      <c r="C33" s="2">
        <v>39789</v>
      </c>
      <c r="D33" s="2">
        <v>8343</v>
      </c>
      <c r="E33" s="2">
        <v>59298</v>
      </c>
      <c r="F33" s="2">
        <v>0</v>
      </c>
      <c r="G33" s="31">
        <v>92441</v>
      </c>
      <c r="H33" s="31">
        <v>34915</v>
      </c>
      <c r="I33" s="2">
        <v>0</v>
      </c>
      <c r="J33" s="2">
        <v>602</v>
      </c>
      <c r="K33" s="2">
        <v>332183</v>
      </c>
      <c r="L33" s="2">
        <v>0</v>
      </c>
      <c r="M33" s="2">
        <v>18077</v>
      </c>
      <c r="N33" s="2">
        <v>7371</v>
      </c>
      <c r="O33" s="2">
        <v>0</v>
      </c>
      <c r="P33" s="2">
        <v>2543</v>
      </c>
      <c r="Q33" s="2">
        <v>18584</v>
      </c>
      <c r="R33" s="244"/>
      <c r="S33" s="69">
        <v>614146</v>
      </c>
    </row>
    <row r="34" spans="2:19" ht="15.75" hidden="1" x14ac:dyDescent="0.2">
      <c r="B34" s="68">
        <v>40878</v>
      </c>
      <c r="C34" s="2">
        <v>39843</v>
      </c>
      <c r="D34" s="2">
        <v>8355</v>
      </c>
      <c r="E34" s="2">
        <v>59384</v>
      </c>
      <c r="F34" s="2">
        <v>0</v>
      </c>
      <c r="G34" s="31">
        <v>94778</v>
      </c>
      <c r="H34" s="31">
        <v>34886</v>
      </c>
      <c r="I34" s="2">
        <v>0</v>
      </c>
      <c r="J34" s="2">
        <v>606</v>
      </c>
      <c r="K34" s="2">
        <v>336053</v>
      </c>
      <c r="L34" s="2">
        <v>0</v>
      </c>
      <c r="M34" s="2">
        <v>18172</v>
      </c>
      <c r="N34" s="2">
        <v>7333</v>
      </c>
      <c r="O34" s="2">
        <v>0</v>
      </c>
      <c r="P34" s="2">
        <v>2591</v>
      </c>
      <c r="Q34" s="2">
        <v>18798</v>
      </c>
      <c r="R34" s="244"/>
      <c r="S34" s="69">
        <v>620799</v>
      </c>
    </row>
    <row r="35" spans="2:19" ht="15.75" hidden="1" x14ac:dyDescent="0.2">
      <c r="B35" s="68">
        <v>40909</v>
      </c>
      <c r="C35" s="2">
        <v>39742</v>
      </c>
      <c r="D35" s="2">
        <v>8373</v>
      </c>
      <c r="E35" s="2">
        <v>59709</v>
      </c>
      <c r="F35" s="2">
        <v>0</v>
      </c>
      <c r="G35" s="31">
        <v>93523</v>
      </c>
      <c r="H35" s="31">
        <v>35481</v>
      </c>
      <c r="I35" s="2">
        <v>0</v>
      </c>
      <c r="J35" s="2">
        <v>603</v>
      </c>
      <c r="K35" s="2">
        <v>336096</v>
      </c>
      <c r="L35" s="2">
        <v>0</v>
      </c>
      <c r="M35" s="2">
        <v>17968</v>
      </c>
      <c r="N35" s="2">
        <v>7445</v>
      </c>
      <c r="O35" s="2">
        <v>0</v>
      </c>
      <c r="P35" s="2">
        <v>2617</v>
      </c>
      <c r="Q35" s="2">
        <v>18985</v>
      </c>
      <c r="R35" s="244"/>
      <c r="S35" s="69">
        <v>620542</v>
      </c>
    </row>
    <row r="36" spans="2:19" ht="15.75" hidden="1" x14ac:dyDescent="0.2">
      <c r="B36" s="68">
        <v>40940</v>
      </c>
      <c r="C36" s="2">
        <v>39800</v>
      </c>
      <c r="D36" s="2">
        <v>8401</v>
      </c>
      <c r="E36" s="2">
        <v>59635</v>
      </c>
      <c r="F36" s="2">
        <v>0</v>
      </c>
      <c r="G36" s="31">
        <v>94868</v>
      </c>
      <c r="H36" s="31">
        <v>35962</v>
      </c>
      <c r="I36" s="2">
        <v>0</v>
      </c>
      <c r="J36" s="2">
        <v>604</v>
      </c>
      <c r="K36" s="2">
        <v>339523</v>
      </c>
      <c r="L36" s="2">
        <v>0</v>
      </c>
      <c r="M36" s="2">
        <v>17863</v>
      </c>
      <c r="N36" s="2">
        <v>7594</v>
      </c>
      <c r="O36" s="2">
        <v>0</v>
      </c>
      <c r="P36" s="2">
        <v>2636</v>
      </c>
      <c r="Q36" s="2">
        <v>19220</v>
      </c>
      <c r="R36" s="244"/>
      <c r="S36" s="69">
        <v>626106</v>
      </c>
    </row>
    <row r="37" spans="2:19" ht="15.75" hidden="1" x14ac:dyDescent="0.2">
      <c r="B37" s="68">
        <v>40969</v>
      </c>
      <c r="C37" s="2">
        <v>39849</v>
      </c>
      <c r="D37" s="2">
        <v>8445</v>
      </c>
      <c r="E37" s="2">
        <v>59847</v>
      </c>
      <c r="F37" s="2">
        <v>51</v>
      </c>
      <c r="G37" s="31">
        <v>97318</v>
      </c>
      <c r="H37" s="31">
        <v>37141</v>
      </c>
      <c r="I37" s="2">
        <v>0</v>
      </c>
      <c r="J37" s="2">
        <v>604</v>
      </c>
      <c r="K37" s="2">
        <v>341274</v>
      </c>
      <c r="L37" s="2">
        <v>0</v>
      </c>
      <c r="M37" s="2">
        <v>17930</v>
      </c>
      <c r="N37" s="2">
        <v>7734</v>
      </c>
      <c r="O37" s="2">
        <v>0</v>
      </c>
      <c r="P37" s="2">
        <v>2852</v>
      </c>
      <c r="Q37" s="2">
        <v>19466</v>
      </c>
      <c r="R37" s="244"/>
      <c r="S37" s="69">
        <v>632511</v>
      </c>
    </row>
    <row r="38" spans="2:19" ht="15.75" hidden="1" x14ac:dyDescent="0.2">
      <c r="B38" s="68">
        <v>41000</v>
      </c>
      <c r="C38" s="2">
        <v>39837</v>
      </c>
      <c r="D38" s="2">
        <v>8507</v>
      </c>
      <c r="E38" s="2">
        <v>59970</v>
      </c>
      <c r="F38" s="2">
        <v>133</v>
      </c>
      <c r="G38" s="31">
        <v>94317</v>
      </c>
      <c r="H38" s="31">
        <v>37902</v>
      </c>
      <c r="I38" s="2">
        <v>0</v>
      </c>
      <c r="J38" s="2">
        <v>596</v>
      </c>
      <c r="K38" s="2">
        <v>341546</v>
      </c>
      <c r="L38" s="2">
        <v>0</v>
      </c>
      <c r="M38" s="2">
        <v>17944</v>
      </c>
      <c r="N38" s="2">
        <v>7705</v>
      </c>
      <c r="O38" s="2">
        <v>0</v>
      </c>
      <c r="P38" s="2">
        <v>2846</v>
      </c>
      <c r="Q38" s="2">
        <v>19396</v>
      </c>
      <c r="R38" s="244"/>
      <c r="S38" s="69">
        <v>630699</v>
      </c>
    </row>
    <row r="39" spans="2:19" ht="15.75" hidden="1" x14ac:dyDescent="0.2">
      <c r="B39" s="68">
        <v>41030</v>
      </c>
      <c r="C39" s="2">
        <v>39924</v>
      </c>
      <c r="D39" s="2">
        <v>8600</v>
      </c>
      <c r="E39" s="2">
        <v>60167</v>
      </c>
      <c r="F39" s="2">
        <v>202</v>
      </c>
      <c r="G39" s="31">
        <v>95581</v>
      </c>
      <c r="H39" s="31">
        <v>38955</v>
      </c>
      <c r="I39" s="2">
        <v>5860</v>
      </c>
      <c r="J39" s="2">
        <v>597</v>
      </c>
      <c r="K39" s="2">
        <v>344523</v>
      </c>
      <c r="L39" s="2">
        <v>0</v>
      </c>
      <c r="M39" s="2">
        <v>18012</v>
      </c>
      <c r="N39" s="2">
        <v>7744</v>
      </c>
      <c r="O39" s="2">
        <v>0</v>
      </c>
      <c r="P39" s="2">
        <v>2844</v>
      </c>
      <c r="Q39" s="2">
        <v>19640</v>
      </c>
      <c r="R39" s="244"/>
      <c r="S39" s="69">
        <v>642649</v>
      </c>
    </row>
    <row r="40" spans="2:19" ht="15.75" hidden="1" x14ac:dyDescent="0.2">
      <c r="B40" s="68">
        <v>41061</v>
      </c>
      <c r="C40" s="2">
        <v>39923</v>
      </c>
      <c r="D40" s="2">
        <v>8605</v>
      </c>
      <c r="E40" s="2">
        <v>60091</v>
      </c>
      <c r="F40" s="2">
        <v>240</v>
      </c>
      <c r="G40" s="31">
        <v>98120</v>
      </c>
      <c r="H40" s="31">
        <v>38921</v>
      </c>
      <c r="I40" s="2">
        <v>7753</v>
      </c>
      <c r="J40" s="2">
        <v>601</v>
      </c>
      <c r="K40" s="2">
        <v>348253</v>
      </c>
      <c r="L40" s="2">
        <v>0</v>
      </c>
      <c r="M40" s="2">
        <v>18022</v>
      </c>
      <c r="N40" s="2">
        <v>7846</v>
      </c>
      <c r="O40" s="2">
        <v>0</v>
      </c>
      <c r="P40" s="2">
        <v>2818</v>
      </c>
      <c r="Q40" s="2">
        <v>19929</v>
      </c>
      <c r="R40" s="244"/>
      <c r="S40" s="69">
        <v>651122</v>
      </c>
    </row>
    <row r="41" spans="2:19" ht="15.75" hidden="1" x14ac:dyDescent="0.2">
      <c r="B41" s="72" t="s">
        <v>29</v>
      </c>
      <c r="C41" s="5">
        <v>39740</v>
      </c>
      <c r="D41" s="5">
        <v>8383</v>
      </c>
      <c r="E41" s="5">
        <v>59434</v>
      </c>
      <c r="F41" s="5">
        <v>52</v>
      </c>
      <c r="G41" s="5">
        <v>93224</v>
      </c>
      <c r="H41" s="5">
        <v>35461</v>
      </c>
      <c r="I41" s="5">
        <v>1134</v>
      </c>
      <c r="J41" s="5">
        <v>597</v>
      </c>
      <c r="K41" s="5">
        <v>334633</v>
      </c>
      <c r="L41" s="5">
        <v>0</v>
      </c>
      <c r="M41" s="5">
        <v>18034</v>
      </c>
      <c r="N41" s="5">
        <v>7630</v>
      </c>
      <c r="O41" s="5">
        <v>0</v>
      </c>
      <c r="P41" s="5">
        <v>2770</v>
      </c>
      <c r="Q41" s="5">
        <v>18871</v>
      </c>
      <c r="R41" s="5"/>
      <c r="S41" s="73">
        <v>619963</v>
      </c>
    </row>
    <row r="42" spans="2:19" ht="15.75" hidden="1" x14ac:dyDescent="0.2">
      <c r="B42" s="68">
        <v>41091</v>
      </c>
      <c r="C42" s="2">
        <v>40117</v>
      </c>
      <c r="D42" s="2">
        <v>8689</v>
      </c>
      <c r="E42" s="2">
        <v>60389</v>
      </c>
      <c r="F42" s="2">
        <v>338</v>
      </c>
      <c r="G42" s="31">
        <v>93088</v>
      </c>
      <c r="H42" s="31">
        <v>38961</v>
      </c>
      <c r="I42" s="2">
        <v>9652</v>
      </c>
      <c r="J42" s="2">
        <v>607</v>
      </c>
      <c r="K42" s="2">
        <v>348510</v>
      </c>
      <c r="L42" s="2">
        <v>0</v>
      </c>
      <c r="M42" s="2">
        <v>17959</v>
      </c>
      <c r="N42" s="2">
        <v>7824</v>
      </c>
      <c r="O42" s="2">
        <v>0</v>
      </c>
      <c r="P42" s="2">
        <v>2764</v>
      </c>
      <c r="Q42" s="2">
        <v>20117</v>
      </c>
      <c r="R42" s="244"/>
      <c r="S42" s="69">
        <v>649015</v>
      </c>
    </row>
    <row r="43" spans="2:19" ht="15.75" hidden="1" x14ac:dyDescent="0.2">
      <c r="B43" s="68">
        <v>41122</v>
      </c>
      <c r="C43" s="2">
        <v>40460</v>
      </c>
      <c r="D43" s="2">
        <v>8771</v>
      </c>
      <c r="E43" s="2">
        <v>60680</v>
      </c>
      <c r="F43" s="2">
        <v>445</v>
      </c>
      <c r="G43" s="31">
        <v>94777</v>
      </c>
      <c r="H43" s="31">
        <v>39881</v>
      </c>
      <c r="I43" s="2">
        <v>9675</v>
      </c>
      <c r="J43" s="2">
        <v>612</v>
      </c>
      <c r="K43" s="2">
        <v>351537</v>
      </c>
      <c r="L43" s="2">
        <v>0</v>
      </c>
      <c r="M43" s="2">
        <v>17932</v>
      </c>
      <c r="N43" s="2">
        <v>7864</v>
      </c>
      <c r="O43" s="2">
        <v>0</v>
      </c>
      <c r="P43" s="2">
        <v>2744</v>
      </c>
      <c r="Q43" s="2">
        <v>20418</v>
      </c>
      <c r="R43" s="244"/>
      <c r="S43" s="69">
        <v>655796</v>
      </c>
    </row>
    <row r="44" spans="2:19" ht="15.75" hidden="1" x14ac:dyDescent="0.2">
      <c r="B44" s="68">
        <v>41153</v>
      </c>
      <c r="C44" s="2">
        <v>40468</v>
      </c>
      <c r="D44" s="2">
        <v>8877</v>
      </c>
      <c r="E44" s="2">
        <v>60934</v>
      </c>
      <c r="F44" s="2">
        <v>539</v>
      </c>
      <c r="G44" s="31">
        <v>95151</v>
      </c>
      <c r="H44" s="31">
        <v>39689</v>
      </c>
      <c r="I44" s="2">
        <v>9880</v>
      </c>
      <c r="J44" s="2">
        <v>610</v>
      </c>
      <c r="K44" s="2">
        <v>355312</v>
      </c>
      <c r="L44" s="2">
        <v>0</v>
      </c>
      <c r="M44" s="2">
        <v>18004</v>
      </c>
      <c r="N44" s="2">
        <v>7677</v>
      </c>
      <c r="O44" s="2">
        <v>0</v>
      </c>
      <c r="P44" s="2">
        <v>2609</v>
      </c>
      <c r="Q44" s="2">
        <v>20615</v>
      </c>
      <c r="R44" s="244"/>
      <c r="S44" s="69">
        <v>660365</v>
      </c>
    </row>
    <row r="45" spans="2:19" ht="15.75" hidden="1" x14ac:dyDescent="0.2">
      <c r="B45" s="68">
        <v>41183</v>
      </c>
      <c r="C45" s="2">
        <v>40773</v>
      </c>
      <c r="D45" s="2">
        <v>8949</v>
      </c>
      <c r="E45" s="2">
        <v>61303</v>
      </c>
      <c r="F45" s="2">
        <v>640</v>
      </c>
      <c r="G45" s="31">
        <v>96113</v>
      </c>
      <c r="H45" s="31">
        <v>40302</v>
      </c>
      <c r="I45" s="2">
        <v>9969</v>
      </c>
      <c r="J45" s="2">
        <v>615</v>
      </c>
      <c r="K45" s="2">
        <v>353524</v>
      </c>
      <c r="L45" s="2">
        <v>0</v>
      </c>
      <c r="M45" s="2">
        <v>18000</v>
      </c>
      <c r="N45" s="2">
        <v>7691</v>
      </c>
      <c r="O45" s="2">
        <v>0</v>
      </c>
      <c r="P45" s="2">
        <v>2569</v>
      </c>
      <c r="Q45" s="2">
        <v>20766</v>
      </c>
      <c r="R45" s="244"/>
      <c r="S45" s="69">
        <v>661214</v>
      </c>
    </row>
    <row r="46" spans="2:19" ht="15.75" hidden="1" x14ac:dyDescent="0.2">
      <c r="B46" s="68">
        <v>41214</v>
      </c>
      <c r="C46" s="2">
        <v>41059</v>
      </c>
      <c r="D46" s="2">
        <v>8997</v>
      </c>
      <c r="E46" s="2">
        <v>61571</v>
      </c>
      <c r="F46" s="2">
        <v>753</v>
      </c>
      <c r="G46" s="31">
        <v>98333</v>
      </c>
      <c r="H46" s="31">
        <v>41895</v>
      </c>
      <c r="I46" s="2">
        <v>9972</v>
      </c>
      <c r="J46" s="2">
        <v>615</v>
      </c>
      <c r="K46" s="2">
        <v>356897</v>
      </c>
      <c r="L46" s="2">
        <v>0</v>
      </c>
      <c r="M46" s="2">
        <v>17967</v>
      </c>
      <c r="N46" s="2">
        <v>7600</v>
      </c>
      <c r="O46" s="2">
        <v>0</v>
      </c>
      <c r="P46" s="2">
        <v>2546</v>
      </c>
      <c r="Q46" s="2">
        <v>20998</v>
      </c>
      <c r="R46" s="244"/>
      <c r="S46" s="69">
        <v>669203</v>
      </c>
    </row>
    <row r="47" spans="2:19" ht="15.75" hidden="1" x14ac:dyDescent="0.2">
      <c r="B47" s="68">
        <v>41244</v>
      </c>
      <c r="C47" s="2">
        <v>41034</v>
      </c>
      <c r="D47" s="2">
        <v>9077</v>
      </c>
      <c r="E47" s="2">
        <v>61699</v>
      </c>
      <c r="F47" s="2">
        <v>857</v>
      </c>
      <c r="G47" s="31">
        <v>97784</v>
      </c>
      <c r="H47" s="31">
        <v>40442</v>
      </c>
      <c r="I47" s="2">
        <v>9798</v>
      </c>
      <c r="J47" s="2">
        <v>616</v>
      </c>
      <c r="K47" s="2">
        <v>361446</v>
      </c>
      <c r="L47" s="2">
        <v>0</v>
      </c>
      <c r="M47" s="2">
        <v>17898</v>
      </c>
      <c r="N47" s="2">
        <v>7466</v>
      </c>
      <c r="O47" s="2">
        <v>0</v>
      </c>
      <c r="P47" s="2">
        <v>2541</v>
      </c>
      <c r="Q47" s="2">
        <v>21221</v>
      </c>
      <c r="R47" s="244"/>
      <c r="S47" s="69">
        <v>671879</v>
      </c>
    </row>
    <row r="48" spans="2:19" ht="15.75" hidden="1" x14ac:dyDescent="0.2">
      <c r="B48" s="68">
        <v>41275</v>
      </c>
      <c r="C48" s="2">
        <v>41066</v>
      </c>
      <c r="D48" s="2">
        <v>9096</v>
      </c>
      <c r="E48" s="2">
        <v>61803</v>
      </c>
      <c r="F48" s="2">
        <v>988</v>
      </c>
      <c r="G48" s="31">
        <v>99404</v>
      </c>
      <c r="H48" s="31">
        <v>40895</v>
      </c>
      <c r="I48" s="2">
        <v>9777</v>
      </c>
      <c r="J48" s="2">
        <v>613</v>
      </c>
      <c r="K48" s="31">
        <v>361220</v>
      </c>
      <c r="L48" s="31">
        <v>5223</v>
      </c>
      <c r="M48" s="2">
        <v>17720</v>
      </c>
      <c r="N48" s="31">
        <v>8250</v>
      </c>
      <c r="O48" s="31">
        <v>437</v>
      </c>
      <c r="P48" s="2">
        <v>2655</v>
      </c>
      <c r="Q48" s="2">
        <v>21366</v>
      </c>
      <c r="R48" s="244"/>
      <c r="S48" s="69">
        <v>680513</v>
      </c>
    </row>
    <row r="49" spans="2:19" ht="15.75" hidden="1" x14ac:dyDescent="0.2">
      <c r="B49" s="68">
        <v>41306</v>
      </c>
      <c r="C49" s="2">
        <v>41093</v>
      </c>
      <c r="D49" s="2">
        <v>9152</v>
      </c>
      <c r="E49" s="2">
        <v>62245</v>
      </c>
      <c r="F49" s="2">
        <v>1056</v>
      </c>
      <c r="G49" s="31">
        <v>101305</v>
      </c>
      <c r="H49" s="31">
        <v>42236</v>
      </c>
      <c r="I49" s="2">
        <v>9959</v>
      </c>
      <c r="J49" s="2">
        <v>608</v>
      </c>
      <c r="K49" s="31">
        <v>362024</v>
      </c>
      <c r="L49" s="31">
        <v>13463</v>
      </c>
      <c r="M49" s="2">
        <v>17673</v>
      </c>
      <c r="N49" s="31">
        <v>8322</v>
      </c>
      <c r="O49" s="31">
        <v>531</v>
      </c>
      <c r="P49" s="2">
        <v>2666</v>
      </c>
      <c r="Q49" s="2">
        <v>21532</v>
      </c>
      <c r="R49" s="244"/>
      <c r="S49" s="69">
        <v>693865</v>
      </c>
    </row>
    <row r="50" spans="2:19" ht="15.75" hidden="1" x14ac:dyDescent="0.2">
      <c r="B50" s="68">
        <v>41334</v>
      </c>
      <c r="C50" s="2">
        <v>40697</v>
      </c>
      <c r="D50" s="2">
        <v>9130</v>
      </c>
      <c r="E50" s="2">
        <v>62485</v>
      </c>
      <c r="F50" s="2">
        <v>1125</v>
      </c>
      <c r="G50" s="31">
        <v>100247</v>
      </c>
      <c r="H50" s="31">
        <v>42110</v>
      </c>
      <c r="I50" s="2">
        <v>9621</v>
      </c>
      <c r="J50" s="2">
        <v>618</v>
      </c>
      <c r="K50" s="31">
        <v>363012</v>
      </c>
      <c r="L50" s="31">
        <v>18263</v>
      </c>
      <c r="M50" s="2">
        <v>17619</v>
      </c>
      <c r="N50" s="31">
        <v>8311</v>
      </c>
      <c r="O50" s="31">
        <v>636</v>
      </c>
      <c r="P50" s="2">
        <v>2733</v>
      </c>
      <c r="Q50" s="2">
        <v>21530</v>
      </c>
      <c r="R50" s="244"/>
      <c r="S50" s="69">
        <v>698137</v>
      </c>
    </row>
    <row r="51" spans="2:19" ht="15.75" hidden="1" x14ac:dyDescent="0.2">
      <c r="B51" s="68">
        <v>41365</v>
      </c>
      <c r="C51" s="2">
        <v>40898</v>
      </c>
      <c r="D51" s="2">
        <v>9222</v>
      </c>
      <c r="E51" s="2">
        <v>62976</v>
      </c>
      <c r="F51" s="2">
        <v>1232</v>
      </c>
      <c r="G51" s="31">
        <v>101576</v>
      </c>
      <c r="H51" s="31">
        <v>42997</v>
      </c>
      <c r="I51" s="2">
        <v>12076</v>
      </c>
      <c r="J51" s="2">
        <v>639</v>
      </c>
      <c r="K51" s="31">
        <v>364317</v>
      </c>
      <c r="L51" s="31">
        <v>20016</v>
      </c>
      <c r="M51" s="2">
        <v>17598</v>
      </c>
      <c r="N51" s="31">
        <v>8477</v>
      </c>
      <c r="O51" s="31">
        <v>730</v>
      </c>
      <c r="P51" s="2">
        <v>2798</v>
      </c>
      <c r="Q51" s="2">
        <v>21738</v>
      </c>
      <c r="R51" s="244"/>
      <c r="S51" s="69">
        <v>707290</v>
      </c>
    </row>
    <row r="52" spans="2:19" ht="15.75" hidden="1" x14ac:dyDescent="0.2">
      <c r="B52" s="68">
        <v>41395</v>
      </c>
      <c r="C52" s="2">
        <v>41108</v>
      </c>
      <c r="D52" s="2">
        <v>9295</v>
      </c>
      <c r="E52" s="2">
        <v>63416</v>
      </c>
      <c r="F52" s="2">
        <v>1318</v>
      </c>
      <c r="G52" s="31">
        <v>106147</v>
      </c>
      <c r="H52" s="31">
        <v>45535</v>
      </c>
      <c r="I52" s="2">
        <v>12462</v>
      </c>
      <c r="J52" s="2">
        <v>659</v>
      </c>
      <c r="K52" s="31">
        <v>366710</v>
      </c>
      <c r="L52" s="31">
        <v>21546</v>
      </c>
      <c r="M52" s="2">
        <v>17257</v>
      </c>
      <c r="N52" s="31">
        <v>8346</v>
      </c>
      <c r="O52" s="31">
        <v>938</v>
      </c>
      <c r="P52" s="2">
        <v>2848</v>
      </c>
      <c r="Q52" s="2">
        <v>22000</v>
      </c>
      <c r="R52" s="244"/>
      <c r="S52" s="69">
        <v>719585</v>
      </c>
    </row>
    <row r="53" spans="2:19" ht="15.75" hidden="1" x14ac:dyDescent="0.2">
      <c r="B53" s="68">
        <v>41426</v>
      </c>
      <c r="C53" s="2">
        <v>41153</v>
      </c>
      <c r="D53" s="2">
        <v>9358</v>
      </c>
      <c r="E53" s="2">
        <v>63540</v>
      </c>
      <c r="F53" s="2">
        <v>1368</v>
      </c>
      <c r="G53" s="31">
        <v>108773</v>
      </c>
      <c r="H53" s="31">
        <v>43600</v>
      </c>
      <c r="I53" s="2">
        <v>14772</v>
      </c>
      <c r="J53" s="2">
        <v>659</v>
      </c>
      <c r="K53" s="31">
        <v>373604</v>
      </c>
      <c r="L53" s="31">
        <v>20327</v>
      </c>
      <c r="M53" s="2">
        <v>17691</v>
      </c>
      <c r="N53" s="31">
        <v>8457</v>
      </c>
      <c r="O53" s="31">
        <v>863</v>
      </c>
      <c r="P53" s="2">
        <v>2739</v>
      </c>
      <c r="Q53" s="2">
        <v>22170</v>
      </c>
      <c r="R53" s="244"/>
      <c r="S53" s="69">
        <v>729074</v>
      </c>
    </row>
    <row r="54" spans="2:19" ht="15.75" hidden="1" x14ac:dyDescent="0.2">
      <c r="B54" s="72" t="s">
        <v>30</v>
      </c>
      <c r="C54" s="5">
        <v>40827</v>
      </c>
      <c r="D54" s="5">
        <v>9051</v>
      </c>
      <c r="E54" s="5">
        <v>61920</v>
      </c>
      <c r="F54" s="5">
        <v>888</v>
      </c>
      <c r="G54" s="5">
        <v>99392</v>
      </c>
      <c r="H54" s="5">
        <v>41545</v>
      </c>
      <c r="I54" s="5">
        <v>10634</v>
      </c>
      <c r="J54" s="5">
        <v>623</v>
      </c>
      <c r="K54" s="5">
        <v>359843</v>
      </c>
      <c r="L54" s="5">
        <v>8236</v>
      </c>
      <c r="M54" s="5">
        <v>17777</v>
      </c>
      <c r="N54" s="5">
        <v>8024</v>
      </c>
      <c r="O54" s="5">
        <v>344</v>
      </c>
      <c r="P54" s="5">
        <v>2684</v>
      </c>
      <c r="Q54" s="5">
        <v>21206</v>
      </c>
      <c r="R54" s="5"/>
      <c r="S54" s="73">
        <v>682994</v>
      </c>
    </row>
    <row r="55" spans="2:19" ht="15.75" hidden="1" x14ac:dyDescent="0.2">
      <c r="B55" s="74">
        <v>41456</v>
      </c>
      <c r="C55" s="63">
        <v>41243</v>
      </c>
      <c r="D55" s="63">
        <v>9466</v>
      </c>
      <c r="E55" s="63">
        <v>63919</v>
      </c>
      <c r="F55" s="63">
        <v>1494</v>
      </c>
      <c r="G55" s="64">
        <v>105843</v>
      </c>
      <c r="H55" s="64">
        <v>43321</v>
      </c>
      <c r="I55" s="64">
        <v>16073</v>
      </c>
      <c r="J55" s="64">
        <v>660</v>
      </c>
      <c r="K55" s="64">
        <v>379057</v>
      </c>
      <c r="L55" s="64">
        <v>11487</v>
      </c>
      <c r="M55" s="63">
        <v>17652</v>
      </c>
      <c r="N55" s="64">
        <v>9053</v>
      </c>
      <c r="O55" s="64">
        <v>334</v>
      </c>
      <c r="P55" s="63">
        <v>2754</v>
      </c>
      <c r="Q55" s="63">
        <v>22368</v>
      </c>
      <c r="R55" s="484"/>
      <c r="S55" s="75">
        <v>724724</v>
      </c>
    </row>
    <row r="56" spans="2:19" ht="15.75" hidden="1" x14ac:dyDescent="0.2">
      <c r="B56" s="68">
        <v>41487</v>
      </c>
      <c r="C56" s="2">
        <v>41540</v>
      </c>
      <c r="D56" s="2">
        <v>9538</v>
      </c>
      <c r="E56" s="2">
        <v>64281</v>
      </c>
      <c r="F56" s="2">
        <v>1616</v>
      </c>
      <c r="G56" s="31">
        <v>106672</v>
      </c>
      <c r="H56" s="31">
        <v>45336</v>
      </c>
      <c r="I56" s="31">
        <v>17388</v>
      </c>
      <c r="J56" s="31">
        <v>648</v>
      </c>
      <c r="K56" s="31">
        <v>382925</v>
      </c>
      <c r="L56" s="31">
        <v>8984</v>
      </c>
      <c r="M56" s="2">
        <v>17659</v>
      </c>
      <c r="N56" s="31">
        <v>9219</v>
      </c>
      <c r="O56" s="31">
        <v>186</v>
      </c>
      <c r="P56" s="2">
        <v>2562</v>
      </c>
      <c r="Q56" s="2">
        <v>22539</v>
      </c>
      <c r="R56" s="244"/>
      <c r="S56" s="69">
        <v>731093</v>
      </c>
    </row>
    <row r="57" spans="2:19" ht="15.75" hidden="1" x14ac:dyDescent="0.2">
      <c r="B57" s="68">
        <v>41518</v>
      </c>
      <c r="C57" s="2">
        <v>41696</v>
      </c>
      <c r="D57" s="2">
        <v>9641</v>
      </c>
      <c r="E57" s="2">
        <v>64309</v>
      </c>
      <c r="F57" s="2">
        <v>1692</v>
      </c>
      <c r="G57" s="31">
        <v>110929</v>
      </c>
      <c r="H57" s="31">
        <v>43247</v>
      </c>
      <c r="I57" s="31">
        <v>20951</v>
      </c>
      <c r="J57" s="31">
        <v>645</v>
      </c>
      <c r="K57" s="31">
        <v>394462</v>
      </c>
      <c r="L57" s="31">
        <v>4348</v>
      </c>
      <c r="M57" s="2">
        <v>17619</v>
      </c>
      <c r="N57" s="31">
        <v>9240</v>
      </c>
      <c r="O57" s="31">
        <v>105</v>
      </c>
      <c r="P57" s="2">
        <v>2511</v>
      </c>
      <c r="Q57" s="2">
        <v>22690</v>
      </c>
      <c r="R57" s="244"/>
      <c r="S57" s="69">
        <v>744085</v>
      </c>
    </row>
    <row r="58" spans="2:19" ht="15.75" hidden="1" x14ac:dyDescent="0.2">
      <c r="B58" s="68">
        <v>41548</v>
      </c>
      <c r="C58" s="2">
        <v>41861</v>
      </c>
      <c r="D58" s="2">
        <v>9709</v>
      </c>
      <c r="E58" s="2">
        <v>64151</v>
      </c>
      <c r="F58" s="2">
        <v>2200</v>
      </c>
      <c r="G58" s="31">
        <v>111274</v>
      </c>
      <c r="H58" s="31">
        <v>37094</v>
      </c>
      <c r="I58" s="31">
        <v>19168</v>
      </c>
      <c r="J58" s="31">
        <v>639</v>
      </c>
      <c r="K58" s="31">
        <v>382709</v>
      </c>
      <c r="L58" s="31">
        <v>11153</v>
      </c>
      <c r="M58" s="2">
        <v>17675</v>
      </c>
      <c r="N58" s="31">
        <v>13079</v>
      </c>
      <c r="O58" s="2">
        <v>549</v>
      </c>
      <c r="P58" s="2">
        <v>2392</v>
      </c>
      <c r="Q58" s="2">
        <v>22299</v>
      </c>
      <c r="R58" s="244"/>
      <c r="S58" s="69">
        <v>735952</v>
      </c>
    </row>
    <row r="59" spans="2:19" ht="15.75" hidden="1" x14ac:dyDescent="0.2">
      <c r="B59" s="68">
        <v>41579</v>
      </c>
      <c r="C59" s="2">
        <v>42098</v>
      </c>
      <c r="D59" s="2">
        <v>9748</v>
      </c>
      <c r="E59" s="2">
        <v>64396</v>
      </c>
      <c r="F59" s="2">
        <v>2749</v>
      </c>
      <c r="G59" s="31">
        <v>112290</v>
      </c>
      <c r="H59" s="31">
        <v>41332</v>
      </c>
      <c r="I59" s="31">
        <v>17976</v>
      </c>
      <c r="J59" s="31">
        <v>547</v>
      </c>
      <c r="K59" s="31">
        <v>386326</v>
      </c>
      <c r="L59" s="31">
        <v>18980</v>
      </c>
      <c r="M59" s="2">
        <v>17712</v>
      </c>
      <c r="N59" s="31">
        <v>13740</v>
      </c>
      <c r="O59" s="2">
        <v>1022</v>
      </c>
      <c r="P59" s="2">
        <v>2352</v>
      </c>
      <c r="Q59" s="2">
        <v>22539</v>
      </c>
      <c r="R59" s="244"/>
      <c r="S59" s="69">
        <v>753807</v>
      </c>
    </row>
    <row r="60" spans="2:19" ht="37.5" hidden="1" customHeight="1" x14ac:dyDescent="0.2">
      <c r="B60" s="68">
        <v>41609</v>
      </c>
      <c r="C60" s="2">
        <v>42265</v>
      </c>
      <c r="D60" s="2">
        <v>9797</v>
      </c>
      <c r="E60" s="2">
        <v>64478</v>
      </c>
      <c r="F60" s="2">
        <v>2690</v>
      </c>
      <c r="G60" s="31">
        <v>119836</v>
      </c>
      <c r="H60" s="31">
        <v>40228</v>
      </c>
      <c r="I60" s="31">
        <v>17092</v>
      </c>
      <c r="J60" s="31">
        <v>540</v>
      </c>
      <c r="K60" s="31">
        <v>389900</v>
      </c>
      <c r="L60" s="31">
        <v>28057</v>
      </c>
      <c r="M60" s="2">
        <v>17793</v>
      </c>
      <c r="N60" s="31">
        <v>14140</v>
      </c>
      <c r="O60" s="2">
        <v>1293</v>
      </c>
      <c r="P60" s="2">
        <v>2311</v>
      </c>
      <c r="Q60" s="2">
        <v>22534</v>
      </c>
      <c r="R60" s="244"/>
      <c r="S60" s="69">
        <v>772954</v>
      </c>
    </row>
    <row r="61" spans="2:19" ht="15.75" hidden="1" x14ac:dyDescent="0.2">
      <c r="B61" s="68">
        <v>41640</v>
      </c>
      <c r="C61" s="2">
        <v>41861</v>
      </c>
      <c r="D61" s="2">
        <v>9838</v>
      </c>
      <c r="E61" s="2">
        <v>64838</v>
      </c>
      <c r="F61" s="2">
        <v>2217</v>
      </c>
      <c r="G61" s="31">
        <v>122548</v>
      </c>
      <c r="H61" s="31">
        <v>40659</v>
      </c>
      <c r="I61" s="31">
        <v>120068</v>
      </c>
      <c r="J61" s="31">
        <v>543</v>
      </c>
      <c r="K61" s="31">
        <v>398421</v>
      </c>
      <c r="L61" s="31">
        <v>29967</v>
      </c>
      <c r="M61" s="2">
        <v>17684</v>
      </c>
      <c r="N61" s="31">
        <v>14582</v>
      </c>
      <c r="O61" s="2">
        <v>1390</v>
      </c>
      <c r="P61" s="2">
        <v>2309</v>
      </c>
      <c r="Q61" s="2">
        <v>22740</v>
      </c>
      <c r="R61" s="244"/>
      <c r="S61" s="69">
        <v>889665</v>
      </c>
    </row>
    <row r="62" spans="2:19" ht="15.75" hidden="1" x14ac:dyDescent="0.2">
      <c r="B62" s="68">
        <v>41671</v>
      </c>
      <c r="C62" s="2">
        <v>42003</v>
      </c>
      <c r="D62" s="2">
        <v>9919</v>
      </c>
      <c r="E62" s="2">
        <v>64798</v>
      </c>
      <c r="F62" s="2">
        <v>3146</v>
      </c>
      <c r="G62" s="65">
        <v>129759</v>
      </c>
      <c r="H62" s="65">
        <v>51272</v>
      </c>
      <c r="I62" s="31">
        <v>125369</v>
      </c>
      <c r="J62" s="31">
        <v>527</v>
      </c>
      <c r="K62" s="31">
        <v>403888</v>
      </c>
      <c r="L62" s="31">
        <v>33263</v>
      </c>
      <c r="M62" s="2">
        <v>17744</v>
      </c>
      <c r="N62" s="31">
        <v>14691</v>
      </c>
      <c r="O62" s="2">
        <v>1471</v>
      </c>
      <c r="P62" s="2">
        <v>2374</v>
      </c>
      <c r="Q62" s="2">
        <v>23302</v>
      </c>
      <c r="R62" s="244"/>
      <c r="S62" s="69">
        <v>923526</v>
      </c>
    </row>
    <row r="63" spans="2:19" ht="15.75" hidden="1" x14ac:dyDescent="0.2">
      <c r="B63" s="68">
        <v>41699</v>
      </c>
      <c r="C63" s="2">
        <v>42145</v>
      </c>
      <c r="D63" s="2">
        <v>10027</v>
      </c>
      <c r="E63" s="2">
        <v>64312</v>
      </c>
      <c r="F63" s="2">
        <v>3188</v>
      </c>
      <c r="G63" s="65">
        <v>138165</v>
      </c>
      <c r="H63" s="65">
        <v>53923</v>
      </c>
      <c r="I63" s="31">
        <v>157246</v>
      </c>
      <c r="J63" s="31">
        <v>498</v>
      </c>
      <c r="K63" s="31">
        <v>408290</v>
      </c>
      <c r="L63" s="31">
        <v>38398</v>
      </c>
      <c r="M63" s="2">
        <v>17704</v>
      </c>
      <c r="N63" s="31">
        <v>14991</v>
      </c>
      <c r="O63" s="2">
        <v>1596</v>
      </c>
      <c r="P63" s="2">
        <v>2426</v>
      </c>
      <c r="Q63" s="2">
        <v>24063</v>
      </c>
      <c r="R63" s="244"/>
      <c r="S63" s="69">
        <v>976972</v>
      </c>
    </row>
    <row r="64" spans="2:19" ht="15.75" hidden="1" x14ac:dyDescent="0.2">
      <c r="B64" s="68">
        <v>41730</v>
      </c>
      <c r="C64" s="2">
        <v>41762</v>
      </c>
      <c r="D64" s="2">
        <v>10129</v>
      </c>
      <c r="E64" s="2">
        <v>64148</v>
      </c>
      <c r="F64" s="2">
        <v>3288</v>
      </c>
      <c r="G64" s="65">
        <v>144089</v>
      </c>
      <c r="H64" s="65">
        <v>55524</v>
      </c>
      <c r="I64" s="31">
        <v>171950</v>
      </c>
      <c r="J64" s="31">
        <v>492</v>
      </c>
      <c r="K64" s="31">
        <v>415666</v>
      </c>
      <c r="L64" s="31">
        <v>39128</v>
      </c>
      <c r="M64" s="2">
        <v>19526</v>
      </c>
      <c r="N64" s="31">
        <v>15093</v>
      </c>
      <c r="O64" s="2">
        <v>1559</v>
      </c>
      <c r="P64" s="2">
        <v>2467</v>
      </c>
      <c r="Q64" s="2">
        <v>24662</v>
      </c>
      <c r="R64" s="244"/>
      <c r="S64" s="69">
        <v>1009483</v>
      </c>
    </row>
    <row r="65" spans="2:19" ht="15.75" hidden="1" x14ac:dyDescent="0.2">
      <c r="B65" s="68">
        <v>41760</v>
      </c>
      <c r="C65" s="2">
        <v>41991</v>
      </c>
      <c r="D65" s="2">
        <v>10162</v>
      </c>
      <c r="E65" s="2">
        <v>64492</v>
      </c>
      <c r="F65" s="2">
        <v>3257</v>
      </c>
      <c r="G65" s="65">
        <v>145211</v>
      </c>
      <c r="H65" s="65">
        <v>54497</v>
      </c>
      <c r="I65" s="31">
        <v>176827</v>
      </c>
      <c r="J65" s="31">
        <v>488</v>
      </c>
      <c r="K65" s="31">
        <v>420786</v>
      </c>
      <c r="L65" s="31">
        <v>39624</v>
      </c>
      <c r="M65" s="2">
        <v>20168</v>
      </c>
      <c r="N65" s="31">
        <v>15086</v>
      </c>
      <c r="O65" s="2">
        <v>1549</v>
      </c>
      <c r="P65" s="2">
        <v>2487</v>
      </c>
      <c r="Q65" s="2">
        <v>25120</v>
      </c>
      <c r="R65" s="244"/>
      <c r="S65" s="69">
        <v>1021745</v>
      </c>
    </row>
    <row r="66" spans="2:19" ht="15.75" hidden="1" x14ac:dyDescent="0.2">
      <c r="B66" s="68">
        <v>41791</v>
      </c>
      <c r="C66" s="2">
        <v>41564</v>
      </c>
      <c r="D66" s="2">
        <v>10263</v>
      </c>
      <c r="E66" s="2">
        <v>64968</v>
      </c>
      <c r="F66" s="2">
        <v>3186</v>
      </c>
      <c r="G66" s="65">
        <v>149545</v>
      </c>
      <c r="H66" s="65">
        <v>58549</v>
      </c>
      <c r="I66" s="31">
        <v>186802</v>
      </c>
      <c r="J66" s="31">
        <v>477</v>
      </c>
      <c r="K66" s="31">
        <v>425952</v>
      </c>
      <c r="L66" s="31">
        <v>40754</v>
      </c>
      <c r="M66" s="2">
        <v>20268</v>
      </c>
      <c r="N66" s="31">
        <v>15007</v>
      </c>
      <c r="O66" s="2">
        <v>1634</v>
      </c>
      <c r="P66" s="2">
        <v>2821</v>
      </c>
      <c r="Q66" s="2">
        <v>25676</v>
      </c>
      <c r="R66" s="244"/>
      <c r="S66" s="69">
        <v>1047466</v>
      </c>
    </row>
    <row r="67" spans="2:19" ht="15.75" hidden="1" x14ac:dyDescent="0.2">
      <c r="B67" s="72" t="s">
        <v>33</v>
      </c>
      <c r="C67" s="5">
        <v>41836</v>
      </c>
      <c r="D67" s="5">
        <v>9853</v>
      </c>
      <c r="E67" s="5">
        <v>64424</v>
      </c>
      <c r="F67" s="5">
        <v>2560</v>
      </c>
      <c r="G67" s="5">
        <v>124680</v>
      </c>
      <c r="H67" s="5">
        <v>47082</v>
      </c>
      <c r="I67" s="5">
        <v>87243</v>
      </c>
      <c r="J67" s="5">
        <v>559</v>
      </c>
      <c r="K67" s="5">
        <v>399032</v>
      </c>
      <c r="L67" s="5">
        <v>25345</v>
      </c>
      <c r="M67" s="5">
        <v>18267</v>
      </c>
      <c r="N67" s="5">
        <v>13160</v>
      </c>
      <c r="O67" s="5">
        <v>1057</v>
      </c>
      <c r="P67" s="5">
        <v>2481</v>
      </c>
      <c r="Q67" s="5">
        <v>23378</v>
      </c>
      <c r="R67" s="5"/>
      <c r="S67" s="73">
        <v>860957</v>
      </c>
    </row>
    <row r="68" spans="2:19" ht="15.75" hidden="1" x14ac:dyDescent="0.2">
      <c r="B68" s="74">
        <v>41821</v>
      </c>
      <c r="C68" s="63">
        <v>41551</v>
      </c>
      <c r="D68" s="63">
        <v>10346</v>
      </c>
      <c r="E68" s="63">
        <v>65459</v>
      </c>
      <c r="F68" s="63">
        <v>3065</v>
      </c>
      <c r="G68" s="63">
        <v>153837</v>
      </c>
      <c r="H68" s="63">
        <v>60981</v>
      </c>
      <c r="I68" s="63">
        <v>194454</v>
      </c>
      <c r="J68" s="63">
        <v>472</v>
      </c>
      <c r="K68" s="64">
        <v>431203</v>
      </c>
      <c r="L68" s="64">
        <v>41550</v>
      </c>
      <c r="M68" s="63">
        <v>20190</v>
      </c>
      <c r="N68" s="63">
        <v>15038</v>
      </c>
      <c r="O68" s="63">
        <v>1672</v>
      </c>
      <c r="P68" s="63">
        <v>2551</v>
      </c>
      <c r="Q68" s="63">
        <v>25963</v>
      </c>
      <c r="R68" s="484"/>
      <c r="S68" s="75">
        <v>1068332</v>
      </c>
    </row>
    <row r="69" spans="2:19" ht="15.75" hidden="1" x14ac:dyDescent="0.2">
      <c r="B69" s="68">
        <v>41852</v>
      </c>
      <c r="C69" s="2">
        <v>42513</v>
      </c>
      <c r="D69" s="2">
        <v>10350</v>
      </c>
      <c r="E69" s="2">
        <v>65785</v>
      </c>
      <c r="F69" s="2">
        <v>2971</v>
      </c>
      <c r="G69" s="2">
        <v>156343</v>
      </c>
      <c r="H69" s="2">
        <v>62711</v>
      </c>
      <c r="I69" s="2">
        <v>202825</v>
      </c>
      <c r="J69" s="2">
        <v>463</v>
      </c>
      <c r="K69" s="31">
        <v>436077</v>
      </c>
      <c r="L69" s="31">
        <v>42750</v>
      </c>
      <c r="M69" s="2">
        <v>20213</v>
      </c>
      <c r="N69" s="2">
        <v>15436</v>
      </c>
      <c r="O69" s="2">
        <v>1800</v>
      </c>
      <c r="P69" s="2">
        <v>2494</v>
      </c>
      <c r="Q69" s="2">
        <v>26347</v>
      </c>
      <c r="R69" s="244"/>
      <c r="S69" s="69">
        <v>1089078</v>
      </c>
    </row>
    <row r="70" spans="2:19" ht="15.75" hidden="1" x14ac:dyDescent="0.2">
      <c r="B70" s="68">
        <v>41883</v>
      </c>
      <c r="C70" s="2">
        <v>42643</v>
      </c>
      <c r="D70" s="2">
        <v>10362</v>
      </c>
      <c r="E70" s="2">
        <v>66054</v>
      </c>
      <c r="F70" s="2">
        <v>2925</v>
      </c>
      <c r="G70" s="2">
        <v>159740</v>
      </c>
      <c r="H70" s="2">
        <v>63847</v>
      </c>
      <c r="I70" s="2">
        <v>210970</v>
      </c>
      <c r="J70" s="2">
        <v>439</v>
      </c>
      <c r="K70" s="31">
        <v>438991</v>
      </c>
      <c r="L70" s="31">
        <v>44001</v>
      </c>
      <c r="M70" s="2">
        <v>20124</v>
      </c>
      <c r="N70" s="2">
        <v>15386</v>
      </c>
      <c r="O70" s="2">
        <v>1854</v>
      </c>
      <c r="P70" s="2">
        <v>2474</v>
      </c>
      <c r="Q70" s="2">
        <v>26787</v>
      </c>
      <c r="R70" s="244"/>
      <c r="S70" s="69">
        <v>1106597</v>
      </c>
    </row>
    <row r="71" spans="2:19" ht="15.75" hidden="1" x14ac:dyDescent="0.2">
      <c r="B71" s="68">
        <v>41913</v>
      </c>
      <c r="C71" s="2">
        <v>41763</v>
      </c>
      <c r="D71" s="2">
        <v>10355</v>
      </c>
      <c r="E71" s="2">
        <v>66009</v>
      </c>
      <c r="F71" s="2">
        <v>2927</v>
      </c>
      <c r="G71" s="2">
        <v>160707</v>
      </c>
      <c r="H71" s="2">
        <v>65552</v>
      </c>
      <c r="I71" s="2">
        <v>218403</v>
      </c>
      <c r="J71" s="2">
        <v>424</v>
      </c>
      <c r="K71" s="31">
        <v>442075</v>
      </c>
      <c r="L71" s="31">
        <v>45249</v>
      </c>
      <c r="M71" s="2">
        <v>20187</v>
      </c>
      <c r="N71" s="2">
        <v>14938</v>
      </c>
      <c r="O71" s="2">
        <v>1769</v>
      </c>
      <c r="P71" s="2">
        <v>2533</v>
      </c>
      <c r="Q71" s="2">
        <v>27229</v>
      </c>
      <c r="R71" s="244"/>
      <c r="S71" s="69">
        <v>1120120</v>
      </c>
    </row>
    <row r="72" spans="2:19" ht="15.75" hidden="1" x14ac:dyDescent="0.2">
      <c r="B72" s="68">
        <v>41944</v>
      </c>
      <c r="C72" s="2">
        <v>41918</v>
      </c>
      <c r="D72" s="2">
        <v>10341</v>
      </c>
      <c r="E72" s="2">
        <v>66343</v>
      </c>
      <c r="F72" s="2">
        <v>3023</v>
      </c>
      <c r="G72" s="2">
        <v>158375</v>
      </c>
      <c r="H72" s="2">
        <v>66811</v>
      </c>
      <c r="I72" s="2">
        <v>222465</v>
      </c>
      <c r="J72" s="2">
        <v>425</v>
      </c>
      <c r="K72" s="31">
        <v>442141</v>
      </c>
      <c r="L72" s="31">
        <v>46654</v>
      </c>
      <c r="M72" s="2">
        <v>20140</v>
      </c>
      <c r="N72" s="2">
        <v>14691</v>
      </c>
      <c r="O72" s="2">
        <v>1733</v>
      </c>
      <c r="P72" s="2">
        <v>2444</v>
      </c>
      <c r="Q72" s="2">
        <v>27601</v>
      </c>
      <c r="R72" s="244"/>
      <c r="S72" s="69">
        <v>1125105</v>
      </c>
    </row>
    <row r="73" spans="2:19" ht="15.75" hidden="1" x14ac:dyDescent="0.2">
      <c r="B73" s="68">
        <v>41974</v>
      </c>
      <c r="C73" s="2">
        <v>41927</v>
      </c>
      <c r="D73" s="2">
        <v>10404</v>
      </c>
      <c r="E73" s="2">
        <v>66441</v>
      </c>
      <c r="F73" s="2">
        <v>3556</v>
      </c>
      <c r="G73" s="2">
        <v>162727</v>
      </c>
      <c r="H73" s="2">
        <v>70288</v>
      </c>
      <c r="I73" s="2">
        <v>237045</v>
      </c>
      <c r="J73" s="2">
        <v>396</v>
      </c>
      <c r="K73" s="31">
        <v>446354</v>
      </c>
      <c r="L73" s="31">
        <v>47275</v>
      </c>
      <c r="M73" s="2">
        <v>20056</v>
      </c>
      <c r="N73" s="2">
        <v>14542</v>
      </c>
      <c r="O73" s="2">
        <v>1675</v>
      </c>
      <c r="P73" s="2">
        <v>2541</v>
      </c>
      <c r="Q73" s="2">
        <v>27944</v>
      </c>
      <c r="R73" s="244"/>
      <c r="S73" s="69">
        <v>1153171</v>
      </c>
    </row>
    <row r="74" spans="2:19" ht="15.75" hidden="1" x14ac:dyDescent="0.2">
      <c r="B74" s="68">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244"/>
      <c r="S74" s="69">
        <v>1172532</v>
      </c>
    </row>
    <row r="75" spans="2:19" ht="15.75" hidden="1" x14ac:dyDescent="0.2">
      <c r="B75" s="68">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244"/>
      <c r="S75" s="69">
        <v>1194129</v>
      </c>
    </row>
    <row r="76" spans="2:19" ht="15.75" hidden="1" x14ac:dyDescent="0.2">
      <c r="B76" s="68">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244"/>
      <c r="S76" s="69">
        <v>1209912</v>
      </c>
    </row>
    <row r="77" spans="2:19" ht="15.75" hidden="1" x14ac:dyDescent="0.2">
      <c r="B77" s="68">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244"/>
      <c r="S77" s="69">
        <v>1221991</v>
      </c>
    </row>
    <row r="78" spans="2:19" ht="15.75" hidden="1" x14ac:dyDescent="0.2">
      <c r="B78" s="68">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244"/>
      <c r="S78" s="69">
        <v>1232065</v>
      </c>
    </row>
    <row r="79" spans="2:19" ht="15.75" hidden="1" x14ac:dyDescent="0.2">
      <c r="B79" s="68">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244"/>
      <c r="S79" s="69">
        <v>1241434</v>
      </c>
    </row>
    <row r="80" spans="2:19" ht="15.75" hidden="1" x14ac:dyDescent="0.2">
      <c r="B80" s="72" t="s">
        <v>56</v>
      </c>
      <c r="C80" s="5">
        <v>41817</v>
      </c>
      <c r="D80" s="5">
        <v>10466</v>
      </c>
      <c r="E80" s="5">
        <v>66548</v>
      </c>
      <c r="F80" s="5">
        <v>3627</v>
      </c>
      <c r="G80" s="5">
        <v>161682</v>
      </c>
      <c r="H80" s="5">
        <v>71989</v>
      </c>
      <c r="I80" s="5">
        <v>241392</v>
      </c>
      <c r="J80" s="5">
        <v>400</v>
      </c>
      <c r="K80" s="5">
        <v>445723</v>
      </c>
      <c r="L80" s="5">
        <v>50113</v>
      </c>
      <c r="M80" s="5">
        <v>20036</v>
      </c>
      <c r="N80" s="5">
        <v>14897</v>
      </c>
      <c r="O80" s="5">
        <v>1749</v>
      </c>
      <c r="P80" s="5">
        <v>2722</v>
      </c>
      <c r="Q80" s="5">
        <v>28045</v>
      </c>
      <c r="R80" s="5"/>
      <c r="S80" s="73">
        <v>1161206</v>
      </c>
    </row>
    <row r="81" spans="2:19" ht="15.75" hidden="1" x14ac:dyDescent="0.2">
      <c r="B81" s="68">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244"/>
      <c r="S81" s="69">
        <v>1247541</v>
      </c>
    </row>
    <row r="82" spans="2:19" ht="15.75" hidden="1" x14ac:dyDescent="0.2">
      <c r="B82" s="68">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244"/>
      <c r="S82" s="69">
        <v>1261268</v>
      </c>
    </row>
    <row r="83" spans="2:19" ht="15.75" hidden="1" x14ac:dyDescent="0.2">
      <c r="B83" s="68">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244"/>
      <c r="S83" s="69">
        <v>1269735</v>
      </c>
    </row>
    <row r="84" spans="2:19" ht="15.75" hidden="1" x14ac:dyDescent="0.2">
      <c r="B84" s="68">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244"/>
      <c r="S84" s="69">
        <v>1272951</v>
      </c>
    </row>
    <row r="85" spans="2:19" ht="15.75" hidden="1" x14ac:dyDescent="0.2">
      <c r="B85" s="68">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244"/>
      <c r="S85" s="69">
        <v>1283903</v>
      </c>
    </row>
    <row r="86" spans="2:19" ht="15.75" hidden="1" x14ac:dyDescent="0.2">
      <c r="B86" s="68">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244"/>
      <c r="S86" s="69">
        <v>1298364</v>
      </c>
    </row>
    <row r="87" spans="2:19" ht="15.75" hidden="1" x14ac:dyDescent="0.2">
      <c r="B87" s="68">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244"/>
      <c r="S87" s="69">
        <v>1308021</v>
      </c>
    </row>
    <row r="88" spans="2:19" ht="15.75" hidden="1" x14ac:dyDescent="0.2">
      <c r="B88" s="68">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244"/>
      <c r="S88" s="69">
        <v>1313386</v>
      </c>
    </row>
    <row r="89" spans="2:19" ht="15.75" hidden="1" x14ac:dyDescent="0.2">
      <c r="B89" s="68">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244"/>
      <c r="S89" s="69">
        <v>1321725</v>
      </c>
    </row>
    <row r="90" spans="2:19" ht="15.75" hidden="1" x14ac:dyDescent="0.2">
      <c r="B90" s="68">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244"/>
      <c r="S90" s="69">
        <v>1326889</v>
      </c>
    </row>
    <row r="91" spans="2:19" ht="15.75" hidden="1" x14ac:dyDescent="0.2">
      <c r="B91" s="68">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244"/>
      <c r="S91" s="69">
        <v>1329076</v>
      </c>
    </row>
    <row r="92" spans="2:19" ht="15.75" hidden="1" x14ac:dyDescent="0.2">
      <c r="B92" s="68">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244"/>
      <c r="S92" s="69">
        <v>1330977</v>
      </c>
    </row>
    <row r="93" spans="2:19" ht="15.75" hidden="1" x14ac:dyDescent="0.2">
      <c r="B93" s="72" t="s">
        <v>84</v>
      </c>
      <c r="C93" s="5">
        <v>42403</v>
      </c>
      <c r="D93" s="5">
        <v>10529</v>
      </c>
      <c r="E93" s="5">
        <v>68800</v>
      </c>
      <c r="F93" s="5">
        <v>6217</v>
      </c>
      <c r="G93" s="5">
        <v>163342</v>
      </c>
      <c r="H93" s="5">
        <v>86964</v>
      </c>
      <c r="I93" s="5">
        <v>320374</v>
      </c>
      <c r="J93" s="5">
        <v>322</v>
      </c>
      <c r="K93" s="5">
        <v>467193</v>
      </c>
      <c r="L93" s="5">
        <v>59501</v>
      </c>
      <c r="M93" s="5">
        <v>19935</v>
      </c>
      <c r="N93" s="5">
        <v>14413</v>
      </c>
      <c r="O93" s="5">
        <v>1759</v>
      </c>
      <c r="P93" s="5">
        <v>2649</v>
      </c>
      <c r="Q93" s="5">
        <v>32585</v>
      </c>
      <c r="R93" s="5"/>
      <c r="S93" s="73">
        <v>1296986</v>
      </c>
    </row>
    <row r="94" spans="2:19" ht="15.75" hidden="1" x14ac:dyDescent="0.2">
      <c r="B94" s="68">
        <v>42552</v>
      </c>
      <c r="C94" s="273">
        <v>43104</v>
      </c>
      <c r="D94" s="273">
        <v>10931</v>
      </c>
      <c r="E94" s="273">
        <v>67836</v>
      </c>
      <c r="F94" s="273">
        <v>5334</v>
      </c>
      <c r="G94" s="273">
        <v>150888</v>
      </c>
      <c r="H94" s="273">
        <v>90622</v>
      </c>
      <c r="I94" s="273">
        <v>351908</v>
      </c>
      <c r="J94" s="273">
        <v>313</v>
      </c>
      <c r="K94" s="273">
        <v>470963</v>
      </c>
      <c r="L94" s="273">
        <v>62982</v>
      </c>
      <c r="M94" s="273">
        <v>20118</v>
      </c>
      <c r="N94" s="273">
        <v>14896</v>
      </c>
      <c r="O94" s="273">
        <v>1883</v>
      </c>
      <c r="P94" s="273">
        <v>2630</v>
      </c>
      <c r="Q94" s="273">
        <v>33512</v>
      </c>
      <c r="R94" s="273"/>
      <c r="S94" s="274">
        <v>0</v>
      </c>
    </row>
    <row r="95" spans="2:19" ht="15.75" hidden="1" x14ac:dyDescent="0.2">
      <c r="B95" s="68">
        <v>42583</v>
      </c>
      <c r="C95" s="273">
        <v>43374</v>
      </c>
      <c r="D95" s="273">
        <v>11011</v>
      </c>
      <c r="E95" s="273">
        <v>67906</v>
      </c>
      <c r="F95" s="273">
        <v>5452</v>
      </c>
      <c r="G95" s="273">
        <v>150673</v>
      </c>
      <c r="H95" s="273">
        <v>91044</v>
      </c>
      <c r="I95" s="273">
        <v>359971</v>
      </c>
      <c r="J95" s="273">
        <v>310</v>
      </c>
      <c r="K95" s="273">
        <v>471980</v>
      </c>
      <c r="L95" s="273">
        <v>63715</v>
      </c>
      <c r="M95" s="273">
        <v>20203</v>
      </c>
      <c r="N95" s="273">
        <v>14911</v>
      </c>
      <c r="O95" s="273">
        <v>1872</v>
      </c>
      <c r="P95" s="273">
        <v>2634</v>
      </c>
      <c r="Q95" s="273">
        <v>33636</v>
      </c>
      <c r="R95" s="273"/>
      <c r="S95" s="274">
        <v>0</v>
      </c>
    </row>
    <row r="96" spans="2:19" ht="15.75" hidden="1" x14ac:dyDescent="0.2">
      <c r="B96" s="68">
        <v>42614</v>
      </c>
      <c r="C96" s="273">
        <v>43633</v>
      </c>
      <c r="D96" s="273">
        <v>11039</v>
      </c>
      <c r="E96" s="273">
        <v>68043</v>
      </c>
      <c r="F96" s="273">
        <v>5598</v>
      </c>
      <c r="G96" s="273">
        <v>151271</v>
      </c>
      <c r="H96" s="273">
        <v>90010</v>
      </c>
      <c r="I96" s="273">
        <v>356125</v>
      </c>
      <c r="J96" s="273">
        <v>311</v>
      </c>
      <c r="K96" s="273">
        <v>471754</v>
      </c>
      <c r="L96" s="273">
        <v>64431</v>
      </c>
      <c r="M96" s="273">
        <v>20296</v>
      </c>
      <c r="N96" s="273">
        <v>14401</v>
      </c>
      <c r="O96" s="273">
        <v>1797</v>
      </c>
      <c r="P96" s="273">
        <v>2571</v>
      </c>
      <c r="Q96" s="273">
        <v>33623</v>
      </c>
      <c r="R96" s="273"/>
      <c r="S96" s="274">
        <v>0</v>
      </c>
    </row>
    <row r="97" spans="2:19" ht="15.75" hidden="1" x14ac:dyDescent="0.2">
      <c r="B97" s="68">
        <v>42644</v>
      </c>
      <c r="C97" s="273">
        <v>43725</v>
      </c>
      <c r="D97" s="273">
        <v>11131</v>
      </c>
      <c r="E97" s="273">
        <v>67951</v>
      </c>
      <c r="F97" s="273">
        <v>5825</v>
      </c>
      <c r="G97" s="273">
        <v>153579</v>
      </c>
      <c r="H97" s="273">
        <v>88537</v>
      </c>
      <c r="I97" s="273">
        <v>353370</v>
      </c>
      <c r="J97" s="273">
        <v>312</v>
      </c>
      <c r="K97" s="273">
        <v>471116</v>
      </c>
      <c r="L97" s="273">
        <v>64454</v>
      </c>
      <c r="M97" s="273">
        <v>20260</v>
      </c>
      <c r="N97" s="273">
        <v>14168</v>
      </c>
      <c r="O97" s="273">
        <v>1790</v>
      </c>
      <c r="P97" s="273">
        <v>2455</v>
      </c>
      <c r="Q97" s="273">
        <v>33461</v>
      </c>
      <c r="R97" s="273"/>
      <c r="S97" s="274">
        <v>0</v>
      </c>
    </row>
    <row r="98" spans="2:19" ht="15.75" hidden="1" x14ac:dyDescent="0.2">
      <c r="B98" s="68">
        <v>42675</v>
      </c>
      <c r="C98" s="273">
        <v>43913</v>
      </c>
      <c r="D98" s="273">
        <v>11233</v>
      </c>
      <c r="E98" s="273">
        <v>67914</v>
      </c>
      <c r="F98" s="273">
        <v>5918</v>
      </c>
      <c r="G98" s="273">
        <v>155687</v>
      </c>
      <c r="H98" s="273">
        <v>90158</v>
      </c>
      <c r="I98" s="273">
        <v>358986</v>
      </c>
      <c r="J98" s="273">
        <v>306</v>
      </c>
      <c r="K98" s="273">
        <v>473863</v>
      </c>
      <c r="L98" s="273">
        <v>61650</v>
      </c>
      <c r="M98" s="273">
        <v>20306</v>
      </c>
      <c r="N98" s="273">
        <v>13876</v>
      </c>
      <c r="O98" s="273">
        <v>1738</v>
      </c>
      <c r="P98" s="273">
        <v>2434</v>
      </c>
      <c r="Q98" s="273">
        <v>33416</v>
      </c>
      <c r="R98" s="273"/>
      <c r="S98" s="274">
        <v>0</v>
      </c>
    </row>
    <row r="99" spans="2:19" ht="15.75" hidden="1" x14ac:dyDescent="0.2">
      <c r="B99" s="68">
        <v>42705</v>
      </c>
      <c r="C99" s="273">
        <v>43481</v>
      </c>
      <c r="D99" s="273">
        <v>11181</v>
      </c>
      <c r="E99" s="273">
        <v>66509</v>
      </c>
      <c r="F99" s="273">
        <v>6114</v>
      </c>
      <c r="G99" s="273">
        <v>157155</v>
      </c>
      <c r="H99" s="273">
        <v>90730</v>
      </c>
      <c r="I99" s="273">
        <v>362193</v>
      </c>
      <c r="J99" s="273">
        <v>303</v>
      </c>
      <c r="K99" s="273">
        <v>472054</v>
      </c>
      <c r="L99" s="273">
        <v>62524</v>
      </c>
      <c r="M99" s="273">
        <v>20296</v>
      </c>
      <c r="N99" s="273">
        <v>13608</v>
      </c>
      <c r="O99" s="273">
        <v>1736</v>
      </c>
      <c r="P99" s="273">
        <v>2430</v>
      </c>
      <c r="Q99" s="273">
        <v>33390</v>
      </c>
      <c r="R99" s="273"/>
      <c r="S99" s="274">
        <v>0</v>
      </c>
    </row>
    <row r="100" spans="2:19" ht="15.75" hidden="1" x14ac:dyDescent="0.2">
      <c r="B100" s="68">
        <v>42736</v>
      </c>
      <c r="C100" s="273">
        <v>43888</v>
      </c>
      <c r="D100" s="273">
        <v>11405</v>
      </c>
      <c r="E100" s="273">
        <v>68174</v>
      </c>
      <c r="F100" s="273">
        <v>6267</v>
      </c>
      <c r="G100" s="273">
        <v>158234</v>
      </c>
      <c r="H100" s="273">
        <v>87555</v>
      </c>
      <c r="I100" s="273">
        <v>362098</v>
      </c>
      <c r="J100" s="273">
        <v>295</v>
      </c>
      <c r="K100" s="273">
        <v>469992</v>
      </c>
      <c r="L100" s="273">
        <v>64732</v>
      </c>
      <c r="M100" s="273">
        <v>20297</v>
      </c>
      <c r="N100" s="273">
        <v>13527</v>
      </c>
      <c r="O100" s="273">
        <v>1816</v>
      </c>
      <c r="P100" s="273">
        <v>2526</v>
      </c>
      <c r="Q100" s="273">
        <v>33173</v>
      </c>
      <c r="R100" s="273"/>
      <c r="S100" s="274">
        <v>0</v>
      </c>
    </row>
    <row r="101" spans="2:19" ht="15.75" hidden="1" x14ac:dyDescent="0.2">
      <c r="B101" s="68">
        <v>42767</v>
      </c>
      <c r="C101" s="273">
        <v>43649</v>
      </c>
      <c r="D101" s="273">
        <v>11363</v>
      </c>
      <c r="E101" s="273">
        <v>67879</v>
      </c>
      <c r="F101" s="273">
        <v>6382</v>
      </c>
      <c r="G101" s="273">
        <v>158909</v>
      </c>
      <c r="H101" s="273">
        <v>86966</v>
      </c>
      <c r="I101" s="273">
        <v>361837</v>
      </c>
      <c r="J101" s="273">
        <v>285</v>
      </c>
      <c r="K101" s="273">
        <v>467770</v>
      </c>
      <c r="L101" s="273">
        <v>64616</v>
      </c>
      <c r="M101" s="273">
        <v>20235</v>
      </c>
      <c r="N101" s="273">
        <v>12860</v>
      </c>
      <c r="O101" s="273">
        <v>1765</v>
      </c>
      <c r="P101" s="273">
        <v>2406</v>
      </c>
      <c r="Q101" s="273">
        <v>33167</v>
      </c>
      <c r="R101" s="273"/>
      <c r="S101" s="274">
        <v>0</v>
      </c>
    </row>
    <row r="102" spans="2:19" ht="15.75" hidden="1" x14ac:dyDescent="0.2">
      <c r="B102" s="68">
        <v>42795</v>
      </c>
      <c r="C102" s="273">
        <v>44261</v>
      </c>
      <c r="D102" s="273">
        <v>11397</v>
      </c>
      <c r="E102" s="273">
        <v>67558</v>
      </c>
      <c r="F102" s="273">
        <v>6964</v>
      </c>
      <c r="G102" s="273">
        <v>164569</v>
      </c>
      <c r="H102" s="273">
        <v>156205</v>
      </c>
      <c r="I102" s="273">
        <v>296427</v>
      </c>
      <c r="J102" s="273">
        <v>285</v>
      </c>
      <c r="K102" s="273">
        <v>465588</v>
      </c>
      <c r="L102" s="273">
        <v>68165</v>
      </c>
      <c r="M102" s="273">
        <v>20034</v>
      </c>
      <c r="N102" s="273">
        <v>12813</v>
      </c>
      <c r="O102" s="273">
        <v>2392</v>
      </c>
      <c r="P102" s="273">
        <v>2789</v>
      </c>
      <c r="Q102" s="273">
        <v>34322</v>
      </c>
      <c r="R102" s="273"/>
      <c r="S102" s="274">
        <v>0</v>
      </c>
    </row>
    <row r="103" spans="2:19" ht="15.75" hidden="1" x14ac:dyDescent="0.2">
      <c r="B103" s="68">
        <v>42826</v>
      </c>
      <c r="C103" s="273">
        <v>44637</v>
      </c>
      <c r="D103" s="273">
        <v>11381</v>
      </c>
      <c r="E103" s="273">
        <v>67367</v>
      </c>
      <c r="F103" s="273">
        <v>7018</v>
      </c>
      <c r="G103" s="273">
        <v>174085</v>
      </c>
      <c r="H103" s="273">
        <v>141660</v>
      </c>
      <c r="I103" s="273">
        <v>309197</v>
      </c>
      <c r="J103" s="273">
        <v>279</v>
      </c>
      <c r="K103" s="273">
        <v>466511</v>
      </c>
      <c r="L103" s="273">
        <v>67508</v>
      </c>
      <c r="M103" s="273">
        <v>20433</v>
      </c>
      <c r="N103" s="273">
        <v>12786</v>
      </c>
      <c r="O103" s="273">
        <v>2321</v>
      </c>
      <c r="P103" s="273">
        <v>2868</v>
      </c>
      <c r="Q103" s="273">
        <v>34407</v>
      </c>
      <c r="R103" s="273"/>
      <c r="S103" s="274">
        <v>0</v>
      </c>
    </row>
    <row r="104" spans="2:19" ht="15.75" hidden="1" x14ac:dyDescent="0.2">
      <c r="B104" s="68">
        <v>42856</v>
      </c>
      <c r="C104" s="273">
        <v>44816</v>
      </c>
      <c r="D104" s="273">
        <v>11401</v>
      </c>
      <c r="E104" s="273">
        <v>67183</v>
      </c>
      <c r="F104" s="273">
        <v>7042</v>
      </c>
      <c r="G104" s="273">
        <v>179878</v>
      </c>
      <c r="H104" s="273">
        <v>116609</v>
      </c>
      <c r="I104" s="273">
        <v>333778</v>
      </c>
      <c r="J104" s="273">
        <v>274</v>
      </c>
      <c r="K104" s="273">
        <v>467044</v>
      </c>
      <c r="L104" s="273">
        <v>67596</v>
      </c>
      <c r="M104" s="273">
        <v>20681</v>
      </c>
      <c r="N104" s="273">
        <v>12727</v>
      </c>
      <c r="O104" s="273">
        <v>2276</v>
      </c>
      <c r="P104" s="273">
        <v>2992</v>
      </c>
      <c r="Q104" s="273">
        <v>34806</v>
      </c>
      <c r="R104" s="273"/>
      <c r="S104" s="274">
        <v>0</v>
      </c>
    </row>
    <row r="105" spans="2:19" ht="15.75" hidden="1" x14ac:dyDescent="0.2">
      <c r="B105" s="68">
        <v>42887</v>
      </c>
      <c r="C105" s="273">
        <v>44814</v>
      </c>
      <c r="D105" s="273">
        <v>11420</v>
      </c>
      <c r="E105" s="273">
        <v>67109</v>
      </c>
      <c r="F105" s="273">
        <v>7102</v>
      </c>
      <c r="G105" s="273">
        <v>182132</v>
      </c>
      <c r="H105" s="273">
        <v>82613</v>
      </c>
      <c r="I105" s="273">
        <v>368291</v>
      </c>
      <c r="J105" s="273">
        <v>264</v>
      </c>
      <c r="K105" s="273">
        <v>462931</v>
      </c>
      <c r="L105" s="273">
        <v>66503</v>
      </c>
      <c r="M105" s="273">
        <v>20557</v>
      </c>
      <c r="N105" s="273">
        <v>12236</v>
      </c>
      <c r="O105" s="273">
        <v>2229</v>
      </c>
      <c r="P105" s="273">
        <v>2941</v>
      </c>
      <c r="Q105" s="273">
        <v>34798</v>
      </c>
      <c r="R105" s="273"/>
      <c r="S105" s="274">
        <v>0</v>
      </c>
    </row>
    <row r="106" spans="2:19" ht="15.75" hidden="1" x14ac:dyDescent="0.2">
      <c r="B106" s="72" t="s">
        <v>115</v>
      </c>
      <c r="C106" s="275">
        <v>43941</v>
      </c>
      <c r="D106" s="275">
        <v>11241</v>
      </c>
      <c r="E106" s="275">
        <v>67619</v>
      </c>
      <c r="F106" s="275">
        <v>6251</v>
      </c>
      <c r="G106" s="275">
        <v>161422</v>
      </c>
      <c r="H106" s="275">
        <v>101059</v>
      </c>
      <c r="I106" s="275">
        <v>347848</v>
      </c>
      <c r="J106" s="275">
        <v>295</v>
      </c>
      <c r="K106" s="275">
        <v>469297</v>
      </c>
      <c r="L106" s="275">
        <v>64906</v>
      </c>
      <c r="M106" s="275">
        <v>20310</v>
      </c>
      <c r="N106" s="275">
        <v>13567</v>
      </c>
      <c r="O106" s="275">
        <v>1968</v>
      </c>
      <c r="P106" s="275">
        <v>2640</v>
      </c>
      <c r="Q106" s="275">
        <v>33809</v>
      </c>
      <c r="R106" s="275"/>
      <c r="S106" s="276">
        <v>0</v>
      </c>
    </row>
    <row r="107" spans="2:19" ht="15.75" hidden="1" x14ac:dyDescent="0.2">
      <c r="B107" s="68">
        <v>42917</v>
      </c>
      <c r="C107" s="273">
        <v>44896</v>
      </c>
      <c r="D107" s="273">
        <v>11410</v>
      </c>
      <c r="E107" s="273">
        <v>67009</v>
      </c>
      <c r="F107" s="273">
        <v>7274</v>
      </c>
      <c r="G107" s="273">
        <v>181640</v>
      </c>
      <c r="H107" s="273">
        <v>82329</v>
      </c>
      <c r="I107" s="273">
        <v>370674</v>
      </c>
      <c r="J107" s="273">
        <v>150</v>
      </c>
      <c r="K107" s="273">
        <v>457780</v>
      </c>
      <c r="L107" s="273">
        <v>65467</v>
      </c>
      <c r="M107" s="273">
        <v>20651</v>
      </c>
      <c r="N107" s="273">
        <v>11545</v>
      </c>
      <c r="O107" s="273">
        <v>2177</v>
      </c>
      <c r="P107" s="273">
        <v>2925</v>
      </c>
      <c r="Q107" s="273">
        <v>34833</v>
      </c>
      <c r="R107" s="273"/>
      <c r="S107" s="274">
        <v>0</v>
      </c>
    </row>
    <row r="108" spans="2:19" ht="15.75" hidden="1" x14ac:dyDescent="0.2">
      <c r="B108" s="68">
        <v>42948</v>
      </c>
      <c r="C108" s="273">
        <v>45233</v>
      </c>
      <c r="D108" s="273">
        <v>11486</v>
      </c>
      <c r="E108" s="273">
        <v>67079</v>
      </c>
      <c r="F108" s="273">
        <v>7366</v>
      </c>
      <c r="G108" s="273">
        <v>182123</v>
      </c>
      <c r="H108" s="273">
        <v>83011</v>
      </c>
      <c r="I108" s="273">
        <v>374722</v>
      </c>
      <c r="J108" s="273">
        <v>145</v>
      </c>
      <c r="K108" s="273">
        <v>457326</v>
      </c>
      <c r="L108" s="273">
        <v>66362</v>
      </c>
      <c r="M108" s="273">
        <v>20804</v>
      </c>
      <c r="N108" s="273">
        <v>11069</v>
      </c>
      <c r="O108" s="273">
        <v>2119</v>
      </c>
      <c r="P108" s="273">
        <v>2957</v>
      </c>
      <c r="Q108" s="273">
        <v>35078</v>
      </c>
      <c r="R108" s="273"/>
      <c r="S108" s="274">
        <v>0</v>
      </c>
    </row>
    <row r="109" spans="2:19" ht="15.75" hidden="1" x14ac:dyDescent="0.2">
      <c r="B109" s="68">
        <v>42979</v>
      </c>
      <c r="C109" s="273">
        <v>45431</v>
      </c>
      <c r="D109" s="273">
        <v>11509</v>
      </c>
      <c r="E109" s="273">
        <v>66918</v>
      </c>
      <c r="F109" s="273">
        <v>7462</v>
      </c>
      <c r="G109" s="273">
        <v>181352</v>
      </c>
      <c r="H109" s="273">
        <v>82088</v>
      </c>
      <c r="I109" s="273">
        <v>376011</v>
      </c>
      <c r="J109" s="273">
        <v>132</v>
      </c>
      <c r="K109" s="273">
        <v>452116</v>
      </c>
      <c r="L109" s="273">
        <v>66778</v>
      </c>
      <c r="M109" s="273">
        <v>20941</v>
      </c>
      <c r="N109" s="273">
        <v>10343</v>
      </c>
      <c r="O109" s="273">
        <v>2105</v>
      </c>
      <c r="P109" s="273">
        <v>2831</v>
      </c>
      <c r="Q109" s="273">
        <v>35157</v>
      </c>
      <c r="R109" s="273"/>
      <c r="S109" s="274">
        <v>0</v>
      </c>
    </row>
    <row r="110" spans="2:19" ht="15.75" hidden="1" x14ac:dyDescent="0.2">
      <c r="B110" s="68">
        <v>43009</v>
      </c>
      <c r="C110" s="273">
        <v>45606</v>
      </c>
      <c r="D110" s="273">
        <v>11558</v>
      </c>
      <c r="E110" s="273">
        <v>66985</v>
      </c>
      <c r="F110" s="273">
        <v>7797</v>
      </c>
      <c r="G110" s="273">
        <v>179385</v>
      </c>
      <c r="H110" s="273">
        <v>73998</v>
      </c>
      <c r="I110" s="273">
        <v>350968</v>
      </c>
      <c r="J110" s="273">
        <v>139</v>
      </c>
      <c r="K110" s="273">
        <v>444507</v>
      </c>
      <c r="L110" s="273">
        <v>67110</v>
      </c>
      <c r="M110" s="273">
        <v>21093</v>
      </c>
      <c r="N110" s="273">
        <v>9948</v>
      </c>
      <c r="O110" s="273">
        <v>2197</v>
      </c>
      <c r="P110" s="273">
        <v>2842</v>
      </c>
      <c r="Q110" s="273">
        <v>34883</v>
      </c>
      <c r="R110" s="273"/>
      <c r="S110" s="274">
        <v>0</v>
      </c>
    </row>
    <row r="111" spans="2:19" ht="15.75" hidden="1" x14ac:dyDescent="0.2">
      <c r="B111" s="68">
        <v>43040</v>
      </c>
      <c r="C111" s="273">
        <v>45824</v>
      </c>
      <c r="D111" s="273">
        <v>11643</v>
      </c>
      <c r="E111" s="273">
        <v>67142</v>
      </c>
      <c r="F111" s="273">
        <v>7980</v>
      </c>
      <c r="G111" s="273">
        <v>179750</v>
      </c>
      <c r="H111" s="273">
        <v>71489</v>
      </c>
      <c r="I111" s="273">
        <v>350249</v>
      </c>
      <c r="J111" s="273">
        <v>149</v>
      </c>
      <c r="K111" s="273">
        <v>441219</v>
      </c>
      <c r="L111" s="273">
        <v>66946</v>
      </c>
      <c r="M111" s="273">
        <v>21305</v>
      </c>
      <c r="N111" s="273">
        <v>9601</v>
      </c>
      <c r="O111" s="273">
        <v>2222</v>
      </c>
      <c r="P111" s="273">
        <v>2716</v>
      </c>
      <c r="Q111" s="273">
        <v>34999</v>
      </c>
      <c r="R111" s="273"/>
      <c r="S111" s="274">
        <v>0</v>
      </c>
    </row>
    <row r="112" spans="2:19" ht="15.75" hidden="1" x14ac:dyDescent="0.2">
      <c r="B112" s="68">
        <v>43070</v>
      </c>
      <c r="C112" s="273">
        <v>45985</v>
      </c>
      <c r="D112" s="273">
        <v>11718</v>
      </c>
      <c r="E112" s="273">
        <v>67066</v>
      </c>
      <c r="F112" s="273">
        <v>8204</v>
      </c>
      <c r="G112" s="273">
        <v>179877</v>
      </c>
      <c r="H112" s="273">
        <v>72942</v>
      </c>
      <c r="I112" s="273">
        <v>356175</v>
      </c>
      <c r="J112" s="273">
        <v>151</v>
      </c>
      <c r="K112" s="273">
        <v>439244</v>
      </c>
      <c r="L112" s="273">
        <v>66517</v>
      </c>
      <c r="M112" s="273">
        <v>21485</v>
      </c>
      <c r="N112" s="273">
        <v>9138</v>
      </c>
      <c r="O112" s="273">
        <v>2154</v>
      </c>
      <c r="P112" s="273">
        <v>2677</v>
      </c>
      <c r="Q112" s="273">
        <v>35001</v>
      </c>
      <c r="R112" s="273"/>
      <c r="S112" s="274">
        <v>0</v>
      </c>
    </row>
    <row r="113" spans="2:19" ht="15.75" hidden="1" x14ac:dyDescent="0.2">
      <c r="B113" s="68">
        <v>43101</v>
      </c>
      <c r="C113" s="273">
        <v>46005</v>
      </c>
      <c r="D113" s="273">
        <v>11812</v>
      </c>
      <c r="E113" s="273">
        <v>67365</v>
      </c>
      <c r="F113" s="273">
        <v>8438</v>
      </c>
      <c r="G113" s="273">
        <v>180335</v>
      </c>
      <c r="H113" s="273">
        <v>69709</v>
      </c>
      <c r="I113" s="273">
        <v>345699</v>
      </c>
      <c r="J113" s="273">
        <v>157</v>
      </c>
      <c r="K113" s="273">
        <v>437341</v>
      </c>
      <c r="L113" s="273">
        <v>66260</v>
      </c>
      <c r="M113" s="273">
        <v>21576</v>
      </c>
      <c r="N113" s="273">
        <v>9238</v>
      </c>
      <c r="O113" s="273">
        <v>2202</v>
      </c>
      <c r="P113" s="273">
        <v>2704</v>
      </c>
      <c r="Q113" s="273">
        <v>34842</v>
      </c>
      <c r="R113" s="273"/>
      <c r="S113" s="274">
        <v>0</v>
      </c>
    </row>
    <row r="114" spans="2:19" ht="15.75" hidden="1" x14ac:dyDescent="0.2">
      <c r="B114" s="68">
        <v>43132</v>
      </c>
      <c r="C114" s="273">
        <v>46038</v>
      </c>
      <c r="D114" s="273">
        <v>11860</v>
      </c>
      <c r="E114" s="273">
        <v>67688</v>
      </c>
      <c r="F114" s="273">
        <v>8663</v>
      </c>
      <c r="G114" s="273">
        <v>180744</v>
      </c>
      <c r="H114" s="273">
        <v>70071</v>
      </c>
      <c r="I114" s="273">
        <v>345064</v>
      </c>
      <c r="J114" s="273">
        <v>165</v>
      </c>
      <c r="K114" s="273">
        <v>433460</v>
      </c>
      <c r="L114" s="273">
        <v>64494</v>
      </c>
      <c r="M114" s="273">
        <v>21701</v>
      </c>
      <c r="N114" s="273">
        <v>9067</v>
      </c>
      <c r="O114" s="273">
        <v>2219</v>
      </c>
      <c r="P114" s="273">
        <v>2707</v>
      </c>
      <c r="Q114" s="273">
        <v>34868</v>
      </c>
      <c r="R114" s="273"/>
      <c r="S114" s="274">
        <v>0</v>
      </c>
    </row>
    <row r="115" spans="2:19" ht="15.75" hidden="1" x14ac:dyDescent="0.2">
      <c r="B115" s="68">
        <v>43160</v>
      </c>
      <c r="C115" s="273">
        <v>46038</v>
      </c>
      <c r="D115" s="273">
        <v>11968</v>
      </c>
      <c r="E115" s="273">
        <v>67875</v>
      </c>
      <c r="F115" s="273">
        <v>8689</v>
      </c>
      <c r="G115" s="273">
        <v>176469</v>
      </c>
      <c r="H115" s="273">
        <v>74829</v>
      </c>
      <c r="I115" s="273">
        <v>344991</v>
      </c>
      <c r="J115" s="273">
        <v>163</v>
      </c>
      <c r="K115" s="273">
        <v>429162</v>
      </c>
      <c r="L115" s="273">
        <v>63156</v>
      </c>
      <c r="M115" s="273">
        <v>21926</v>
      </c>
      <c r="N115" s="273">
        <v>9198</v>
      </c>
      <c r="O115" s="273">
        <v>2216</v>
      </c>
      <c r="P115" s="273">
        <v>2763</v>
      </c>
      <c r="Q115" s="273">
        <v>34817</v>
      </c>
      <c r="R115" s="273"/>
      <c r="S115" s="274">
        <v>0</v>
      </c>
    </row>
    <row r="116" spans="2:19" ht="15.75" hidden="1" x14ac:dyDescent="0.2">
      <c r="B116" s="68">
        <v>43191</v>
      </c>
      <c r="C116" s="273">
        <v>46302</v>
      </c>
      <c r="D116" s="273">
        <v>12054</v>
      </c>
      <c r="E116" s="273">
        <v>67963</v>
      </c>
      <c r="F116" s="273">
        <v>8698</v>
      </c>
      <c r="G116" s="273">
        <v>177031</v>
      </c>
      <c r="H116" s="273">
        <v>73217</v>
      </c>
      <c r="I116" s="273">
        <v>337958</v>
      </c>
      <c r="J116" s="273">
        <v>169</v>
      </c>
      <c r="K116" s="273">
        <v>423241</v>
      </c>
      <c r="L116" s="273">
        <v>59499</v>
      </c>
      <c r="M116" s="273">
        <v>21947</v>
      </c>
      <c r="N116" s="273">
        <v>9967</v>
      </c>
      <c r="O116" s="273">
        <v>2316</v>
      </c>
      <c r="P116" s="273">
        <v>2823</v>
      </c>
      <c r="Q116" s="273">
        <v>34553</v>
      </c>
      <c r="R116" s="273"/>
      <c r="S116" s="274">
        <v>0</v>
      </c>
    </row>
    <row r="117" spans="2:19" ht="15.75" hidden="1" x14ac:dyDescent="0.2">
      <c r="B117" s="68">
        <v>43221</v>
      </c>
      <c r="C117" s="273">
        <v>46534</v>
      </c>
      <c r="D117" s="273">
        <v>12138</v>
      </c>
      <c r="E117" s="273">
        <v>68152</v>
      </c>
      <c r="F117" s="273">
        <v>8842</v>
      </c>
      <c r="G117" s="273">
        <v>177139</v>
      </c>
      <c r="H117" s="273">
        <v>72831</v>
      </c>
      <c r="I117" s="273">
        <v>338829</v>
      </c>
      <c r="J117" s="273">
        <v>165</v>
      </c>
      <c r="K117" s="273">
        <v>421753</v>
      </c>
      <c r="L117" s="273">
        <v>58572</v>
      </c>
      <c r="M117" s="273">
        <v>22153</v>
      </c>
      <c r="N117" s="273">
        <v>10082</v>
      </c>
      <c r="O117" s="273">
        <v>2363</v>
      </c>
      <c r="P117" s="273">
        <v>2930</v>
      </c>
      <c r="Q117" s="273">
        <v>34463</v>
      </c>
      <c r="R117" s="273"/>
      <c r="S117" s="274">
        <v>0</v>
      </c>
    </row>
    <row r="118" spans="2:19" ht="15.75" hidden="1" x14ac:dyDescent="0.2">
      <c r="B118" s="68">
        <v>43252</v>
      </c>
      <c r="C118" s="273">
        <v>46991</v>
      </c>
      <c r="D118" s="273">
        <v>12411</v>
      </c>
      <c r="E118" s="273">
        <v>69127</v>
      </c>
      <c r="F118" s="273">
        <v>8690</v>
      </c>
      <c r="G118" s="273">
        <v>182397</v>
      </c>
      <c r="H118" s="273">
        <v>68816</v>
      </c>
      <c r="I118" s="273">
        <v>339937</v>
      </c>
      <c r="J118" s="273">
        <v>169</v>
      </c>
      <c r="K118" s="273">
        <v>428112</v>
      </c>
      <c r="L118" s="273">
        <v>60990</v>
      </c>
      <c r="M118" s="273">
        <v>22094</v>
      </c>
      <c r="N118" s="273">
        <v>12298</v>
      </c>
      <c r="O118" s="273">
        <v>2463</v>
      </c>
      <c r="P118" s="273">
        <v>2831</v>
      </c>
      <c r="Q118" s="273">
        <v>34444</v>
      </c>
      <c r="R118" s="273"/>
      <c r="S118" s="274">
        <v>0</v>
      </c>
    </row>
    <row r="119" spans="2:19" ht="15.75" hidden="1" x14ac:dyDescent="0.2">
      <c r="B119" s="72" t="s">
        <v>116</v>
      </c>
      <c r="C119" s="275">
        <v>45907</v>
      </c>
      <c r="D119" s="275">
        <v>11797</v>
      </c>
      <c r="E119" s="275">
        <v>67531</v>
      </c>
      <c r="F119" s="275">
        <v>8175</v>
      </c>
      <c r="G119" s="275">
        <v>179854</v>
      </c>
      <c r="H119" s="275">
        <v>74611</v>
      </c>
      <c r="I119" s="275">
        <v>352606</v>
      </c>
      <c r="J119" s="275">
        <v>155</v>
      </c>
      <c r="K119" s="275">
        <v>438771</v>
      </c>
      <c r="L119" s="275">
        <v>64346</v>
      </c>
      <c r="M119" s="275">
        <v>21473</v>
      </c>
      <c r="N119" s="275">
        <v>10125</v>
      </c>
      <c r="O119" s="275">
        <v>2229</v>
      </c>
      <c r="P119" s="275">
        <v>2809</v>
      </c>
      <c r="Q119" s="275">
        <v>34828</v>
      </c>
      <c r="R119" s="275"/>
      <c r="S119" s="276">
        <v>0</v>
      </c>
    </row>
    <row r="120" spans="2:19" ht="15.75" hidden="1" x14ac:dyDescent="0.2">
      <c r="B120" s="68">
        <v>43282</v>
      </c>
      <c r="C120" s="273">
        <v>47275</v>
      </c>
      <c r="D120" s="273">
        <v>12499</v>
      </c>
      <c r="E120" s="273">
        <v>69243</v>
      </c>
      <c r="F120" s="273">
        <v>8791</v>
      </c>
      <c r="G120" s="273">
        <v>183930</v>
      </c>
      <c r="H120" s="273">
        <v>68773</v>
      </c>
      <c r="I120" s="273">
        <v>336317</v>
      </c>
      <c r="J120" s="273">
        <v>160</v>
      </c>
      <c r="K120" s="273">
        <v>429605</v>
      </c>
      <c r="L120" s="273">
        <v>60022</v>
      </c>
      <c r="M120" s="273">
        <v>22059</v>
      </c>
      <c r="N120" s="273">
        <v>12567</v>
      </c>
      <c r="O120" s="273">
        <v>2395</v>
      </c>
      <c r="P120" s="273">
        <v>2868</v>
      </c>
      <c r="Q120" s="273">
        <v>34656</v>
      </c>
      <c r="R120" s="273"/>
      <c r="S120" s="274">
        <v>0</v>
      </c>
    </row>
    <row r="121" spans="2:19" ht="15.75" hidden="1" x14ac:dyDescent="0.2">
      <c r="B121" s="68">
        <v>43313</v>
      </c>
      <c r="C121" s="273">
        <v>47463</v>
      </c>
      <c r="D121" s="273">
        <v>12559</v>
      </c>
      <c r="E121" s="273">
        <v>69221</v>
      </c>
      <c r="F121" s="273">
        <v>8734</v>
      </c>
      <c r="G121" s="273">
        <v>183083</v>
      </c>
      <c r="H121" s="273">
        <v>69297</v>
      </c>
      <c r="I121" s="273">
        <v>340105</v>
      </c>
      <c r="J121" s="273">
        <v>158</v>
      </c>
      <c r="K121" s="273">
        <v>429302</v>
      </c>
      <c r="L121" s="273">
        <v>60233</v>
      </c>
      <c r="M121" s="273">
        <v>21913</v>
      </c>
      <c r="N121" s="273">
        <v>12450</v>
      </c>
      <c r="O121" s="273">
        <v>2243</v>
      </c>
      <c r="P121" s="273">
        <v>2796</v>
      </c>
      <c r="Q121" s="273">
        <v>34802</v>
      </c>
      <c r="R121" s="273"/>
      <c r="S121" s="274">
        <v>0</v>
      </c>
    </row>
    <row r="122" spans="2:19" ht="15.75" hidden="1" x14ac:dyDescent="0.2">
      <c r="B122" s="68">
        <v>43344</v>
      </c>
      <c r="C122" s="273">
        <v>47564</v>
      </c>
      <c r="D122" s="273">
        <v>12647</v>
      </c>
      <c r="E122" s="273">
        <v>69235</v>
      </c>
      <c r="F122" s="273">
        <v>8667</v>
      </c>
      <c r="G122" s="273">
        <v>182792</v>
      </c>
      <c r="H122" s="273">
        <v>68226</v>
      </c>
      <c r="I122" s="273">
        <v>342428</v>
      </c>
      <c r="J122" s="273">
        <v>154</v>
      </c>
      <c r="K122" s="273">
        <v>429176</v>
      </c>
      <c r="L122" s="273">
        <v>60450</v>
      </c>
      <c r="M122" s="273">
        <v>21826</v>
      </c>
      <c r="N122" s="273">
        <v>12375</v>
      </c>
      <c r="O122" s="273">
        <v>2190</v>
      </c>
      <c r="P122" s="273">
        <v>2654</v>
      </c>
      <c r="Q122" s="273">
        <v>35434</v>
      </c>
      <c r="R122" s="273"/>
      <c r="S122" s="274">
        <v>0</v>
      </c>
    </row>
    <row r="123" spans="2:19" ht="15.75" hidden="1" x14ac:dyDescent="0.2">
      <c r="B123" s="68">
        <v>43374</v>
      </c>
      <c r="C123" s="273">
        <v>47546</v>
      </c>
      <c r="D123" s="273">
        <v>12681</v>
      </c>
      <c r="E123" s="273">
        <v>68963</v>
      </c>
      <c r="F123" s="273">
        <v>8606</v>
      </c>
      <c r="G123" s="273">
        <v>178102</v>
      </c>
      <c r="H123" s="273">
        <v>66710</v>
      </c>
      <c r="I123" s="273">
        <v>341696</v>
      </c>
      <c r="J123" s="273">
        <v>155</v>
      </c>
      <c r="K123" s="273">
        <v>423792</v>
      </c>
      <c r="L123" s="273">
        <v>61197</v>
      </c>
      <c r="M123" s="273">
        <v>21804</v>
      </c>
      <c r="N123" s="273">
        <v>12319</v>
      </c>
      <c r="O123" s="273">
        <v>2412</v>
      </c>
      <c r="P123" s="273">
        <v>2583</v>
      </c>
      <c r="Q123" s="273">
        <v>35294</v>
      </c>
      <c r="R123" s="273"/>
      <c r="S123" s="274">
        <v>0</v>
      </c>
    </row>
    <row r="124" spans="2:19" ht="15.75" hidden="1" x14ac:dyDescent="0.2">
      <c r="B124" s="68">
        <v>43405</v>
      </c>
      <c r="C124" s="273">
        <v>47544</v>
      </c>
      <c r="D124" s="273">
        <v>12696</v>
      </c>
      <c r="E124" s="273">
        <v>68776</v>
      </c>
      <c r="F124" s="273">
        <v>8641</v>
      </c>
      <c r="G124" s="273">
        <v>176139</v>
      </c>
      <c r="H124" s="273">
        <v>64480</v>
      </c>
      <c r="I124" s="273">
        <v>334945</v>
      </c>
      <c r="J124" s="273">
        <v>148</v>
      </c>
      <c r="K124" s="273">
        <v>420435</v>
      </c>
      <c r="L124" s="273">
        <v>61569</v>
      </c>
      <c r="M124" s="273">
        <v>21741</v>
      </c>
      <c r="N124" s="273">
        <v>12138</v>
      </c>
      <c r="O124" s="273">
        <v>2366</v>
      </c>
      <c r="P124" s="273">
        <v>2533</v>
      </c>
      <c r="Q124" s="273">
        <v>35078</v>
      </c>
      <c r="R124" s="273"/>
      <c r="S124" s="274">
        <v>0</v>
      </c>
    </row>
    <row r="125" spans="2:19" ht="15.75" hidden="1" x14ac:dyDescent="0.2">
      <c r="B125" s="68">
        <v>43435</v>
      </c>
      <c r="C125" s="273">
        <v>47622</v>
      </c>
      <c r="D125" s="273">
        <v>12683</v>
      </c>
      <c r="E125" s="273">
        <v>68468</v>
      </c>
      <c r="F125" s="273">
        <v>8819</v>
      </c>
      <c r="G125" s="273">
        <v>175299</v>
      </c>
      <c r="H125" s="273">
        <v>63665</v>
      </c>
      <c r="I125" s="273">
        <v>333858</v>
      </c>
      <c r="J125" s="273">
        <v>138</v>
      </c>
      <c r="K125" s="273">
        <v>417916</v>
      </c>
      <c r="L125" s="273">
        <v>60273</v>
      </c>
      <c r="M125" s="273">
        <v>22127</v>
      </c>
      <c r="N125" s="273">
        <v>11881</v>
      </c>
      <c r="O125" s="273">
        <v>2323</v>
      </c>
      <c r="P125" s="273">
        <v>2495</v>
      </c>
      <c r="Q125" s="273">
        <v>34728</v>
      </c>
      <c r="R125" s="273"/>
      <c r="S125" s="274">
        <v>0</v>
      </c>
    </row>
    <row r="126" spans="2:19" ht="15.75" hidden="1" x14ac:dyDescent="0.2">
      <c r="B126" s="68">
        <v>43466</v>
      </c>
      <c r="C126" s="273">
        <v>48091</v>
      </c>
      <c r="D126" s="273">
        <v>12746</v>
      </c>
      <c r="E126" s="273">
        <v>69053</v>
      </c>
      <c r="F126" s="273">
        <v>9147</v>
      </c>
      <c r="G126" s="273">
        <v>175180</v>
      </c>
      <c r="H126" s="273">
        <v>61152</v>
      </c>
      <c r="I126" s="273">
        <v>327637</v>
      </c>
      <c r="J126" s="273">
        <v>142</v>
      </c>
      <c r="K126" s="273">
        <v>416568</v>
      </c>
      <c r="L126" s="273">
        <v>60891</v>
      </c>
      <c r="M126" s="273">
        <v>21696</v>
      </c>
      <c r="N126" s="273">
        <v>12073</v>
      </c>
      <c r="O126" s="273">
        <v>2347</v>
      </c>
      <c r="P126" s="273">
        <v>2604</v>
      </c>
      <c r="Q126" s="273">
        <v>34657</v>
      </c>
      <c r="R126" s="273"/>
      <c r="S126" s="274">
        <v>0</v>
      </c>
    </row>
    <row r="127" spans="2:19" ht="15.75" hidden="1" x14ac:dyDescent="0.2">
      <c r="B127" s="68">
        <v>43497</v>
      </c>
      <c r="C127" s="273">
        <v>47571</v>
      </c>
      <c r="D127" s="273">
        <v>12675</v>
      </c>
      <c r="E127" s="273">
        <v>68711</v>
      </c>
      <c r="F127" s="273">
        <v>9249</v>
      </c>
      <c r="G127" s="273">
        <v>173809</v>
      </c>
      <c r="H127" s="273">
        <v>61050</v>
      </c>
      <c r="I127" s="273">
        <v>327212</v>
      </c>
      <c r="J127" s="273">
        <v>148</v>
      </c>
      <c r="K127" s="273">
        <v>416362</v>
      </c>
      <c r="L127" s="273">
        <v>60720</v>
      </c>
      <c r="M127" s="273">
        <v>21794</v>
      </c>
      <c r="N127" s="273">
        <v>11977</v>
      </c>
      <c r="O127" s="273">
        <v>2312</v>
      </c>
      <c r="P127" s="273">
        <v>2580</v>
      </c>
      <c r="Q127" s="273">
        <v>34608</v>
      </c>
      <c r="R127" s="273"/>
      <c r="S127" s="274">
        <v>0</v>
      </c>
    </row>
    <row r="128" spans="2:19" ht="15.75" hidden="1" x14ac:dyDescent="0.2">
      <c r="B128" s="68">
        <v>43525</v>
      </c>
      <c r="C128" s="273">
        <v>47704</v>
      </c>
      <c r="D128" s="273">
        <v>12773</v>
      </c>
      <c r="E128" s="273">
        <v>68259</v>
      </c>
      <c r="F128" s="273">
        <v>9213</v>
      </c>
      <c r="G128" s="273">
        <v>171958</v>
      </c>
      <c r="H128" s="273">
        <v>60326</v>
      </c>
      <c r="I128" s="273">
        <v>325645</v>
      </c>
      <c r="J128" s="273">
        <v>140</v>
      </c>
      <c r="K128" s="273">
        <v>415610</v>
      </c>
      <c r="L128" s="273">
        <v>59487</v>
      </c>
      <c r="M128" s="273">
        <v>21720</v>
      </c>
      <c r="N128" s="273">
        <v>12097</v>
      </c>
      <c r="O128" s="273">
        <v>2312</v>
      </c>
      <c r="P128" s="273">
        <v>2650</v>
      </c>
      <c r="Q128" s="273">
        <v>34426</v>
      </c>
      <c r="R128" s="273"/>
      <c r="S128" s="274">
        <v>0</v>
      </c>
    </row>
    <row r="129" spans="2:19" ht="15.75" hidden="1" x14ac:dyDescent="0.2">
      <c r="B129" s="68">
        <v>43556</v>
      </c>
      <c r="C129" s="273">
        <v>47704</v>
      </c>
      <c r="D129" s="273">
        <v>12818</v>
      </c>
      <c r="E129" s="273">
        <v>67927</v>
      </c>
      <c r="F129" s="273">
        <v>9255</v>
      </c>
      <c r="G129" s="273">
        <v>170750</v>
      </c>
      <c r="H129" s="273">
        <v>59944</v>
      </c>
      <c r="I129" s="273">
        <v>317866</v>
      </c>
      <c r="J129" s="273">
        <v>131</v>
      </c>
      <c r="K129" s="273">
        <v>414766</v>
      </c>
      <c r="L129" s="273">
        <v>56610</v>
      </c>
      <c r="M129" s="273">
        <v>21706</v>
      </c>
      <c r="N129" s="273">
        <v>12220</v>
      </c>
      <c r="O129" s="273">
        <v>2184</v>
      </c>
      <c r="P129" s="273">
        <v>2706</v>
      </c>
      <c r="Q129" s="273">
        <v>34273</v>
      </c>
      <c r="R129" s="273"/>
      <c r="S129" s="274">
        <v>0</v>
      </c>
    </row>
    <row r="130" spans="2:19" ht="15.75" hidden="1" x14ac:dyDescent="0.2">
      <c r="B130" s="68">
        <v>43586</v>
      </c>
      <c r="C130" s="273">
        <v>48018</v>
      </c>
      <c r="D130" s="273">
        <v>12880</v>
      </c>
      <c r="E130" s="273">
        <v>67913</v>
      </c>
      <c r="F130" s="273">
        <v>9305</v>
      </c>
      <c r="G130" s="273">
        <v>169791</v>
      </c>
      <c r="H130" s="273">
        <v>59887</v>
      </c>
      <c r="I130" s="273">
        <v>318368</v>
      </c>
      <c r="J130" s="273">
        <v>131</v>
      </c>
      <c r="K130" s="273">
        <v>415174</v>
      </c>
      <c r="L130" s="273">
        <v>55887</v>
      </c>
      <c r="M130" s="273">
        <v>21693</v>
      </c>
      <c r="N130" s="273">
        <v>12140</v>
      </c>
      <c r="O130" s="273">
        <v>2190</v>
      </c>
      <c r="P130" s="273">
        <v>2713</v>
      </c>
      <c r="Q130" s="273">
        <v>34284</v>
      </c>
      <c r="R130" s="273"/>
      <c r="S130" s="274">
        <v>0</v>
      </c>
    </row>
    <row r="131" spans="2:19" ht="15.75" hidden="1" x14ac:dyDescent="0.2">
      <c r="B131" s="68">
        <v>43617</v>
      </c>
      <c r="C131" s="273">
        <v>48125</v>
      </c>
      <c r="D131" s="273">
        <v>12994</v>
      </c>
      <c r="E131" s="273">
        <v>67901</v>
      </c>
      <c r="F131" s="273">
        <v>9415</v>
      </c>
      <c r="G131" s="273">
        <v>169089</v>
      </c>
      <c r="H131" s="273">
        <v>59246</v>
      </c>
      <c r="I131" s="273">
        <v>320219</v>
      </c>
      <c r="J131" s="273">
        <v>131</v>
      </c>
      <c r="K131" s="273">
        <v>414330</v>
      </c>
      <c r="L131" s="273">
        <v>55169</v>
      </c>
      <c r="M131" s="273">
        <v>21705</v>
      </c>
      <c r="N131" s="273">
        <v>12112</v>
      </c>
      <c r="O131" s="273">
        <v>2239</v>
      </c>
      <c r="P131" s="273">
        <v>2665</v>
      </c>
      <c r="Q131" s="273">
        <v>33999</v>
      </c>
      <c r="R131" s="273"/>
      <c r="S131" s="274">
        <v>0</v>
      </c>
    </row>
    <row r="132" spans="2:19" ht="15.75" hidden="1" x14ac:dyDescent="0.2">
      <c r="B132" s="72" t="s">
        <v>117</v>
      </c>
      <c r="C132" s="275">
        <v>47686</v>
      </c>
      <c r="D132" s="275">
        <v>12721</v>
      </c>
      <c r="E132" s="275">
        <v>68639</v>
      </c>
      <c r="F132" s="275">
        <v>8987</v>
      </c>
      <c r="G132" s="275">
        <v>175827</v>
      </c>
      <c r="H132" s="275">
        <v>63563</v>
      </c>
      <c r="I132" s="275">
        <v>330525</v>
      </c>
      <c r="J132" s="275">
        <v>145</v>
      </c>
      <c r="K132" s="275">
        <v>420253</v>
      </c>
      <c r="L132" s="275">
        <v>59376</v>
      </c>
      <c r="M132" s="275">
        <v>21815</v>
      </c>
      <c r="N132" s="275">
        <v>12196</v>
      </c>
      <c r="O132" s="275">
        <v>2293</v>
      </c>
      <c r="P132" s="275">
        <v>2654</v>
      </c>
      <c r="Q132" s="275">
        <v>34687</v>
      </c>
      <c r="R132" s="275"/>
      <c r="S132" s="338">
        <v>0</v>
      </c>
    </row>
    <row r="133" spans="2:19" ht="15.75" x14ac:dyDescent="0.2">
      <c r="B133" s="68">
        <v>43647</v>
      </c>
      <c r="C133" s="273">
        <v>48316</v>
      </c>
      <c r="D133" s="273">
        <v>13013</v>
      </c>
      <c r="E133" s="273">
        <v>67860</v>
      </c>
      <c r="F133" s="273">
        <v>9613</v>
      </c>
      <c r="G133" s="273">
        <v>168544</v>
      </c>
      <c r="H133" s="273">
        <v>58061</v>
      </c>
      <c r="I133" s="273">
        <v>316042</v>
      </c>
      <c r="J133" s="273">
        <v>127</v>
      </c>
      <c r="K133" s="273">
        <v>412451</v>
      </c>
      <c r="L133" s="273">
        <v>54796</v>
      </c>
      <c r="M133" s="273">
        <v>21628</v>
      </c>
      <c r="N133" s="273">
        <v>12333</v>
      </c>
      <c r="O133" s="273">
        <v>2201</v>
      </c>
      <c r="P133" s="273">
        <v>2720</v>
      </c>
      <c r="Q133" s="273">
        <v>33847</v>
      </c>
      <c r="R133" s="487">
        <v>0</v>
      </c>
      <c r="S133" s="274">
        <v>1221552</v>
      </c>
    </row>
    <row r="134" spans="2:19" ht="15.75" x14ac:dyDescent="0.2">
      <c r="B134" s="68">
        <v>43678</v>
      </c>
      <c r="C134" s="273">
        <v>48446</v>
      </c>
      <c r="D134" s="273">
        <v>12992</v>
      </c>
      <c r="E134" s="273">
        <v>67557</v>
      </c>
      <c r="F134" s="273">
        <v>9583</v>
      </c>
      <c r="G134" s="273">
        <v>167960</v>
      </c>
      <c r="H134" s="273">
        <v>57931</v>
      </c>
      <c r="I134" s="273">
        <v>318314</v>
      </c>
      <c r="J134" s="273">
        <v>131</v>
      </c>
      <c r="K134" s="273">
        <v>410883</v>
      </c>
      <c r="L134" s="273">
        <v>54394</v>
      </c>
      <c r="M134" s="273">
        <v>21674</v>
      </c>
      <c r="N134" s="273">
        <v>11967</v>
      </c>
      <c r="O134" s="273">
        <v>2127</v>
      </c>
      <c r="P134" s="273">
        <v>2531</v>
      </c>
      <c r="Q134" s="273">
        <v>34059</v>
      </c>
      <c r="R134" s="487">
        <v>0</v>
      </c>
      <c r="S134" s="274">
        <v>1220549</v>
      </c>
    </row>
    <row r="135" spans="2:19" ht="15.75" x14ac:dyDescent="0.2">
      <c r="B135" s="68">
        <v>43709</v>
      </c>
      <c r="C135" s="273">
        <v>48386</v>
      </c>
      <c r="D135" s="273">
        <v>13012</v>
      </c>
      <c r="E135" s="273">
        <v>67382</v>
      </c>
      <c r="F135" s="273">
        <v>9644</v>
      </c>
      <c r="G135" s="273">
        <v>167359</v>
      </c>
      <c r="H135" s="273">
        <v>57640</v>
      </c>
      <c r="I135" s="273">
        <v>320213</v>
      </c>
      <c r="J135" s="273">
        <v>136</v>
      </c>
      <c r="K135" s="273">
        <v>409522</v>
      </c>
      <c r="L135" s="273">
        <v>54464</v>
      </c>
      <c r="M135" s="273">
        <v>21595</v>
      </c>
      <c r="N135" s="273">
        <v>11716</v>
      </c>
      <c r="O135" s="273">
        <v>2094</v>
      </c>
      <c r="P135" s="273">
        <v>2376</v>
      </c>
      <c r="Q135" s="273">
        <v>33890</v>
      </c>
      <c r="R135" s="487">
        <v>0</v>
      </c>
      <c r="S135" s="274">
        <v>1219429</v>
      </c>
    </row>
    <row r="136" spans="2:19" ht="15.75" x14ac:dyDescent="0.2">
      <c r="B136" s="68">
        <v>43739</v>
      </c>
      <c r="C136" s="273">
        <v>48434</v>
      </c>
      <c r="D136" s="273">
        <v>12986</v>
      </c>
      <c r="E136" s="273">
        <v>67105</v>
      </c>
      <c r="F136" s="273">
        <v>9740</v>
      </c>
      <c r="G136" s="273">
        <v>165851</v>
      </c>
      <c r="H136" s="273">
        <v>58277</v>
      </c>
      <c r="I136" s="273">
        <v>319577</v>
      </c>
      <c r="J136" s="273">
        <v>146</v>
      </c>
      <c r="K136" s="273">
        <v>407413</v>
      </c>
      <c r="L136" s="273">
        <v>55221</v>
      </c>
      <c r="M136" s="273">
        <v>21599</v>
      </c>
      <c r="N136" s="273">
        <v>11490</v>
      </c>
      <c r="O136" s="273">
        <v>2075</v>
      </c>
      <c r="P136" s="273">
        <v>2386</v>
      </c>
      <c r="Q136" s="273">
        <v>33914</v>
      </c>
      <c r="R136" s="487">
        <v>0</v>
      </c>
      <c r="S136" s="274">
        <v>1216214</v>
      </c>
    </row>
    <row r="137" spans="2:19" ht="15.75" x14ac:dyDescent="0.2">
      <c r="B137" s="68">
        <v>43770</v>
      </c>
      <c r="C137" s="273">
        <v>47574</v>
      </c>
      <c r="D137" s="273">
        <v>12898</v>
      </c>
      <c r="E137" s="273">
        <v>66382</v>
      </c>
      <c r="F137" s="273">
        <v>9841</v>
      </c>
      <c r="G137" s="273">
        <v>164578</v>
      </c>
      <c r="H137" s="273">
        <v>58658</v>
      </c>
      <c r="I137" s="273">
        <v>320755</v>
      </c>
      <c r="J137" s="273">
        <v>144</v>
      </c>
      <c r="K137" s="273">
        <v>405220</v>
      </c>
      <c r="L137" s="273">
        <v>56378</v>
      </c>
      <c r="M137" s="273">
        <v>21579</v>
      </c>
      <c r="N137" s="273">
        <v>11081</v>
      </c>
      <c r="O137" s="273">
        <v>2146</v>
      </c>
      <c r="P137" s="273">
        <v>2274</v>
      </c>
      <c r="Q137" s="273">
        <v>33566</v>
      </c>
      <c r="R137" s="487">
        <v>0</v>
      </c>
      <c r="S137" s="274">
        <v>1213074</v>
      </c>
    </row>
    <row r="138" spans="2:19" ht="15.75" x14ac:dyDescent="0.2">
      <c r="B138" s="68">
        <v>43800</v>
      </c>
      <c r="C138" s="273">
        <v>47575</v>
      </c>
      <c r="D138" s="273">
        <v>12914</v>
      </c>
      <c r="E138" s="273">
        <v>66059</v>
      </c>
      <c r="F138" s="273">
        <v>10140</v>
      </c>
      <c r="G138" s="273">
        <v>161286</v>
      </c>
      <c r="H138" s="273">
        <v>59126</v>
      </c>
      <c r="I138" s="273">
        <v>319312</v>
      </c>
      <c r="J138" s="273">
        <v>136</v>
      </c>
      <c r="K138" s="273">
        <v>404097</v>
      </c>
      <c r="L138" s="273">
        <v>56938</v>
      </c>
      <c r="M138" s="273">
        <v>21585</v>
      </c>
      <c r="N138" s="273">
        <v>10832</v>
      </c>
      <c r="O138" s="273">
        <v>2129</v>
      </c>
      <c r="P138" s="273">
        <v>2219</v>
      </c>
      <c r="Q138" s="273">
        <v>33218</v>
      </c>
      <c r="R138" s="487">
        <v>0</v>
      </c>
      <c r="S138" s="274">
        <v>1207566</v>
      </c>
    </row>
    <row r="139" spans="2:19" ht="15.75" x14ac:dyDescent="0.2">
      <c r="B139" s="68">
        <v>43831</v>
      </c>
      <c r="C139" s="273">
        <v>47095</v>
      </c>
      <c r="D139" s="273">
        <v>12981</v>
      </c>
      <c r="E139" s="273">
        <v>66551</v>
      </c>
      <c r="F139" s="273">
        <v>10244</v>
      </c>
      <c r="G139" s="273">
        <v>160061</v>
      </c>
      <c r="H139" s="273">
        <v>58152</v>
      </c>
      <c r="I139" s="273">
        <v>315372</v>
      </c>
      <c r="J139" s="273">
        <v>136</v>
      </c>
      <c r="K139" s="273">
        <v>400649</v>
      </c>
      <c r="L139" s="273">
        <v>57319</v>
      </c>
      <c r="M139" s="273">
        <v>21458</v>
      </c>
      <c r="N139" s="273">
        <v>10842</v>
      </c>
      <c r="O139" s="273">
        <v>2191</v>
      </c>
      <c r="P139" s="273">
        <v>2270</v>
      </c>
      <c r="Q139" s="273">
        <v>33011</v>
      </c>
      <c r="R139" s="487">
        <v>0</v>
      </c>
      <c r="S139" s="274">
        <v>1198332</v>
      </c>
    </row>
    <row r="140" spans="2:19" ht="15.75" x14ac:dyDescent="0.2">
      <c r="B140" s="68">
        <v>43862</v>
      </c>
      <c r="C140" s="273">
        <v>46391</v>
      </c>
      <c r="D140" s="273">
        <v>13005</v>
      </c>
      <c r="E140" s="273">
        <v>66189</v>
      </c>
      <c r="F140" s="273">
        <v>10277</v>
      </c>
      <c r="G140" s="273">
        <v>159654</v>
      </c>
      <c r="H140" s="273">
        <v>57851</v>
      </c>
      <c r="I140" s="273">
        <v>315302</v>
      </c>
      <c r="J140" s="273">
        <v>131</v>
      </c>
      <c r="K140" s="273">
        <v>398833</v>
      </c>
      <c r="L140" s="273">
        <v>56886</v>
      </c>
      <c r="M140" s="273">
        <v>20978</v>
      </c>
      <c r="N140" s="273">
        <v>10763</v>
      </c>
      <c r="O140" s="273">
        <v>2187</v>
      </c>
      <c r="P140" s="273">
        <v>2249</v>
      </c>
      <c r="Q140" s="273">
        <v>32739</v>
      </c>
      <c r="R140" s="487">
        <v>0</v>
      </c>
      <c r="S140" s="274">
        <v>1193435</v>
      </c>
    </row>
    <row r="141" spans="2:19" ht="15.75" x14ac:dyDescent="0.2">
      <c r="B141" s="68">
        <v>43891</v>
      </c>
      <c r="C141" s="273">
        <v>46567</v>
      </c>
      <c r="D141" s="273">
        <v>12976</v>
      </c>
      <c r="E141" s="273">
        <v>65220</v>
      </c>
      <c r="F141" s="273">
        <v>11546</v>
      </c>
      <c r="G141" s="273">
        <v>159152</v>
      </c>
      <c r="H141" s="273">
        <v>56350</v>
      </c>
      <c r="I141" s="273">
        <v>313931</v>
      </c>
      <c r="J141" s="273">
        <v>139</v>
      </c>
      <c r="K141" s="273">
        <v>398268</v>
      </c>
      <c r="L141" s="273">
        <v>56165</v>
      </c>
      <c r="M141" s="273">
        <v>20896</v>
      </c>
      <c r="N141" s="273">
        <v>11088</v>
      </c>
      <c r="O141" s="273">
        <v>2190</v>
      </c>
      <c r="P141" s="273">
        <v>2376</v>
      </c>
      <c r="Q141" s="273">
        <v>32749</v>
      </c>
      <c r="R141" s="487">
        <v>0</v>
      </c>
      <c r="S141" s="274">
        <v>1189613</v>
      </c>
    </row>
    <row r="142" spans="2:19" ht="15.75" x14ac:dyDescent="0.2">
      <c r="B142" s="68">
        <v>43922</v>
      </c>
      <c r="C142" s="273">
        <v>46928</v>
      </c>
      <c r="D142" s="273">
        <v>13042</v>
      </c>
      <c r="E142" s="273">
        <v>65016</v>
      </c>
      <c r="F142" s="273">
        <v>13004</v>
      </c>
      <c r="G142" s="273">
        <v>164601</v>
      </c>
      <c r="H142" s="273">
        <v>58902</v>
      </c>
      <c r="I142" s="273">
        <v>327329</v>
      </c>
      <c r="J142" s="273">
        <v>136</v>
      </c>
      <c r="K142" s="273">
        <v>406330</v>
      </c>
      <c r="L142" s="273">
        <v>53847</v>
      </c>
      <c r="M142" s="273">
        <v>20928</v>
      </c>
      <c r="N142" s="273">
        <v>11807</v>
      </c>
      <c r="O142" s="273">
        <v>2112</v>
      </c>
      <c r="P142" s="273">
        <v>2374</v>
      </c>
      <c r="Q142" s="273">
        <v>33080</v>
      </c>
      <c r="R142" s="487">
        <v>0</v>
      </c>
      <c r="S142" s="274">
        <v>1219436</v>
      </c>
    </row>
    <row r="143" spans="2:19" ht="15.75" x14ac:dyDescent="0.2">
      <c r="B143" s="68">
        <v>43952</v>
      </c>
      <c r="C143" s="273">
        <v>47372</v>
      </c>
      <c r="D143" s="273">
        <v>13205</v>
      </c>
      <c r="E143" s="273">
        <v>66253</v>
      </c>
      <c r="F143" s="273">
        <v>12220</v>
      </c>
      <c r="G143" s="273">
        <v>167303</v>
      </c>
      <c r="H143" s="273">
        <v>63964</v>
      </c>
      <c r="I143" s="273">
        <v>340281</v>
      </c>
      <c r="J143" s="273">
        <v>141</v>
      </c>
      <c r="K143" s="273">
        <v>415595</v>
      </c>
      <c r="L143" s="273">
        <v>56473</v>
      </c>
      <c r="M143" s="273">
        <v>20955</v>
      </c>
      <c r="N143" s="273">
        <v>12221</v>
      </c>
      <c r="O143" s="273">
        <v>2417</v>
      </c>
      <c r="P143" s="273">
        <v>2495</v>
      </c>
      <c r="Q143" s="273">
        <v>33409</v>
      </c>
      <c r="R143" s="487">
        <v>0</v>
      </c>
      <c r="S143" s="274">
        <v>1254304</v>
      </c>
    </row>
    <row r="144" spans="2:19" ht="15.75" x14ac:dyDescent="0.2">
      <c r="B144" s="68">
        <v>43983</v>
      </c>
      <c r="C144" s="273">
        <v>47528</v>
      </c>
      <c r="D144" s="273">
        <v>13325</v>
      </c>
      <c r="E144" s="273">
        <v>66783</v>
      </c>
      <c r="F144" s="273">
        <v>12252</v>
      </c>
      <c r="G144" s="273">
        <v>167257</v>
      </c>
      <c r="H144" s="273">
        <v>69076</v>
      </c>
      <c r="I144" s="273">
        <v>348982</v>
      </c>
      <c r="J144" s="273">
        <v>144</v>
      </c>
      <c r="K144" s="273">
        <v>421306</v>
      </c>
      <c r="L144" s="273">
        <v>58208</v>
      </c>
      <c r="M144" s="273">
        <v>20960</v>
      </c>
      <c r="N144" s="273">
        <v>12424</v>
      </c>
      <c r="O144" s="273">
        <v>2639</v>
      </c>
      <c r="P144" s="273">
        <v>2732</v>
      </c>
      <c r="Q144" s="273">
        <v>33815</v>
      </c>
      <c r="R144" s="487">
        <v>0</v>
      </c>
      <c r="S144" s="274">
        <v>1277431</v>
      </c>
    </row>
    <row r="145" spans="2:19" ht="15.75" x14ac:dyDescent="0.2">
      <c r="B145" s="72" t="s">
        <v>258</v>
      </c>
      <c r="C145" s="275">
        <v>47551</v>
      </c>
      <c r="D145" s="275">
        <v>13029</v>
      </c>
      <c r="E145" s="275">
        <v>66530</v>
      </c>
      <c r="F145" s="275">
        <v>10675</v>
      </c>
      <c r="G145" s="275">
        <v>164467</v>
      </c>
      <c r="H145" s="275">
        <v>59499</v>
      </c>
      <c r="I145" s="275">
        <v>322951</v>
      </c>
      <c r="J145" s="275">
        <v>137</v>
      </c>
      <c r="K145" s="275">
        <v>407547</v>
      </c>
      <c r="L145" s="275">
        <v>55924</v>
      </c>
      <c r="M145" s="275">
        <v>21320</v>
      </c>
      <c r="N145" s="275">
        <v>11547</v>
      </c>
      <c r="O145" s="275">
        <v>2209</v>
      </c>
      <c r="P145" s="275">
        <v>2417</v>
      </c>
      <c r="Q145" s="275">
        <v>33441</v>
      </c>
      <c r="R145" s="485">
        <v>0</v>
      </c>
      <c r="S145" s="338">
        <v>1219245</v>
      </c>
    </row>
    <row r="146" spans="2:19" ht="15.75" x14ac:dyDescent="0.2">
      <c r="B146" s="68">
        <v>44013</v>
      </c>
      <c r="C146" s="273">
        <v>47686</v>
      </c>
      <c r="D146" s="273">
        <v>13413</v>
      </c>
      <c r="E146" s="273">
        <v>66981</v>
      </c>
      <c r="F146" s="273">
        <v>12259</v>
      </c>
      <c r="G146" s="273">
        <v>166034</v>
      </c>
      <c r="H146" s="273">
        <v>74285</v>
      </c>
      <c r="I146" s="273">
        <v>357091</v>
      </c>
      <c r="J146" s="273">
        <v>141</v>
      </c>
      <c r="K146" s="273">
        <v>424878</v>
      </c>
      <c r="L146" s="273">
        <v>60922</v>
      </c>
      <c r="M146" s="273">
        <v>20897</v>
      </c>
      <c r="N146" s="273">
        <v>12667</v>
      </c>
      <c r="O146" s="273">
        <v>2908</v>
      </c>
      <c r="P146" s="273">
        <v>2949</v>
      </c>
      <c r="Q146" s="273">
        <v>34313</v>
      </c>
      <c r="R146" s="487">
        <v>0</v>
      </c>
      <c r="S146" s="274">
        <v>1297424</v>
      </c>
    </row>
    <row r="147" spans="2:19" ht="15.75" x14ac:dyDescent="0.2">
      <c r="B147" s="68">
        <v>44044</v>
      </c>
      <c r="C147" s="273">
        <v>47952</v>
      </c>
      <c r="D147" s="273">
        <v>13310</v>
      </c>
      <c r="E147" s="273">
        <v>65586</v>
      </c>
      <c r="F147" s="273">
        <v>14063</v>
      </c>
      <c r="G147" s="273">
        <v>167283</v>
      </c>
      <c r="H147" s="273">
        <v>77629</v>
      </c>
      <c r="I147" s="273">
        <v>366450</v>
      </c>
      <c r="J147" s="273">
        <v>144</v>
      </c>
      <c r="K147" s="273">
        <v>430134</v>
      </c>
      <c r="L147" s="273">
        <v>63267</v>
      </c>
      <c r="M147" s="273">
        <v>20900</v>
      </c>
      <c r="N147" s="273">
        <v>12830</v>
      </c>
      <c r="O147" s="273">
        <v>3139</v>
      </c>
      <c r="P147" s="273">
        <v>3203</v>
      </c>
      <c r="Q147" s="273">
        <v>34486</v>
      </c>
      <c r="R147" s="487">
        <v>0</v>
      </c>
      <c r="S147" s="274">
        <v>1320376</v>
      </c>
    </row>
    <row r="148" spans="2:19" ht="15.75" x14ac:dyDescent="0.2">
      <c r="B148" s="68">
        <v>44075</v>
      </c>
      <c r="C148" s="273">
        <v>48151</v>
      </c>
      <c r="D148" s="273">
        <v>13376</v>
      </c>
      <c r="E148" s="273">
        <v>65621</v>
      </c>
      <c r="F148" s="273">
        <v>14398</v>
      </c>
      <c r="G148" s="273">
        <v>169873</v>
      </c>
      <c r="H148" s="273">
        <v>79159</v>
      </c>
      <c r="I148" s="273">
        <v>373840</v>
      </c>
      <c r="J148" s="273">
        <v>141</v>
      </c>
      <c r="K148" s="273">
        <v>435629</v>
      </c>
      <c r="L148" s="273">
        <v>64954</v>
      </c>
      <c r="M148" s="273">
        <v>20887</v>
      </c>
      <c r="N148" s="273">
        <v>12852</v>
      </c>
      <c r="O148" s="273">
        <v>3302</v>
      </c>
      <c r="P148" s="273">
        <v>3861</v>
      </c>
      <c r="Q148" s="273">
        <v>34759</v>
      </c>
      <c r="R148" s="487">
        <v>0</v>
      </c>
      <c r="S148" s="274">
        <v>1340803</v>
      </c>
    </row>
    <row r="149" spans="2:19" ht="15.75" x14ac:dyDescent="0.2">
      <c r="B149" s="68">
        <v>44105</v>
      </c>
      <c r="C149" s="273">
        <v>48496</v>
      </c>
      <c r="D149" s="273">
        <v>13433</v>
      </c>
      <c r="E149" s="273">
        <v>65730</v>
      </c>
      <c r="F149" s="273">
        <v>14484</v>
      </c>
      <c r="G149" s="273">
        <v>170593</v>
      </c>
      <c r="H149" s="273">
        <v>83760</v>
      </c>
      <c r="I149" s="273">
        <v>382671</v>
      </c>
      <c r="J149" s="273">
        <v>141</v>
      </c>
      <c r="K149" s="273">
        <v>440714</v>
      </c>
      <c r="L149" s="273">
        <v>67223</v>
      </c>
      <c r="M149" s="273">
        <v>20947</v>
      </c>
      <c r="N149" s="273">
        <v>13123</v>
      </c>
      <c r="O149" s="273">
        <v>3546</v>
      </c>
      <c r="P149" s="273">
        <v>5442</v>
      </c>
      <c r="Q149" s="273">
        <v>34951</v>
      </c>
      <c r="R149" s="487">
        <v>0</v>
      </c>
      <c r="S149" s="274">
        <v>1365254</v>
      </c>
    </row>
    <row r="150" spans="2:19" ht="15.75" x14ac:dyDescent="0.2">
      <c r="B150" s="68">
        <v>44136</v>
      </c>
      <c r="C150" s="273">
        <v>48621</v>
      </c>
      <c r="D150" s="273">
        <v>13481</v>
      </c>
      <c r="E150" s="273">
        <v>65897</v>
      </c>
      <c r="F150" s="273">
        <v>14355</v>
      </c>
      <c r="G150" s="273">
        <v>171651</v>
      </c>
      <c r="H150" s="273">
        <v>86094</v>
      </c>
      <c r="I150" s="273">
        <v>391656</v>
      </c>
      <c r="J150" s="273">
        <v>140</v>
      </c>
      <c r="K150" s="273">
        <v>445544</v>
      </c>
      <c r="L150" s="273">
        <v>67632</v>
      </c>
      <c r="M150" s="273">
        <v>20960</v>
      </c>
      <c r="N150" s="273">
        <v>13290</v>
      </c>
      <c r="O150" s="273">
        <v>3679</v>
      </c>
      <c r="P150" s="273">
        <v>6029</v>
      </c>
      <c r="Q150" s="273">
        <v>35190</v>
      </c>
      <c r="R150" s="487">
        <v>0</v>
      </c>
      <c r="S150" s="274">
        <v>1384219</v>
      </c>
    </row>
    <row r="151" spans="2:19" ht="15.75" x14ac:dyDescent="0.2">
      <c r="B151" s="68">
        <v>44166</v>
      </c>
      <c r="C151" s="273">
        <v>48614</v>
      </c>
      <c r="D151" s="273">
        <v>13584</v>
      </c>
      <c r="E151" s="273">
        <v>66012</v>
      </c>
      <c r="F151" s="273">
        <v>14535</v>
      </c>
      <c r="G151" s="273">
        <v>172340</v>
      </c>
      <c r="H151" s="273">
        <v>89059</v>
      </c>
      <c r="I151" s="273">
        <v>401547</v>
      </c>
      <c r="J151" s="273">
        <v>143</v>
      </c>
      <c r="K151" s="273">
        <v>450341</v>
      </c>
      <c r="L151" s="273">
        <v>67793</v>
      </c>
      <c r="M151" s="273">
        <v>20930</v>
      </c>
      <c r="N151" s="273">
        <v>13445</v>
      </c>
      <c r="O151" s="273">
        <v>3749</v>
      </c>
      <c r="P151" s="273">
        <v>6610</v>
      </c>
      <c r="Q151" s="273">
        <v>35518</v>
      </c>
      <c r="R151" s="487">
        <v>0</v>
      </c>
      <c r="S151" s="274">
        <v>1404220</v>
      </c>
    </row>
    <row r="152" spans="2:19" ht="15.75" x14ac:dyDescent="0.2">
      <c r="B152" s="68">
        <v>44197</v>
      </c>
      <c r="C152" s="273">
        <v>48277</v>
      </c>
      <c r="D152" s="273">
        <v>13587</v>
      </c>
      <c r="E152" s="273">
        <v>66323</v>
      </c>
      <c r="F152" s="273">
        <v>14508</v>
      </c>
      <c r="G152" s="273">
        <v>174619</v>
      </c>
      <c r="H152" s="273">
        <v>90560</v>
      </c>
      <c r="I152" s="273">
        <v>411226</v>
      </c>
      <c r="J152" s="273">
        <v>140</v>
      </c>
      <c r="K152" s="273">
        <v>454650</v>
      </c>
      <c r="L152" s="273">
        <v>68914</v>
      </c>
      <c r="M152" s="273">
        <v>20876</v>
      </c>
      <c r="N152" s="273">
        <v>13740</v>
      </c>
      <c r="O152" s="273">
        <v>3912</v>
      </c>
      <c r="P152" s="273">
        <v>7272</v>
      </c>
      <c r="Q152" s="273">
        <v>35647</v>
      </c>
      <c r="R152" s="487">
        <v>0</v>
      </c>
      <c r="S152" s="274">
        <v>1424251</v>
      </c>
    </row>
    <row r="153" spans="2:19" ht="15.75" x14ac:dyDescent="0.2">
      <c r="B153" s="68">
        <v>44228</v>
      </c>
      <c r="C153" s="273">
        <v>48044</v>
      </c>
      <c r="D153" s="273">
        <v>13619</v>
      </c>
      <c r="E153" s="273">
        <v>66306</v>
      </c>
      <c r="F153" s="273">
        <v>14489</v>
      </c>
      <c r="G153" s="273">
        <v>177036</v>
      </c>
      <c r="H153" s="273">
        <v>91158</v>
      </c>
      <c r="I153" s="273">
        <v>418052</v>
      </c>
      <c r="J153" s="273">
        <v>138</v>
      </c>
      <c r="K153" s="273">
        <v>460428</v>
      </c>
      <c r="L153" s="273">
        <v>66987</v>
      </c>
      <c r="M153" s="273">
        <v>20907</v>
      </c>
      <c r="N153" s="273">
        <v>13950</v>
      </c>
      <c r="O153" s="273">
        <v>3713</v>
      </c>
      <c r="P153" s="273">
        <v>8559</v>
      </c>
      <c r="Q153" s="273">
        <v>35620</v>
      </c>
      <c r="R153" s="487">
        <v>0</v>
      </c>
      <c r="S153" s="274">
        <v>1439006</v>
      </c>
    </row>
    <row r="154" spans="2:19" ht="15.75" x14ac:dyDescent="0.2">
      <c r="B154" s="68">
        <v>44256</v>
      </c>
      <c r="C154" s="273">
        <v>48051</v>
      </c>
      <c r="D154" s="273">
        <v>13632</v>
      </c>
      <c r="E154" s="273">
        <v>66310</v>
      </c>
      <c r="F154" s="273">
        <v>14608</v>
      </c>
      <c r="G154" s="273">
        <v>177776</v>
      </c>
      <c r="H154" s="273">
        <v>92781</v>
      </c>
      <c r="I154" s="273">
        <v>424627</v>
      </c>
      <c r="J154" s="273">
        <v>137</v>
      </c>
      <c r="K154" s="273">
        <v>464277</v>
      </c>
      <c r="L154" s="273">
        <v>66932</v>
      </c>
      <c r="M154" s="273">
        <v>20881</v>
      </c>
      <c r="N154" s="273">
        <v>14463</v>
      </c>
      <c r="O154" s="273">
        <v>3675</v>
      </c>
      <c r="P154" s="273">
        <v>9169</v>
      </c>
      <c r="Q154" s="273">
        <v>35716</v>
      </c>
      <c r="R154" s="487">
        <v>0</v>
      </c>
      <c r="S154" s="274">
        <v>1453035</v>
      </c>
    </row>
    <row r="155" spans="2:19" ht="15.75" x14ac:dyDescent="0.2">
      <c r="B155" s="68">
        <v>44287</v>
      </c>
      <c r="C155" s="273">
        <v>48192</v>
      </c>
      <c r="D155" s="273">
        <v>13653</v>
      </c>
      <c r="E155" s="273">
        <v>66355</v>
      </c>
      <c r="F155" s="273">
        <v>14695</v>
      </c>
      <c r="G155" s="273">
        <v>177431</v>
      </c>
      <c r="H155" s="273">
        <v>95604</v>
      </c>
      <c r="I155" s="273">
        <v>430160</v>
      </c>
      <c r="J155" s="273">
        <v>132</v>
      </c>
      <c r="K155" s="273">
        <v>466374</v>
      </c>
      <c r="L155" s="273">
        <v>68197</v>
      </c>
      <c r="M155" s="273">
        <v>20539</v>
      </c>
      <c r="N155" s="273">
        <v>14510</v>
      </c>
      <c r="O155" s="273">
        <v>3849</v>
      </c>
      <c r="P155" s="273">
        <v>9808</v>
      </c>
      <c r="Q155" s="273">
        <v>35764</v>
      </c>
      <c r="R155" s="487">
        <v>0</v>
      </c>
      <c r="S155" s="274">
        <v>1465263</v>
      </c>
    </row>
    <row r="156" spans="2:19" ht="15.75" x14ac:dyDescent="0.2">
      <c r="B156" s="68">
        <v>44317</v>
      </c>
      <c r="C156" s="273">
        <v>48348</v>
      </c>
      <c r="D156" s="273">
        <v>13723</v>
      </c>
      <c r="E156" s="273">
        <v>66356</v>
      </c>
      <c r="F156" s="273">
        <v>14767</v>
      </c>
      <c r="G156" s="273">
        <v>177618</v>
      </c>
      <c r="H156" s="273">
        <v>97968</v>
      </c>
      <c r="I156" s="273">
        <v>435288</v>
      </c>
      <c r="J156" s="273">
        <v>135</v>
      </c>
      <c r="K156" s="273">
        <v>468211</v>
      </c>
      <c r="L156" s="273">
        <v>69448</v>
      </c>
      <c r="M156" s="273">
        <v>20571</v>
      </c>
      <c r="N156" s="273">
        <v>14597</v>
      </c>
      <c r="O156" s="273">
        <v>3960</v>
      </c>
      <c r="P156" s="273">
        <v>10396</v>
      </c>
      <c r="Q156" s="273">
        <v>35833</v>
      </c>
      <c r="R156" s="487">
        <v>0</v>
      </c>
      <c r="S156" s="274">
        <v>1477219</v>
      </c>
    </row>
    <row r="157" spans="2:19" ht="15.75" x14ac:dyDescent="0.2">
      <c r="B157" s="68">
        <v>44348</v>
      </c>
      <c r="C157" s="273">
        <v>48544</v>
      </c>
      <c r="D157" s="273">
        <v>13678</v>
      </c>
      <c r="E157" s="273">
        <v>65863</v>
      </c>
      <c r="F157" s="273">
        <v>15005</v>
      </c>
      <c r="G157" s="273">
        <v>175547</v>
      </c>
      <c r="H157" s="273">
        <v>103093</v>
      </c>
      <c r="I157" s="273">
        <v>441550</v>
      </c>
      <c r="J157" s="273">
        <v>134</v>
      </c>
      <c r="K157" s="273">
        <v>470288</v>
      </c>
      <c r="L157" s="273">
        <v>69730</v>
      </c>
      <c r="M157" s="273">
        <v>20521</v>
      </c>
      <c r="N157" s="273">
        <v>13837</v>
      </c>
      <c r="O157" s="273">
        <v>3872</v>
      </c>
      <c r="P157" s="273">
        <v>10898</v>
      </c>
      <c r="Q157" s="273">
        <v>35828</v>
      </c>
      <c r="R157" s="487">
        <v>0</v>
      </c>
      <c r="S157" s="274">
        <v>1488388</v>
      </c>
    </row>
    <row r="158" spans="2:19" ht="15.75" x14ac:dyDescent="0.2">
      <c r="B158" s="72" t="s">
        <v>259</v>
      </c>
      <c r="C158" s="275">
        <v>48248</v>
      </c>
      <c r="D158" s="275">
        <v>13541</v>
      </c>
      <c r="E158" s="275">
        <v>66112</v>
      </c>
      <c r="F158" s="275">
        <v>14347</v>
      </c>
      <c r="G158" s="275">
        <v>173150</v>
      </c>
      <c r="H158" s="275">
        <v>88429</v>
      </c>
      <c r="I158" s="275">
        <v>402847</v>
      </c>
      <c r="J158" s="275">
        <v>139</v>
      </c>
      <c r="K158" s="275">
        <v>450956</v>
      </c>
      <c r="L158" s="275">
        <v>66833</v>
      </c>
      <c r="M158" s="275">
        <v>20818</v>
      </c>
      <c r="N158" s="275">
        <v>13609</v>
      </c>
      <c r="O158" s="275">
        <v>3609</v>
      </c>
      <c r="P158" s="275">
        <v>7016</v>
      </c>
      <c r="Q158" s="275">
        <v>35302</v>
      </c>
      <c r="R158" s="485">
        <v>0</v>
      </c>
      <c r="S158" s="338">
        <v>1404956</v>
      </c>
    </row>
    <row r="159" spans="2:19" ht="15.75" x14ac:dyDescent="0.2">
      <c r="B159" s="68">
        <v>44378</v>
      </c>
      <c r="C159" s="273">
        <v>48766</v>
      </c>
      <c r="D159" s="273">
        <v>13644</v>
      </c>
      <c r="E159" s="273">
        <v>65628</v>
      </c>
      <c r="F159" s="273">
        <v>15118</v>
      </c>
      <c r="G159" s="273">
        <v>174196</v>
      </c>
      <c r="H159" s="273">
        <v>106316</v>
      </c>
      <c r="I159" s="273">
        <v>447229</v>
      </c>
      <c r="J159" s="273">
        <v>137</v>
      </c>
      <c r="K159" s="273">
        <v>472462</v>
      </c>
      <c r="L159" s="273">
        <v>70350</v>
      </c>
      <c r="M159" s="273">
        <v>20454</v>
      </c>
      <c r="N159" s="273">
        <v>13796</v>
      </c>
      <c r="O159" s="273">
        <v>3892</v>
      </c>
      <c r="P159" s="273">
        <v>11408</v>
      </c>
      <c r="Q159" s="273">
        <v>35907</v>
      </c>
      <c r="R159" s="487">
        <v>0</v>
      </c>
      <c r="S159" s="274">
        <v>1499303</v>
      </c>
    </row>
    <row r="160" spans="2:19" ht="15.75" x14ac:dyDescent="0.2">
      <c r="B160" s="68">
        <v>44409</v>
      </c>
      <c r="C160" s="273">
        <v>49042</v>
      </c>
      <c r="D160" s="273">
        <v>13751</v>
      </c>
      <c r="E160" s="273">
        <v>66130</v>
      </c>
      <c r="F160" s="273">
        <v>15130</v>
      </c>
      <c r="G160" s="273">
        <v>178824</v>
      </c>
      <c r="H160" s="273">
        <v>103699</v>
      </c>
      <c r="I160" s="273">
        <v>452598</v>
      </c>
      <c r="J160" s="273">
        <v>129</v>
      </c>
      <c r="K160" s="273">
        <v>474867</v>
      </c>
      <c r="L160" s="273">
        <v>71253</v>
      </c>
      <c r="M160" s="273">
        <v>20454</v>
      </c>
      <c r="N160" s="273">
        <v>14359</v>
      </c>
      <c r="O160" s="273">
        <v>4034</v>
      </c>
      <c r="P160" s="273">
        <v>12066</v>
      </c>
      <c r="Q160" s="273">
        <v>35923</v>
      </c>
      <c r="R160" s="487">
        <v>0</v>
      </c>
      <c r="S160" s="274">
        <v>1512259</v>
      </c>
    </row>
    <row r="161" spans="2:19" ht="15.75" x14ac:dyDescent="0.2">
      <c r="B161" s="68">
        <v>44440</v>
      </c>
      <c r="C161" s="273">
        <v>49147</v>
      </c>
      <c r="D161" s="273">
        <v>13789</v>
      </c>
      <c r="E161" s="273">
        <v>66089</v>
      </c>
      <c r="F161" s="273">
        <v>15287</v>
      </c>
      <c r="G161" s="273">
        <v>182180</v>
      </c>
      <c r="H161" s="273">
        <v>102328</v>
      </c>
      <c r="I161" s="273">
        <v>458331</v>
      </c>
      <c r="J161" s="273">
        <v>130</v>
      </c>
      <c r="K161" s="273">
        <v>477255</v>
      </c>
      <c r="L161" s="273">
        <v>71308</v>
      </c>
      <c r="M161" s="273">
        <v>20410</v>
      </c>
      <c r="N161" s="273">
        <v>14162</v>
      </c>
      <c r="O161" s="273">
        <v>4116</v>
      </c>
      <c r="P161" s="273">
        <v>12684</v>
      </c>
      <c r="Q161" s="273">
        <v>35977</v>
      </c>
      <c r="R161" s="487">
        <v>0</v>
      </c>
      <c r="S161" s="274">
        <v>1523193</v>
      </c>
    </row>
    <row r="162" spans="2:19" ht="15.75" x14ac:dyDescent="0.2">
      <c r="B162" s="68">
        <v>44470</v>
      </c>
      <c r="C162" s="273">
        <v>49289</v>
      </c>
      <c r="D162" s="273">
        <v>13815</v>
      </c>
      <c r="E162" s="273">
        <v>66149</v>
      </c>
      <c r="F162" s="273">
        <v>15246</v>
      </c>
      <c r="G162" s="273">
        <v>185923</v>
      </c>
      <c r="H162" s="273">
        <v>100444</v>
      </c>
      <c r="I162" s="273">
        <v>464026</v>
      </c>
      <c r="J162" s="273">
        <v>131</v>
      </c>
      <c r="K162" s="273">
        <v>479742</v>
      </c>
      <c r="L162" s="273">
        <v>71297</v>
      </c>
      <c r="M162" s="273">
        <v>20334</v>
      </c>
      <c r="N162" s="273">
        <v>14198</v>
      </c>
      <c r="O162" s="273">
        <v>4132</v>
      </c>
      <c r="P162" s="273">
        <v>13275</v>
      </c>
      <c r="Q162" s="273">
        <v>36040</v>
      </c>
      <c r="R162" s="487">
        <v>0</v>
      </c>
      <c r="S162" s="274">
        <v>1534041</v>
      </c>
    </row>
    <row r="163" spans="2:19" ht="15.75" x14ac:dyDescent="0.2">
      <c r="B163" s="68">
        <v>44501</v>
      </c>
      <c r="C163" s="273">
        <v>49294</v>
      </c>
      <c r="D163" s="273">
        <v>13764</v>
      </c>
      <c r="E163" s="273">
        <v>66073</v>
      </c>
      <c r="F163" s="273">
        <v>15251</v>
      </c>
      <c r="G163" s="273">
        <v>187956</v>
      </c>
      <c r="H163" s="273">
        <v>100424</v>
      </c>
      <c r="I163" s="273">
        <v>470063</v>
      </c>
      <c r="J163" s="273">
        <v>130</v>
      </c>
      <c r="K163" s="273">
        <v>481260</v>
      </c>
      <c r="L163" s="273">
        <v>72080</v>
      </c>
      <c r="M163" s="273">
        <v>20482</v>
      </c>
      <c r="N163" s="273">
        <v>14000</v>
      </c>
      <c r="O163" s="273">
        <v>4196</v>
      </c>
      <c r="P163" s="273">
        <v>13857</v>
      </c>
      <c r="Q163" s="273">
        <v>36091</v>
      </c>
      <c r="R163" s="487">
        <v>0</v>
      </c>
      <c r="S163" s="274">
        <v>1544921</v>
      </c>
    </row>
    <row r="164" spans="2:19" ht="15.75" x14ac:dyDescent="0.2">
      <c r="B164" s="68">
        <v>44531</v>
      </c>
      <c r="C164" s="273">
        <v>49216</v>
      </c>
      <c r="D164" s="273">
        <v>13781</v>
      </c>
      <c r="E164" s="273">
        <v>66020</v>
      </c>
      <c r="F164" s="273">
        <v>15438</v>
      </c>
      <c r="G164" s="273">
        <v>189731</v>
      </c>
      <c r="H164" s="273">
        <v>100481</v>
      </c>
      <c r="I164" s="273">
        <v>476168</v>
      </c>
      <c r="J164" s="273">
        <v>131</v>
      </c>
      <c r="K164" s="273">
        <v>482833</v>
      </c>
      <c r="L164" s="273">
        <v>72737</v>
      </c>
      <c r="M164" s="273">
        <v>20426</v>
      </c>
      <c r="N164" s="273">
        <v>13837</v>
      </c>
      <c r="O164" s="273">
        <v>4338</v>
      </c>
      <c r="P164" s="273">
        <v>14389</v>
      </c>
      <c r="Q164" s="273">
        <v>36026</v>
      </c>
      <c r="R164" s="487">
        <v>0</v>
      </c>
      <c r="S164" s="274">
        <v>1555552</v>
      </c>
    </row>
    <row r="165" spans="2:19" ht="15.75" x14ac:dyDescent="0.2">
      <c r="B165" s="68">
        <v>44562</v>
      </c>
      <c r="C165" s="273">
        <v>49289</v>
      </c>
      <c r="D165" s="273">
        <v>13791</v>
      </c>
      <c r="E165" s="273">
        <v>66142</v>
      </c>
      <c r="F165" s="273">
        <v>15457</v>
      </c>
      <c r="G165" s="273">
        <v>191818</v>
      </c>
      <c r="H165" s="273">
        <v>101585</v>
      </c>
      <c r="I165" s="273">
        <v>483186</v>
      </c>
      <c r="J165" s="273">
        <v>128</v>
      </c>
      <c r="K165" s="273">
        <v>485412</v>
      </c>
      <c r="L165" s="273">
        <v>73639</v>
      </c>
      <c r="M165" s="273">
        <v>20325</v>
      </c>
      <c r="N165" s="273">
        <v>14061</v>
      </c>
      <c r="O165" s="273">
        <v>4429</v>
      </c>
      <c r="P165" s="273">
        <v>15061</v>
      </c>
      <c r="Q165" s="273">
        <v>36019</v>
      </c>
      <c r="R165" s="487">
        <v>0</v>
      </c>
      <c r="S165" s="274">
        <v>1570342</v>
      </c>
    </row>
    <row r="166" spans="2:19" ht="15.75" x14ac:dyDescent="0.2">
      <c r="B166" s="68">
        <v>44593</v>
      </c>
      <c r="C166" s="273">
        <v>49287</v>
      </c>
      <c r="D166" s="273">
        <v>13833</v>
      </c>
      <c r="E166" s="273">
        <v>66133</v>
      </c>
      <c r="F166" s="273">
        <v>15462</v>
      </c>
      <c r="G166" s="273">
        <v>193934</v>
      </c>
      <c r="H166" s="273">
        <v>101494</v>
      </c>
      <c r="I166" s="273">
        <v>487764</v>
      </c>
      <c r="J166" s="273">
        <v>130</v>
      </c>
      <c r="K166" s="273">
        <v>487327</v>
      </c>
      <c r="L166" s="273">
        <v>73696</v>
      </c>
      <c r="M166" s="273">
        <v>20266</v>
      </c>
      <c r="N166" s="273">
        <v>14159</v>
      </c>
      <c r="O166" s="273">
        <v>4522</v>
      </c>
      <c r="P166" s="273">
        <v>15743</v>
      </c>
      <c r="Q166" s="273">
        <v>36108</v>
      </c>
      <c r="R166" s="487">
        <v>0</v>
      </c>
      <c r="S166" s="274">
        <v>1579858</v>
      </c>
    </row>
    <row r="167" spans="2:19" ht="15.75" x14ac:dyDescent="0.2">
      <c r="B167" s="68">
        <v>44621</v>
      </c>
      <c r="C167" s="273">
        <v>49256</v>
      </c>
      <c r="D167" s="273">
        <v>13807</v>
      </c>
      <c r="E167" s="273">
        <v>66065</v>
      </c>
      <c r="F167" s="273">
        <v>15706</v>
      </c>
      <c r="G167" s="273">
        <v>195867</v>
      </c>
      <c r="H167" s="273">
        <v>101532</v>
      </c>
      <c r="I167" s="273">
        <v>492637</v>
      </c>
      <c r="J167" s="273">
        <v>128</v>
      </c>
      <c r="K167" s="273">
        <v>489528</v>
      </c>
      <c r="L167" s="273">
        <v>74226</v>
      </c>
      <c r="M167" s="273">
        <v>20268</v>
      </c>
      <c r="N167" s="273">
        <v>14425</v>
      </c>
      <c r="O167" s="273">
        <v>4677</v>
      </c>
      <c r="P167" s="273">
        <v>16537</v>
      </c>
      <c r="Q167" s="273">
        <v>35989</v>
      </c>
      <c r="R167" s="487">
        <v>0</v>
      </c>
      <c r="S167" s="274">
        <v>1590648</v>
      </c>
    </row>
    <row r="168" spans="2:19" ht="15.75" x14ac:dyDescent="0.2">
      <c r="B168" s="68">
        <v>44652</v>
      </c>
      <c r="C168" s="273">
        <v>49362</v>
      </c>
      <c r="D168" s="273">
        <v>13820</v>
      </c>
      <c r="E168" s="273">
        <v>65980</v>
      </c>
      <c r="F168" s="273">
        <v>15686</v>
      </c>
      <c r="G168" s="273">
        <v>197059</v>
      </c>
      <c r="H168" s="273">
        <v>102553</v>
      </c>
      <c r="I168" s="273">
        <v>497639</v>
      </c>
      <c r="J168" s="273">
        <v>128</v>
      </c>
      <c r="K168" s="273">
        <v>493520</v>
      </c>
      <c r="L168" s="273">
        <v>72581</v>
      </c>
      <c r="M168" s="273">
        <v>20197</v>
      </c>
      <c r="N168" s="273">
        <v>14723</v>
      </c>
      <c r="O168" s="273">
        <v>4509</v>
      </c>
      <c r="P168" s="273">
        <v>17146</v>
      </c>
      <c r="Q168" s="273">
        <v>35996</v>
      </c>
      <c r="R168" s="487">
        <v>0</v>
      </c>
      <c r="S168" s="274">
        <v>1600899</v>
      </c>
    </row>
    <row r="169" spans="2:19" ht="15.75" x14ac:dyDescent="0.2">
      <c r="B169" s="68">
        <v>44682</v>
      </c>
      <c r="C169" s="273">
        <v>49543</v>
      </c>
      <c r="D169" s="273">
        <v>13889</v>
      </c>
      <c r="E169" s="273">
        <v>66016</v>
      </c>
      <c r="F169" s="273">
        <v>15664</v>
      </c>
      <c r="G169" s="273">
        <v>197804</v>
      </c>
      <c r="H169" s="273">
        <v>103479</v>
      </c>
      <c r="I169" s="273">
        <v>501614</v>
      </c>
      <c r="J169" s="273">
        <v>134</v>
      </c>
      <c r="K169" s="273">
        <v>494290</v>
      </c>
      <c r="L169" s="273">
        <v>73701</v>
      </c>
      <c r="M169" s="273">
        <v>20210</v>
      </c>
      <c r="N169" s="273">
        <v>14734</v>
      </c>
      <c r="O169" s="273">
        <v>4656</v>
      </c>
      <c r="P169" s="273">
        <v>17883</v>
      </c>
      <c r="Q169" s="273">
        <v>36028</v>
      </c>
      <c r="R169" s="487">
        <v>0</v>
      </c>
      <c r="S169" s="274">
        <v>1609645</v>
      </c>
    </row>
    <row r="170" spans="2:19" ht="15.75" x14ac:dyDescent="0.2">
      <c r="B170" s="68">
        <v>44713</v>
      </c>
      <c r="C170" s="273">
        <v>49830</v>
      </c>
      <c r="D170" s="273">
        <v>13719</v>
      </c>
      <c r="E170" s="273">
        <v>65075</v>
      </c>
      <c r="F170" s="273">
        <v>15639</v>
      </c>
      <c r="G170" s="273">
        <v>199001</v>
      </c>
      <c r="H170" s="273">
        <v>104455</v>
      </c>
      <c r="I170" s="273">
        <v>505981</v>
      </c>
      <c r="J170" s="273">
        <v>132</v>
      </c>
      <c r="K170" s="273">
        <v>495835</v>
      </c>
      <c r="L170" s="273">
        <v>74242</v>
      </c>
      <c r="M170" s="273">
        <v>20198</v>
      </c>
      <c r="N170" s="273">
        <v>14599</v>
      </c>
      <c r="O170" s="273">
        <v>4803</v>
      </c>
      <c r="P170" s="273">
        <v>18458</v>
      </c>
      <c r="Q170" s="273">
        <v>36071</v>
      </c>
      <c r="R170" s="487">
        <v>0</v>
      </c>
      <c r="S170" s="274">
        <v>1618038</v>
      </c>
    </row>
    <row r="171" spans="2:19" ht="15.75" customHeight="1" x14ac:dyDescent="0.2">
      <c r="B171" s="72" t="s">
        <v>260</v>
      </c>
      <c r="C171" s="485">
        <v>49277</v>
      </c>
      <c r="D171" s="485">
        <v>13784</v>
      </c>
      <c r="E171" s="485">
        <v>65958</v>
      </c>
      <c r="F171" s="485">
        <v>15424</v>
      </c>
      <c r="G171" s="485">
        <v>189524</v>
      </c>
      <c r="H171" s="485">
        <v>102399</v>
      </c>
      <c r="I171" s="485">
        <v>478103</v>
      </c>
      <c r="J171" s="485">
        <v>131</v>
      </c>
      <c r="K171" s="485">
        <v>484528</v>
      </c>
      <c r="L171" s="485">
        <v>72593</v>
      </c>
      <c r="M171" s="485">
        <v>20335</v>
      </c>
      <c r="N171" s="485">
        <v>14254</v>
      </c>
      <c r="O171" s="485">
        <v>4359</v>
      </c>
      <c r="P171" s="485">
        <v>14876</v>
      </c>
      <c r="Q171" s="485">
        <v>36015</v>
      </c>
      <c r="R171" s="485">
        <v>0</v>
      </c>
      <c r="S171" s="486">
        <v>1561560</v>
      </c>
    </row>
    <row r="172" spans="2:19" ht="15.75" customHeight="1" x14ac:dyDescent="0.2">
      <c r="B172" s="68">
        <v>44743</v>
      </c>
      <c r="C172" s="487">
        <v>49831</v>
      </c>
      <c r="D172" s="487">
        <v>13890</v>
      </c>
      <c r="E172" s="487">
        <v>65937</v>
      </c>
      <c r="F172" s="487">
        <v>16756</v>
      </c>
      <c r="G172" s="487">
        <v>199224</v>
      </c>
      <c r="H172" s="487">
        <v>105310</v>
      </c>
      <c r="I172" s="487">
        <v>508880</v>
      </c>
      <c r="J172" s="487">
        <v>128</v>
      </c>
      <c r="K172" s="487">
        <v>490717</v>
      </c>
      <c r="L172" s="487">
        <v>81725</v>
      </c>
      <c r="M172" s="487">
        <v>20159</v>
      </c>
      <c r="N172" s="487">
        <v>15815</v>
      </c>
      <c r="O172" s="487">
        <v>4864</v>
      </c>
      <c r="P172" s="487">
        <v>19803</v>
      </c>
      <c r="Q172" s="487">
        <v>35154</v>
      </c>
      <c r="R172" s="487">
        <v>22631</v>
      </c>
      <c r="S172" s="488">
        <v>1650824</v>
      </c>
    </row>
    <row r="173" spans="2:19" ht="15.75" x14ac:dyDescent="0.2">
      <c r="B173" s="68">
        <v>44774</v>
      </c>
      <c r="C173" s="487">
        <v>50020</v>
      </c>
      <c r="D173" s="487">
        <v>13865</v>
      </c>
      <c r="E173" s="487">
        <v>65941</v>
      </c>
      <c r="F173" s="487">
        <v>16867</v>
      </c>
      <c r="G173" s="487">
        <v>197876</v>
      </c>
      <c r="H173" s="487">
        <v>104223</v>
      </c>
      <c r="I173" s="487">
        <v>512300</v>
      </c>
      <c r="J173" s="487">
        <v>131</v>
      </c>
      <c r="K173" s="487">
        <v>499211</v>
      </c>
      <c r="L173" s="487">
        <v>75690</v>
      </c>
      <c r="M173" s="487">
        <v>20200</v>
      </c>
      <c r="N173" s="487">
        <v>20466</v>
      </c>
      <c r="O173" s="487">
        <v>5496</v>
      </c>
      <c r="P173" s="487">
        <v>20801</v>
      </c>
      <c r="Q173" s="487">
        <v>34974</v>
      </c>
      <c r="R173" s="487">
        <v>26808</v>
      </c>
      <c r="S173" s="488">
        <v>1664869</v>
      </c>
    </row>
    <row r="174" spans="2:19" ht="15.75" x14ac:dyDescent="0.2">
      <c r="B174" s="68">
        <v>44805</v>
      </c>
      <c r="C174" s="487">
        <v>50179</v>
      </c>
      <c r="D174" s="487">
        <v>13861</v>
      </c>
      <c r="E174" s="487">
        <v>65882</v>
      </c>
      <c r="F174" s="487">
        <v>17135</v>
      </c>
      <c r="G174" s="487">
        <v>195315</v>
      </c>
      <c r="H174" s="487">
        <v>103803</v>
      </c>
      <c r="I174" s="487">
        <v>515830</v>
      </c>
      <c r="J174" s="487">
        <v>134</v>
      </c>
      <c r="K174" s="487">
        <v>500572</v>
      </c>
      <c r="L174" s="487">
        <v>76315</v>
      </c>
      <c r="M174" s="487">
        <v>20301</v>
      </c>
      <c r="N174" s="487">
        <v>24951</v>
      </c>
      <c r="O174" s="487">
        <v>6091</v>
      </c>
      <c r="P174" s="487">
        <v>21889</v>
      </c>
      <c r="Q174" s="487">
        <v>34789</v>
      </c>
      <c r="R174" s="487">
        <v>33706</v>
      </c>
      <c r="S174" s="488">
        <v>1680753</v>
      </c>
    </row>
    <row r="175" spans="2:19" ht="15.75" x14ac:dyDescent="0.2">
      <c r="B175" s="68">
        <v>44835</v>
      </c>
      <c r="C175" s="487">
        <v>50417</v>
      </c>
      <c r="D175" s="487">
        <v>13882</v>
      </c>
      <c r="E175" s="487">
        <v>65949</v>
      </c>
      <c r="F175" s="487">
        <v>17331</v>
      </c>
      <c r="G175" s="487">
        <v>195902</v>
      </c>
      <c r="H175" s="487">
        <v>104229</v>
      </c>
      <c r="I175" s="487">
        <v>520801</v>
      </c>
      <c r="J175" s="487">
        <v>129</v>
      </c>
      <c r="K175" s="487">
        <v>501786</v>
      </c>
      <c r="L175" s="487">
        <v>77255</v>
      </c>
      <c r="M175" s="487">
        <v>20318</v>
      </c>
      <c r="N175" s="487">
        <v>25360</v>
      </c>
      <c r="O175" s="487">
        <v>6368</v>
      </c>
      <c r="P175" s="487">
        <v>23048</v>
      </c>
      <c r="Q175" s="487">
        <v>34556</v>
      </c>
      <c r="R175" s="487">
        <v>37954</v>
      </c>
      <c r="S175" s="488">
        <v>1695285</v>
      </c>
    </row>
    <row r="176" spans="2:19" ht="15.75" x14ac:dyDescent="0.2">
      <c r="B176" s="68">
        <v>44866</v>
      </c>
      <c r="C176" s="487">
        <v>50584</v>
      </c>
      <c r="D176" s="487">
        <v>13920</v>
      </c>
      <c r="E176" s="487">
        <v>65859</v>
      </c>
      <c r="F176" s="487">
        <v>17467</v>
      </c>
      <c r="G176" s="487">
        <v>196286</v>
      </c>
      <c r="H176" s="487">
        <v>105311</v>
      </c>
      <c r="I176" s="487">
        <v>525882</v>
      </c>
      <c r="J176" s="487">
        <v>131</v>
      </c>
      <c r="K176" s="487">
        <v>503354</v>
      </c>
      <c r="L176" s="487">
        <v>77982</v>
      </c>
      <c r="M176" s="487">
        <v>20321</v>
      </c>
      <c r="N176" s="487">
        <v>25715</v>
      </c>
      <c r="O176" s="487">
        <v>6682</v>
      </c>
      <c r="P176" s="487">
        <v>24147</v>
      </c>
      <c r="Q176" s="487">
        <v>34420</v>
      </c>
      <c r="R176" s="487">
        <v>45991</v>
      </c>
      <c r="S176" s="488">
        <v>1714052</v>
      </c>
    </row>
    <row r="177" spans="2:19" ht="15.75" x14ac:dyDescent="0.2">
      <c r="B177" s="68">
        <v>44896</v>
      </c>
      <c r="C177" s="487">
        <v>50661</v>
      </c>
      <c r="D177" s="487">
        <v>13937</v>
      </c>
      <c r="E177" s="487">
        <v>65848</v>
      </c>
      <c r="F177" s="487">
        <v>17921</v>
      </c>
      <c r="G177" s="487">
        <v>197630</v>
      </c>
      <c r="H177" s="487">
        <v>105404</v>
      </c>
      <c r="I177" s="487">
        <v>531070</v>
      </c>
      <c r="J177" s="487">
        <v>139</v>
      </c>
      <c r="K177" s="487">
        <v>504743</v>
      </c>
      <c r="L177" s="487">
        <v>78854</v>
      </c>
      <c r="M177" s="487">
        <v>20278</v>
      </c>
      <c r="N177" s="487">
        <v>26130</v>
      </c>
      <c r="O177" s="487">
        <v>6933</v>
      </c>
      <c r="P177" s="487">
        <v>25396</v>
      </c>
      <c r="Q177" s="487">
        <v>34091</v>
      </c>
      <c r="R177" s="487">
        <v>48495</v>
      </c>
      <c r="S177" s="488">
        <v>1727530</v>
      </c>
    </row>
    <row r="178" spans="2:19" ht="15.75" x14ac:dyDescent="0.2">
      <c r="B178" s="68">
        <v>44927</v>
      </c>
      <c r="C178" s="487"/>
      <c r="D178" s="487"/>
      <c r="E178" s="487"/>
      <c r="F178" s="487"/>
      <c r="G178" s="487"/>
      <c r="H178" s="487"/>
      <c r="I178" s="487"/>
      <c r="J178" s="487"/>
      <c r="K178" s="487"/>
      <c r="L178" s="487"/>
      <c r="M178" s="487"/>
      <c r="N178" s="487"/>
      <c r="O178" s="487"/>
      <c r="P178" s="487"/>
      <c r="Q178" s="487"/>
      <c r="R178" s="487"/>
      <c r="S178" s="488"/>
    </row>
    <row r="179" spans="2:19" ht="15.75" x14ac:dyDescent="0.2">
      <c r="B179" s="68">
        <v>44958</v>
      </c>
      <c r="C179" s="487"/>
      <c r="D179" s="487"/>
      <c r="E179" s="487"/>
      <c r="F179" s="487"/>
      <c r="G179" s="487"/>
      <c r="H179" s="487"/>
      <c r="I179" s="487"/>
      <c r="J179" s="487"/>
      <c r="K179" s="487"/>
      <c r="L179" s="487"/>
      <c r="M179" s="487"/>
      <c r="N179" s="487"/>
      <c r="O179" s="487"/>
      <c r="P179" s="487"/>
      <c r="Q179" s="487"/>
      <c r="R179" s="487"/>
      <c r="S179" s="488"/>
    </row>
    <row r="180" spans="2:19" ht="15.75" x14ac:dyDescent="0.2">
      <c r="B180" s="68">
        <v>44986</v>
      </c>
      <c r="C180" s="487"/>
      <c r="D180" s="487"/>
      <c r="E180" s="487"/>
      <c r="F180" s="487"/>
      <c r="G180" s="487"/>
      <c r="H180" s="487"/>
      <c r="I180" s="487"/>
      <c r="J180" s="487"/>
      <c r="K180" s="487"/>
      <c r="L180" s="487"/>
      <c r="M180" s="487"/>
      <c r="N180" s="487"/>
      <c r="O180" s="487"/>
      <c r="P180" s="487"/>
      <c r="Q180" s="487"/>
      <c r="R180" s="487"/>
      <c r="S180" s="488"/>
    </row>
    <row r="181" spans="2:19" ht="15.75" x14ac:dyDescent="0.2">
      <c r="B181" s="68">
        <v>45017</v>
      </c>
      <c r="C181" s="487"/>
      <c r="D181" s="487"/>
      <c r="E181" s="487"/>
      <c r="F181" s="487"/>
      <c r="G181" s="487"/>
      <c r="H181" s="487"/>
      <c r="I181" s="487"/>
      <c r="J181" s="487"/>
      <c r="K181" s="487"/>
      <c r="L181" s="487"/>
      <c r="M181" s="487"/>
      <c r="N181" s="487"/>
      <c r="O181" s="487"/>
      <c r="P181" s="487"/>
      <c r="Q181" s="487"/>
      <c r="R181" s="487"/>
      <c r="S181" s="488"/>
    </row>
    <row r="182" spans="2:19" ht="15.75" x14ac:dyDescent="0.2">
      <c r="B182" s="68">
        <v>45047</v>
      </c>
      <c r="C182" s="487"/>
      <c r="D182" s="487"/>
      <c r="E182" s="487"/>
      <c r="F182" s="487"/>
      <c r="G182" s="487"/>
      <c r="H182" s="487"/>
      <c r="I182" s="487"/>
      <c r="J182" s="487"/>
      <c r="K182" s="487"/>
      <c r="L182" s="487"/>
      <c r="M182" s="487"/>
      <c r="N182" s="487"/>
      <c r="O182" s="487"/>
      <c r="P182" s="487"/>
      <c r="Q182" s="487"/>
      <c r="R182" s="487"/>
      <c r="S182" s="488"/>
    </row>
    <row r="183" spans="2:19" ht="15.75" x14ac:dyDescent="0.2">
      <c r="B183" s="68">
        <v>45078</v>
      </c>
      <c r="C183" s="487"/>
      <c r="D183" s="487"/>
      <c r="E183" s="487"/>
      <c r="F183" s="487"/>
      <c r="G183" s="487"/>
      <c r="H183" s="487"/>
      <c r="I183" s="487"/>
      <c r="J183" s="487"/>
      <c r="K183" s="487"/>
      <c r="L183" s="487"/>
      <c r="M183" s="487"/>
      <c r="N183" s="487"/>
      <c r="O183" s="487"/>
      <c r="P183" s="487"/>
      <c r="Q183" s="487"/>
      <c r="R183" s="487"/>
      <c r="S183" s="488"/>
    </row>
    <row r="184" spans="2:19" ht="15.75" x14ac:dyDescent="0.2">
      <c r="B184" s="68"/>
      <c r="C184" s="487"/>
      <c r="D184" s="487"/>
      <c r="E184" s="487"/>
      <c r="F184" s="487"/>
      <c r="G184" s="487"/>
      <c r="H184" s="487"/>
      <c r="I184" s="487"/>
      <c r="J184" s="487"/>
      <c r="K184" s="487"/>
      <c r="L184" s="487"/>
      <c r="M184" s="487"/>
      <c r="N184" s="487"/>
      <c r="O184" s="487"/>
      <c r="P184" s="487"/>
      <c r="Q184" s="487"/>
      <c r="R184" s="487"/>
      <c r="S184" s="488"/>
    </row>
    <row r="185" spans="2:19" ht="15.75" x14ac:dyDescent="0.25">
      <c r="B185" s="489" t="s">
        <v>261</v>
      </c>
      <c r="C185" s="490">
        <v>50282</v>
      </c>
      <c r="D185" s="490">
        <v>13893</v>
      </c>
      <c r="E185" s="490">
        <v>65903</v>
      </c>
      <c r="F185" s="490">
        <v>17246</v>
      </c>
      <c r="G185" s="490">
        <v>197039</v>
      </c>
      <c r="H185" s="490">
        <v>104713</v>
      </c>
      <c r="I185" s="490">
        <v>519127</v>
      </c>
      <c r="J185" s="490">
        <v>132</v>
      </c>
      <c r="K185" s="490">
        <v>500064</v>
      </c>
      <c r="L185" s="490">
        <v>77970</v>
      </c>
      <c r="M185" s="490">
        <v>20263</v>
      </c>
      <c r="N185" s="490">
        <v>23073</v>
      </c>
      <c r="O185" s="490">
        <v>6072</v>
      </c>
      <c r="P185" s="490">
        <v>22514</v>
      </c>
      <c r="Q185" s="490">
        <v>34664</v>
      </c>
      <c r="R185" s="490">
        <v>35931</v>
      </c>
      <c r="S185" s="491">
        <v>844443</v>
      </c>
    </row>
    <row r="186" spans="2:19" ht="15.75" x14ac:dyDescent="0.25">
      <c r="B186" s="489" t="s">
        <v>262</v>
      </c>
      <c r="C186" s="492">
        <v>49411</v>
      </c>
      <c r="D186" s="492">
        <v>13667</v>
      </c>
      <c r="E186" s="492">
        <v>65539</v>
      </c>
      <c r="F186" s="492">
        <v>15398</v>
      </c>
      <c r="G186" s="492">
        <v>200099</v>
      </c>
      <c r="H186" s="492">
        <v>99634</v>
      </c>
      <c r="I186" s="492">
        <v>506699</v>
      </c>
      <c r="J186" s="492">
        <v>132</v>
      </c>
      <c r="K186" s="492">
        <v>483984</v>
      </c>
      <c r="L186" s="492">
        <v>72218</v>
      </c>
      <c r="M186" s="492">
        <v>20198</v>
      </c>
      <c r="N186" s="492">
        <v>14006</v>
      </c>
      <c r="O186" s="492">
        <v>4663</v>
      </c>
      <c r="P186" s="492">
        <v>16822</v>
      </c>
      <c r="Q186" s="492">
        <v>36015</v>
      </c>
      <c r="R186" s="492">
        <v>0</v>
      </c>
      <c r="S186" s="492">
        <v>1598032</v>
      </c>
    </row>
    <row r="187" spans="2:19" ht="15.75" x14ac:dyDescent="0.2">
      <c r="B187" s="493" t="s">
        <v>263</v>
      </c>
      <c r="C187" s="487">
        <v>77</v>
      </c>
      <c r="D187" s="487">
        <v>17</v>
      </c>
      <c r="E187" s="487">
        <v>-11</v>
      </c>
      <c r="F187" s="487">
        <v>454</v>
      </c>
      <c r="G187" s="487">
        <v>1344</v>
      </c>
      <c r="H187" s="487">
        <v>93</v>
      </c>
      <c r="I187" s="487">
        <v>5188</v>
      </c>
      <c r="J187" s="487">
        <v>8</v>
      </c>
      <c r="K187" s="487">
        <v>1389</v>
      </c>
      <c r="L187" s="487">
        <v>872</v>
      </c>
      <c r="M187" s="487">
        <v>-43</v>
      </c>
      <c r="N187" s="487">
        <v>415</v>
      </c>
      <c r="O187" s="487">
        <v>251</v>
      </c>
      <c r="P187" s="487">
        <v>1249</v>
      </c>
      <c r="Q187" s="487">
        <v>-329</v>
      </c>
      <c r="R187" s="487">
        <v>2504</v>
      </c>
      <c r="S187" s="494">
        <v>13478</v>
      </c>
    </row>
    <row r="188" spans="2:19" ht="15.75" x14ac:dyDescent="0.2">
      <c r="B188" s="493" t="s">
        <v>264</v>
      </c>
      <c r="C188" s="495">
        <v>1.5222204649691603E-3</v>
      </c>
      <c r="D188" s="495">
        <v>1.2212643678160919E-3</v>
      </c>
      <c r="E188" s="495">
        <v>-1.6702348957621586E-4</v>
      </c>
      <c r="F188" s="495">
        <v>2.5991870384152974E-2</v>
      </c>
      <c r="G188" s="495">
        <v>6.8471516053106186E-3</v>
      </c>
      <c r="H188" s="495">
        <v>8.8309863167190512E-4</v>
      </c>
      <c r="I188" s="495">
        <v>9.8653310058149923E-3</v>
      </c>
      <c r="J188" s="495">
        <v>6.1068702290076333E-2</v>
      </c>
      <c r="K188" s="495">
        <v>2.7594893454705835E-3</v>
      </c>
      <c r="L188" s="495">
        <v>1.1182067656638711E-2</v>
      </c>
      <c r="M188" s="495">
        <v>-2.1160375965749716E-3</v>
      </c>
      <c r="N188" s="495">
        <v>1.6138440598872254E-2</v>
      </c>
      <c r="O188" s="495">
        <v>3.7563603711463632E-2</v>
      </c>
      <c r="P188" s="495">
        <v>5.1724851948482212E-2</v>
      </c>
      <c r="Q188" s="495">
        <v>-9.5583962812318419E-3</v>
      </c>
      <c r="R188" s="495">
        <v>0</v>
      </c>
      <c r="S188" s="496">
        <v>7.8632386882078256E-3</v>
      </c>
    </row>
    <row r="189" spans="2:19" ht="15.75" x14ac:dyDescent="0.2">
      <c r="B189" s="493" t="s">
        <v>265</v>
      </c>
      <c r="C189" s="487">
        <v>1445</v>
      </c>
      <c r="D189" s="487">
        <v>156</v>
      </c>
      <c r="E189" s="487">
        <v>-172</v>
      </c>
      <c r="F189" s="487">
        <v>2483</v>
      </c>
      <c r="G189" s="487">
        <v>7899</v>
      </c>
      <c r="H189" s="487">
        <v>4923</v>
      </c>
      <c r="I189" s="487">
        <v>54902</v>
      </c>
      <c r="J189" s="487">
        <v>8</v>
      </c>
      <c r="K189" s="487">
        <v>21910</v>
      </c>
      <c r="L189" s="487">
        <v>6117</v>
      </c>
      <c r="M189" s="487">
        <v>-148</v>
      </c>
      <c r="N189" s="487">
        <v>12293</v>
      </c>
      <c r="O189" s="487">
        <v>2595</v>
      </c>
      <c r="P189" s="487">
        <v>11007</v>
      </c>
      <c r="Q189" s="487">
        <v>-1935</v>
      </c>
      <c r="R189" s="487">
        <v>48495</v>
      </c>
      <c r="S189" s="494">
        <v>171978</v>
      </c>
    </row>
    <row r="190" spans="2:19" ht="16.5" thickBot="1" x14ac:dyDescent="0.25">
      <c r="B190" s="493" t="s">
        <v>266</v>
      </c>
      <c r="C190" s="495">
        <v>2.9360370611183354E-2</v>
      </c>
      <c r="D190" s="495">
        <v>1.1319933241419345E-2</v>
      </c>
      <c r="E190" s="495">
        <v>-2.6052711299606179E-3</v>
      </c>
      <c r="F190" s="495">
        <v>0.16083689597098069</v>
      </c>
      <c r="G190" s="495">
        <v>4.1632627245942938E-2</v>
      </c>
      <c r="H190" s="495">
        <v>4.8994337237885772E-2</v>
      </c>
      <c r="I190" s="495">
        <v>0.11529964214310916</v>
      </c>
      <c r="J190" s="495">
        <v>6.1068702290076333E-2</v>
      </c>
      <c r="K190" s="495">
        <v>4.5378008545397683E-2</v>
      </c>
      <c r="L190" s="495">
        <v>8.4097501959112975E-2</v>
      </c>
      <c r="M190" s="495">
        <v>-7.2456672867913441E-3</v>
      </c>
      <c r="N190" s="495">
        <v>0.88841511888415114</v>
      </c>
      <c r="O190" s="495">
        <v>0.59820193637621022</v>
      </c>
      <c r="P190" s="495">
        <v>0.76495934394329002</v>
      </c>
      <c r="Q190" s="495">
        <v>-5.3711208571587184E-2</v>
      </c>
      <c r="R190" s="495">
        <v>0</v>
      </c>
      <c r="S190" s="496">
        <v>0.11055753841723066</v>
      </c>
    </row>
    <row r="191" spans="2:19" ht="16.5" hidden="1" thickBot="1" x14ac:dyDescent="0.25">
      <c r="B191" s="100" t="s">
        <v>267</v>
      </c>
      <c r="C191" s="4">
        <v>0</v>
      </c>
      <c r="D191" s="4">
        <v>0</v>
      </c>
      <c r="E191" s="4">
        <v>0</v>
      </c>
      <c r="F191" s="4">
        <v>0</v>
      </c>
      <c r="G191" s="101">
        <v>0</v>
      </c>
      <c r="H191" s="101">
        <v>0</v>
      </c>
      <c r="I191" s="4">
        <v>0</v>
      </c>
      <c r="J191" s="4">
        <v>0</v>
      </c>
      <c r="K191" s="4">
        <v>0</v>
      </c>
      <c r="L191" s="4">
        <v>0</v>
      </c>
      <c r="M191" s="4">
        <v>0</v>
      </c>
      <c r="N191" s="4">
        <v>0</v>
      </c>
      <c r="O191" s="4">
        <v>0</v>
      </c>
      <c r="P191" s="4">
        <v>0</v>
      </c>
      <c r="Q191" s="4">
        <v>0</v>
      </c>
      <c r="R191" s="4">
        <v>0</v>
      </c>
      <c r="S191" s="77">
        <v>0</v>
      </c>
    </row>
    <row r="192" spans="2:19" ht="16.5" hidden="1" thickBot="1" x14ac:dyDescent="0.25">
      <c r="B192" s="100" t="s">
        <v>268</v>
      </c>
      <c r="C192" s="4">
        <v>0</v>
      </c>
      <c r="D192" s="4">
        <v>0</v>
      </c>
      <c r="E192" s="4">
        <v>0</v>
      </c>
      <c r="F192" s="4">
        <v>0</v>
      </c>
      <c r="G192" s="4">
        <v>0</v>
      </c>
      <c r="H192" s="4">
        <v>0</v>
      </c>
      <c r="I192" s="4">
        <v>0</v>
      </c>
      <c r="J192" s="4">
        <v>0</v>
      </c>
      <c r="K192" s="4">
        <v>0</v>
      </c>
      <c r="L192" s="4">
        <v>0</v>
      </c>
      <c r="M192" s="4">
        <v>0</v>
      </c>
      <c r="N192" s="4">
        <v>0</v>
      </c>
      <c r="O192" s="4">
        <v>0</v>
      </c>
      <c r="P192" s="4">
        <v>0</v>
      </c>
      <c r="Q192" s="4">
        <v>0</v>
      </c>
      <c r="R192" s="4">
        <v>0</v>
      </c>
      <c r="S192" s="77">
        <v>0</v>
      </c>
    </row>
    <row r="193" spans="2:20" ht="16.5" hidden="1" thickBot="1" x14ac:dyDescent="0.25">
      <c r="B193" s="122" t="s">
        <v>269</v>
      </c>
      <c r="C193" s="4">
        <v>0</v>
      </c>
      <c r="D193" s="4">
        <v>0</v>
      </c>
      <c r="E193" s="4">
        <v>0</v>
      </c>
      <c r="F193" s="4">
        <v>0</v>
      </c>
      <c r="G193" s="101">
        <v>0</v>
      </c>
      <c r="H193" s="101">
        <v>0</v>
      </c>
      <c r="I193" s="4">
        <v>0</v>
      </c>
      <c r="J193" s="4">
        <v>0</v>
      </c>
      <c r="K193" s="4">
        <v>0</v>
      </c>
      <c r="L193" s="4">
        <v>0</v>
      </c>
      <c r="M193" s="4">
        <v>0</v>
      </c>
      <c r="N193" s="4">
        <v>0</v>
      </c>
      <c r="O193" s="4">
        <v>0</v>
      </c>
      <c r="P193" s="4">
        <v>0</v>
      </c>
      <c r="Q193" s="4">
        <v>0</v>
      </c>
      <c r="R193" s="4">
        <v>0</v>
      </c>
      <c r="S193" s="77">
        <v>0</v>
      </c>
    </row>
    <row r="194" spans="2:20" ht="16.5" hidden="1" thickBot="1" x14ac:dyDescent="0.25">
      <c r="B194" s="123" t="s">
        <v>270</v>
      </c>
      <c r="C194" s="102">
        <v>0</v>
      </c>
      <c r="D194" s="102">
        <v>0</v>
      </c>
      <c r="E194" s="102">
        <v>0</v>
      </c>
      <c r="F194" s="102">
        <v>0</v>
      </c>
      <c r="G194" s="103">
        <v>0</v>
      </c>
      <c r="H194" s="103">
        <v>0</v>
      </c>
      <c r="I194" s="102">
        <v>0</v>
      </c>
      <c r="J194" s="102">
        <v>0</v>
      </c>
      <c r="K194" s="102">
        <v>0</v>
      </c>
      <c r="L194" s="102">
        <v>0</v>
      </c>
      <c r="M194" s="102">
        <v>0</v>
      </c>
      <c r="N194" s="102">
        <v>0</v>
      </c>
      <c r="O194" s="102">
        <v>0</v>
      </c>
      <c r="P194" s="102">
        <v>0</v>
      </c>
      <c r="Q194" s="102">
        <v>0</v>
      </c>
      <c r="R194" s="102">
        <v>0</v>
      </c>
      <c r="S194" s="188">
        <v>0</v>
      </c>
    </row>
    <row r="195" spans="2:20" ht="16.5" hidden="1" thickBot="1" x14ac:dyDescent="0.25">
      <c r="B195" s="100">
        <v>0</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77">
        <v>0</v>
      </c>
    </row>
    <row r="196" spans="2:20" x14ac:dyDescent="0.2">
      <c r="B196" s="543" t="s">
        <v>4</v>
      </c>
      <c r="C196" s="544"/>
      <c r="D196" s="544"/>
      <c r="E196" s="544"/>
      <c r="F196" s="544"/>
      <c r="G196" s="544"/>
      <c r="H196" s="544"/>
      <c r="I196" s="544"/>
      <c r="J196" s="544"/>
      <c r="K196" s="544"/>
      <c r="L196" s="544"/>
      <c r="M196" s="544"/>
      <c r="N196" s="544"/>
      <c r="O196" s="544"/>
      <c r="P196" s="544"/>
      <c r="Q196" s="544"/>
      <c r="R196" s="544"/>
      <c r="S196" s="545"/>
    </row>
    <row r="197" spans="2:20" x14ac:dyDescent="0.2">
      <c r="B197" s="546" t="s">
        <v>118</v>
      </c>
      <c r="C197" s="547"/>
      <c r="D197" s="547"/>
      <c r="E197" s="547"/>
      <c r="F197" s="547"/>
      <c r="G197" s="547"/>
      <c r="H197" s="547"/>
      <c r="I197" s="547"/>
      <c r="J197" s="547"/>
      <c r="K197" s="547"/>
      <c r="L197" s="547"/>
      <c r="M197" s="547"/>
      <c r="N197" s="547"/>
      <c r="O197" s="547"/>
      <c r="P197" s="547"/>
      <c r="Q197" s="547"/>
      <c r="R197" s="547"/>
      <c r="S197" s="548"/>
    </row>
    <row r="198" spans="2:20" x14ac:dyDescent="0.2">
      <c r="B198" s="549" t="s">
        <v>167</v>
      </c>
      <c r="C198" s="550"/>
      <c r="D198" s="550"/>
      <c r="E198" s="550"/>
      <c r="F198" s="550"/>
      <c r="G198" s="550"/>
      <c r="H198" s="550"/>
      <c r="I198" s="550"/>
      <c r="J198" s="550"/>
      <c r="K198" s="550"/>
      <c r="L198" s="550"/>
      <c r="M198" s="550"/>
      <c r="N198" s="550"/>
      <c r="O198" s="550"/>
      <c r="P198" s="550"/>
      <c r="Q198" s="550"/>
      <c r="R198" s="550"/>
      <c r="S198" s="551"/>
    </row>
    <row r="199" spans="2:20" x14ac:dyDescent="0.2">
      <c r="B199" s="549" t="s">
        <v>182</v>
      </c>
      <c r="C199" s="550"/>
      <c r="D199" s="550"/>
      <c r="E199" s="550"/>
      <c r="F199" s="550"/>
      <c r="G199" s="550"/>
      <c r="H199" s="550"/>
      <c r="I199" s="550"/>
      <c r="J199" s="550"/>
      <c r="K199" s="550"/>
      <c r="L199" s="550"/>
      <c r="M199" s="550"/>
      <c r="N199" s="550"/>
      <c r="O199" s="550"/>
      <c r="P199" s="550"/>
      <c r="Q199" s="550"/>
      <c r="R199" s="550"/>
      <c r="S199" s="551"/>
    </row>
    <row r="200" spans="2:20" ht="13.5" thickBot="1" x14ac:dyDescent="0.25">
      <c r="B200" s="552" t="s">
        <v>173</v>
      </c>
      <c r="C200" s="553"/>
      <c r="D200" s="553"/>
      <c r="E200" s="553"/>
      <c r="F200" s="553"/>
      <c r="G200" s="553"/>
      <c r="H200" s="553"/>
      <c r="I200" s="553"/>
      <c r="J200" s="553"/>
      <c r="K200" s="553"/>
      <c r="L200" s="553"/>
      <c r="M200" s="553"/>
      <c r="N200" s="553"/>
      <c r="O200" s="553"/>
      <c r="P200" s="553"/>
      <c r="Q200" s="553"/>
      <c r="R200" s="553"/>
      <c r="S200" s="554"/>
    </row>
    <row r="201" spans="2:20" ht="31.5" x14ac:dyDescent="0.2">
      <c r="T201" s="241" t="s">
        <v>87</v>
      </c>
    </row>
    <row r="202" spans="2:20" ht="15.75" customHeight="1" x14ac:dyDescent="0.2"/>
    <row r="203" spans="2:20" ht="16.5" customHeight="1" x14ac:dyDescent="0.2"/>
    <row r="204" spans="2:20" ht="15.75" customHeight="1" x14ac:dyDescent="0.2"/>
  </sheetData>
  <mergeCells count="6">
    <mergeCell ref="B1:S1"/>
    <mergeCell ref="B196:S196"/>
    <mergeCell ref="B197:S197"/>
    <mergeCell ref="B198:S198"/>
    <mergeCell ref="B200:S200"/>
    <mergeCell ref="B199:S199"/>
  </mergeCells>
  <printOptions horizontalCentered="1" gridLines="1"/>
  <pageMargins left="0.28999999999999998" right="0.28999999999999998" top="0.7" bottom="0.43" header="0.3" footer="0.27"/>
  <pageSetup scale="51" firstPageNumber="3"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S121"/>
  <sheetViews>
    <sheetView view="pageBreakPreview" zoomScale="70" zoomScaleNormal="100" zoomScaleSheetLayoutView="70" workbookViewId="0">
      <selection activeCell="U79" sqref="U79"/>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5.140625" customWidth="1"/>
    <col min="18" max="18" width="16.42578125" customWidth="1"/>
    <col min="19" max="19" width="12.28515625" customWidth="1"/>
  </cols>
  <sheetData>
    <row r="1" spans="1:18" ht="19.5" thickBot="1" x14ac:dyDescent="0.25">
      <c r="A1" s="561" t="s">
        <v>63</v>
      </c>
      <c r="B1" s="562"/>
      <c r="C1" s="562"/>
      <c r="D1" s="562"/>
      <c r="E1" s="562"/>
      <c r="F1" s="562"/>
      <c r="G1" s="562"/>
      <c r="H1" s="562"/>
      <c r="I1" s="562"/>
      <c r="J1" s="562"/>
      <c r="K1" s="562"/>
      <c r="L1" s="562"/>
      <c r="M1" s="562"/>
      <c r="N1" s="562"/>
      <c r="O1" s="562"/>
      <c r="P1" s="562"/>
      <c r="Q1" s="562"/>
      <c r="R1" s="563"/>
    </row>
    <row r="2" spans="1:18" ht="79.5" thickBot="1" x14ac:dyDescent="0.25">
      <c r="A2" s="95"/>
      <c r="B2" s="96" t="s">
        <v>34</v>
      </c>
      <c r="C2" s="96" t="s">
        <v>35</v>
      </c>
      <c r="D2" s="96" t="s">
        <v>36</v>
      </c>
      <c r="E2" s="96" t="s">
        <v>23</v>
      </c>
      <c r="F2" s="96" t="s">
        <v>37</v>
      </c>
      <c r="G2" s="96" t="s">
        <v>38</v>
      </c>
      <c r="H2" s="96" t="s">
        <v>39</v>
      </c>
      <c r="I2" s="96" t="s">
        <v>1</v>
      </c>
      <c r="J2" s="96" t="s">
        <v>44</v>
      </c>
      <c r="K2" s="96" t="s">
        <v>40</v>
      </c>
      <c r="L2" s="96" t="s">
        <v>2</v>
      </c>
      <c r="M2" s="96" t="s">
        <v>41</v>
      </c>
      <c r="N2" s="96" t="s">
        <v>42</v>
      </c>
      <c r="O2" s="96" t="s">
        <v>43</v>
      </c>
      <c r="P2" s="96" t="s">
        <v>7</v>
      </c>
      <c r="Q2" s="96" t="s">
        <v>172</v>
      </c>
      <c r="R2" s="97" t="s">
        <v>0</v>
      </c>
    </row>
    <row r="3" spans="1:18" ht="19.5" thickBot="1" x14ac:dyDescent="0.25">
      <c r="A3" s="124" t="s">
        <v>64</v>
      </c>
      <c r="B3" s="125"/>
      <c r="C3" s="125"/>
      <c r="D3" s="125"/>
      <c r="E3" s="125"/>
      <c r="F3" s="125"/>
      <c r="G3" s="125"/>
      <c r="H3" s="125"/>
      <c r="I3" s="125"/>
      <c r="J3" s="125"/>
      <c r="K3" s="125"/>
      <c r="L3" s="125"/>
      <c r="M3" s="125"/>
      <c r="N3" s="125"/>
      <c r="O3" s="125"/>
      <c r="P3" s="125"/>
      <c r="Q3" s="125"/>
      <c r="R3" s="126"/>
    </row>
    <row r="4" spans="1:18" ht="15.75" x14ac:dyDescent="0.2">
      <c r="A4" s="74">
        <v>44743</v>
      </c>
      <c r="B4" s="279">
        <v>39309</v>
      </c>
      <c r="C4" s="279">
        <v>11373</v>
      </c>
      <c r="D4" s="279">
        <v>58927</v>
      </c>
      <c r="E4" s="279">
        <v>14960</v>
      </c>
      <c r="F4" s="279">
        <v>175752</v>
      </c>
      <c r="G4" s="279">
        <v>90863</v>
      </c>
      <c r="H4" s="279">
        <v>437486</v>
      </c>
      <c r="I4" s="279">
        <v>128</v>
      </c>
      <c r="J4" s="279">
        <v>460475</v>
      </c>
      <c r="K4" s="279">
        <v>75847</v>
      </c>
      <c r="L4" s="279">
        <v>19727</v>
      </c>
      <c r="M4" s="279">
        <v>14161</v>
      </c>
      <c r="N4" s="279">
        <v>4322</v>
      </c>
      <c r="O4" s="279">
        <v>19795</v>
      </c>
      <c r="P4" s="279">
        <v>35154</v>
      </c>
      <c r="Q4" s="497">
        <v>22612</v>
      </c>
      <c r="R4" s="280">
        <v>1480891</v>
      </c>
    </row>
    <row r="5" spans="1:18" ht="15.75" x14ac:dyDescent="0.2">
      <c r="A5" s="68">
        <v>44774</v>
      </c>
      <c r="B5" s="273">
        <v>39518</v>
      </c>
      <c r="C5" s="273">
        <v>11352</v>
      </c>
      <c r="D5" s="273">
        <v>58971</v>
      </c>
      <c r="E5" s="273">
        <v>15060</v>
      </c>
      <c r="F5" s="273">
        <v>174654</v>
      </c>
      <c r="G5" s="273">
        <v>89936</v>
      </c>
      <c r="H5" s="273">
        <v>440708</v>
      </c>
      <c r="I5" s="273">
        <v>131</v>
      </c>
      <c r="J5" s="273">
        <v>468659</v>
      </c>
      <c r="K5" s="273">
        <v>70199</v>
      </c>
      <c r="L5" s="273">
        <v>19772</v>
      </c>
      <c r="M5" s="273">
        <v>18306</v>
      </c>
      <c r="N5" s="273">
        <v>4903</v>
      </c>
      <c r="O5" s="273">
        <v>20797</v>
      </c>
      <c r="P5" s="273">
        <v>34974</v>
      </c>
      <c r="Q5" s="273">
        <v>26799</v>
      </c>
      <c r="R5" s="274">
        <v>1494739</v>
      </c>
    </row>
    <row r="6" spans="1:18" ht="15.75" x14ac:dyDescent="0.2">
      <c r="A6" s="68">
        <v>44805</v>
      </c>
      <c r="B6" s="273">
        <v>39661</v>
      </c>
      <c r="C6" s="273">
        <v>11355</v>
      </c>
      <c r="D6" s="273">
        <v>58954</v>
      </c>
      <c r="E6" s="273">
        <v>15271</v>
      </c>
      <c r="F6" s="273">
        <v>172384</v>
      </c>
      <c r="G6" s="273">
        <v>89593</v>
      </c>
      <c r="H6" s="273">
        <v>443810</v>
      </c>
      <c r="I6" s="273">
        <v>134</v>
      </c>
      <c r="J6" s="273">
        <v>470146</v>
      </c>
      <c r="K6" s="273">
        <v>70745</v>
      </c>
      <c r="L6" s="273">
        <v>19871</v>
      </c>
      <c r="M6" s="273">
        <v>22364</v>
      </c>
      <c r="N6" s="273">
        <v>5433</v>
      </c>
      <c r="O6" s="273">
        <v>21881</v>
      </c>
      <c r="P6" s="273">
        <v>34789</v>
      </c>
      <c r="Q6" s="273">
        <v>32378</v>
      </c>
      <c r="R6" s="274">
        <v>1508769</v>
      </c>
    </row>
    <row r="7" spans="1:18" ht="15.75" x14ac:dyDescent="0.2">
      <c r="A7" s="68">
        <v>44835</v>
      </c>
      <c r="B7" s="273">
        <v>39920</v>
      </c>
      <c r="C7" s="273">
        <v>11372</v>
      </c>
      <c r="D7" s="273">
        <v>59042</v>
      </c>
      <c r="E7" s="273">
        <v>15441</v>
      </c>
      <c r="F7" s="273">
        <v>173091</v>
      </c>
      <c r="G7" s="273">
        <v>89945</v>
      </c>
      <c r="H7" s="273">
        <v>448607</v>
      </c>
      <c r="I7" s="273">
        <v>129</v>
      </c>
      <c r="J7" s="273">
        <v>471546</v>
      </c>
      <c r="K7" s="273">
        <v>71654</v>
      </c>
      <c r="L7" s="273">
        <v>19887</v>
      </c>
      <c r="M7" s="273">
        <v>22757</v>
      </c>
      <c r="N7" s="273">
        <v>5700</v>
      </c>
      <c r="O7" s="273">
        <v>23039</v>
      </c>
      <c r="P7" s="273">
        <v>34556</v>
      </c>
      <c r="Q7" s="273">
        <v>37243</v>
      </c>
      <c r="R7" s="274">
        <v>1523929</v>
      </c>
    </row>
    <row r="8" spans="1:18" ht="15.75" x14ac:dyDescent="0.2">
      <c r="A8" s="68">
        <v>44866</v>
      </c>
      <c r="B8" s="273">
        <v>40091</v>
      </c>
      <c r="C8" s="273">
        <v>11416</v>
      </c>
      <c r="D8" s="273">
        <v>59002</v>
      </c>
      <c r="E8" s="273">
        <v>15561</v>
      </c>
      <c r="F8" s="273">
        <v>173387</v>
      </c>
      <c r="G8" s="273">
        <v>91007</v>
      </c>
      <c r="H8" s="273">
        <v>453286</v>
      </c>
      <c r="I8" s="273">
        <v>131</v>
      </c>
      <c r="J8" s="273">
        <v>473152</v>
      </c>
      <c r="K8" s="273">
        <v>72417</v>
      </c>
      <c r="L8" s="273">
        <v>19894</v>
      </c>
      <c r="M8" s="273">
        <v>23098</v>
      </c>
      <c r="N8" s="273">
        <v>5986</v>
      </c>
      <c r="O8" s="273">
        <v>24145</v>
      </c>
      <c r="P8" s="273">
        <v>34420</v>
      </c>
      <c r="Q8" s="273">
        <v>45426</v>
      </c>
      <c r="R8" s="274">
        <v>1542419</v>
      </c>
    </row>
    <row r="9" spans="1:18" ht="15.75" x14ac:dyDescent="0.2">
      <c r="A9" s="68">
        <v>44896</v>
      </c>
      <c r="B9" s="273">
        <v>40207</v>
      </c>
      <c r="C9" s="273">
        <v>11453</v>
      </c>
      <c r="D9" s="273">
        <v>59009</v>
      </c>
      <c r="E9" s="273">
        <v>15960</v>
      </c>
      <c r="F9" s="273">
        <v>174629</v>
      </c>
      <c r="G9" s="273">
        <v>91156</v>
      </c>
      <c r="H9" s="273">
        <v>458184</v>
      </c>
      <c r="I9" s="273">
        <v>139</v>
      </c>
      <c r="J9" s="273">
        <v>474703</v>
      </c>
      <c r="K9" s="273">
        <v>73242</v>
      </c>
      <c r="L9" s="273">
        <v>19856</v>
      </c>
      <c r="M9" s="273">
        <v>23482</v>
      </c>
      <c r="N9" s="273">
        <v>6201</v>
      </c>
      <c r="O9" s="273">
        <v>25390</v>
      </c>
      <c r="P9" s="273">
        <v>34091</v>
      </c>
      <c r="Q9" s="273">
        <v>48488</v>
      </c>
      <c r="R9" s="274">
        <v>1556190</v>
      </c>
    </row>
    <row r="10" spans="1:18" ht="15.75" x14ac:dyDescent="0.2">
      <c r="A10" s="68">
        <v>44927</v>
      </c>
      <c r="B10" s="273"/>
      <c r="C10" s="273"/>
      <c r="D10" s="273"/>
      <c r="E10" s="273"/>
      <c r="F10" s="273"/>
      <c r="G10" s="273"/>
      <c r="H10" s="273"/>
      <c r="I10" s="273"/>
      <c r="J10" s="273"/>
      <c r="K10" s="273"/>
      <c r="L10" s="273"/>
      <c r="M10" s="273"/>
      <c r="N10" s="273"/>
      <c r="O10" s="273"/>
      <c r="P10" s="273"/>
      <c r="Q10" s="273"/>
      <c r="R10" s="274"/>
    </row>
    <row r="11" spans="1:18" ht="15.75" x14ac:dyDescent="0.2">
      <c r="A11" s="68">
        <v>44958</v>
      </c>
      <c r="B11" s="273"/>
      <c r="C11" s="273"/>
      <c r="D11" s="273"/>
      <c r="E11" s="273"/>
      <c r="F11" s="273"/>
      <c r="G11" s="273"/>
      <c r="H11" s="273"/>
      <c r="I11" s="273"/>
      <c r="J11" s="273"/>
      <c r="K11" s="273"/>
      <c r="L11" s="273"/>
      <c r="M11" s="273"/>
      <c r="N11" s="273"/>
      <c r="O11" s="273"/>
      <c r="P11" s="273"/>
      <c r="Q11" s="273"/>
      <c r="R11" s="274"/>
    </row>
    <row r="12" spans="1:18" ht="15.75" x14ac:dyDescent="0.2">
      <c r="A12" s="68">
        <v>44986</v>
      </c>
      <c r="B12" s="273"/>
      <c r="C12" s="273"/>
      <c r="D12" s="273"/>
      <c r="E12" s="273"/>
      <c r="F12" s="273"/>
      <c r="G12" s="273"/>
      <c r="H12" s="273"/>
      <c r="I12" s="273"/>
      <c r="J12" s="273"/>
      <c r="K12" s="273"/>
      <c r="L12" s="273"/>
      <c r="M12" s="273"/>
      <c r="N12" s="273"/>
      <c r="O12" s="273"/>
      <c r="P12" s="273"/>
      <c r="Q12" s="273"/>
      <c r="R12" s="274"/>
    </row>
    <row r="13" spans="1:18" ht="15.75" x14ac:dyDescent="0.2">
      <c r="A13" s="68">
        <v>45017</v>
      </c>
      <c r="B13" s="273"/>
      <c r="C13" s="273"/>
      <c r="D13" s="273"/>
      <c r="E13" s="273"/>
      <c r="F13" s="273"/>
      <c r="G13" s="273"/>
      <c r="H13" s="273"/>
      <c r="I13" s="273"/>
      <c r="J13" s="273"/>
      <c r="K13" s="273"/>
      <c r="L13" s="273"/>
      <c r="M13" s="273"/>
      <c r="N13" s="273"/>
      <c r="O13" s="273"/>
      <c r="P13" s="273"/>
      <c r="Q13" s="273"/>
      <c r="R13" s="274"/>
    </row>
    <row r="14" spans="1:18" ht="15.75" x14ac:dyDescent="0.2">
      <c r="A14" s="68">
        <v>45047</v>
      </c>
      <c r="B14" s="273"/>
      <c r="C14" s="273"/>
      <c r="D14" s="273"/>
      <c r="E14" s="273"/>
      <c r="F14" s="273"/>
      <c r="G14" s="273"/>
      <c r="H14" s="273"/>
      <c r="I14" s="273"/>
      <c r="J14" s="273"/>
      <c r="K14" s="273"/>
      <c r="L14" s="273"/>
      <c r="M14" s="273"/>
      <c r="N14" s="273"/>
      <c r="O14" s="273"/>
      <c r="P14" s="273"/>
      <c r="Q14" s="273"/>
      <c r="R14" s="274"/>
    </row>
    <row r="15" spans="1:18" ht="16.5" thickBot="1" x14ac:dyDescent="0.25">
      <c r="A15" s="98">
        <v>45078</v>
      </c>
      <c r="B15" s="281"/>
      <c r="C15" s="281"/>
      <c r="D15" s="281"/>
      <c r="E15" s="281"/>
      <c r="F15" s="281"/>
      <c r="G15" s="281"/>
      <c r="H15" s="281"/>
      <c r="I15" s="281"/>
      <c r="J15" s="281"/>
      <c r="K15" s="281"/>
      <c r="L15" s="281"/>
      <c r="M15" s="281"/>
      <c r="N15" s="281"/>
      <c r="O15" s="281"/>
      <c r="P15" s="281"/>
      <c r="Q15" s="281"/>
      <c r="R15" s="282"/>
    </row>
    <row r="16" spans="1:18" ht="17.25" thickTop="1" thickBot="1" x14ac:dyDescent="0.3">
      <c r="A16" s="76" t="s">
        <v>271</v>
      </c>
      <c r="B16" s="277">
        <v>39784</v>
      </c>
      <c r="C16" s="277">
        <v>11387</v>
      </c>
      <c r="D16" s="277">
        <v>58984</v>
      </c>
      <c r="E16" s="277">
        <v>15376</v>
      </c>
      <c r="F16" s="277">
        <v>173983</v>
      </c>
      <c r="G16" s="277">
        <v>90417</v>
      </c>
      <c r="H16" s="277">
        <v>447014</v>
      </c>
      <c r="I16" s="277">
        <v>132</v>
      </c>
      <c r="J16" s="277">
        <v>469780</v>
      </c>
      <c r="K16" s="277">
        <v>72351</v>
      </c>
      <c r="L16" s="277">
        <v>19835</v>
      </c>
      <c r="M16" s="277">
        <v>20695</v>
      </c>
      <c r="N16" s="277">
        <v>5424</v>
      </c>
      <c r="O16" s="277">
        <v>22508</v>
      </c>
      <c r="P16" s="277">
        <v>34664</v>
      </c>
      <c r="Q16" s="277">
        <v>35491</v>
      </c>
      <c r="R16" s="278">
        <v>1517825</v>
      </c>
    </row>
    <row r="17" spans="1:18" ht="19.5" thickBot="1" x14ac:dyDescent="0.25">
      <c r="A17" s="124" t="s">
        <v>65</v>
      </c>
      <c r="B17" s="283"/>
      <c r="C17" s="283"/>
      <c r="D17" s="283"/>
      <c r="E17" s="283"/>
      <c r="F17" s="283"/>
      <c r="G17" s="283"/>
      <c r="H17" s="283"/>
      <c r="I17" s="283"/>
      <c r="J17" s="283"/>
      <c r="K17" s="283"/>
      <c r="L17" s="283"/>
      <c r="M17" s="283"/>
      <c r="N17" s="283"/>
      <c r="O17" s="283"/>
      <c r="P17" s="283"/>
      <c r="Q17" s="283"/>
      <c r="R17" s="284"/>
    </row>
    <row r="18" spans="1:18" ht="15.75" x14ac:dyDescent="0.25">
      <c r="A18" s="74">
        <v>44743</v>
      </c>
      <c r="B18" s="279">
        <v>10522</v>
      </c>
      <c r="C18" s="279">
        <v>2517</v>
      </c>
      <c r="D18" s="279">
        <v>7010</v>
      </c>
      <c r="E18" s="279">
        <v>1796</v>
      </c>
      <c r="F18" s="279">
        <v>23472</v>
      </c>
      <c r="G18" s="279">
        <v>14447</v>
      </c>
      <c r="H18" s="279">
        <v>71394</v>
      </c>
      <c r="I18" s="279">
        <v>0</v>
      </c>
      <c r="J18" s="279">
        <v>30242</v>
      </c>
      <c r="K18" s="279">
        <v>5878</v>
      </c>
      <c r="L18" s="279">
        <v>432</v>
      </c>
      <c r="M18" s="279">
        <v>1654</v>
      </c>
      <c r="N18" s="279">
        <v>542</v>
      </c>
      <c r="O18" s="502" t="s">
        <v>272</v>
      </c>
      <c r="P18" s="279">
        <v>0</v>
      </c>
      <c r="Q18" s="503" t="s">
        <v>272</v>
      </c>
      <c r="R18" s="280">
        <v>169914</v>
      </c>
    </row>
    <row r="19" spans="1:18" ht="15.75" x14ac:dyDescent="0.2">
      <c r="A19" s="68">
        <v>44774</v>
      </c>
      <c r="B19" s="273">
        <v>10502</v>
      </c>
      <c r="C19" s="273">
        <v>2513</v>
      </c>
      <c r="D19" s="273">
        <v>6970</v>
      </c>
      <c r="E19" s="273">
        <v>1807</v>
      </c>
      <c r="F19" s="273">
        <v>23222</v>
      </c>
      <c r="G19" s="273">
        <v>14287</v>
      </c>
      <c r="H19" s="273">
        <v>71592</v>
      </c>
      <c r="I19" s="273">
        <v>0</v>
      </c>
      <c r="J19" s="273">
        <v>30552</v>
      </c>
      <c r="K19" s="273">
        <v>5491</v>
      </c>
      <c r="L19" s="273">
        <v>428</v>
      </c>
      <c r="M19" s="273">
        <v>2160</v>
      </c>
      <c r="N19" s="273">
        <v>593</v>
      </c>
      <c r="O19" s="319" t="s">
        <v>272</v>
      </c>
      <c r="P19" s="273">
        <v>0</v>
      </c>
      <c r="Q19" s="319" t="s">
        <v>272</v>
      </c>
      <c r="R19" s="274">
        <v>170121</v>
      </c>
    </row>
    <row r="20" spans="1:18" ht="15.75" x14ac:dyDescent="0.2">
      <c r="A20" s="68">
        <v>44805</v>
      </c>
      <c r="B20" s="273">
        <v>10518</v>
      </c>
      <c r="C20" s="273">
        <v>2506</v>
      </c>
      <c r="D20" s="273">
        <v>6928</v>
      </c>
      <c r="E20" s="273">
        <v>1864</v>
      </c>
      <c r="F20" s="273">
        <v>22931</v>
      </c>
      <c r="G20" s="273">
        <v>14210</v>
      </c>
      <c r="H20" s="273">
        <v>72020</v>
      </c>
      <c r="I20" s="273">
        <v>0</v>
      </c>
      <c r="J20" s="273">
        <v>30426</v>
      </c>
      <c r="K20" s="273">
        <v>5570</v>
      </c>
      <c r="L20" s="273">
        <v>430</v>
      </c>
      <c r="M20" s="273">
        <v>2587</v>
      </c>
      <c r="N20" s="273">
        <v>658</v>
      </c>
      <c r="O20" s="319" t="s">
        <v>272</v>
      </c>
      <c r="P20" s="273">
        <v>0</v>
      </c>
      <c r="Q20" s="319" t="s">
        <v>272</v>
      </c>
      <c r="R20" s="274">
        <v>170656</v>
      </c>
    </row>
    <row r="21" spans="1:18" ht="15.75" x14ac:dyDescent="0.2">
      <c r="A21" s="68">
        <v>44835</v>
      </c>
      <c r="B21" s="273">
        <v>10497</v>
      </c>
      <c r="C21" s="273">
        <v>2510</v>
      </c>
      <c r="D21" s="273">
        <v>6907</v>
      </c>
      <c r="E21" s="273">
        <v>1890</v>
      </c>
      <c r="F21" s="273">
        <v>22811</v>
      </c>
      <c r="G21" s="273">
        <v>14284</v>
      </c>
      <c r="H21" s="273">
        <v>72194</v>
      </c>
      <c r="I21" s="273">
        <v>0</v>
      </c>
      <c r="J21" s="273">
        <v>30240</v>
      </c>
      <c r="K21" s="273">
        <v>5601</v>
      </c>
      <c r="L21" s="273">
        <v>431</v>
      </c>
      <c r="M21" s="273">
        <v>2603</v>
      </c>
      <c r="N21" s="273">
        <v>668</v>
      </c>
      <c r="O21" s="319" t="s">
        <v>272</v>
      </c>
      <c r="P21" s="273">
        <v>0</v>
      </c>
      <c r="Q21" s="319" t="s">
        <v>272</v>
      </c>
      <c r="R21" s="274">
        <v>170645</v>
      </c>
    </row>
    <row r="22" spans="1:18" ht="15.75" x14ac:dyDescent="0.2">
      <c r="A22" s="68">
        <v>44866</v>
      </c>
      <c r="B22" s="273">
        <v>10493</v>
      </c>
      <c r="C22" s="273">
        <v>2504</v>
      </c>
      <c r="D22" s="273">
        <v>6857</v>
      </c>
      <c r="E22" s="273">
        <v>1906</v>
      </c>
      <c r="F22" s="273">
        <v>22899</v>
      </c>
      <c r="G22" s="273">
        <v>14304</v>
      </c>
      <c r="H22" s="273">
        <v>72596</v>
      </c>
      <c r="I22" s="273">
        <v>0</v>
      </c>
      <c r="J22" s="273">
        <v>30202</v>
      </c>
      <c r="K22" s="273">
        <v>5565</v>
      </c>
      <c r="L22" s="273">
        <v>427</v>
      </c>
      <c r="M22" s="273">
        <v>2617</v>
      </c>
      <c r="N22" s="273">
        <v>696</v>
      </c>
      <c r="O22" s="319" t="s">
        <v>272</v>
      </c>
      <c r="P22" s="273">
        <v>0</v>
      </c>
      <c r="Q22" s="319" t="s">
        <v>272</v>
      </c>
      <c r="R22" s="274">
        <v>171068</v>
      </c>
    </row>
    <row r="23" spans="1:18" ht="15.75" x14ac:dyDescent="0.2">
      <c r="A23" s="68">
        <v>44896</v>
      </c>
      <c r="B23" s="273">
        <v>10454</v>
      </c>
      <c r="C23" s="273">
        <v>2484</v>
      </c>
      <c r="D23" s="273">
        <v>6839</v>
      </c>
      <c r="E23" s="273">
        <v>1961</v>
      </c>
      <c r="F23" s="273">
        <v>23001</v>
      </c>
      <c r="G23" s="273">
        <v>14248</v>
      </c>
      <c r="H23" s="273">
        <v>72886</v>
      </c>
      <c r="I23" s="273">
        <v>0</v>
      </c>
      <c r="J23" s="273">
        <v>30040</v>
      </c>
      <c r="K23" s="273">
        <v>5612</v>
      </c>
      <c r="L23" s="273">
        <v>422</v>
      </c>
      <c r="M23" s="273">
        <v>2648</v>
      </c>
      <c r="N23" s="273">
        <v>732</v>
      </c>
      <c r="O23" s="319" t="s">
        <v>272</v>
      </c>
      <c r="P23" s="273">
        <v>0</v>
      </c>
      <c r="Q23" s="319" t="s">
        <v>272</v>
      </c>
      <c r="R23" s="274">
        <v>171333</v>
      </c>
    </row>
    <row r="24" spans="1:18" ht="15.75" x14ac:dyDescent="0.2">
      <c r="A24" s="68">
        <v>44927</v>
      </c>
      <c r="B24" s="273"/>
      <c r="C24" s="273"/>
      <c r="D24" s="273"/>
      <c r="E24" s="273"/>
      <c r="F24" s="273"/>
      <c r="G24" s="273"/>
      <c r="H24" s="273"/>
      <c r="I24" s="273"/>
      <c r="J24" s="273"/>
      <c r="K24" s="273"/>
      <c r="L24" s="273"/>
      <c r="M24" s="273"/>
      <c r="N24" s="273"/>
      <c r="O24" s="273"/>
      <c r="P24" s="273"/>
      <c r="Q24" s="273"/>
      <c r="R24" s="274"/>
    </row>
    <row r="25" spans="1:18" ht="15.75" x14ac:dyDescent="0.2">
      <c r="A25" s="68">
        <v>44958</v>
      </c>
      <c r="B25" s="273"/>
      <c r="C25" s="273"/>
      <c r="D25" s="273"/>
      <c r="E25" s="273"/>
      <c r="F25" s="273"/>
      <c r="G25" s="273"/>
      <c r="H25" s="273"/>
      <c r="I25" s="273"/>
      <c r="J25" s="273"/>
      <c r="K25" s="273"/>
      <c r="L25" s="273"/>
      <c r="M25" s="273"/>
      <c r="N25" s="273"/>
      <c r="O25" s="273"/>
      <c r="P25" s="273"/>
      <c r="Q25" s="273"/>
      <c r="R25" s="274"/>
    </row>
    <row r="26" spans="1:18" ht="15.75" x14ac:dyDescent="0.2">
      <c r="A26" s="68">
        <v>44986</v>
      </c>
      <c r="B26" s="273"/>
      <c r="C26" s="273"/>
      <c r="D26" s="273"/>
      <c r="E26" s="273"/>
      <c r="F26" s="273"/>
      <c r="G26" s="273"/>
      <c r="H26" s="273"/>
      <c r="I26" s="273"/>
      <c r="J26" s="273"/>
      <c r="K26" s="273"/>
      <c r="L26" s="273"/>
      <c r="M26" s="273"/>
      <c r="N26" s="273"/>
      <c r="O26" s="273"/>
      <c r="P26" s="273"/>
      <c r="Q26" s="273"/>
      <c r="R26" s="274"/>
    </row>
    <row r="27" spans="1:18" ht="15.75" x14ac:dyDescent="0.2">
      <c r="A27" s="68">
        <v>45017</v>
      </c>
      <c r="B27" s="273"/>
      <c r="C27" s="273"/>
      <c r="D27" s="273"/>
      <c r="E27" s="273"/>
      <c r="F27" s="273"/>
      <c r="G27" s="273"/>
      <c r="H27" s="273"/>
      <c r="I27" s="273"/>
      <c r="J27" s="273"/>
      <c r="K27" s="273"/>
      <c r="L27" s="273"/>
      <c r="M27" s="273"/>
      <c r="N27" s="273"/>
      <c r="O27" s="273"/>
      <c r="P27" s="273"/>
      <c r="Q27" s="273"/>
      <c r="R27" s="274"/>
    </row>
    <row r="28" spans="1:18" ht="15.75" x14ac:dyDescent="0.2">
      <c r="A28" s="68">
        <v>45047</v>
      </c>
      <c r="B28" s="273"/>
      <c r="C28" s="273"/>
      <c r="D28" s="273"/>
      <c r="E28" s="273"/>
      <c r="F28" s="273"/>
      <c r="G28" s="273"/>
      <c r="H28" s="273"/>
      <c r="I28" s="273"/>
      <c r="J28" s="273"/>
      <c r="K28" s="273"/>
      <c r="L28" s="273"/>
      <c r="M28" s="273"/>
      <c r="N28" s="273"/>
      <c r="O28" s="273"/>
      <c r="P28" s="273"/>
      <c r="Q28" s="273"/>
      <c r="R28" s="274"/>
    </row>
    <row r="29" spans="1:18" ht="16.5" thickBot="1" x14ac:dyDescent="0.25">
      <c r="A29" s="98">
        <v>45078</v>
      </c>
      <c r="B29" s="281"/>
      <c r="C29" s="281"/>
      <c r="D29" s="281"/>
      <c r="E29" s="281"/>
      <c r="F29" s="281"/>
      <c r="G29" s="281"/>
      <c r="H29" s="281"/>
      <c r="I29" s="281"/>
      <c r="J29" s="281"/>
      <c r="K29" s="281"/>
      <c r="L29" s="281"/>
      <c r="M29" s="281"/>
      <c r="N29" s="281"/>
      <c r="O29" s="281"/>
      <c r="P29" s="281"/>
      <c r="Q29" s="281"/>
      <c r="R29" s="282"/>
    </row>
    <row r="30" spans="1:18" ht="17.25" thickTop="1" thickBot="1" x14ac:dyDescent="0.3">
      <c r="A30" s="76" t="s">
        <v>271</v>
      </c>
      <c r="B30" s="277">
        <v>10498</v>
      </c>
      <c r="C30" s="277">
        <v>2506</v>
      </c>
      <c r="D30" s="277">
        <v>6919</v>
      </c>
      <c r="E30" s="277">
        <v>1871</v>
      </c>
      <c r="F30" s="277">
        <v>23056</v>
      </c>
      <c r="G30" s="277">
        <v>14297</v>
      </c>
      <c r="H30" s="277">
        <v>72113</v>
      </c>
      <c r="I30" s="277">
        <v>0</v>
      </c>
      <c r="J30" s="277">
        <v>30283</v>
      </c>
      <c r="K30" s="277">
        <v>5620</v>
      </c>
      <c r="L30" s="277">
        <v>428</v>
      </c>
      <c r="M30" s="277">
        <v>2378</v>
      </c>
      <c r="N30" s="277">
        <v>648</v>
      </c>
      <c r="O30" s="277">
        <v>0</v>
      </c>
      <c r="P30" s="277">
        <v>0</v>
      </c>
      <c r="Q30" s="277">
        <v>0</v>
      </c>
      <c r="R30" s="278">
        <v>170617</v>
      </c>
    </row>
    <row r="31" spans="1:18" ht="16.5" thickBot="1" x14ac:dyDescent="0.25">
      <c r="A31" s="124" t="s">
        <v>52</v>
      </c>
      <c r="B31" s="283"/>
      <c r="C31" s="283"/>
      <c r="D31" s="283"/>
      <c r="E31" s="283"/>
      <c r="F31" s="283"/>
      <c r="G31" s="283"/>
      <c r="H31" s="283"/>
      <c r="I31" s="283"/>
      <c r="J31" s="283"/>
      <c r="K31" s="283"/>
      <c r="L31" s="283"/>
      <c r="M31" s="283"/>
      <c r="N31" s="283"/>
      <c r="O31" s="283"/>
      <c r="P31" s="283"/>
      <c r="Q31" s="283"/>
      <c r="R31" s="284"/>
    </row>
    <row r="32" spans="1:18" ht="15.75" x14ac:dyDescent="0.25">
      <c r="A32" s="74">
        <v>44743</v>
      </c>
      <c r="B32" s="279">
        <v>2859</v>
      </c>
      <c r="C32" s="279">
        <v>907</v>
      </c>
      <c r="D32" s="279">
        <v>3502</v>
      </c>
      <c r="E32" s="279">
        <v>1137</v>
      </c>
      <c r="F32" s="279">
        <v>11024</v>
      </c>
      <c r="G32" s="279">
        <v>8189</v>
      </c>
      <c r="H32" s="279">
        <v>25722</v>
      </c>
      <c r="I32" s="279">
        <v>0</v>
      </c>
      <c r="J32" s="279">
        <v>55</v>
      </c>
      <c r="K32" s="504" t="s">
        <v>272</v>
      </c>
      <c r="L32" s="279">
        <v>54</v>
      </c>
      <c r="M32" s="279">
        <v>653</v>
      </c>
      <c r="N32" s="279">
        <v>302</v>
      </c>
      <c r="O32" s="502" t="s">
        <v>272</v>
      </c>
      <c r="P32" s="279">
        <v>0</v>
      </c>
      <c r="Q32" s="503" t="s">
        <v>272</v>
      </c>
      <c r="R32" s="280">
        <v>54417</v>
      </c>
    </row>
    <row r="33" spans="1:18" ht="15.75" x14ac:dyDescent="0.2">
      <c r="A33" s="68">
        <v>44774</v>
      </c>
      <c r="B33" s="273">
        <v>2886</v>
      </c>
      <c r="C33" s="273">
        <v>897</v>
      </c>
      <c r="D33" s="273">
        <v>3483</v>
      </c>
      <c r="E33" s="273">
        <v>1148</v>
      </c>
      <c r="F33" s="273">
        <v>10890</v>
      </c>
      <c r="G33" s="273">
        <v>8187</v>
      </c>
      <c r="H33" s="273">
        <v>25847</v>
      </c>
      <c r="I33" s="273">
        <v>0</v>
      </c>
      <c r="J33" s="273">
        <v>56</v>
      </c>
      <c r="K33" s="319" t="s">
        <v>272</v>
      </c>
      <c r="L33" s="273">
        <v>53</v>
      </c>
      <c r="M33" s="273">
        <v>898</v>
      </c>
      <c r="N33" s="273">
        <v>324</v>
      </c>
      <c r="O33" s="273">
        <v>0</v>
      </c>
      <c r="P33" s="273">
        <v>0</v>
      </c>
      <c r="Q33" s="319" t="s">
        <v>272</v>
      </c>
      <c r="R33" s="274">
        <v>54682</v>
      </c>
    </row>
    <row r="34" spans="1:18" ht="15.75" x14ac:dyDescent="0.2">
      <c r="A34" s="68">
        <v>44805</v>
      </c>
      <c r="B34" s="273">
        <v>2899</v>
      </c>
      <c r="C34" s="273">
        <v>896</v>
      </c>
      <c r="D34" s="273">
        <v>3467</v>
      </c>
      <c r="E34" s="273">
        <v>1177</v>
      </c>
      <c r="F34" s="273">
        <v>10792</v>
      </c>
      <c r="G34" s="273">
        <v>8109</v>
      </c>
      <c r="H34" s="273">
        <v>26108</v>
      </c>
      <c r="I34" s="273">
        <v>0</v>
      </c>
      <c r="J34" s="273">
        <v>59</v>
      </c>
      <c r="K34" s="319" t="s">
        <v>272</v>
      </c>
      <c r="L34" s="273">
        <v>59</v>
      </c>
      <c r="M34" s="273">
        <v>1105</v>
      </c>
      <c r="N34" s="273">
        <v>360</v>
      </c>
      <c r="O34" s="319" t="s">
        <v>272</v>
      </c>
      <c r="P34" s="273">
        <v>0</v>
      </c>
      <c r="Q34" s="319">
        <v>0</v>
      </c>
      <c r="R34" s="274">
        <v>55049</v>
      </c>
    </row>
    <row r="35" spans="1:18" ht="15.75" x14ac:dyDescent="0.2">
      <c r="A35" s="68">
        <v>44835</v>
      </c>
      <c r="B35" s="273">
        <v>2911</v>
      </c>
      <c r="C35" s="273">
        <v>895</v>
      </c>
      <c r="D35" s="273">
        <v>3460</v>
      </c>
      <c r="E35" s="273">
        <v>1188</v>
      </c>
      <c r="F35" s="273">
        <v>10751</v>
      </c>
      <c r="G35" s="273">
        <v>8162</v>
      </c>
      <c r="H35" s="273">
        <v>26276</v>
      </c>
      <c r="I35" s="273">
        <v>0</v>
      </c>
      <c r="J35" s="273">
        <v>59</v>
      </c>
      <c r="K35" s="319" t="s">
        <v>272</v>
      </c>
      <c r="L35" s="273">
        <v>59</v>
      </c>
      <c r="M35" s="273">
        <v>1121</v>
      </c>
      <c r="N35" s="273">
        <v>366</v>
      </c>
      <c r="O35" s="319" t="s">
        <v>272</v>
      </c>
      <c r="P35" s="273">
        <v>0</v>
      </c>
      <c r="Q35" s="319" t="s">
        <v>272</v>
      </c>
      <c r="R35" s="274">
        <v>55266</v>
      </c>
    </row>
    <row r="36" spans="1:18" ht="15.75" x14ac:dyDescent="0.2">
      <c r="A36" s="68">
        <v>44866</v>
      </c>
      <c r="B36" s="273">
        <v>2909</v>
      </c>
      <c r="C36" s="273">
        <v>894</v>
      </c>
      <c r="D36" s="273">
        <v>3435</v>
      </c>
      <c r="E36" s="273">
        <v>1200</v>
      </c>
      <c r="F36" s="273">
        <v>10841</v>
      </c>
      <c r="G36" s="273">
        <v>8142</v>
      </c>
      <c r="H36" s="273">
        <v>26548</v>
      </c>
      <c r="I36" s="273">
        <v>0</v>
      </c>
      <c r="J36" s="273">
        <v>57</v>
      </c>
      <c r="K36" s="319" t="s">
        <v>272</v>
      </c>
      <c r="L36" s="273">
        <v>58</v>
      </c>
      <c r="M36" s="273">
        <v>1139</v>
      </c>
      <c r="N36" s="273">
        <v>378</v>
      </c>
      <c r="O36" s="273">
        <v>0</v>
      </c>
      <c r="P36" s="273">
        <v>0</v>
      </c>
      <c r="Q36" s="319" t="s">
        <v>272</v>
      </c>
      <c r="R36" s="274">
        <v>55618</v>
      </c>
    </row>
    <row r="37" spans="1:18" ht="15.75" x14ac:dyDescent="0.2">
      <c r="A37" s="68">
        <v>44896</v>
      </c>
      <c r="B37" s="273">
        <v>2923</v>
      </c>
      <c r="C37" s="273">
        <v>892</v>
      </c>
      <c r="D37" s="273">
        <v>3417</v>
      </c>
      <c r="E37" s="273">
        <v>1244</v>
      </c>
      <c r="F37" s="273">
        <v>10947</v>
      </c>
      <c r="G37" s="273">
        <v>8080</v>
      </c>
      <c r="H37" s="273">
        <v>26853</v>
      </c>
      <c r="I37" s="273">
        <v>0</v>
      </c>
      <c r="J37" s="273">
        <v>58</v>
      </c>
      <c r="K37" s="319" t="s">
        <v>272</v>
      </c>
      <c r="L37" s="273">
        <v>57</v>
      </c>
      <c r="M37" s="273">
        <v>1183</v>
      </c>
      <c r="N37" s="273">
        <v>397</v>
      </c>
      <c r="O37" s="273">
        <v>0</v>
      </c>
      <c r="P37" s="273">
        <v>0</v>
      </c>
      <c r="Q37" s="319" t="s">
        <v>272</v>
      </c>
      <c r="R37" s="274">
        <v>56066</v>
      </c>
    </row>
    <row r="38" spans="1:18" ht="15.75" x14ac:dyDescent="0.2">
      <c r="A38" s="68">
        <v>44927</v>
      </c>
      <c r="B38" s="273"/>
      <c r="C38" s="273"/>
      <c r="D38" s="273"/>
      <c r="E38" s="273"/>
      <c r="F38" s="273"/>
      <c r="G38" s="273"/>
      <c r="H38" s="273"/>
      <c r="I38" s="273"/>
      <c r="J38" s="273"/>
      <c r="K38" s="273"/>
      <c r="L38" s="273"/>
      <c r="M38" s="273"/>
      <c r="N38" s="273"/>
      <c r="O38" s="273"/>
      <c r="P38" s="273"/>
      <c r="Q38" s="273"/>
      <c r="R38" s="274"/>
    </row>
    <row r="39" spans="1:18" ht="15.75" x14ac:dyDescent="0.2">
      <c r="A39" s="68">
        <v>44958</v>
      </c>
      <c r="B39" s="273"/>
      <c r="C39" s="273"/>
      <c r="D39" s="273"/>
      <c r="E39" s="273"/>
      <c r="F39" s="273"/>
      <c r="G39" s="273"/>
      <c r="H39" s="273"/>
      <c r="I39" s="273"/>
      <c r="J39" s="273"/>
      <c r="K39" s="273"/>
      <c r="L39" s="273"/>
      <c r="M39" s="273"/>
      <c r="N39" s="273"/>
      <c r="O39" s="273"/>
      <c r="P39" s="273"/>
      <c r="Q39" s="273"/>
      <c r="R39" s="274"/>
    </row>
    <row r="40" spans="1:18" ht="15.75" x14ac:dyDescent="0.2">
      <c r="A40" s="68">
        <v>44986</v>
      </c>
      <c r="B40" s="273"/>
      <c r="C40" s="273"/>
      <c r="D40" s="273"/>
      <c r="E40" s="273"/>
      <c r="F40" s="273"/>
      <c r="G40" s="273"/>
      <c r="H40" s="273"/>
      <c r="I40" s="273"/>
      <c r="J40" s="273"/>
      <c r="K40" s="273"/>
      <c r="L40" s="273"/>
      <c r="M40" s="273"/>
      <c r="N40" s="273"/>
      <c r="O40" s="273"/>
      <c r="P40" s="273"/>
      <c r="Q40" s="273"/>
      <c r="R40" s="274"/>
    </row>
    <row r="41" spans="1:18" ht="15.75" x14ac:dyDescent="0.2">
      <c r="A41" s="68">
        <v>45017</v>
      </c>
      <c r="B41" s="273"/>
      <c r="C41" s="273"/>
      <c r="D41" s="273"/>
      <c r="E41" s="273"/>
      <c r="F41" s="273"/>
      <c r="G41" s="273"/>
      <c r="H41" s="273"/>
      <c r="I41" s="273"/>
      <c r="J41" s="273"/>
      <c r="K41" s="273"/>
      <c r="L41" s="273"/>
      <c r="M41" s="273"/>
      <c r="N41" s="273"/>
      <c r="O41" s="273"/>
      <c r="P41" s="273"/>
      <c r="Q41" s="273"/>
      <c r="R41" s="274"/>
    </row>
    <row r="42" spans="1:18" ht="15.75" x14ac:dyDescent="0.2">
      <c r="A42" s="68">
        <v>45047</v>
      </c>
      <c r="B42" s="273"/>
      <c r="C42" s="273"/>
      <c r="D42" s="273"/>
      <c r="E42" s="273"/>
      <c r="F42" s="273"/>
      <c r="G42" s="273"/>
      <c r="H42" s="273"/>
      <c r="I42" s="273"/>
      <c r="J42" s="273"/>
      <c r="K42" s="273"/>
      <c r="L42" s="273"/>
      <c r="M42" s="273"/>
      <c r="N42" s="273"/>
      <c r="O42" s="273"/>
      <c r="P42" s="273"/>
      <c r="Q42" s="273"/>
      <c r="R42" s="274"/>
    </row>
    <row r="43" spans="1:18" ht="16.5" thickBot="1" x14ac:dyDescent="0.25">
      <c r="A43" s="98">
        <v>45078</v>
      </c>
      <c r="B43" s="281"/>
      <c r="C43" s="281"/>
      <c r="D43" s="281"/>
      <c r="E43" s="281"/>
      <c r="F43" s="285"/>
      <c r="G43" s="285"/>
      <c r="H43" s="281"/>
      <c r="I43" s="281"/>
      <c r="J43" s="281"/>
      <c r="K43" s="281"/>
      <c r="L43" s="281"/>
      <c r="M43" s="281"/>
      <c r="N43" s="281"/>
      <c r="O43" s="281"/>
      <c r="P43" s="281"/>
      <c r="Q43" s="281"/>
      <c r="R43" s="282"/>
    </row>
    <row r="44" spans="1:18" ht="17.25" thickTop="1" thickBot="1" x14ac:dyDescent="0.3">
      <c r="A44" s="76" t="s">
        <v>271</v>
      </c>
      <c r="B44" s="277">
        <v>2898</v>
      </c>
      <c r="C44" s="277">
        <v>897</v>
      </c>
      <c r="D44" s="277">
        <v>3461</v>
      </c>
      <c r="E44" s="277">
        <v>1182</v>
      </c>
      <c r="F44" s="277">
        <v>10874</v>
      </c>
      <c r="G44" s="277">
        <v>8145</v>
      </c>
      <c r="H44" s="277">
        <v>26226</v>
      </c>
      <c r="I44" s="277">
        <v>0</v>
      </c>
      <c r="J44" s="277">
        <v>57</v>
      </c>
      <c r="K44" s="277">
        <v>0</v>
      </c>
      <c r="L44" s="277">
        <v>57</v>
      </c>
      <c r="M44" s="277">
        <v>1017</v>
      </c>
      <c r="N44" s="277">
        <v>355</v>
      </c>
      <c r="O44" s="277">
        <v>0</v>
      </c>
      <c r="P44" s="277">
        <v>0</v>
      </c>
      <c r="Q44" s="277">
        <v>0</v>
      </c>
      <c r="R44" s="278">
        <v>55169</v>
      </c>
    </row>
    <row r="45" spans="1:18" ht="16.5" hidden="1" thickBot="1" x14ac:dyDescent="0.25">
      <c r="A45" s="124" t="s">
        <v>85</v>
      </c>
      <c r="B45" s="283"/>
      <c r="C45" s="283"/>
      <c r="D45" s="283"/>
      <c r="E45" s="283"/>
      <c r="F45" s="283"/>
      <c r="G45" s="283"/>
      <c r="H45" s="283"/>
      <c r="I45" s="283"/>
      <c r="J45" s="283"/>
      <c r="K45" s="283"/>
      <c r="L45" s="283"/>
      <c r="M45" s="283"/>
      <c r="N45" s="283"/>
      <c r="O45" s="283"/>
      <c r="P45" s="283"/>
      <c r="Q45" s="283"/>
      <c r="R45" s="284"/>
    </row>
    <row r="46" spans="1:18" ht="15.75" hidden="1" x14ac:dyDescent="0.2">
      <c r="A46" s="74">
        <v>43282</v>
      </c>
      <c r="B46" s="279"/>
      <c r="C46" s="279"/>
      <c r="D46" s="279"/>
      <c r="E46" s="279"/>
      <c r="F46" s="279"/>
      <c r="G46" s="279"/>
      <c r="H46" s="279"/>
      <c r="I46" s="279"/>
      <c r="J46" s="279"/>
      <c r="K46" s="279"/>
      <c r="L46" s="279"/>
      <c r="M46" s="279"/>
      <c r="N46" s="279"/>
      <c r="O46" s="279"/>
      <c r="P46" s="279"/>
      <c r="Q46" s="497"/>
      <c r="R46" s="280"/>
    </row>
    <row r="47" spans="1:18" ht="15.75" hidden="1" x14ac:dyDescent="0.2">
      <c r="A47" s="68">
        <v>43313</v>
      </c>
      <c r="B47" s="273"/>
      <c r="C47" s="273"/>
      <c r="D47" s="273"/>
      <c r="E47" s="273"/>
      <c r="F47" s="273"/>
      <c r="G47" s="273"/>
      <c r="H47" s="273"/>
      <c r="I47" s="273"/>
      <c r="J47" s="273"/>
      <c r="K47" s="273"/>
      <c r="L47" s="273"/>
      <c r="M47" s="273"/>
      <c r="N47" s="273"/>
      <c r="O47" s="273"/>
      <c r="P47" s="273"/>
      <c r="Q47" s="273"/>
      <c r="R47" s="274"/>
    </row>
    <row r="48" spans="1:18" ht="15.75" hidden="1" x14ac:dyDescent="0.2">
      <c r="A48" s="68">
        <v>43344</v>
      </c>
      <c r="B48" s="273"/>
      <c r="C48" s="273"/>
      <c r="D48" s="273"/>
      <c r="E48" s="273"/>
      <c r="F48" s="273"/>
      <c r="G48" s="273"/>
      <c r="H48" s="273"/>
      <c r="I48" s="273"/>
      <c r="J48" s="273"/>
      <c r="K48" s="273"/>
      <c r="L48" s="273"/>
      <c r="M48" s="273"/>
      <c r="N48" s="273"/>
      <c r="O48" s="273"/>
      <c r="P48" s="273"/>
      <c r="Q48" s="273"/>
      <c r="R48" s="274"/>
    </row>
    <row r="49" spans="1:18" ht="15.75" hidden="1" x14ac:dyDescent="0.2">
      <c r="A49" s="68">
        <v>43374</v>
      </c>
      <c r="B49" s="273"/>
      <c r="C49" s="273"/>
      <c r="D49" s="273"/>
      <c r="E49" s="273"/>
      <c r="F49" s="273"/>
      <c r="G49" s="273"/>
      <c r="H49" s="273"/>
      <c r="I49" s="273"/>
      <c r="J49" s="273"/>
      <c r="K49" s="273"/>
      <c r="L49" s="273"/>
      <c r="M49" s="273"/>
      <c r="N49" s="273"/>
      <c r="O49" s="273"/>
      <c r="P49" s="273"/>
      <c r="Q49" s="273"/>
      <c r="R49" s="274"/>
    </row>
    <row r="50" spans="1:18" ht="15.75" hidden="1" x14ac:dyDescent="0.2">
      <c r="A50" s="68">
        <v>43405</v>
      </c>
      <c r="B50" s="273"/>
      <c r="C50" s="273"/>
      <c r="D50" s="273"/>
      <c r="E50" s="273"/>
      <c r="F50" s="273"/>
      <c r="G50" s="273"/>
      <c r="H50" s="273"/>
      <c r="I50" s="273"/>
      <c r="J50" s="273"/>
      <c r="K50" s="273"/>
      <c r="L50" s="273"/>
      <c r="M50" s="273"/>
      <c r="N50" s="273"/>
      <c r="O50" s="273"/>
      <c r="P50" s="273"/>
      <c r="Q50" s="273"/>
      <c r="R50" s="274"/>
    </row>
    <row r="51" spans="1:18" ht="15.75" hidden="1" x14ac:dyDescent="0.2">
      <c r="A51" s="68">
        <v>43435</v>
      </c>
      <c r="B51" s="273"/>
      <c r="C51" s="273"/>
      <c r="D51" s="273"/>
      <c r="E51" s="273"/>
      <c r="F51" s="273"/>
      <c r="G51" s="273"/>
      <c r="H51" s="273"/>
      <c r="I51" s="273"/>
      <c r="J51" s="273"/>
      <c r="K51" s="273"/>
      <c r="L51" s="273"/>
      <c r="M51" s="273"/>
      <c r="N51" s="273"/>
      <c r="O51" s="273"/>
      <c r="P51" s="273"/>
      <c r="Q51" s="273"/>
      <c r="R51" s="274"/>
    </row>
    <row r="52" spans="1:18" ht="15.75" hidden="1" x14ac:dyDescent="0.2">
      <c r="A52" s="68">
        <v>43466</v>
      </c>
      <c r="B52" s="273"/>
      <c r="C52" s="273"/>
      <c r="D52" s="273"/>
      <c r="E52" s="273"/>
      <c r="F52" s="273"/>
      <c r="G52" s="273"/>
      <c r="H52" s="273"/>
      <c r="I52" s="273"/>
      <c r="J52" s="273"/>
      <c r="K52" s="273"/>
      <c r="L52" s="273"/>
      <c r="M52" s="273"/>
      <c r="N52" s="273"/>
      <c r="O52" s="273"/>
      <c r="P52" s="273"/>
      <c r="Q52" s="273"/>
      <c r="R52" s="274"/>
    </row>
    <row r="53" spans="1:18" ht="15.75" hidden="1" x14ac:dyDescent="0.2">
      <c r="A53" s="68">
        <v>43497</v>
      </c>
      <c r="B53" s="273"/>
      <c r="C53" s="273"/>
      <c r="D53" s="273"/>
      <c r="E53" s="273"/>
      <c r="F53" s="273"/>
      <c r="G53" s="273"/>
      <c r="H53" s="273"/>
      <c r="I53" s="273"/>
      <c r="J53" s="273"/>
      <c r="K53" s="273"/>
      <c r="L53" s="273"/>
      <c r="M53" s="273"/>
      <c r="N53" s="273"/>
      <c r="O53" s="273"/>
      <c r="P53" s="273"/>
      <c r="Q53" s="273"/>
      <c r="R53" s="274"/>
    </row>
    <row r="54" spans="1:18" ht="15.75" hidden="1" x14ac:dyDescent="0.2">
      <c r="A54" s="68">
        <v>43525</v>
      </c>
      <c r="B54" s="273"/>
      <c r="C54" s="273"/>
      <c r="D54" s="273"/>
      <c r="E54" s="273"/>
      <c r="F54" s="273"/>
      <c r="G54" s="273"/>
      <c r="H54" s="273"/>
      <c r="I54" s="273"/>
      <c r="J54" s="273"/>
      <c r="K54" s="273"/>
      <c r="L54" s="273"/>
      <c r="M54" s="273"/>
      <c r="N54" s="273"/>
      <c r="O54" s="273"/>
      <c r="P54" s="273"/>
      <c r="Q54" s="273"/>
      <c r="R54" s="274"/>
    </row>
    <row r="55" spans="1:18" ht="15.75" hidden="1" x14ac:dyDescent="0.2">
      <c r="A55" s="68">
        <v>43556</v>
      </c>
      <c r="B55" s="273"/>
      <c r="C55" s="273"/>
      <c r="D55" s="273"/>
      <c r="E55" s="273"/>
      <c r="F55" s="273"/>
      <c r="G55" s="273"/>
      <c r="H55" s="273"/>
      <c r="I55" s="273"/>
      <c r="J55" s="273"/>
      <c r="K55" s="273"/>
      <c r="L55" s="273"/>
      <c r="M55" s="273"/>
      <c r="N55" s="273"/>
      <c r="O55" s="273"/>
      <c r="P55" s="273"/>
      <c r="Q55" s="273"/>
      <c r="R55" s="274"/>
    </row>
    <row r="56" spans="1:18" ht="15.75" hidden="1" x14ac:dyDescent="0.2">
      <c r="A56" s="68">
        <v>43586</v>
      </c>
      <c r="B56" s="273"/>
      <c r="C56" s="273"/>
      <c r="D56" s="273"/>
      <c r="E56" s="273"/>
      <c r="F56" s="273"/>
      <c r="G56" s="273"/>
      <c r="H56" s="273"/>
      <c r="I56" s="273"/>
      <c r="J56" s="273"/>
      <c r="K56" s="273"/>
      <c r="L56" s="273"/>
      <c r="M56" s="273"/>
      <c r="N56" s="273"/>
      <c r="O56" s="273"/>
      <c r="P56" s="273"/>
      <c r="Q56" s="273"/>
      <c r="R56" s="274"/>
    </row>
    <row r="57" spans="1:18" ht="16.5" hidden="1" thickBot="1" x14ac:dyDescent="0.25">
      <c r="A57" s="98">
        <v>43617</v>
      </c>
      <c r="B57" s="281"/>
      <c r="C57" s="281"/>
      <c r="D57" s="281"/>
      <c r="E57" s="281"/>
      <c r="F57" s="285"/>
      <c r="G57" s="285"/>
      <c r="H57" s="281"/>
      <c r="I57" s="281"/>
      <c r="J57" s="281"/>
      <c r="K57" s="281"/>
      <c r="L57" s="281"/>
      <c r="M57" s="281"/>
      <c r="N57" s="281"/>
      <c r="O57" s="281"/>
      <c r="P57" s="281"/>
      <c r="Q57" s="281"/>
      <c r="R57" s="282"/>
    </row>
    <row r="58" spans="1:18" ht="17.25" hidden="1" thickTop="1" thickBot="1" x14ac:dyDescent="0.3">
      <c r="A58" s="76" t="s">
        <v>90</v>
      </c>
      <c r="B58" s="277"/>
      <c r="C58" s="277"/>
      <c r="D58" s="277"/>
      <c r="E58" s="277"/>
      <c r="F58" s="277"/>
      <c r="G58" s="277"/>
      <c r="H58" s="277"/>
      <c r="I58" s="277"/>
      <c r="J58" s="277"/>
      <c r="K58" s="277"/>
      <c r="L58" s="277"/>
      <c r="M58" s="277"/>
      <c r="N58" s="277"/>
      <c r="O58" s="277"/>
      <c r="P58" s="277"/>
      <c r="Q58" s="277"/>
      <c r="R58" s="278"/>
    </row>
    <row r="59" spans="1:18" ht="16.5" thickBot="1" x14ac:dyDescent="0.25">
      <c r="A59" s="124" t="s">
        <v>53</v>
      </c>
      <c r="B59" s="283"/>
      <c r="C59" s="283"/>
      <c r="D59" s="283"/>
      <c r="E59" s="283"/>
      <c r="F59" s="283"/>
      <c r="G59" s="283"/>
      <c r="H59" s="283"/>
      <c r="I59" s="283"/>
      <c r="J59" s="283"/>
      <c r="K59" s="283"/>
      <c r="L59" s="283"/>
      <c r="M59" s="283"/>
      <c r="N59" s="283"/>
      <c r="O59" s="283"/>
      <c r="P59" s="283"/>
      <c r="Q59" s="283"/>
      <c r="R59" s="284"/>
    </row>
    <row r="60" spans="1:18" ht="15.75" x14ac:dyDescent="0.25">
      <c r="A60" s="74">
        <v>44743</v>
      </c>
      <c r="B60" s="279">
        <v>3444</v>
      </c>
      <c r="C60" s="279">
        <v>1059</v>
      </c>
      <c r="D60" s="279">
        <v>3338</v>
      </c>
      <c r="E60" s="279">
        <v>659</v>
      </c>
      <c r="F60" s="279">
        <v>12448</v>
      </c>
      <c r="G60" s="279">
        <v>6258</v>
      </c>
      <c r="H60" s="279">
        <v>45672</v>
      </c>
      <c r="I60" s="279">
        <v>0</v>
      </c>
      <c r="J60" s="279">
        <v>30187</v>
      </c>
      <c r="K60" s="279">
        <v>5866</v>
      </c>
      <c r="L60" s="279">
        <v>378</v>
      </c>
      <c r="M60" s="279">
        <v>1001</v>
      </c>
      <c r="N60" s="279">
        <v>240</v>
      </c>
      <c r="O60" s="502" t="s">
        <v>272</v>
      </c>
      <c r="P60" s="279">
        <v>0</v>
      </c>
      <c r="Q60" s="503" t="s">
        <v>272</v>
      </c>
      <c r="R60" s="280">
        <v>110557</v>
      </c>
    </row>
    <row r="61" spans="1:18" ht="15.75" x14ac:dyDescent="0.2">
      <c r="A61" s="68">
        <v>44774</v>
      </c>
      <c r="B61" s="273">
        <v>3420</v>
      </c>
      <c r="C61" s="273">
        <v>1066</v>
      </c>
      <c r="D61" s="273">
        <v>3323</v>
      </c>
      <c r="E61" s="273">
        <v>659</v>
      </c>
      <c r="F61" s="273">
        <v>12332</v>
      </c>
      <c r="G61" s="273">
        <v>6100</v>
      </c>
      <c r="H61" s="273">
        <v>45745</v>
      </c>
      <c r="I61" s="273">
        <v>0</v>
      </c>
      <c r="J61" s="273">
        <v>30496</v>
      </c>
      <c r="K61" s="273">
        <v>5478</v>
      </c>
      <c r="L61" s="273">
        <v>375</v>
      </c>
      <c r="M61" s="273">
        <v>1262</v>
      </c>
      <c r="N61" s="273">
        <v>269</v>
      </c>
      <c r="O61" s="319" t="s">
        <v>272</v>
      </c>
      <c r="P61" s="273">
        <v>0</v>
      </c>
      <c r="Q61" s="319" t="s">
        <v>272</v>
      </c>
      <c r="R61" s="274">
        <v>110529</v>
      </c>
    </row>
    <row r="62" spans="1:18" ht="15.75" x14ac:dyDescent="0.2">
      <c r="A62" s="68">
        <v>44805</v>
      </c>
      <c r="B62" s="273">
        <v>3426</v>
      </c>
      <c r="C62" s="273">
        <v>1062</v>
      </c>
      <c r="D62" s="273">
        <v>3301</v>
      </c>
      <c r="E62" s="273">
        <v>687</v>
      </c>
      <c r="F62" s="273">
        <v>12139</v>
      </c>
      <c r="G62" s="273">
        <v>6101</v>
      </c>
      <c r="H62" s="273">
        <v>45912</v>
      </c>
      <c r="I62" s="273">
        <v>0</v>
      </c>
      <c r="J62" s="273">
        <v>30367</v>
      </c>
      <c r="K62" s="273">
        <v>5553</v>
      </c>
      <c r="L62" s="273">
        <v>371</v>
      </c>
      <c r="M62" s="273">
        <v>1482</v>
      </c>
      <c r="N62" s="273">
        <v>298</v>
      </c>
      <c r="O62" s="319" t="s">
        <v>272</v>
      </c>
      <c r="P62" s="273">
        <v>0</v>
      </c>
      <c r="Q62" s="319" t="s">
        <v>272</v>
      </c>
      <c r="R62" s="274">
        <v>110706</v>
      </c>
    </row>
    <row r="63" spans="1:18" ht="15.75" x14ac:dyDescent="0.2">
      <c r="A63" s="68">
        <v>44835</v>
      </c>
      <c r="B63" s="273">
        <v>3426</v>
      </c>
      <c r="C63" s="273">
        <v>1063</v>
      </c>
      <c r="D63" s="273">
        <v>3292</v>
      </c>
      <c r="E63" s="273">
        <v>702</v>
      </c>
      <c r="F63" s="273">
        <v>12060</v>
      </c>
      <c r="G63" s="273">
        <v>6122</v>
      </c>
      <c r="H63" s="273">
        <v>45918</v>
      </c>
      <c r="I63" s="273">
        <v>0</v>
      </c>
      <c r="J63" s="273">
        <v>30181</v>
      </c>
      <c r="K63" s="273">
        <v>5584</v>
      </c>
      <c r="L63" s="273">
        <v>372</v>
      </c>
      <c r="M63" s="273">
        <v>1482</v>
      </c>
      <c r="N63" s="273">
        <v>302</v>
      </c>
      <c r="O63" s="319" t="s">
        <v>272</v>
      </c>
      <c r="P63" s="273">
        <v>0</v>
      </c>
      <c r="Q63" s="319" t="s">
        <v>272</v>
      </c>
      <c r="R63" s="274">
        <v>110512</v>
      </c>
    </row>
    <row r="64" spans="1:18" ht="15.75" x14ac:dyDescent="0.2">
      <c r="A64" s="68">
        <v>44866</v>
      </c>
      <c r="B64" s="273">
        <v>3442</v>
      </c>
      <c r="C64" s="273">
        <v>1061</v>
      </c>
      <c r="D64" s="273">
        <v>3269</v>
      </c>
      <c r="E64" s="273">
        <v>706</v>
      </c>
      <c r="F64" s="273">
        <v>12058</v>
      </c>
      <c r="G64" s="273">
        <v>6162</v>
      </c>
      <c r="H64" s="273">
        <v>46048</v>
      </c>
      <c r="I64" s="273">
        <v>0</v>
      </c>
      <c r="J64" s="273">
        <v>30145</v>
      </c>
      <c r="K64" s="273">
        <v>5548</v>
      </c>
      <c r="L64" s="273">
        <v>369</v>
      </c>
      <c r="M64" s="273">
        <v>1478</v>
      </c>
      <c r="N64" s="273">
        <v>318</v>
      </c>
      <c r="O64" s="319" t="s">
        <v>272</v>
      </c>
      <c r="P64" s="273">
        <v>0</v>
      </c>
      <c r="Q64" s="319">
        <v>0</v>
      </c>
      <c r="R64" s="274">
        <v>110606</v>
      </c>
    </row>
    <row r="65" spans="1:18" ht="15.75" x14ac:dyDescent="0.2">
      <c r="A65" s="68">
        <v>44896</v>
      </c>
      <c r="B65" s="273">
        <v>3424</v>
      </c>
      <c r="C65" s="273">
        <v>1061</v>
      </c>
      <c r="D65" s="273">
        <v>3270</v>
      </c>
      <c r="E65" s="273">
        <v>717</v>
      </c>
      <c r="F65" s="273">
        <v>12054</v>
      </c>
      <c r="G65" s="273">
        <v>6168</v>
      </c>
      <c r="H65" s="273">
        <v>46033</v>
      </c>
      <c r="I65" s="273">
        <v>0</v>
      </c>
      <c r="J65" s="273">
        <v>29982</v>
      </c>
      <c r="K65" s="273">
        <v>5597</v>
      </c>
      <c r="L65" s="273">
        <v>365</v>
      </c>
      <c r="M65" s="273">
        <v>1465</v>
      </c>
      <c r="N65" s="273">
        <v>335</v>
      </c>
      <c r="O65" s="319" t="s">
        <v>272</v>
      </c>
      <c r="P65" s="273">
        <v>0</v>
      </c>
      <c r="Q65" s="319" t="s">
        <v>272</v>
      </c>
      <c r="R65" s="274">
        <v>110477</v>
      </c>
    </row>
    <row r="66" spans="1:18" ht="15.75" x14ac:dyDescent="0.2">
      <c r="A66" s="68">
        <v>44927</v>
      </c>
      <c r="B66" s="273"/>
      <c r="C66" s="273"/>
      <c r="D66" s="273"/>
      <c r="E66" s="273"/>
      <c r="F66" s="273"/>
      <c r="G66" s="273"/>
      <c r="H66" s="273"/>
      <c r="I66" s="273"/>
      <c r="J66" s="273"/>
      <c r="K66" s="273"/>
      <c r="L66" s="273"/>
      <c r="M66" s="273"/>
      <c r="N66" s="273"/>
      <c r="O66" s="273"/>
      <c r="P66" s="273"/>
      <c r="Q66" s="273"/>
      <c r="R66" s="274"/>
    </row>
    <row r="67" spans="1:18" ht="15.75" x14ac:dyDescent="0.2">
      <c r="A67" s="68">
        <v>44958</v>
      </c>
      <c r="B67" s="273"/>
      <c r="C67" s="273"/>
      <c r="D67" s="273"/>
      <c r="E67" s="273"/>
      <c r="F67" s="273"/>
      <c r="G67" s="273"/>
      <c r="H67" s="273"/>
      <c r="I67" s="273"/>
      <c r="J67" s="273"/>
      <c r="K67" s="273"/>
      <c r="L67" s="273"/>
      <c r="M67" s="273"/>
      <c r="N67" s="273"/>
      <c r="O67" s="273"/>
      <c r="P67" s="273"/>
      <c r="Q67" s="273"/>
      <c r="R67" s="274"/>
    </row>
    <row r="68" spans="1:18" ht="15.75" x14ac:dyDescent="0.2">
      <c r="A68" s="68">
        <v>44986</v>
      </c>
      <c r="B68" s="273"/>
      <c r="C68" s="273"/>
      <c r="D68" s="273"/>
      <c r="E68" s="273"/>
      <c r="F68" s="273"/>
      <c r="G68" s="273"/>
      <c r="H68" s="273"/>
      <c r="I68" s="273"/>
      <c r="J68" s="273"/>
      <c r="K68" s="273"/>
      <c r="L68" s="273"/>
      <c r="M68" s="273"/>
      <c r="N68" s="273"/>
      <c r="O68" s="273"/>
      <c r="P68" s="273"/>
      <c r="Q68" s="273"/>
      <c r="R68" s="274"/>
    </row>
    <row r="69" spans="1:18" ht="15.75" x14ac:dyDescent="0.2">
      <c r="A69" s="68">
        <v>45017</v>
      </c>
      <c r="B69" s="273"/>
      <c r="C69" s="273"/>
      <c r="D69" s="273"/>
      <c r="E69" s="273"/>
      <c r="F69" s="273"/>
      <c r="G69" s="273"/>
      <c r="H69" s="273"/>
      <c r="I69" s="273"/>
      <c r="J69" s="273"/>
      <c r="K69" s="273"/>
      <c r="L69" s="273"/>
      <c r="M69" s="273"/>
      <c r="N69" s="273"/>
      <c r="O69" s="273"/>
      <c r="P69" s="273"/>
      <c r="Q69" s="273"/>
      <c r="R69" s="274"/>
    </row>
    <row r="70" spans="1:18" ht="15.75" x14ac:dyDescent="0.2">
      <c r="A70" s="68">
        <v>45047</v>
      </c>
      <c r="B70" s="273"/>
      <c r="C70" s="273"/>
      <c r="D70" s="273"/>
      <c r="E70" s="273"/>
      <c r="F70" s="273"/>
      <c r="G70" s="273"/>
      <c r="H70" s="273"/>
      <c r="I70" s="273"/>
      <c r="J70" s="273"/>
      <c r="K70" s="273"/>
      <c r="L70" s="273"/>
      <c r="M70" s="273"/>
      <c r="N70" s="273"/>
      <c r="O70" s="273"/>
      <c r="P70" s="273"/>
      <c r="Q70" s="273"/>
      <c r="R70" s="274"/>
    </row>
    <row r="71" spans="1:18" ht="16.5" thickBot="1" x14ac:dyDescent="0.25">
      <c r="A71" s="98">
        <v>45078</v>
      </c>
      <c r="B71" s="281"/>
      <c r="C71" s="281"/>
      <c r="D71" s="281"/>
      <c r="E71" s="281"/>
      <c r="F71" s="281"/>
      <c r="G71" s="281"/>
      <c r="H71" s="281"/>
      <c r="I71" s="281"/>
      <c r="J71" s="281"/>
      <c r="K71" s="281"/>
      <c r="L71" s="281"/>
      <c r="M71" s="281"/>
      <c r="N71" s="281"/>
      <c r="O71" s="281"/>
      <c r="P71" s="281"/>
      <c r="Q71" s="281"/>
      <c r="R71" s="282"/>
    </row>
    <row r="72" spans="1:18" ht="17.25" thickTop="1" thickBot="1" x14ac:dyDescent="0.3">
      <c r="A72" s="76" t="s">
        <v>271</v>
      </c>
      <c r="B72" s="277">
        <v>3430</v>
      </c>
      <c r="C72" s="277">
        <v>1062</v>
      </c>
      <c r="D72" s="277">
        <v>3298</v>
      </c>
      <c r="E72" s="277">
        <v>688</v>
      </c>
      <c r="F72" s="277">
        <v>12182</v>
      </c>
      <c r="G72" s="277">
        <v>6152</v>
      </c>
      <c r="H72" s="277">
        <v>45888</v>
      </c>
      <c r="I72" s="277">
        <v>0</v>
      </c>
      <c r="J72" s="277">
        <v>30226</v>
      </c>
      <c r="K72" s="277">
        <v>5604</v>
      </c>
      <c r="L72" s="277">
        <v>372</v>
      </c>
      <c r="M72" s="277">
        <v>1362</v>
      </c>
      <c r="N72" s="277">
        <v>294</v>
      </c>
      <c r="O72" s="277">
        <v>0</v>
      </c>
      <c r="P72" s="277">
        <v>0</v>
      </c>
      <c r="Q72" s="277">
        <v>0</v>
      </c>
      <c r="R72" s="278">
        <v>110558</v>
      </c>
    </row>
    <row r="73" spans="1:18" ht="16.5" thickBot="1" x14ac:dyDescent="0.25">
      <c r="A73" s="124" t="s">
        <v>109</v>
      </c>
      <c r="B73" s="283"/>
      <c r="C73" s="283"/>
      <c r="D73" s="283"/>
      <c r="E73" s="283"/>
      <c r="F73" s="283"/>
      <c r="G73" s="283"/>
      <c r="H73" s="283"/>
      <c r="I73" s="283"/>
      <c r="J73" s="283"/>
      <c r="K73" s="283"/>
      <c r="L73" s="283"/>
      <c r="M73" s="283"/>
      <c r="N73" s="283"/>
      <c r="O73" s="283"/>
      <c r="P73" s="283"/>
      <c r="Q73" s="283"/>
      <c r="R73" s="284"/>
    </row>
    <row r="74" spans="1:18" ht="15.75" x14ac:dyDescent="0.2">
      <c r="A74" s="74">
        <v>44743</v>
      </c>
      <c r="B74" s="279">
        <v>4219</v>
      </c>
      <c r="C74" s="279">
        <v>551</v>
      </c>
      <c r="D74" s="279">
        <v>170</v>
      </c>
      <c r="E74" s="279">
        <v>0</v>
      </c>
      <c r="F74" s="279">
        <v>0</v>
      </c>
      <c r="G74" s="279">
        <v>0</v>
      </c>
      <c r="H74" s="279">
        <v>0</v>
      </c>
      <c r="I74" s="279">
        <v>0</v>
      </c>
      <c r="J74" s="279">
        <v>0</v>
      </c>
      <c r="K74" s="279">
        <v>0</v>
      </c>
      <c r="L74" s="279">
        <v>0</v>
      </c>
      <c r="M74" s="279">
        <v>0</v>
      </c>
      <c r="N74" s="279">
        <v>0</v>
      </c>
      <c r="O74" s="279">
        <v>0</v>
      </c>
      <c r="P74" s="279">
        <v>0</v>
      </c>
      <c r="Q74" s="497">
        <v>0</v>
      </c>
      <c r="R74" s="280">
        <v>4940</v>
      </c>
    </row>
    <row r="75" spans="1:18" ht="15.75" x14ac:dyDescent="0.2">
      <c r="A75" s="68">
        <v>44774</v>
      </c>
      <c r="B75" s="273">
        <v>4196</v>
      </c>
      <c r="C75" s="273">
        <v>550</v>
      </c>
      <c r="D75" s="273">
        <v>164</v>
      </c>
      <c r="E75" s="273">
        <v>0</v>
      </c>
      <c r="F75" s="273">
        <v>0</v>
      </c>
      <c r="G75" s="273">
        <v>0</v>
      </c>
      <c r="H75" s="273">
        <v>0</v>
      </c>
      <c r="I75" s="273">
        <v>0</v>
      </c>
      <c r="J75" s="273">
        <v>0</v>
      </c>
      <c r="K75" s="273">
        <v>0</v>
      </c>
      <c r="L75" s="273">
        <v>0</v>
      </c>
      <c r="M75" s="273">
        <v>0</v>
      </c>
      <c r="N75" s="273">
        <v>0</v>
      </c>
      <c r="O75" s="273">
        <v>0</v>
      </c>
      <c r="P75" s="273">
        <v>0</v>
      </c>
      <c r="Q75" s="273">
        <v>0</v>
      </c>
      <c r="R75" s="274">
        <v>4910</v>
      </c>
    </row>
    <row r="76" spans="1:18" ht="15.75" x14ac:dyDescent="0.2">
      <c r="A76" s="68">
        <v>44805</v>
      </c>
      <c r="B76" s="273">
        <v>4193</v>
      </c>
      <c r="C76" s="273">
        <v>548</v>
      </c>
      <c r="D76" s="273">
        <v>160</v>
      </c>
      <c r="E76" s="273">
        <v>0</v>
      </c>
      <c r="F76" s="273">
        <v>0</v>
      </c>
      <c r="G76" s="273">
        <v>0</v>
      </c>
      <c r="H76" s="273">
        <v>0</v>
      </c>
      <c r="I76" s="273">
        <v>0</v>
      </c>
      <c r="J76" s="273">
        <v>0</v>
      </c>
      <c r="K76" s="273">
        <v>0</v>
      </c>
      <c r="L76" s="273">
        <v>0</v>
      </c>
      <c r="M76" s="273">
        <v>0</v>
      </c>
      <c r="N76" s="273">
        <v>0</v>
      </c>
      <c r="O76" s="273">
        <v>0</v>
      </c>
      <c r="P76" s="273">
        <v>0</v>
      </c>
      <c r="Q76" s="273">
        <v>0</v>
      </c>
      <c r="R76" s="274">
        <v>4901</v>
      </c>
    </row>
    <row r="77" spans="1:18" ht="15.75" x14ac:dyDescent="0.2">
      <c r="A77" s="68">
        <v>44835</v>
      </c>
      <c r="B77" s="273">
        <v>4160</v>
      </c>
      <c r="C77" s="273">
        <v>552</v>
      </c>
      <c r="D77" s="273">
        <v>155</v>
      </c>
      <c r="E77" s="273">
        <v>0</v>
      </c>
      <c r="F77" s="273">
        <v>0</v>
      </c>
      <c r="G77" s="273">
        <v>0</v>
      </c>
      <c r="H77" s="273">
        <v>0</v>
      </c>
      <c r="I77" s="273">
        <v>0</v>
      </c>
      <c r="J77" s="273">
        <v>0</v>
      </c>
      <c r="K77" s="273">
        <v>0</v>
      </c>
      <c r="L77" s="273">
        <v>0</v>
      </c>
      <c r="M77" s="273">
        <v>0</v>
      </c>
      <c r="N77" s="273">
        <v>0</v>
      </c>
      <c r="O77" s="273">
        <v>0</v>
      </c>
      <c r="P77" s="273">
        <v>0</v>
      </c>
      <c r="Q77" s="273">
        <v>0</v>
      </c>
      <c r="R77" s="274">
        <v>4867</v>
      </c>
    </row>
    <row r="78" spans="1:18" ht="15.75" x14ac:dyDescent="0.2">
      <c r="A78" s="68">
        <v>44866</v>
      </c>
      <c r="B78" s="273">
        <v>4142</v>
      </c>
      <c r="C78" s="273">
        <v>549</v>
      </c>
      <c r="D78" s="273">
        <v>153</v>
      </c>
      <c r="E78" s="273">
        <v>0</v>
      </c>
      <c r="F78" s="273">
        <v>0</v>
      </c>
      <c r="G78" s="273">
        <v>0</v>
      </c>
      <c r="H78" s="273">
        <v>0</v>
      </c>
      <c r="I78" s="273">
        <v>0</v>
      </c>
      <c r="J78" s="273">
        <v>0</v>
      </c>
      <c r="K78" s="273">
        <v>0</v>
      </c>
      <c r="L78" s="273">
        <v>0</v>
      </c>
      <c r="M78" s="273">
        <v>0</v>
      </c>
      <c r="N78" s="273">
        <v>0</v>
      </c>
      <c r="O78" s="273">
        <v>0</v>
      </c>
      <c r="P78" s="273">
        <v>0</v>
      </c>
      <c r="Q78" s="273">
        <v>0</v>
      </c>
      <c r="R78" s="274">
        <v>4844</v>
      </c>
    </row>
    <row r="79" spans="1:18" ht="15.75" x14ac:dyDescent="0.2">
      <c r="A79" s="68">
        <v>44896</v>
      </c>
      <c r="B79" s="273">
        <v>4107</v>
      </c>
      <c r="C79" s="273">
        <v>531</v>
      </c>
      <c r="D79" s="273">
        <v>152</v>
      </c>
      <c r="E79" s="273">
        <v>0</v>
      </c>
      <c r="F79" s="273">
        <v>0</v>
      </c>
      <c r="G79" s="273">
        <v>0</v>
      </c>
      <c r="H79" s="273">
        <v>0</v>
      </c>
      <c r="I79" s="273">
        <v>0</v>
      </c>
      <c r="J79" s="273">
        <v>0</v>
      </c>
      <c r="K79" s="273">
        <v>0</v>
      </c>
      <c r="L79" s="273">
        <v>0</v>
      </c>
      <c r="M79" s="273">
        <v>0</v>
      </c>
      <c r="N79" s="273">
        <v>0</v>
      </c>
      <c r="O79" s="273">
        <v>0</v>
      </c>
      <c r="P79" s="273">
        <v>0</v>
      </c>
      <c r="Q79" s="273">
        <v>0</v>
      </c>
      <c r="R79" s="274">
        <v>4790</v>
      </c>
    </row>
    <row r="80" spans="1:18" ht="15.75" x14ac:dyDescent="0.2">
      <c r="A80" s="68">
        <v>44927</v>
      </c>
      <c r="B80" s="273"/>
      <c r="C80" s="273"/>
      <c r="D80" s="273"/>
      <c r="E80" s="273"/>
      <c r="F80" s="273"/>
      <c r="G80" s="273"/>
      <c r="H80" s="273"/>
      <c r="I80" s="273"/>
      <c r="J80" s="273"/>
      <c r="K80" s="273"/>
      <c r="L80" s="273"/>
      <c r="M80" s="273"/>
      <c r="N80" s="273"/>
      <c r="O80" s="273"/>
      <c r="P80" s="273"/>
      <c r="Q80" s="273"/>
      <c r="R80" s="274"/>
    </row>
    <row r="81" spans="1:18" ht="15.75" x14ac:dyDescent="0.2">
      <c r="A81" s="68">
        <v>44958</v>
      </c>
      <c r="B81" s="273"/>
      <c r="C81" s="273"/>
      <c r="D81" s="273"/>
      <c r="E81" s="273"/>
      <c r="F81" s="273"/>
      <c r="G81" s="273"/>
      <c r="H81" s="273"/>
      <c r="I81" s="273"/>
      <c r="J81" s="273"/>
      <c r="K81" s="273"/>
      <c r="L81" s="273"/>
      <c r="M81" s="273"/>
      <c r="N81" s="273"/>
      <c r="O81" s="273"/>
      <c r="P81" s="273"/>
      <c r="Q81" s="273"/>
      <c r="R81" s="274"/>
    </row>
    <row r="82" spans="1:18" ht="15.75" x14ac:dyDescent="0.2">
      <c r="A82" s="68">
        <v>44986</v>
      </c>
      <c r="B82" s="273"/>
      <c r="C82" s="273"/>
      <c r="D82" s="273"/>
      <c r="E82" s="273"/>
      <c r="F82" s="273"/>
      <c r="G82" s="273"/>
      <c r="H82" s="273"/>
      <c r="I82" s="273"/>
      <c r="J82" s="273"/>
      <c r="K82" s="273"/>
      <c r="L82" s="273"/>
      <c r="M82" s="273"/>
      <c r="N82" s="273"/>
      <c r="O82" s="273"/>
      <c r="P82" s="273"/>
      <c r="Q82" s="273"/>
      <c r="R82" s="274"/>
    </row>
    <row r="83" spans="1:18" ht="15.75" x14ac:dyDescent="0.2">
      <c r="A83" s="68">
        <v>45017</v>
      </c>
      <c r="B83" s="273"/>
      <c r="C83" s="273"/>
      <c r="D83" s="273"/>
      <c r="E83" s="273"/>
      <c r="F83" s="273"/>
      <c r="G83" s="273"/>
      <c r="H83" s="273"/>
      <c r="I83" s="273"/>
      <c r="J83" s="273"/>
      <c r="K83" s="273"/>
      <c r="L83" s="273"/>
      <c r="M83" s="273"/>
      <c r="N83" s="273"/>
      <c r="O83" s="273"/>
      <c r="P83" s="273"/>
      <c r="Q83" s="273"/>
      <c r="R83" s="274"/>
    </row>
    <row r="84" spans="1:18" ht="15.75" x14ac:dyDescent="0.2">
      <c r="A84" s="68">
        <v>45047</v>
      </c>
      <c r="B84" s="273"/>
      <c r="C84" s="273"/>
      <c r="D84" s="273"/>
      <c r="E84" s="273"/>
      <c r="F84" s="273"/>
      <c r="G84" s="273"/>
      <c r="H84" s="273"/>
      <c r="I84" s="273"/>
      <c r="J84" s="273"/>
      <c r="K84" s="273"/>
      <c r="L84" s="273"/>
      <c r="M84" s="273"/>
      <c r="N84" s="273"/>
      <c r="O84" s="273"/>
      <c r="P84" s="273"/>
      <c r="Q84" s="273"/>
      <c r="R84" s="274"/>
    </row>
    <row r="85" spans="1:18" ht="16.5" thickBot="1" x14ac:dyDescent="0.25">
      <c r="A85" s="98">
        <v>45078</v>
      </c>
      <c r="B85" s="281"/>
      <c r="C85" s="281"/>
      <c r="D85" s="281"/>
      <c r="E85" s="281"/>
      <c r="F85" s="281"/>
      <c r="G85" s="281"/>
      <c r="H85" s="281"/>
      <c r="I85" s="281"/>
      <c r="J85" s="281"/>
      <c r="K85" s="281"/>
      <c r="L85" s="281"/>
      <c r="M85" s="281"/>
      <c r="N85" s="281"/>
      <c r="O85" s="281"/>
      <c r="P85" s="281"/>
      <c r="Q85" s="281"/>
      <c r="R85" s="282"/>
    </row>
    <row r="86" spans="1:18" ht="17.25" thickTop="1" thickBot="1" x14ac:dyDescent="0.3">
      <c r="A86" s="76" t="s">
        <v>271</v>
      </c>
      <c r="B86" s="277">
        <v>4169</v>
      </c>
      <c r="C86" s="277">
        <v>547</v>
      </c>
      <c r="D86" s="277">
        <v>159</v>
      </c>
      <c r="E86" s="277">
        <v>0</v>
      </c>
      <c r="F86" s="277">
        <v>0</v>
      </c>
      <c r="G86" s="277">
        <v>0</v>
      </c>
      <c r="H86" s="277">
        <v>0</v>
      </c>
      <c r="I86" s="277">
        <v>0</v>
      </c>
      <c r="J86" s="277">
        <v>0</v>
      </c>
      <c r="K86" s="277">
        <v>0</v>
      </c>
      <c r="L86" s="277">
        <v>0</v>
      </c>
      <c r="M86" s="277">
        <v>0</v>
      </c>
      <c r="N86" s="277">
        <v>0</v>
      </c>
      <c r="O86" s="277">
        <v>0</v>
      </c>
      <c r="P86" s="277">
        <v>0</v>
      </c>
      <c r="Q86" s="277">
        <v>0</v>
      </c>
      <c r="R86" s="278">
        <v>4875</v>
      </c>
    </row>
    <row r="87" spans="1:18" ht="62.25" hidden="1" customHeight="1" thickBot="1" x14ac:dyDescent="0.25">
      <c r="A87" s="95">
        <v>0</v>
      </c>
      <c r="B87" s="286" t="s">
        <v>34</v>
      </c>
      <c r="C87" s="286" t="s">
        <v>35</v>
      </c>
      <c r="D87" s="286" t="s">
        <v>36</v>
      </c>
      <c r="E87" s="286" t="s">
        <v>23</v>
      </c>
      <c r="F87" s="286" t="s">
        <v>37</v>
      </c>
      <c r="G87" s="286" t="s">
        <v>38</v>
      </c>
      <c r="H87" s="286" t="s">
        <v>39</v>
      </c>
      <c r="I87" s="286" t="s">
        <v>1</v>
      </c>
      <c r="J87" s="286" t="s">
        <v>44</v>
      </c>
      <c r="K87" s="286" t="s">
        <v>40</v>
      </c>
      <c r="L87" s="286" t="s">
        <v>2</v>
      </c>
      <c r="M87" s="286" t="s">
        <v>41</v>
      </c>
      <c r="N87" s="286" t="s">
        <v>42</v>
      </c>
      <c r="O87" s="286" t="s">
        <v>43</v>
      </c>
      <c r="P87" s="286" t="s">
        <v>7</v>
      </c>
      <c r="Q87" s="286"/>
      <c r="R87" s="287" t="s">
        <v>0</v>
      </c>
    </row>
    <row r="88" spans="1:18" ht="19.5" thickBot="1" x14ac:dyDescent="0.25">
      <c r="A88" s="124" t="s">
        <v>108</v>
      </c>
      <c r="B88" s="283"/>
      <c r="C88" s="283"/>
      <c r="D88" s="283"/>
      <c r="E88" s="283"/>
      <c r="F88" s="283"/>
      <c r="G88" s="283"/>
      <c r="H88" s="283"/>
      <c r="I88" s="283"/>
      <c r="J88" s="283"/>
      <c r="K88" s="283"/>
      <c r="L88" s="283"/>
      <c r="M88" s="283"/>
      <c r="N88" s="283"/>
      <c r="O88" s="283"/>
      <c r="P88" s="283"/>
      <c r="Q88" s="283"/>
      <c r="R88" s="284"/>
    </row>
    <row r="89" spans="1:18" ht="15.75" x14ac:dyDescent="0.2">
      <c r="A89" s="74">
        <v>44743</v>
      </c>
      <c r="B89" s="279">
        <v>45504</v>
      </c>
      <c r="C89" s="279">
        <v>13305</v>
      </c>
      <c r="D89" s="279">
        <v>65497</v>
      </c>
      <c r="E89" s="279">
        <v>16625</v>
      </c>
      <c r="F89" s="279">
        <v>197887</v>
      </c>
      <c r="G89" s="279">
        <v>104601</v>
      </c>
      <c r="H89" s="279">
        <v>500232</v>
      </c>
      <c r="I89" s="279">
        <v>126</v>
      </c>
      <c r="J89" s="279">
        <v>486861</v>
      </c>
      <c r="K89" s="279">
        <v>81200</v>
      </c>
      <c r="L89" s="279">
        <v>19296</v>
      </c>
      <c r="M89" s="279">
        <v>15635</v>
      </c>
      <c r="N89" s="279">
        <v>4831</v>
      </c>
      <c r="O89" s="279">
        <v>56</v>
      </c>
      <c r="P89" s="279">
        <v>0</v>
      </c>
      <c r="Q89" s="497">
        <v>115</v>
      </c>
      <c r="R89" s="280">
        <v>1551656</v>
      </c>
    </row>
    <row r="90" spans="1:18" ht="15.75" x14ac:dyDescent="0.2">
      <c r="A90" s="68">
        <v>44774</v>
      </c>
      <c r="B90" s="273">
        <v>45724</v>
      </c>
      <c r="C90" s="273">
        <v>13278</v>
      </c>
      <c r="D90" s="273">
        <v>65506</v>
      </c>
      <c r="E90" s="273">
        <v>16765</v>
      </c>
      <c r="F90" s="273">
        <v>196579</v>
      </c>
      <c r="G90" s="273">
        <v>103596</v>
      </c>
      <c r="H90" s="273">
        <v>504070</v>
      </c>
      <c r="I90" s="273">
        <v>128</v>
      </c>
      <c r="J90" s="273">
        <v>495608</v>
      </c>
      <c r="K90" s="273">
        <v>75184</v>
      </c>
      <c r="L90" s="273">
        <v>19318</v>
      </c>
      <c r="M90" s="273">
        <v>20282</v>
      </c>
      <c r="N90" s="273">
        <v>5461</v>
      </c>
      <c r="O90" s="273">
        <v>31</v>
      </c>
      <c r="P90" s="273">
        <v>0</v>
      </c>
      <c r="Q90" s="273">
        <v>55</v>
      </c>
      <c r="R90" s="274">
        <v>1561530</v>
      </c>
    </row>
    <row r="91" spans="1:18" ht="15.75" x14ac:dyDescent="0.2">
      <c r="A91" s="68">
        <v>44805</v>
      </c>
      <c r="B91" s="273">
        <v>45899</v>
      </c>
      <c r="C91" s="273">
        <v>13287</v>
      </c>
      <c r="D91" s="273">
        <v>65470</v>
      </c>
      <c r="E91" s="273">
        <v>17063</v>
      </c>
      <c r="F91" s="273">
        <v>194084</v>
      </c>
      <c r="G91" s="273">
        <v>103177</v>
      </c>
      <c r="H91" s="273">
        <v>507904</v>
      </c>
      <c r="I91" s="273">
        <v>132</v>
      </c>
      <c r="J91" s="273">
        <v>497042</v>
      </c>
      <c r="K91" s="273">
        <v>75847</v>
      </c>
      <c r="L91" s="273">
        <v>19419</v>
      </c>
      <c r="M91" s="273">
        <v>24816</v>
      </c>
      <c r="N91" s="273">
        <v>6065</v>
      </c>
      <c r="O91" s="273">
        <v>33</v>
      </c>
      <c r="P91" s="273">
        <v>0</v>
      </c>
      <c r="Q91" s="273">
        <v>63</v>
      </c>
      <c r="R91" s="274">
        <v>1570238</v>
      </c>
    </row>
    <row r="92" spans="1:18" ht="15.75" x14ac:dyDescent="0.2">
      <c r="A92" s="68">
        <v>44835</v>
      </c>
      <c r="B92" s="273">
        <v>46142</v>
      </c>
      <c r="C92" s="273">
        <v>13296</v>
      </c>
      <c r="D92" s="273">
        <v>65532</v>
      </c>
      <c r="E92" s="273">
        <v>17250</v>
      </c>
      <c r="F92" s="273">
        <v>194571</v>
      </c>
      <c r="G92" s="273">
        <v>103586</v>
      </c>
      <c r="H92" s="273">
        <v>512571</v>
      </c>
      <c r="I92" s="273">
        <v>129</v>
      </c>
      <c r="J92" s="273">
        <v>497842</v>
      </c>
      <c r="K92" s="273">
        <v>76782</v>
      </c>
      <c r="L92" s="273">
        <v>19434</v>
      </c>
      <c r="M92" s="273">
        <v>25209</v>
      </c>
      <c r="N92" s="273">
        <v>6339</v>
      </c>
      <c r="O92" s="319" t="s">
        <v>272</v>
      </c>
      <c r="P92" s="273">
        <v>0</v>
      </c>
      <c r="Q92" s="273">
        <v>67</v>
      </c>
      <c r="R92" s="274">
        <v>1578709</v>
      </c>
    </row>
    <row r="93" spans="1:18" ht="15.75" x14ac:dyDescent="0.2">
      <c r="A93" s="68">
        <v>44866</v>
      </c>
      <c r="B93" s="273">
        <v>46342</v>
      </c>
      <c r="C93" s="273">
        <v>13341</v>
      </c>
      <c r="D93" s="273">
        <v>65456</v>
      </c>
      <c r="E93" s="273">
        <v>17392</v>
      </c>
      <c r="F93" s="273">
        <v>194978</v>
      </c>
      <c r="G93" s="273">
        <v>104671</v>
      </c>
      <c r="H93" s="273">
        <v>517871</v>
      </c>
      <c r="I93" s="273">
        <v>131</v>
      </c>
      <c r="J93" s="273">
        <v>499466</v>
      </c>
      <c r="K93" s="273">
        <v>77492</v>
      </c>
      <c r="L93" s="273">
        <v>19423</v>
      </c>
      <c r="M93" s="273">
        <v>25577</v>
      </c>
      <c r="N93" s="273">
        <v>6649</v>
      </c>
      <c r="O93" s="319" t="s">
        <v>272</v>
      </c>
      <c r="P93" s="273">
        <v>0</v>
      </c>
      <c r="Q93" s="273">
        <v>53</v>
      </c>
      <c r="R93" s="274">
        <v>1588803</v>
      </c>
    </row>
    <row r="94" spans="1:18" ht="15.75" x14ac:dyDescent="0.2">
      <c r="A94" s="68">
        <v>44896</v>
      </c>
      <c r="B94" s="273">
        <v>46464</v>
      </c>
      <c r="C94" s="273">
        <v>13375</v>
      </c>
      <c r="D94" s="273">
        <v>65456</v>
      </c>
      <c r="E94" s="273">
        <v>17831</v>
      </c>
      <c r="F94" s="273">
        <v>196341</v>
      </c>
      <c r="G94" s="273">
        <v>104796</v>
      </c>
      <c r="H94" s="273">
        <v>523237</v>
      </c>
      <c r="I94" s="273">
        <v>134</v>
      </c>
      <c r="J94" s="273">
        <v>500875</v>
      </c>
      <c r="K94" s="273">
        <v>78308</v>
      </c>
      <c r="L94" s="273">
        <v>19397</v>
      </c>
      <c r="M94" s="273">
        <v>25993</v>
      </c>
      <c r="N94" s="273">
        <v>6912</v>
      </c>
      <c r="O94" s="319" t="s">
        <v>272</v>
      </c>
      <c r="P94" s="273">
        <v>0</v>
      </c>
      <c r="Q94" s="273">
        <v>62</v>
      </c>
      <c r="R94" s="274">
        <v>1599139</v>
      </c>
    </row>
    <row r="95" spans="1:18" ht="15.75" x14ac:dyDescent="0.2">
      <c r="A95" s="68">
        <v>44927</v>
      </c>
      <c r="B95" s="273"/>
      <c r="C95" s="273"/>
      <c r="D95" s="273"/>
      <c r="E95" s="273"/>
      <c r="F95" s="273"/>
      <c r="G95" s="273"/>
      <c r="H95" s="273"/>
      <c r="I95" s="273"/>
      <c r="J95" s="273"/>
      <c r="K95" s="273"/>
      <c r="L95" s="273"/>
      <c r="M95" s="273"/>
      <c r="N95" s="273"/>
      <c r="O95" s="273"/>
      <c r="P95" s="273"/>
      <c r="Q95" s="273"/>
      <c r="R95" s="274"/>
    </row>
    <row r="96" spans="1:18" ht="15.75" x14ac:dyDescent="0.2">
      <c r="A96" s="68">
        <v>44958</v>
      </c>
      <c r="B96" s="273"/>
      <c r="C96" s="273"/>
      <c r="D96" s="273"/>
      <c r="E96" s="273"/>
      <c r="F96" s="273"/>
      <c r="G96" s="273"/>
      <c r="H96" s="273"/>
      <c r="I96" s="273"/>
      <c r="J96" s="273"/>
      <c r="K96" s="273"/>
      <c r="L96" s="273"/>
      <c r="M96" s="273"/>
      <c r="N96" s="273"/>
      <c r="O96" s="273"/>
      <c r="P96" s="273"/>
      <c r="Q96" s="273"/>
      <c r="R96" s="274"/>
    </row>
    <row r="97" spans="1:18" ht="15.75" x14ac:dyDescent="0.2">
      <c r="A97" s="68">
        <v>44986</v>
      </c>
      <c r="B97" s="273"/>
      <c r="C97" s="273"/>
      <c r="D97" s="273"/>
      <c r="E97" s="273"/>
      <c r="F97" s="273"/>
      <c r="G97" s="273"/>
      <c r="H97" s="273"/>
      <c r="I97" s="273"/>
      <c r="J97" s="273"/>
      <c r="K97" s="273"/>
      <c r="L97" s="273"/>
      <c r="M97" s="273"/>
      <c r="N97" s="273"/>
      <c r="O97" s="273"/>
      <c r="P97" s="273"/>
      <c r="Q97" s="273"/>
      <c r="R97" s="274"/>
    </row>
    <row r="98" spans="1:18" ht="15.75" x14ac:dyDescent="0.2">
      <c r="A98" s="68">
        <v>45017</v>
      </c>
      <c r="B98" s="273"/>
      <c r="C98" s="273"/>
      <c r="D98" s="273"/>
      <c r="E98" s="273"/>
      <c r="F98" s="273"/>
      <c r="G98" s="273"/>
      <c r="H98" s="273"/>
      <c r="I98" s="273"/>
      <c r="J98" s="273"/>
      <c r="K98" s="273"/>
      <c r="L98" s="273"/>
      <c r="M98" s="273"/>
      <c r="N98" s="273"/>
      <c r="O98" s="273"/>
      <c r="P98" s="273"/>
      <c r="Q98" s="273"/>
      <c r="R98" s="274"/>
    </row>
    <row r="99" spans="1:18" ht="15.75" x14ac:dyDescent="0.2">
      <c r="A99" s="68">
        <v>45047</v>
      </c>
      <c r="B99" s="273"/>
      <c r="C99" s="273"/>
      <c r="D99" s="273"/>
      <c r="E99" s="273"/>
      <c r="F99" s="273"/>
      <c r="G99" s="273"/>
      <c r="H99" s="273"/>
      <c r="I99" s="273"/>
      <c r="J99" s="273"/>
      <c r="K99" s="273"/>
      <c r="L99" s="273"/>
      <c r="M99" s="273"/>
      <c r="N99" s="273"/>
      <c r="O99" s="273"/>
      <c r="P99" s="273"/>
      <c r="Q99" s="273"/>
      <c r="R99" s="274"/>
    </row>
    <row r="100" spans="1:18" ht="16.5" thickBot="1" x14ac:dyDescent="0.25">
      <c r="A100" s="98">
        <v>45078</v>
      </c>
      <c r="B100" s="281"/>
      <c r="C100" s="281"/>
      <c r="D100" s="281"/>
      <c r="E100" s="281"/>
      <c r="F100" s="281"/>
      <c r="G100" s="281"/>
      <c r="H100" s="281"/>
      <c r="I100" s="281"/>
      <c r="J100" s="281"/>
      <c r="K100" s="281"/>
      <c r="L100" s="281"/>
      <c r="M100" s="281"/>
      <c r="N100" s="281"/>
      <c r="O100" s="281"/>
      <c r="P100" s="281"/>
      <c r="Q100" s="281"/>
      <c r="R100" s="282"/>
    </row>
    <row r="101" spans="1:18" ht="17.25" thickTop="1" thickBot="1" x14ac:dyDescent="0.3">
      <c r="A101" s="76" t="s">
        <v>271</v>
      </c>
      <c r="B101" s="277">
        <v>46012</v>
      </c>
      <c r="C101" s="277">
        <v>13314</v>
      </c>
      <c r="D101" s="277">
        <v>65486</v>
      </c>
      <c r="E101" s="277">
        <v>17154</v>
      </c>
      <c r="F101" s="277">
        <v>195740</v>
      </c>
      <c r="G101" s="277">
        <v>104071</v>
      </c>
      <c r="H101" s="277">
        <v>510981</v>
      </c>
      <c r="I101" s="277">
        <v>130</v>
      </c>
      <c r="J101" s="277">
        <v>496282</v>
      </c>
      <c r="K101" s="277">
        <v>77469</v>
      </c>
      <c r="L101" s="277">
        <v>19381</v>
      </c>
      <c r="M101" s="277">
        <v>22919</v>
      </c>
      <c r="N101" s="277">
        <v>6043</v>
      </c>
      <c r="O101" s="277">
        <v>40</v>
      </c>
      <c r="P101" s="277">
        <v>0</v>
      </c>
      <c r="Q101" s="277">
        <v>69</v>
      </c>
      <c r="R101" s="278">
        <v>1575012.5</v>
      </c>
    </row>
    <row r="102" spans="1:18" ht="13.5" hidden="1" thickBot="1" x14ac:dyDescent="0.25">
      <c r="A102" s="214"/>
      <c r="B102" s="111"/>
      <c r="C102" s="111"/>
      <c r="D102" s="111"/>
      <c r="E102" s="111"/>
      <c r="F102" s="111"/>
      <c r="G102" s="111"/>
      <c r="H102" s="111"/>
      <c r="I102" s="111"/>
      <c r="J102" s="111"/>
      <c r="K102" s="111"/>
      <c r="L102" s="111"/>
      <c r="M102" s="111"/>
      <c r="N102" s="111"/>
      <c r="O102" s="111"/>
      <c r="P102" s="111"/>
      <c r="Q102" s="111"/>
      <c r="R102" s="215"/>
    </row>
    <row r="103" spans="1:18" ht="13.5" hidden="1" thickBot="1" x14ac:dyDescent="0.25">
      <c r="A103" s="214"/>
      <c r="B103" s="111"/>
      <c r="C103" s="111"/>
      <c r="D103" s="111"/>
      <c r="E103" s="111"/>
      <c r="F103" s="111"/>
      <c r="G103" s="111"/>
      <c r="H103" s="111"/>
      <c r="I103" s="111"/>
      <c r="J103" s="111"/>
      <c r="K103" s="111"/>
      <c r="L103" s="111"/>
      <c r="M103" s="111"/>
      <c r="N103" s="111"/>
      <c r="O103" s="111"/>
      <c r="P103" s="111"/>
      <c r="Q103" s="111"/>
      <c r="R103" s="215"/>
    </row>
    <row r="104" spans="1:18" ht="13.5" hidden="1" thickBot="1" x14ac:dyDescent="0.25">
      <c r="A104" s="214"/>
      <c r="B104" s="111"/>
      <c r="C104" s="111"/>
      <c r="D104" s="111"/>
      <c r="E104" s="111"/>
      <c r="F104" s="111"/>
      <c r="G104" s="111"/>
      <c r="H104" s="111"/>
      <c r="I104" s="111"/>
      <c r="J104" s="111"/>
      <c r="K104" s="111"/>
      <c r="L104" s="111"/>
      <c r="M104" s="111"/>
      <c r="N104" s="111"/>
      <c r="O104" s="111"/>
      <c r="P104" s="111"/>
      <c r="Q104" s="111"/>
      <c r="R104" s="215"/>
    </row>
    <row r="105" spans="1:18" ht="13.5" hidden="1" thickBot="1" x14ac:dyDescent="0.25">
      <c r="A105" s="214"/>
      <c r="B105" s="111"/>
      <c r="C105" s="111"/>
      <c r="D105" s="111"/>
      <c r="E105" s="111"/>
      <c r="F105" s="111"/>
      <c r="G105" s="111"/>
      <c r="H105" s="111"/>
      <c r="I105" s="111"/>
      <c r="J105" s="111"/>
      <c r="K105" s="111"/>
      <c r="L105" s="111"/>
      <c r="M105" s="111"/>
      <c r="N105" s="111"/>
      <c r="O105" s="111"/>
      <c r="P105" s="111"/>
      <c r="Q105" s="111"/>
      <c r="R105" s="215"/>
    </row>
    <row r="106" spans="1:18" ht="13.5" hidden="1" thickBot="1" x14ac:dyDescent="0.25">
      <c r="A106" s="214"/>
      <c r="B106" s="111"/>
      <c r="C106" s="111"/>
      <c r="D106" s="111"/>
      <c r="E106" s="111"/>
      <c r="F106" s="111"/>
      <c r="G106" s="111"/>
      <c r="H106" s="111"/>
      <c r="I106" s="111"/>
      <c r="J106" s="111"/>
      <c r="K106" s="111"/>
      <c r="L106" s="111"/>
      <c r="M106" s="111"/>
      <c r="N106" s="111"/>
      <c r="O106" s="111"/>
      <c r="P106" s="111"/>
      <c r="Q106" s="111"/>
      <c r="R106" s="215"/>
    </row>
    <row r="107" spans="1:18" ht="13.5" hidden="1" thickBot="1" x14ac:dyDescent="0.25">
      <c r="A107" s="214"/>
      <c r="B107" s="111"/>
      <c r="C107" s="111"/>
      <c r="D107" s="111"/>
      <c r="E107" s="111"/>
      <c r="F107" s="111"/>
      <c r="G107" s="111"/>
      <c r="H107" s="111"/>
      <c r="I107" s="111"/>
      <c r="J107" s="111"/>
      <c r="K107" s="111"/>
      <c r="L107" s="111"/>
      <c r="M107" s="111"/>
      <c r="N107" s="111"/>
      <c r="O107" s="111"/>
      <c r="P107" s="111"/>
      <c r="Q107" s="111"/>
      <c r="R107" s="215"/>
    </row>
    <row r="108" spans="1:18" ht="13.5" hidden="1" thickBot="1" x14ac:dyDescent="0.25">
      <c r="A108" s="214"/>
      <c r="B108" s="111"/>
      <c r="C108" s="111"/>
      <c r="D108" s="111"/>
      <c r="E108" s="111"/>
      <c r="F108" s="111"/>
      <c r="G108" s="111"/>
      <c r="H108" s="111"/>
      <c r="I108" s="111"/>
      <c r="J108" s="111"/>
      <c r="K108" s="111"/>
      <c r="L108" s="111"/>
      <c r="M108" s="111"/>
      <c r="N108" s="111"/>
      <c r="O108" s="111"/>
      <c r="P108" s="111"/>
      <c r="Q108" s="111"/>
      <c r="R108" s="215"/>
    </row>
    <row r="109" spans="1:18" ht="13.5" hidden="1" thickBot="1" x14ac:dyDescent="0.25">
      <c r="A109" s="214"/>
      <c r="B109" s="111"/>
      <c r="C109" s="111"/>
      <c r="D109" s="111"/>
      <c r="E109" s="111"/>
      <c r="F109" s="111"/>
      <c r="G109" s="111"/>
      <c r="H109" s="111"/>
      <c r="I109" s="111"/>
      <c r="J109" s="111"/>
      <c r="K109" s="111"/>
      <c r="L109" s="111"/>
      <c r="M109" s="111"/>
      <c r="N109" s="111"/>
      <c r="O109" s="111"/>
      <c r="P109" s="111"/>
      <c r="Q109" s="111"/>
      <c r="R109" s="215"/>
    </row>
    <row r="110" spans="1:18" ht="13.5" hidden="1" thickBot="1" x14ac:dyDescent="0.25">
      <c r="A110" s="214"/>
      <c r="B110" s="111"/>
      <c r="C110" s="111"/>
      <c r="D110" s="111"/>
      <c r="E110" s="111"/>
      <c r="F110" s="111"/>
      <c r="G110" s="111"/>
      <c r="H110" s="111"/>
      <c r="I110" s="111"/>
      <c r="J110" s="111"/>
      <c r="K110" s="111"/>
      <c r="L110" s="111"/>
      <c r="M110" s="111"/>
      <c r="N110" s="111"/>
      <c r="O110" s="111"/>
      <c r="P110" s="111"/>
      <c r="Q110" s="111"/>
      <c r="R110" s="215"/>
    </row>
    <row r="111" spans="1:18" ht="13.5" hidden="1" thickBot="1" x14ac:dyDescent="0.25">
      <c r="A111" s="214"/>
      <c r="B111" s="111"/>
      <c r="C111" s="111"/>
      <c r="D111" s="111"/>
      <c r="E111" s="111"/>
      <c r="F111" s="111"/>
      <c r="G111" s="111"/>
      <c r="H111" s="111"/>
      <c r="I111" s="111"/>
      <c r="J111" s="111"/>
      <c r="K111" s="111"/>
      <c r="L111" s="111"/>
      <c r="M111" s="111"/>
      <c r="N111" s="111"/>
      <c r="O111" s="111"/>
      <c r="P111" s="111"/>
      <c r="Q111" s="111"/>
      <c r="R111" s="215"/>
    </row>
    <row r="112" spans="1:18" ht="13.5" hidden="1" thickBot="1" x14ac:dyDescent="0.25">
      <c r="A112" s="214"/>
      <c r="B112" s="111"/>
      <c r="C112" s="111"/>
      <c r="D112" s="111"/>
      <c r="E112" s="111"/>
      <c r="F112" s="111"/>
      <c r="G112" s="111"/>
      <c r="H112" s="111"/>
      <c r="I112" s="111"/>
      <c r="J112" s="111"/>
      <c r="K112" s="111"/>
      <c r="L112" s="111"/>
      <c r="M112" s="111"/>
      <c r="N112" s="111"/>
      <c r="O112" s="111"/>
      <c r="P112" s="111"/>
      <c r="Q112" s="111"/>
      <c r="R112" s="215"/>
    </row>
    <row r="113" spans="1:19" ht="13.5" hidden="1" thickBot="1" x14ac:dyDescent="0.25">
      <c r="A113" s="214"/>
      <c r="B113" s="111"/>
      <c r="C113" s="111"/>
      <c r="D113" s="111"/>
      <c r="E113" s="111"/>
      <c r="F113" s="111"/>
      <c r="G113" s="111"/>
      <c r="H113" s="111"/>
      <c r="I113" s="111"/>
      <c r="J113" s="111"/>
      <c r="K113" s="111"/>
      <c r="L113" s="111"/>
      <c r="M113" s="111"/>
      <c r="N113" s="111"/>
      <c r="O113" s="111"/>
      <c r="P113" s="111"/>
      <c r="Q113" s="111"/>
      <c r="R113" s="215"/>
    </row>
    <row r="114" spans="1:19" ht="13.5" hidden="1" thickBot="1" x14ac:dyDescent="0.25">
      <c r="A114" s="214"/>
      <c r="B114" s="111"/>
      <c r="C114" s="111"/>
      <c r="D114" s="111"/>
      <c r="E114" s="111"/>
      <c r="F114" s="111"/>
      <c r="G114" s="111"/>
      <c r="H114" s="111"/>
      <c r="I114" s="111"/>
      <c r="J114" s="111"/>
      <c r="K114" s="111"/>
      <c r="L114" s="111"/>
      <c r="M114" s="111"/>
      <c r="N114" s="111"/>
      <c r="O114" s="111"/>
      <c r="P114" s="111"/>
      <c r="Q114" s="111"/>
      <c r="R114" s="215"/>
    </row>
    <row r="115" spans="1:19" ht="13.5" hidden="1" thickBot="1" x14ac:dyDescent="0.25">
      <c r="A115" s="214"/>
      <c r="B115" s="111"/>
      <c r="C115" s="111"/>
      <c r="D115" s="111"/>
      <c r="E115" s="111"/>
      <c r="F115" s="111"/>
      <c r="G115" s="111"/>
      <c r="H115" s="111"/>
      <c r="I115" s="111"/>
      <c r="J115" s="111"/>
      <c r="K115" s="111"/>
      <c r="L115" s="111"/>
      <c r="M115" s="111"/>
      <c r="N115" s="111"/>
      <c r="O115" s="111"/>
      <c r="P115" s="111"/>
      <c r="Q115" s="111"/>
      <c r="R115" s="215"/>
    </row>
    <row r="116" spans="1:19" x14ac:dyDescent="0.2">
      <c r="A116" s="564" t="s">
        <v>4</v>
      </c>
      <c r="B116" s="565"/>
      <c r="C116" s="565"/>
      <c r="D116" s="565"/>
      <c r="E116" s="565"/>
      <c r="F116" s="565"/>
      <c r="G116" s="565"/>
      <c r="H116" s="565"/>
      <c r="I116" s="565"/>
      <c r="J116" s="565"/>
      <c r="K116" s="565"/>
      <c r="L116" s="565"/>
      <c r="M116" s="565"/>
      <c r="N116" s="565"/>
      <c r="O116" s="565"/>
      <c r="P116" s="565"/>
      <c r="Q116" s="565"/>
      <c r="R116" s="566"/>
    </row>
    <row r="117" spans="1:19" ht="15.75" customHeight="1" x14ac:dyDescent="0.2">
      <c r="A117" s="567" t="s">
        <v>118</v>
      </c>
      <c r="B117" s="568"/>
      <c r="C117" s="568"/>
      <c r="D117" s="568"/>
      <c r="E117" s="568"/>
      <c r="F117" s="568"/>
      <c r="G117" s="568"/>
      <c r="H117" s="568"/>
      <c r="I117" s="568"/>
      <c r="J117" s="568"/>
      <c r="K117" s="568"/>
      <c r="L117" s="568"/>
      <c r="M117" s="568"/>
      <c r="N117" s="568"/>
      <c r="O117" s="568"/>
      <c r="P117" s="568"/>
      <c r="Q117" s="568"/>
      <c r="R117" s="569"/>
    </row>
    <row r="118" spans="1:19" ht="26.45" customHeight="1" x14ac:dyDescent="0.2">
      <c r="A118" s="558" t="s">
        <v>119</v>
      </c>
      <c r="B118" s="559"/>
      <c r="C118" s="559"/>
      <c r="D118" s="559"/>
      <c r="E118" s="559"/>
      <c r="F118" s="559"/>
      <c r="G118" s="559"/>
      <c r="H118" s="559"/>
      <c r="I118" s="559"/>
      <c r="J118" s="559"/>
      <c r="K118" s="559"/>
      <c r="L118" s="559"/>
      <c r="M118" s="559"/>
      <c r="N118" s="559"/>
      <c r="O118" s="559"/>
      <c r="P118" s="559"/>
      <c r="Q118" s="559"/>
      <c r="R118" s="560"/>
    </row>
    <row r="119" spans="1:19" x14ac:dyDescent="0.2">
      <c r="A119" s="570" t="s">
        <v>120</v>
      </c>
      <c r="B119" s="571"/>
      <c r="C119" s="571"/>
      <c r="D119" s="571"/>
      <c r="E119" s="571"/>
      <c r="F119" s="571"/>
      <c r="G119" s="571"/>
      <c r="H119" s="571"/>
      <c r="I119" s="571"/>
      <c r="J119" s="571"/>
      <c r="K119" s="571"/>
      <c r="L119" s="571"/>
      <c r="M119" s="571"/>
      <c r="N119" s="571"/>
      <c r="O119" s="571"/>
      <c r="P119" s="571"/>
      <c r="Q119" s="571"/>
      <c r="R119" s="572"/>
    </row>
    <row r="120" spans="1:19" ht="27.6" customHeight="1" x14ac:dyDescent="0.2">
      <c r="A120" s="558" t="s">
        <v>121</v>
      </c>
      <c r="B120" s="559"/>
      <c r="C120" s="559"/>
      <c r="D120" s="559"/>
      <c r="E120" s="559"/>
      <c r="F120" s="559"/>
      <c r="G120" s="559"/>
      <c r="H120" s="559"/>
      <c r="I120" s="559"/>
      <c r="J120" s="559"/>
      <c r="K120" s="559"/>
      <c r="L120" s="559"/>
      <c r="M120" s="559"/>
      <c r="N120" s="559"/>
      <c r="O120" s="559"/>
      <c r="P120" s="559"/>
      <c r="Q120" s="559"/>
      <c r="R120" s="560"/>
    </row>
    <row r="121" spans="1:19" ht="13.5" thickBot="1" x14ac:dyDescent="0.25">
      <c r="A121" s="555" t="s">
        <v>145</v>
      </c>
      <c r="B121" s="556"/>
      <c r="C121" s="556"/>
      <c r="D121" s="556"/>
      <c r="E121" s="556"/>
      <c r="F121" s="556"/>
      <c r="G121" s="556"/>
      <c r="H121" s="556"/>
      <c r="I121" s="556"/>
      <c r="J121" s="556"/>
      <c r="K121" s="556"/>
      <c r="L121" s="556"/>
      <c r="M121" s="556"/>
      <c r="N121" s="556"/>
      <c r="O121" s="556"/>
      <c r="P121" s="556"/>
      <c r="Q121" s="556"/>
      <c r="R121" s="557"/>
      <c r="S121" s="238" t="s">
        <v>89</v>
      </c>
    </row>
  </sheetData>
  <mergeCells count="7">
    <mergeCell ref="A121:R121"/>
    <mergeCell ref="A120:R120"/>
    <mergeCell ref="A1:R1"/>
    <mergeCell ref="A116:R116"/>
    <mergeCell ref="A117:R117"/>
    <mergeCell ref="A118:R118"/>
    <mergeCell ref="A119:R119"/>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B1:R101"/>
  <sheetViews>
    <sheetView view="pageBreakPreview" topLeftCell="A19" zoomScaleNormal="100" zoomScaleSheetLayoutView="100" workbookViewId="0">
      <selection activeCell="U81" sqref="U81"/>
    </sheetView>
  </sheetViews>
  <sheetFormatPr defaultRowHeight="12.75" x14ac:dyDescent="0.2"/>
  <cols>
    <col min="2" max="2" width="9.28515625" bestFit="1" customWidth="1"/>
    <col min="3" max="3" width="31.85546875" customWidth="1"/>
    <col min="4" max="5" width="12.42578125" bestFit="1" customWidth="1"/>
    <col min="6" max="14" width="11.5703125" customWidth="1"/>
    <col min="15" max="15" width="11.7109375" bestFit="1" customWidth="1"/>
    <col min="16" max="16" width="13.42578125" customWidth="1"/>
    <col min="17" max="17" width="11.42578125" bestFit="1" customWidth="1"/>
  </cols>
  <sheetData>
    <row r="1" spans="2:16" ht="13.5" thickBot="1" x14ac:dyDescent="0.25"/>
    <row r="2" spans="2:16" ht="16.5" thickBot="1" x14ac:dyDescent="0.25">
      <c r="B2" s="579" t="s">
        <v>110</v>
      </c>
      <c r="C2" s="580"/>
      <c r="D2" s="580"/>
      <c r="E2" s="580"/>
      <c r="F2" s="580"/>
      <c r="G2" s="580"/>
      <c r="H2" s="580"/>
      <c r="I2" s="580"/>
      <c r="J2" s="580"/>
      <c r="K2" s="580"/>
      <c r="L2" s="580"/>
      <c r="M2" s="580"/>
      <c r="N2" s="580"/>
      <c r="O2" s="580"/>
      <c r="P2" s="581"/>
    </row>
    <row r="3" spans="2:16" ht="63.75" thickBot="1" x14ac:dyDescent="0.25">
      <c r="B3" s="46" t="s">
        <v>105</v>
      </c>
      <c r="C3" s="46" t="s">
        <v>112</v>
      </c>
      <c r="D3" s="233">
        <v>44743</v>
      </c>
      <c r="E3" s="233">
        <v>44774</v>
      </c>
      <c r="F3" s="233">
        <v>44805</v>
      </c>
      <c r="G3" s="233">
        <v>44835</v>
      </c>
      <c r="H3" s="233">
        <v>44866</v>
      </c>
      <c r="I3" s="233">
        <v>44896</v>
      </c>
      <c r="J3" s="233">
        <v>44927</v>
      </c>
      <c r="K3" s="233">
        <v>44958</v>
      </c>
      <c r="L3" s="233">
        <v>44986</v>
      </c>
      <c r="M3" s="233">
        <v>45017</v>
      </c>
      <c r="N3" s="233">
        <v>45047</v>
      </c>
      <c r="O3" s="234">
        <v>45078</v>
      </c>
      <c r="P3" s="385" t="s">
        <v>273</v>
      </c>
    </row>
    <row r="4" spans="2:16" ht="15.75" x14ac:dyDescent="0.2">
      <c r="B4" s="582" t="s">
        <v>91</v>
      </c>
      <c r="C4" s="386" t="s">
        <v>274</v>
      </c>
      <c r="D4" s="387">
        <v>4214</v>
      </c>
      <c r="E4" s="387">
        <v>4231</v>
      </c>
      <c r="F4" s="387">
        <v>4247</v>
      </c>
      <c r="G4" s="387">
        <v>4248</v>
      </c>
      <c r="H4" s="387">
        <v>4252</v>
      </c>
      <c r="I4" s="387">
        <v>4275</v>
      </c>
      <c r="J4" s="387"/>
      <c r="K4" s="387"/>
      <c r="L4" s="387"/>
      <c r="M4" s="387"/>
      <c r="N4" s="387"/>
      <c r="O4" s="387"/>
      <c r="P4" s="388">
        <f>AVERAGE(D4:O4)</f>
        <v>4244.5</v>
      </c>
    </row>
    <row r="5" spans="2:16" ht="15.75" x14ac:dyDescent="0.2">
      <c r="B5" s="583"/>
      <c r="C5" s="389" t="s">
        <v>275</v>
      </c>
      <c r="D5" s="390">
        <v>11014</v>
      </c>
      <c r="E5" s="390">
        <v>11115</v>
      </c>
      <c r="F5" s="390">
        <v>11178</v>
      </c>
      <c r="G5" s="390">
        <v>11230</v>
      </c>
      <c r="H5" s="390">
        <v>11316</v>
      </c>
      <c r="I5" s="390">
        <v>11379</v>
      </c>
      <c r="J5" s="390"/>
      <c r="K5" s="390"/>
      <c r="L5" s="390"/>
      <c r="M5" s="390"/>
      <c r="N5" s="390"/>
      <c r="O5" s="390"/>
      <c r="P5" s="391">
        <f t="shared" ref="P5:P45" si="0">AVERAGE(D5:O5)</f>
        <v>11205.333333333334</v>
      </c>
    </row>
    <row r="6" spans="2:16" ht="15.75" x14ac:dyDescent="0.2">
      <c r="B6" s="583"/>
      <c r="C6" s="389" t="s">
        <v>276</v>
      </c>
      <c r="D6" s="390">
        <v>770</v>
      </c>
      <c r="E6" s="390">
        <v>776</v>
      </c>
      <c r="F6" s="390">
        <v>781</v>
      </c>
      <c r="G6" s="390">
        <v>786</v>
      </c>
      <c r="H6" s="390">
        <v>793</v>
      </c>
      <c r="I6" s="390">
        <v>793</v>
      </c>
      <c r="J6" s="390"/>
      <c r="K6" s="390"/>
      <c r="L6" s="390"/>
      <c r="M6" s="390"/>
      <c r="N6" s="390"/>
      <c r="O6" s="390"/>
      <c r="P6" s="391">
        <f t="shared" si="0"/>
        <v>783.16666666666663</v>
      </c>
    </row>
    <row r="7" spans="2:16" ht="15.75" x14ac:dyDescent="0.2">
      <c r="B7" s="583"/>
      <c r="C7" s="389" t="s">
        <v>277</v>
      </c>
      <c r="D7" s="390">
        <v>8361</v>
      </c>
      <c r="E7" s="390">
        <v>8403</v>
      </c>
      <c r="F7" s="390">
        <v>8467</v>
      </c>
      <c r="G7" s="390">
        <v>8495</v>
      </c>
      <c r="H7" s="390">
        <v>8590</v>
      </c>
      <c r="I7" s="390">
        <v>8630</v>
      </c>
      <c r="J7" s="390"/>
      <c r="K7" s="390"/>
      <c r="L7" s="390"/>
      <c r="M7" s="390"/>
      <c r="N7" s="390"/>
      <c r="O7" s="390"/>
      <c r="P7" s="391">
        <f t="shared" si="0"/>
        <v>8491</v>
      </c>
    </row>
    <row r="8" spans="2:16" ht="15.75" x14ac:dyDescent="0.2">
      <c r="B8" s="583"/>
      <c r="C8" s="389" t="s">
        <v>278</v>
      </c>
      <c r="D8" s="390">
        <v>16418</v>
      </c>
      <c r="E8" s="390">
        <v>16509</v>
      </c>
      <c r="F8" s="390">
        <v>16583</v>
      </c>
      <c r="G8" s="390">
        <v>16660</v>
      </c>
      <c r="H8" s="390">
        <v>16734</v>
      </c>
      <c r="I8" s="390">
        <v>16822</v>
      </c>
      <c r="J8" s="390"/>
      <c r="K8" s="390"/>
      <c r="L8" s="390"/>
      <c r="M8" s="390"/>
      <c r="N8" s="390"/>
      <c r="O8" s="390"/>
      <c r="P8" s="391">
        <f t="shared" si="0"/>
        <v>16621</v>
      </c>
    </row>
    <row r="9" spans="2:16" ht="15.75" x14ac:dyDescent="0.2">
      <c r="B9" s="583"/>
      <c r="C9" s="389" t="s">
        <v>279</v>
      </c>
      <c r="D9" s="390">
        <v>2229</v>
      </c>
      <c r="E9" s="390">
        <v>2245</v>
      </c>
      <c r="F9" s="390">
        <v>2240</v>
      </c>
      <c r="G9" s="390">
        <v>2245</v>
      </c>
      <c r="H9" s="390">
        <v>2270</v>
      </c>
      <c r="I9" s="390">
        <v>2298</v>
      </c>
      <c r="J9" s="390"/>
      <c r="K9" s="390"/>
      <c r="L9" s="390"/>
      <c r="M9" s="390"/>
      <c r="N9" s="390"/>
      <c r="O9" s="390"/>
      <c r="P9" s="391">
        <f t="shared" si="0"/>
        <v>2254.5</v>
      </c>
    </row>
    <row r="10" spans="2:16" ht="15.75" x14ac:dyDescent="0.2">
      <c r="B10" s="583"/>
      <c r="C10" s="389" t="s">
        <v>280</v>
      </c>
      <c r="D10" s="390">
        <v>3680</v>
      </c>
      <c r="E10" s="390">
        <v>3718</v>
      </c>
      <c r="F10" s="390">
        <v>3741</v>
      </c>
      <c r="G10" s="390">
        <v>3749</v>
      </c>
      <c r="H10" s="390">
        <v>3779</v>
      </c>
      <c r="I10" s="390">
        <v>3804</v>
      </c>
      <c r="J10" s="390"/>
      <c r="K10" s="390"/>
      <c r="L10" s="390"/>
      <c r="M10" s="390"/>
      <c r="N10" s="390"/>
      <c r="O10" s="390"/>
      <c r="P10" s="391">
        <f t="shared" si="0"/>
        <v>3745.1666666666665</v>
      </c>
    </row>
    <row r="11" spans="2:16" ht="15.75" x14ac:dyDescent="0.2">
      <c r="B11" s="583"/>
      <c r="C11" s="389" t="s">
        <v>281</v>
      </c>
      <c r="D11" s="390">
        <v>165</v>
      </c>
      <c r="E11" s="390">
        <v>167</v>
      </c>
      <c r="F11" s="390">
        <v>165</v>
      </c>
      <c r="G11" s="390">
        <v>163</v>
      </c>
      <c r="H11" s="390">
        <v>161</v>
      </c>
      <c r="I11" s="390">
        <v>161</v>
      </c>
      <c r="J11" s="390"/>
      <c r="K11" s="390"/>
      <c r="L11" s="390"/>
      <c r="M11" s="390"/>
      <c r="N11" s="390"/>
      <c r="O11" s="390"/>
      <c r="P11" s="391">
        <f t="shared" si="0"/>
        <v>163.66666666666666</v>
      </c>
    </row>
    <row r="12" spans="2:16" ht="15.75" x14ac:dyDescent="0.2">
      <c r="B12" s="583"/>
      <c r="C12" s="389" t="s">
        <v>282</v>
      </c>
      <c r="D12" s="390">
        <v>287</v>
      </c>
      <c r="E12" s="390">
        <v>290</v>
      </c>
      <c r="F12" s="390">
        <v>294</v>
      </c>
      <c r="G12" s="390">
        <v>299</v>
      </c>
      <c r="H12" s="390">
        <v>301</v>
      </c>
      <c r="I12" s="390">
        <v>296</v>
      </c>
      <c r="J12" s="390"/>
      <c r="K12" s="390"/>
      <c r="L12" s="390"/>
      <c r="M12" s="390"/>
      <c r="N12" s="390"/>
      <c r="O12" s="390"/>
      <c r="P12" s="391">
        <f t="shared" si="0"/>
        <v>294.5</v>
      </c>
    </row>
    <row r="13" spans="2:16" ht="15.75" x14ac:dyDescent="0.2">
      <c r="B13" s="583"/>
      <c r="C13" s="389" t="s">
        <v>283</v>
      </c>
      <c r="D13" s="390">
        <v>14661</v>
      </c>
      <c r="E13" s="390">
        <v>14819</v>
      </c>
      <c r="F13" s="390">
        <v>14921</v>
      </c>
      <c r="G13" s="390">
        <v>15034</v>
      </c>
      <c r="H13" s="390">
        <v>15072</v>
      </c>
      <c r="I13" s="390">
        <v>15187</v>
      </c>
      <c r="J13" s="390"/>
      <c r="K13" s="390"/>
      <c r="L13" s="390"/>
      <c r="M13" s="390"/>
      <c r="N13" s="390"/>
      <c r="O13" s="390"/>
      <c r="P13" s="391">
        <f t="shared" si="0"/>
        <v>14949</v>
      </c>
    </row>
    <row r="14" spans="2:16" ht="15.75" x14ac:dyDescent="0.2">
      <c r="B14" s="583"/>
      <c r="C14" s="389" t="s">
        <v>284</v>
      </c>
      <c r="D14" s="390">
        <v>70944</v>
      </c>
      <c r="E14" s="390">
        <v>71469</v>
      </c>
      <c r="F14" s="390">
        <v>71964</v>
      </c>
      <c r="G14" s="390">
        <v>72379</v>
      </c>
      <c r="H14" s="390">
        <v>72906</v>
      </c>
      <c r="I14" s="390">
        <v>73483</v>
      </c>
      <c r="J14" s="390"/>
      <c r="K14" s="390"/>
      <c r="L14" s="390"/>
      <c r="M14" s="390"/>
      <c r="N14" s="390"/>
      <c r="O14" s="390"/>
      <c r="P14" s="391">
        <f t="shared" si="0"/>
        <v>72190.833333333328</v>
      </c>
    </row>
    <row r="15" spans="2:16" ht="15.75" x14ac:dyDescent="0.2">
      <c r="B15" s="583"/>
      <c r="C15" s="389" t="s">
        <v>285</v>
      </c>
      <c r="D15" s="390">
        <v>50961</v>
      </c>
      <c r="E15" s="390">
        <v>51129</v>
      </c>
      <c r="F15" s="390">
        <v>51220</v>
      </c>
      <c r="G15" s="390">
        <v>51460</v>
      </c>
      <c r="H15" s="390">
        <v>51679</v>
      </c>
      <c r="I15" s="390">
        <v>52065</v>
      </c>
      <c r="J15" s="390"/>
      <c r="K15" s="390"/>
      <c r="L15" s="390"/>
      <c r="M15" s="390"/>
      <c r="N15" s="390"/>
      <c r="O15" s="390"/>
      <c r="P15" s="391">
        <f t="shared" si="0"/>
        <v>51419</v>
      </c>
    </row>
    <row r="16" spans="2:16" ht="15.75" x14ac:dyDescent="0.2">
      <c r="B16" s="583"/>
      <c r="C16" s="389" t="s">
        <v>286</v>
      </c>
      <c r="D16" s="390">
        <v>4375</v>
      </c>
      <c r="E16" s="390">
        <v>4389</v>
      </c>
      <c r="F16" s="390">
        <v>4426</v>
      </c>
      <c r="G16" s="390">
        <v>4435</v>
      </c>
      <c r="H16" s="390">
        <v>4479</v>
      </c>
      <c r="I16" s="390">
        <v>4503</v>
      </c>
      <c r="J16" s="390"/>
      <c r="K16" s="390"/>
      <c r="L16" s="390"/>
      <c r="M16" s="390"/>
      <c r="N16" s="390"/>
      <c r="O16" s="390"/>
      <c r="P16" s="391">
        <f t="shared" si="0"/>
        <v>4434.5</v>
      </c>
    </row>
    <row r="17" spans="2:16" ht="15.75" x14ac:dyDescent="0.2">
      <c r="B17" s="583"/>
      <c r="C17" s="389" t="s">
        <v>287</v>
      </c>
      <c r="D17" s="390">
        <v>10731</v>
      </c>
      <c r="E17" s="390">
        <v>10759</v>
      </c>
      <c r="F17" s="390">
        <v>10822</v>
      </c>
      <c r="G17" s="390">
        <v>10865</v>
      </c>
      <c r="H17" s="390">
        <v>10937</v>
      </c>
      <c r="I17" s="390">
        <v>11001</v>
      </c>
      <c r="J17" s="390"/>
      <c r="K17" s="390"/>
      <c r="L17" s="390"/>
      <c r="M17" s="390"/>
      <c r="N17" s="390"/>
      <c r="O17" s="390"/>
      <c r="P17" s="391">
        <f t="shared" si="0"/>
        <v>10852.5</v>
      </c>
    </row>
    <row r="18" spans="2:16" ht="15.75" x14ac:dyDescent="0.2">
      <c r="B18" s="583"/>
      <c r="C18" s="389" t="s">
        <v>288</v>
      </c>
      <c r="D18" s="390">
        <v>14572</v>
      </c>
      <c r="E18" s="390">
        <v>14627</v>
      </c>
      <c r="F18" s="390">
        <v>14746</v>
      </c>
      <c r="G18" s="390">
        <v>14854</v>
      </c>
      <c r="H18" s="390">
        <v>14915</v>
      </c>
      <c r="I18" s="390">
        <v>15000</v>
      </c>
      <c r="J18" s="390"/>
      <c r="K18" s="390"/>
      <c r="L18" s="390"/>
      <c r="M18" s="390"/>
      <c r="N18" s="390"/>
      <c r="O18" s="390"/>
      <c r="P18" s="391">
        <f t="shared" si="0"/>
        <v>14785.666666666666</v>
      </c>
    </row>
    <row r="19" spans="2:16" ht="15.75" x14ac:dyDescent="0.2">
      <c r="B19" s="583"/>
      <c r="C19" s="389" t="s">
        <v>289</v>
      </c>
      <c r="D19" s="390">
        <v>840</v>
      </c>
      <c r="E19" s="390">
        <v>849</v>
      </c>
      <c r="F19" s="390">
        <v>850</v>
      </c>
      <c r="G19" s="390">
        <v>836</v>
      </c>
      <c r="H19" s="390">
        <v>854</v>
      </c>
      <c r="I19" s="390">
        <v>850</v>
      </c>
      <c r="J19" s="390"/>
      <c r="K19" s="390"/>
      <c r="L19" s="390"/>
      <c r="M19" s="390"/>
      <c r="N19" s="390"/>
      <c r="O19" s="390"/>
      <c r="P19" s="391">
        <f t="shared" si="0"/>
        <v>846.5</v>
      </c>
    </row>
    <row r="20" spans="2:16" ht="15.75" x14ac:dyDescent="0.2">
      <c r="B20" s="583"/>
      <c r="C20" s="389" t="s">
        <v>290</v>
      </c>
      <c r="D20" s="390">
        <v>1951</v>
      </c>
      <c r="E20" s="390">
        <v>1982</v>
      </c>
      <c r="F20" s="390">
        <v>1995</v>
      </c>
      <c r="G20" s="390">
        <v>2009</v>
      </c>
      <c r="H20" s="390">
        <v>2025</v>
      </c>
      <c r="I20" s="390">
        <v>2023</v>
      </c>
      <c r="J20" s="390"/>
      <c r="K20" s="390"/>
      <c r="L20" s="390"/>
      <c r="M20" s="390"/>
      <c r="N20" s="390"/>
      <c r="O20" s="390"/>
      <c r="P20" s="391">
        <f t="shared" si="0"/>
        <v>1997.5</v>
      </c>
    </row>
    <row r="21" spans="2:16" ht="15.75" x14ac:dyDescent="0.2">
      <c r="B21" s="583"/>
      <c r="C21" s="389" t="s">
        <v>291</v>
      </c>
      <c r="D21" s="390">
        <v>1719</v>
      </c>
      <c r="E21" s="390">
        <v>1740</v>
      </c>
      <c r="F21" s="390">
        <v>1744</v>
      </c>
      <c r="G21" s="390">
        <v>1750</v>
      </c>
      <c r="H21" s="390">
        <v>1765</v>
      </c>
      <c r="I21" s="390">
        <v>1781</v>
      </c>
      <c r="J21" s="390"/>
      <c r="K21" s="390"/>
      <c r="L21" s="390"/>
      <c r="M21" s="390"/>
      <c r="N21" s="390"/>
      <c r="O21" s="390"/>
      <c r="P21" s="391">
        <f t="shared" si="0"/>
        <v>1749.8333333333333</v>
      </c>
    </row>
    <row r="22" spans="2:16" ht="15.75" x14ac:dyDescent="0.2">
      <c r="B22" s="583"/>
      <c r="C22" s="389" t="s">
        <v>292</v>
      </c>
      <c r="D22" s="390">
        <v>3815</v>
      </c>
      <c r="E22" s="390">
        <v>3845</v>
      </c>
      <c r="F22" s="390">
        <v>3851</v>
      </c>
      <c r="G22" s="390">
        <v>3849</v>
      </c>
      <c r="H22" s="390">
        <v>3859</v>
      </c>
      <c r="I22" s="390">
        <v>3888</v>
      </c>
      <c r="J22" s="390"/>
      <c r="K22" s="390"/>
      <c r="L22" s="390"/>
      <c r="M22" s="390"/>
      <c r="N22" s="390"/>
      <c r="O22" s="390"/>
      <c r="P22" s="391">
        <f t="shared" si="0"/>
        <v>3851.1666666666665</v>
      </c>
    </row>
    <row r="23" spans="2:16" ht="15.75" x14ac:dyDescent="0.2">
      <c r="B23" s="583"/>
      <c r="C23" s="389" t="s">
        <v>293</v>
      </c>
      <c r="D23" s="390">
        <v>226</v>
      </c>
      <c r="E23" s="390">
        <v>225</v>
      </c>
      <c r="F23" s="390">
        <v>225</v>
      </c>
      <c r="G23" s="390">
        <v>227</v>
      </c>
      <c r="H23" s="390">
        <v>228</v>
      </c>
      <c r="I23" s="390">
        <v>232</v>
      </c>
      <c r="J23" s="390"/>
      <c r="K23" s="390"/>
      <c r="L23" s="390"/>
      <c r="M23" s="390"/>
      <c r="N23" s="390"/>
      <c r="O23" s="390"/>
      <c r="P23" s="391">
        <f t="shared" si="0"/>
        <v>227.16666666666666</v>
      </c>
    </row>
    <row r="24" spans="2:16" ht="15.75" x14ac:dyDescent="0.2">
      <c r="B24" s="583"/>
      <c r="C24" s="389" t="s">
        <v>294</v>
      </c>
      <c r="D24" s="390">
        <v>1399</v>
      </c>
      <c r="E24" s="390">
        <v>1400</v>
      </c>
      <c r="F24" s="390">
        <v>1393</v>
      </c>
      <c r="G24" s="390">
        <v>1387</v>
      </c>
      <c r="H24" s="390">
        <v>1418</v>
      </c>
      <c r="I24" s="390">
        <v>1437</v>
      </c>
      <c r="J24" s="390"/>
      <c r="K24" s="390"/>
      <c r="L24" s="390"/>
      <c r="M24" s="390"/>
      <c r="N24" s="390"/>
      <c r="O24" s="390"/>
      <c r="P24" s="391">
        <f t="shared" si="0"/>
        <v>1405.6666666666667</v>
      </c>
    </row>
    <row r="25" spans="2:16" ht="15.75" x14ac:dyDescent="0.2">
      <c r="B25" s="583"/>
      <c r="C25" s="389" t="s">
        <v>295</v>
      </c>
      <c r="D25" s="390">
        <v>4551</v>
      </c>
      <c r="E25" s="390">
        <v>4556</v>
      </c>
      <c r="F25" s="390">
        <v>4579</v>
      </c>
      <c r="G25" s="390">
        <v>4598</v>
      </c>
      <c r="H25" s="390">
        <v>4652</v>
      </c>
      <c r="I25" s="390">
        <v>4703</v>
      </c>
      <c r="J25" s="390"/>
      <c r="K25" s="390"/>
      <c r="L25" s="390"/>
      <c r="M25" s="390"/>
      <c r="N25" s="390"/>
      <c r="O25" s="390"/>
      <c r="P25" s="391">
        <f t="shared" si="0"/>
        <v>4606.5</v>
      </c>
    </row>
    <row r="26" spans="2:16" ht="16.5" thickBot="1" x14ac:dyDescent="0.25">
      <c r="B26" s="583"/>
      <c r="C26" s="392" t="s">
        <v>296</v>
      </c>
      <c r="D26" s="393">
        <v>17518</v>
      </c>
      <c r="E26" s="393">
        <v>17656</v>
      </c>
      <c r="F26" s="393">
        <v>17702</v>
      </c>
      <c r="G26" s="393">
        <v>17824</v>
      </c>
      <c r="H26" s="393">
        <v>17995</v>
      </c>
      <c r="I26" s="393">
        <v>18148</v>
      </c>
      <c r="J26" s="393"/>
      <c r="K26" s="393"/>
      <c r="L26" s="393"/>
      <c r="M26" s="393"/>
      <c r="N26" s="393"/>
      <c r="O26" s="393"/>
      <c r="P26" s="394">
        <f t="shared" si="0"/>
        <v>17807.166666666668</v>
      </c>
    </row>
    <row r="27" spans="2:16" ht="17.25" thickTop="1" thickBot="1" x14ac:dyDescent="0.25">
      <c r="B27" s="584"/>
      <c r="C27" s="395" t="s">
        <v>8</v>
      </c>
      <c r="D27" s="396">
        <v>245401</v>
      </c>
      <c r="E27" s="396">
        <v>246899</v>
      </c>
      <c r="F27" s="396">
        <v>248134</v>
      </c>
      <c r="G27" s="396">
        <v>249382</v>
      </c>
      <c r="H27" s="396">
        <v>250980</v>
      </c>
      <c r="I27" s="396">
        <v>252759</v>
      </c>
      <c r="J27" s="396"/>
      <c r="K27" s="396"/>
      <c r="L27" s="396"/>
      <c r="M27" s="396"/>
      <c r="N27" s="396"/>
      <c r="O27" s="396"/>
      <c r="P27" s="397">
        <f t="shared" si="0"/>
        <v>248925.83333333334</v>
      </c>
    </row>
    <row r="28" spans="2:16" ht="15.75" x14ac:dyDescent="0.2">
      <c r="B28" s="582" t="s">
        <v>92</v>
      </c>
      <c r="C28" s="386" t="s">
        <v>297</v>
      </c>
      <c r="D28" s="387">
        <v>465</v>
      </c>
      <c r="E28" s="387">
        <v>473</v>
      </c>
      <c r="F28" s="387">
        <v>474</v>
      </c>
      <c r="G28" s="387">
        <v>473</v>
      </c>
      <c r="H28" s="387">
        <v>475</v>
      </c>
      <c r="I28" s="387">
        <v>474</v>
      </c>
      <c r="J28" s="387"/>
      <c r="K28" s="387"/>
      <c r="L28" s="387"/>
      <c r="M28" s="387"/>
      <c r="N28" s="387"/>
      <c r="O28" s="387"/>
      <c r="P28" s="388">
        <f t="shared" si="0"/>
        <v>472.33333333333331</v>
      </c>
    </row>
    <row r="29" spans="2:16" ht="15.75" x14ac:dyDescent="0.2">
      <c r="B29" s="583"/>
      <c r="C29" s="389" t="s">
        <v>298</v>
      </c>
      <c r="D29" s="390">
        <v>2286</v>
      </c>
      <c r="E29" s="390">
        <v>2297</v>
      </c>
      <c r="F29" s="390">
        <v>2311</v>
      </c>
      <c r="G29" s="390">
        <v>2340</v>
      </c>
      <c r="H29" s="390">
        <v>2367</v>
      </c>
      <c r="I29" s="390">
        <v>2374</v>
      </c>
      <c r="J29" s="390"/>
      <c r="K29" s="390"/>
      <c r="L29" s="390"/>
      <c r="M29" s="390"/>
      <c r="N29" s="390"/>
      <c r="O29" s="390"/>
      <c r="P29" s="391">
        <f t="shared" si="0"/>
        <v>2329.1666666666665</v>
      </c>
    </row>
    <row r="30" spans="2:16" ht="15.75" x14ac:dyDescent="0.2">
      <c r="B30" s="583"/>
      <c r="C30" s="389" t="s">
        <v>299</v>
      </c>
      <c r="D30" s="390">
        <v>1374</v>
      </c>
      <c r="E30" s="390">
        <v>1368</v>
      </c>
      <c r="F30" s="390">
        <v>1389</v>
      </c>
      <c r="G30" s="390">
        <v>1408</v>
      </c>
      <c r="H30" s="390">
        <v>1434</v>
      </c>
      <c r="I30" s="390">
        <v>1442</v>
      </c>
      <c r="J30" s="390"/>
      <c r="K30" s="390"/>
      <c r="L30" s="390"/>
      <c r="M30" s="390"/>
      <c r="N30" s="390"/>
      <c r="O30" s="390"/>
      <c r="P30" s="391">
        <f t="shared" si="0"/>
        <v>1402.5</v>
      </c>
    </row>
    <row r="31" spans="2:16" ht="15.75" x14ac:dyDescent="0.2">
      <c r="B31" s="583"/>
      <c r="C31" s="389" t="s">
        <v>300</v>
      </c>
      <c r="D31" s="390">
        <v>5644</v>
      </c>
      <c r="E31" s="390">
        <v>5672</v>
      </c>
      <c r="F31" s="390">
        <v>5696</v>
      </c>
      <c r="G31" s="390">
        <v>5676</v>
      </c>
      <c r="H31" s="390">
        <v>5720</v>
      </c>
      <c r="I31" s="390">
        <v>5760</v>
      </c>
      <c r="J31" s="390"/>
      <c r="K31" s="390"/>
      <c r="L31" s="390"/>
      <c r="M31" s="390"/>
      <c r="N31" s="390"/>
      <c r="O31" s="390"/>
      <c r="P31" s="391">
        <f t="shared" si="0"/>
        <v>5694.666666666667</v>
      </c>
    </row>
    <row r="32" spans="2:16" ht="15.75" x14ac:dyDescent="0.2">
      <c r="B32" s="583"/>
      <c r="C32" s="389" t="s">
        <v>301</v>
      </c>
      <c r="D32" s="390">
        <v>9631</v>
      </c>
      <c r="E32" s="390">
        <v>9731</v>
      </c>
      <c r="F32" s="390">
        <v>9786</v>
      </c>
      <c r="G32" s="390">
        <v>9815</v>
      </c>
      <c r="H32" s="390">
        <v>9859</v>
      </c>
      <c r="I32" s="390">
        <v>9901</v>
      </c>
      <c r="J32" s="390"/>
      <c r="K32" s="390"/>
      <c r="L32" s="390"/>
      <c r="M32" s="390"/>
      <c r="N32" s="390"/>
      <c r="O32" s="390"/>
      <c r="P32" s="391">
        <f t="shared" si="0"/>
        <v>9787.1666666666661</v>
      </c>
    </row>
    <row r="33" spans="2:16" ht="15.75" x14ac:dyDescent="0.2">
      <c r="B33" s="583"/>
      <c r="C33" s="389" t="s">
        <v>302</v>
      </c>
      <c r="D33" s="390">
        <v>1165</v>
      </c>
      <c r="E33" s="390">
        <v>1169</v>
      </c>
      <c r="F33" s="390">
        <v>1187</v>
      </c>
      <c r="G33" s="390">
        <v>1195</v>
      </c>
      <c r="H33" s="390">
        <v>1203</v>
      </c>
      <c r="I33" s="390">
        <v>1211</v>
      </c>
      <c r="J33" s="390"/>
      <c r="K33" s="390"/>
      <c r="L33" s="390"/>
      <c r="M33" s="390"/>
      <c r="N33" s="390"/>
      <c r="O33" s="390"/>
      <c r="P33" s="391">
        <f t="shared" si="0"/>
        <v>1188.3333333333333</v>
      </c>
    </row>
    <row r="34" spans="2:16" ht="15.75" x14ac:dyDescent="0.2">
      <c r="B34" s="583"/>
      <c r="C34" s="389" t="s">
        <v>303</v>
      </c>
      <c r="D34" s="390">
        <v>728</v>
      </c>
      <c r="E34" s="390">
        <v>734</v>
      </c>
      <c r="F34" s="390">
        <v>742</v>
      </c>
      <c r="G34" s="390">
        <v>740</v>
      </c>
      <c r="H34" s="390">
        <v>750</v>
      </c>
      <c r="I34" s="390">
        <v>760</v>
      </c>
      <c r="J34" s="390"/>
      <c r="K34" s="390"/>
      <c r="L34" s="390"/>
      <c r="M34" s="390"/>
      <c r="N34" s="390"/>
      <c r="O34" s="390"/>
      <c r="P34" s="391">
        <f t="shared" si="0"/>
        <v>742.33333333333337</v>
      </c>
    </row>
    <row r="35" spans="2:16" ht="15.75" x14ac:dyDescent="0.2">
      <c r="B35" s="583"/>
      <c r="C35" s="389" t="s">
        <v>304</v>
      </c>
      <c r="D35" s="390">
        <v>1396</v>
      </c>
      <c r="E35" s="390">
        <v>1412</v>
      </c>
      <c r="F35" s="390">
        <v>1426</v>
      </c>
      <c r="G35" s="390">
        <v>1450</v>
      </c>
      <c r="H35" s="390">
        <v>1448</v>
      </c>
      <c r="I35" s="390">
        <v>1471</v>
      </c>
      <c r="J35" s="390"/>
      <c r="K35" s="390"/>
      <c r="L35" s="390"/>
      <c r="M35" s="390"/>
      <c r="N35" s="390"/>
      <c r="O35" s="390"/>
      <c r="P35" s="391">
        <f t="shared" si="0"/>
        <v>1433.8333333333333</v>
      </c>
    </row>
    <row r="36" spans="2:16" ht="15.75" x14ac:dyDescent="0.2">
      <c r="B36" s="583"/>
      <c r="C36" s="389" t="s">
        <v>305</v>
      </c>
      <c r="D36" s="390">
        <v>69242</v>
      </c>
      <c r="E36" s="390">
        <v>69814</v>
      </c>
      <c r="F36" s="390">
        <v>70690</v>
      </c>
      <c r="G36" s="390">
        <v>71297</v>
      </c>
      <c r="H36" s="390">
        <v>71878</v>
      </c>
      <c r="I36" s="390">
        <v>72609</v>
      </c>
      <c r="J36" s="390"/>
      <c r="K36" s="390"/>
      <c r="L36" s="390"/>
      <c r="M36" s="390"/>
      <c r="N36" s="390"/>
      <c r="O36" s="390"/>
      <c r="P36" s="391">
        <f t="shared" si="0"/>
        <v>70921.666666666672</v>
      </c>
    </row>
    <row r="37" spans="2:16" ht="15.75" x14ac:dyDescent="0.2">
      <c r="B37" s="583"/>
      <c r="C37" s="389" t="s">
        <v>306</v>
      </c>
      <c r="D37" s="390">
        <v>3159</v>
      </c>
      <c r="E37" s="390">
        <v>3163</v>
      </c>
      <c r="F37" s="390">
        <v>3194</v>
      </c>
      <c r="G37" s="390">
        <v>3195</v>
      </c>
      <c r="H37" s="390">
        <v>3210</v>
      </c>
      <c r="I37" s="390">
        <v>3227</v>
      </c>
      <c r="J37" s="390"/>
      <c r="K37" s="390"/>
      <c r="L37" s="390"/>
      <c r="M37" s="390"/>
      <c r="N37" s="390"/>
      <c r="O37" s="390"/>
      <c r="P37" s="391">
        <f t="shared" si="0"/>
        <v>3191.3333333333335</v>
      </c>
    </row>
    <row r="38" spans="2:16" ht="16.5" thickBot="1" x14ac:dyDescent="0.25">
      <c r="B38" s="583"/>
      <c r="C38" s="392" t="s">
        <v>296</v>
      </c>
      <c r="D38" s="393">
        <v>10881</v>
      </c>
      <c r="E38" s="393">
        <v>10968</v>
      </c>
      <c r="F38" s="393">
        <v>11106</v>
      </c>
      <c r="G38" s="393">
        <v>11199</v>
      </c>
      <c r="H38" s="393">
        <v>11255</v>
      </c>
      <c r="I38" s="393">
        <v>11306</v>
      </c>
      <c r="J38" s="393"/>
      <c r="K38" s="393"/>
      <c r="L38" s="393"/>
      <c r="M38" s="393"/>
      <c r="N38" s="393"/>
      <c r="O38" s="393"/>
      <c r="P38" s="394">
        <f t="shared" si="0"/>
        <v>11119.166666666666</v>
      </c>
    </row>
    <row r="39" spans="2:16" ht="17.25" thickTop="1" thickBot="1" x14ac:dyDescent="0.25">
      <c r="B39" s="584"/>
      <c r="C39" s="395" t="s">
        <v>8</v>
      </c>
      <c r="D39" s="396">
        <v>105971</v>
      </c>
      <c r="E39" s="396">
        <v>106801</v>
      </c>
      <c r="F39" s="396">
        <v>108001</v>
      </c>
      <c r="G39" s="396">
        <v>108788</v>
      </c>
      <c r="H39" s="396">
        <v>109599</v>
      </c>
      <c r="I39" s="396">
        <v>110535</v>
      </c>
      <c r="J39" s="396"/>
      <c r="K39" s="396"/>
      <c r="L39" s="396"/>
      <c r="M39" s="396"/>
      <c r="N39" s="396"/>
      <c r="O39" s="396"/>
      <c r="P39" s="397">
        <f t="shared" si="0"/>
        <v>108282.5</v>
      </c>
    </row>
    <row r="40" spans="2:16" ht="15.75" x14ac:dyDescent="0.2">
      <c r="B40" s="582" t="s">
        <v>96</v>
      </c>
      <c r="C40" s="386" t="s">
        <v>307</v>
      </c>
      <c r="D40" s="387">
        <v>127781</v>
      </c>
      <c r="E40" s="387">
        <v>128659</v>
      </c>
      <c r="F40" s="387">
        <v>129926</v>
      </c>
      <c r="G40" s="387">
        <v>130637</v>
      </c>
      <c r="H40" s="387">
        <v>131901</v>
      </c>
      <c r="I40" s="387">
        <v>132754</v>
      </c>
      <c r="J40" s="387"/>
      <c r="K40" s="387"/>
      <c r="L40" s="387"/>
      <c r="M40" s="387"/>
      <c r="N40" s="387"/>
      <c r="O40" s="387"/>
      <c r="P40" s="388">
        <f t="shared" si="0"/>
        <v>130276.33333333333</v>
      </c>
    </row>
    <row r="41" spans="2:16" ht="15.75" x14ac:dyDescent="0.2">
      <c r="B41" s="583"/>
      <c r="C41" s="389" t="s">
        <v>308</v>
      </c>
      <c r="D41" s="390">
        <v>131581</v>
      </c>
      <c r="E41" s="390">
        <v>132837</v>
      </c>
      <c r="F41" s="390">
        <v>134380</v>
      </c>
      <c r="G41" s="390">
        <v>135337</v>
      </c>
      <c r="H41" s="390">
        <v>136504</v>
      </c>
      <c r="I41" s="390">
        <v>137676</v>
      </c>
      <c r="J41" s="390"/>
      <c r="K41" s="390"/>
      <c r="L41" s="390"/>
      <c r="M41" s="390"/>
      <c r="N41" s="390"/>
      <c r="O41" s="390"/>
      <c r="P41" s="391">
        <f t="shared" si="0"/>
        <v>134719.16666666666</v>
      </c>
    </row>
    <row r="42" spans="2:16" ht="15.75" x14ac:dyDescent="0.2">
      <c r="B42" s="583"/>
      <c r="C42" s="389" t="s">
        <v>309</v>
      </c>
      <c r="D42" s="390">
        <v>33453</v>
      </c>
      <c r="E42" s="390">
        <v>33724</v>
      </c>
      <c r="F42" s="390">
        <v>34043</v>
      </c>
      <c r="G42" s="390">
        <v>34290</v>
      </c>
      <c r="H42" s="390">
        <v>34624</v>
      </c>
      <c r="I42" s="390">
        <v>34959</v>
      </c>
      <c r="J42" s="390"/>
      <c r="K42" s="390"/>
      <c r="L42" s="390"/>
      <c r="M42" s="390"/>
      <c r="N42" s="390"/>
      <c r="O42" s="390"/>
      <c r="P42" s="391">
        <f t="shared" si="0"/>
        <v>34182.166666666664</v>
      </c>
    </row>
    <row r="43" spans="2:16" ht="15.75" x14ac:dyDescent="0.2">
      <c r="B43" s="583"/>
      <c r="C43" s="389" t="s">
        <v>310</v>
      </c>
      <c r="D43" s="390">
        <v>3138</v>
      </c>
      <c r="E43" s="390">
        <v>3176</v>
      </c>
      <c r="F43" s="390">
        <v>3160</v>
      </c>
      <c r="G43" s="390">
        <v>3193</v>
      </c>
      <c r="H43" s="390">
        <v>3217</v>
      </c>
      <c r="I43" s="390">
        <v>3255</v>
      </c>
      <c r="J43" s="390"/>
      <c r="K43" s="390"/>
      <c r="L43" s="390"/>
      <c r="M43" s="390"/>
      <c r="N43" s="390"/>
      <c r="O43" s="390"/>
      <c r="P43" s="391">
        <f t="shared" si="0"/>
        <v>3189.8333333333335</v>
      </c>
    </row>
    <row r="44" spans="2:16" ht="16.5" thickBot="1" x14ac:dyDescent="0.25">
      <c r="B44" s="583"/>
      <c r="C44" s="392" t="s">
        <v>296</v>
      </c>
      <c r="D44" s="393">
        <v>67535</v>
      </c>
      <c r="E44" s="393">
        <v>68029</v>
      </c>
      <c r="F44" s="393">
        <v>67891</v>
      </c>
      <c r="G44" s="393">
        <v>68439</v>
      </c>
      <c r="H44" s="393">
        <v>69045</v>
      </c>
      <c r="I44" s="393">
        <v>69419</v>
      </c>
      <c r="J44" s="398"/>
      <c r="K44" s="398"/>
      <c r="L44" s="398"/>
      <c r="M44" s="398"/>
      <c r="N44" s="398"/>
      <c r="O44" s="398"/>
      <c r="P44" s="394">
        <f t="shared" si="0"/>
        <v>68393</v>
      </c>
    </row>
    <row r="45" spans="2:16" ht="17.25" thickTop="1" thickBot="1" x14ac:dyDescent="0.25">
      <c r="B45" s="584"/>
      <c r="C45" s="395" t="s">
        <v>8</v>
      </c>
      <c r="D45" s="396">
        <v>363488</v>
      </c>
      <c r="E45" s="396">
        <v>366425</v>
      </c>
      <c r="F45" s="396">
        <v>369400</v>
      </c>
      <c r="G45" s="396">
        <v>371896</v>
      </c>
      <c r="H45" s="396">
        <v>375291</v>
      </c>
      <c r="I45" s="396">
        <v>378063</v>
      </c>
      <c r="J45" s="399"/>
      <c r="K45" s="399"/>
      <c r="L45" s="399"/>
      <c r="M45" s="399"/>
      <c r="N45" s="399"/>
      <c r="O45" s="399"/>
      <c r="P45" s="397">
        <f t="shared" si="0"/>
        <v>370760.5</v>
      </c>
    </row>
    <row r="46" spans="2:16" ht="16.5" thickBot="1" x14ac:dyDescent="0.25">
      <c r="B46" s="436"/>
      <c r="C46" s="437"/>
      <c r="D46" s="438"/>
      <c r="E46" s="438"/>
      <c r="F46" s="438"/>
      <c r="G46" s="439"/>
      <c r="H46" s="439"/>
      <c r="I46" s="439"/>
      <c r="J46" s="439"/>
      <c r="K46" s="439"/>
      <c r="L46" s="439"/>
      <c r="M46" s="438"/>
      <c r="N46" s="438"/>
      <c r="O46" s="440"/>
      <c r="P46" s="441"/>
    </row>
    <row r="47" spans="2:16" ht="15.75" x14ac:dyDescent="0.2">
      <c r="B47" s="582" t="s">
        <v>93</v>
      </c>
      <c r="C47" s="386" t="s">
        <v>311</v>
      </c>
      <c r="D47" s="387">
        <v>7765</v>
      </c>
      <c r="E47" s="387">
        <v>7777</v>
      </c>
      <c r="F47" s="387">
        <v>7809</v>
      </c>
      <c r="G47" s="387">
        <v>7856</v>
      </c>
      <c r="H47" s="387">
        <v>7899</v>
      </c>
      <c r="I47" s="387">
        <v>7938</v>
      </c>
      <c r="J47" s="387"/>
      <c r="K47" s="387"/>
      <c r="L47" s="387"/>
      <c r="M47" s="387"/>
      <c r="N47" s="387"/>
      <c r="O47" s="387"/>
      <c r="P47" s="388">
        <f>AVERAGE(D47:O47)</f>
        <v>7840.666666666667</v>
      </c>
    </row>
    <row r="48" spans="2:16" ht="15.75" x14ac:dyDescent="0.2">
      <c r="B48" s="583"/>
      <c r="C48" s="389" t="s">
        <v>312</v>
      </c>
      <c r="D48" s="390">
        <v>1542</v>
      </c>
      <c r="E48" s="390">
        <v>1556</v>
      </c>
      <c r="F48" s="390">
        <v>1562</v>
      </c>
      <c r="G48" s="390">
        <v>1557</v>
      </c>
      <c r="H48" s="390">
        <v>1572</v>
      </c>
      <c r="I48" s="390">
        <v>1570</v>
      </c>
      <c r="J48" s="390"/>
      <c r="K48" s="390"/>
      <c r="L48" s="390"/>
      <c r="M48" s="390"/>
      <c r="N48" s="390"/>
      <c r="O48" s="390"/>
      <c r="P48" s="391">
        <f t="shared" ref="P48:P90" si="1">AVERAGE(D48:O48)</f>
        <v>1559.8333333333333</v>
      </c>
    </row>
    <row r="49" spans="2:16" ht="15.75" x14ac:dyDescent="0.2">
      <c r="B49" s="583"/>
      <c r="C49" s="389" t="s">
        <v>313</v>
      </c>
      <c r="D49" s="390">
        <v>1942</v>
      </c>
      <c r="E49" s="390">
        <v>1939</v>
      </c>
      <c r="F49" s="390">
        <v>1954</v>
      </c>
      <c r="G49" s="390">
        <v>1943</v>
      </c>
      <c r="H49" s="390">
        <v>1960</v>
      </c>
      <c r="I49" s="390">
        <v>1982</v>
      </c>
      <c r="J49" s="390"/>
      <c r="K49" s="390"/>
      <c r="L49" s="390"/>
      <c r="M49" s="390"/>
      <c r="N49" s="390"/>
      <c r="O49" s="390"/>
      <c r="P49" s="391">
        <f t="shared" si="1"/>
        <v>1953.3333333333333</v>
      </c>
    </row>
    <row r="50" spans="2:16" ht="15.75" x14ac:dyDescent="0.2">
      <c r="B50" s="583"/>
      <c r="C50" s="389" t="s">
        <v>314</v>
      </c>
      <c r="D50" s="390">
        <v>4505</v>
      </c>
      <c r="E50" s="390">
        <v>4518</v>
      </c>
      <c r="F50" s="390">
        <v>4556</v>
      </c>
      <c r="G50" s="390">
        <v>4579</v>
      </c>
      <c r="H50" s="390">
        <v>4634</v>
      </c>
      <c r="I50" s="390">
        <v>4658</v>
      </c>
      <c r="J50" s="390"/>
      <c r="K50" s="390"/>
      <c r="L50" s="390"/>
      <c r="M50" s="390"/>
      <c r="N50" s="390"/>
      <c r="O50" s="390"/>
      <c r="P50" s="391">
        <f t="shared" si="1"/>
        <v>4575</v>
      </c>
    </row>
    <row r="51" spans="2:16" ht="15.75" x14ac:dyDescent="0.2">
      <c r="B51" s="583"/>
      <c r="C51" s="389" t="s">
        <v>315</v>
      </c>
      <c r="D51" s="390">
        <v>3558</v>
      </c>
      <c r="E51" s="390">
        <v>3566</v>
      </c>
      <c r="F51" s="390">
        <v>3583</v>
      </c>
      <c r="G51" s="390">
        <v>3598</v>
      </c>
      <c r="H51" s="390">
        <v>3621</v>
      </c>
      <c r="I51" s="390">
        <v>3642</v>
      </c>
      <c r="J51" s="390"/>
      <c r="K51" s="390"/>
      <c r="L51" s="390"/>
      <c r="M51" s="390"/>
      <c r="N51" s="390"/>
      <c r="O51" s="390"/>
      <c r="P51" s="391">
        <f t="shared" si="1"/>
        <v>3594.6666666666665</v>
      </c>
    </row>
    <row r="52" spans="2:16" ht="15.75" x14ac:dyDescent="0.2">
      <c r="B52" s="583"/>
      <c r="C52" s="389" t="s">
        <v>316</v>
      </c>
      <c r="D52" s="390">
        <v>2235</v>
      </c>
      <c r="E52" s="390">
        <v>2244</v>
      </c>
      <c r="F52" s="390">
        <v>2253</v>
      </c>
      <c r="G52" s="390">
        <v>2236</v>
      </c>
      <c r="H52" s="390">
        <v>2249</v>
      </c>
      <c r="I52" s="390">
        <v>2255</v>
      </c>
      <c r="J52" s="390"/>
      <c r="K52" s="390"/>
      <c r="L52" s="390"/>
      <c r="M52" s="390"/>
      <c r="N52" s="390"/>
      <c r="O52" s="390"/>
      <c r="P52" s="391">
        <f t="shared" si="1"/>
        <v>2245.3333333333335</v>
      </c>
    </row>
    <row r="53" spans="2:16" ht="15.75" x14ac:dyDescent="0.2">
      <c r="B53" s="583"/>
      <c r="C53" s="389" t="s">
        <v>317</v>
      </c>
      <c r="D53" s="390">
        <v>1456</v>
      </c>
      <c r="E53" s="390">
        <v>1461</v>
      </c>
      <c r="F53" s="390">
        <v>1467</v>
      </c>
      <c r="G53" s="390">
        <v>1474</v>
      </c>
      <c r="H53" s="390">
        <v>1485</v>
      </c>
      <c r="I53" s="390">
        <v>1495</v>
      </c>
      <c r="J53" s="390"/>
      <c r="K53" s="390"/>
      <c r="L53" s="390"/>
      <c r="M53" s="390"/>
      <c r="N53" s="390"/>
      <c r="O53" s="390"/>
      <c r="P53" s="391">
        <f t="shared" si="1"/>
        <v>1473</v>
      </c>
    </row>
    <row r="54" spans="2:16" ht="15.75" x14ac:dyDescent="0.2">
      <c r="B54" s="583"/>
      <c r="C54" s="389" t="s">
        <v>318</v>
      </c>
      <c r="D54" s="390">
        <v>1123</v>
      </c>
      <c r="E54" s="390">
        <v>1121</v>
      </c>
      <c r="F54" s="390">
        <v>1145</v>
      </c>
      <c r="G54" s="390">
        <v>1174</v>
      </c>
      <c r="H54" s="390">
        <v>1193</v>
      </c>
      <c r="I54" s="390">
        <v>1220</v>
      </c>
      <c r="J54" s="390"/>
      <c r="K54" s="390"/>
      <c r="L54" s="390"/>
      <c r="M54" s="390"/>
      <c r="N54" s="390"/>
      <c r="O54" s="390"/>
      <c r="P54" s="391">
        <f t="shared" si="1"/>
        <v>1162.6666666666667</v>
      </c>
    </row>
    <row r="55" spans="2:16" ht="15.75" x14ac:dyDescent="0.2">
      <c r="B55" s="583"/>
      <c r="C55" s="389" t="s">
        <v>319</v>
      </c>
      <c r="D55" s="390">
        <v>14654</v>
      </c>
      <c r="E55" s="390">
        <v>14740</v>
      </c>
      <c r="F55" s="390">
        <v>14813</v>
      </c>
      <c r="G55" s="390">
        <v>14927</v>
      </c>
      <c r="H55" s="390">
        <v>14996</v>
      </c>
      <c r="I55" s="390">
        <v>15061</v>
      </c>
      <c r="J55" s="390"/>
      <c r="K55" s="390"/>
      <c r="L55" s="390"/>
      <c r="M55" s="390"/>
      <c r="N55" s="390"/>
      <c r="O55" s="390"/>
      <c r="P55" s="391">
        <f t="shared" si="1"/>
        <v>14865.166666666666</v>
      </c>
    </row>
    <row r="56" spans="2:16" ht="15.75" x14ac:dyDescent="0.2">
      <c r="B56" s="583"/>
      <c r="C56" s="389" t="s">
        <v>320</v>
      </c>
      <c r="D56" s="390">
        <v>2991</v>
      </c>
      <c r="E56" s="390">
        <v>2978</v>
      </c>
      <c r="F56" s="390">
        <v>2987</v>
      </c>
      <c r="G56" s="390">
        <v>3025</v>
      </c>
      <c r="H56" s="390">
        <v>3039</v>
      </c>
      <c r="I56" s="390">
        <v>3054</v>
      </c>
      <c r="J56" s="390"/>
      <c r="K56" s="390"/>
      <c r="L56" s="390"/>
      <c r="M56" s="390"/>
      <c r="N56" s="390"/>
      <c r="O56" s="390"/>
      <c r="P56" s="391">
        <f t="shared" si="1"/>
        <v>3012.3333333333335</v>
      </c>
    </row>
    <row r="57" spans="2:16" ht="15.75" x14ac:dyDescent="0.2">
      <c r="B57" s="583"/>
      <c r="C57" s="389" t="s">
        <v>321</v>
      </c>
      <c r="D57" s="390">
        <v>419</v>
      </c>
      <c r="E57" s="390">
        <v>422</v>
      </c>
      <c r="F57" s="390">
        <v>429</v>
      </c>
      <c r="G57" s="390">
        <v>439</v>
      </c>
      <c r="H57" s="390">
        <v>435</v>
      </c>
      <c r="I57" s="390">
        <v>438</v>
      </c>
      <c r="J57" s="390"/>
      <c r="K57" s="390"/>
      <c r="L57" s="390"/>
      <c r="M57" s="390"/>
      <c r="N57" s="390"/>
      <c r="O57" s="390"/>
      <c r="P57" s="391">
        <f t="shared" si="1"/>
        <v>430.33333333333331</v>
      </c>
    </row>
    <row r="58" spans="2:16" ht="15.75" x14ac:dyDescent="0.2">
      <c r="B58" s="583"/>
      <c r="C58" s="389" t="s">
        <v>322</v>
      </c>
      <c r="D58" s="390">
        <v>1582</v>
      </c>
      <c r="E58" s="390">
        <v>1605</v>
      </c>
      <c r="F58" s="390">
        <v>1622</v>
      </c>
      <c r="G58" s="390">
        <v>1634</v>
      </c>
      <c r="H58" s="390">
        <v>1644</v>
      </c>
      <c r="I58" s="390">
        <v>1669</v>
      </c>
      <c r="J58" s="390"/>
      <c r="K58" s="390"/>
      <c r="L58" s="390"/>
      <c r="M58" s="390"/>
      <c r="N58" s="390"/>
      <c r="O58" s="390"/>
      <c r="P58" s="391">
        <f t="shared" si="1"/>
        <v>1626</v>
      </c>
    </row>
    <row r="59" spans="2:16" ht="15.75" x14ac:dyDescent="0.2">
      <c r="B59" s="583"/>
      <c r="C59" s="389" t="s">
        <v>323</v>
      </c>
      <c r="D59" s="390">
        <v>5945</v>
      </c>
      <c r="E59" s="390">
        <v>5951</v>
      </c>
      <c r="F59" s="390">
        <v>5954</v>
      </c>
      <c r="G59" s="390">
        <v>5980</v>
      </c>
      <c r="H59" s="390">
        <v>6045</v>
      </c>
      <c r="I59" s="390">
        <v>6054</v>
      </c>
      <c r="J59" s="390"/>
      <c r="K59" s="390"/>
      <c r="L59" s="390"/>
      <c r="M59" s="390"/>
      <c r="N59" s="390"/>
      <c r="O59" s="390"/>
      <c r="P59" s="391">
        <f t="shared" si="1"/>
        <v>5988.166666666667</v>
      </c>
    </row>
    <row r="60" spans="2:16" ht="15.75" x14ac:dyDescent="0.2">
      <c r="B60" s="583"/>
      <c r="C60" s="389" t="s">
        <v>324</v>
      </c>
      <c r="D60" s="390">
        <v>192</v>
      </c>
      <c r="E60" s="390">
        <v>191</v>
      </c>
      <c r="F60" s="390">
        <v>191</v>
      </c>
      <c r="G60" s="390">
        <v>187</v>
      </c>
      <c r="H60" s="390">
        <v>189</v>
      </c>
      <c r="I60" s="390">
        <v>191</v>
      </c>
      <c r="J60" s="390"/>
      <c r="K60" s="390"/>
      <c r="L60" s="390"/>
      <c r="M60" s="390"/>
      <c r="N60" s="390"/>
      <c r="O60" s="390"/>
      <c r="P60" s="391">
        <f t="shared" si="1"/>
        <v>190.16666666666666</v>
      </c>
    </row>
    <row r="61" spans="2:16" ht="15.75" x14ac:dyDescent="0.2">
      <c r="B61" s="583"/>
      <c r="C61" s="389" t="s">
        <v>325</v>
      </c>
      <c r="D61" s="390">
        <v>8529</v>
      </c>
      <c r="E61" s="390">
        <v>8580</v>
      </c>
      <c r="F61" s="390">
        <v>8598</v>
      </c>
      <c r="G61" s="390">
        <v>8688</v>
      </c>
      <c r="H61" s="390">
        <v>8710</v>
      </c>
      <c r="I61" s="390">
        <v>8735</v>
      </c>
      <c r="J61" s="390"/>
      <c r="K61" s="390"/>
      <c r="L61" s="390"/>
      <c r="M61" s="390"/>
      <c r="N61" s="390"/>
      <c r="O61" s="390"/>
      <c r="P61" s="391">
        <f t="shared" si="1"/>
        <v>8640</v>
      </c>
    </row>
    <row r="62" spans="2:16" ht="15.75" x14ac:dyDescent="0.2">
      <c r="B62" s="583"/>
      <c r="C62" s="389" t="s">
        <v>326</v>
      </c>
      <c r="D62" s="390">
        <v>5411</v>
      </c>
      <c r="E62" s="390">
        <v>5436</v>
      </c>
      <c r="F62" s="390">
        <v>5451</v>
      </c>
      <c r="G62" s="390">
        <v>5455</v>
      </c>
      <c r="H62" s="390">
        <v>5500</v>
      </c>
      <c r="I62" s="390">
        <v>5527</v>
      </c>
      <c r="J62" s="390"/>
      <c r="K62" s="390"/>
      <c r="L62" s="390"/>
      <c r="M62" s="390"/>
      <c r="N62" s="390"/>
      <c r="O62" s="390"/>
      <c r="P62" s="391">
        <f t="shared" si="1"/>
        <v>5463.333333333333</v>
      </c>
    </row>
    <row r="63" spans="2:16" ht="15.75" x14ac:dyDescent="0.2">
      <c r="B63" s="583"/>
      <c r="C63" s="389" t="s">
        <v>327</v>
      </c>
      <c r="D63" s="390">
        <v>72878</v>
      </c>
      <c r="E63" s="390">
        <v>73146</v>
      </c>
      <c r="F63" s="390">
        <v>73543</v>
      </c>
      <c r="G63" s="390">
        <v>73786</v>
      </c>
      <c r="H63" s="390">
        <v>74084</v>
      </c>
      <c r="I63" s="390">
        <v>74343</v>
      </c>
      <c r="J63" s="390"/>
      <c r="K63" s="390"/>
      <c r="L63" s="390"/>
      <c r="M63" s="390"/>
      <c r="N63" s="390"/>
      <c r="O63" s="390"/>
      <c r="P63" s="391">
        <f t="shared" si="1"/>
        <v>73630</v>
      </c>
    </row>
    <row r="64" spans="2:16" ht="15.75" x14ac:dyDescent="0.2">
      <c r="B64" s="583"/>
      <c r="C64" s="389" t="s">
        <v>328</v>
      </c>
      <c r="D64" s="390">
        <v>4777</v>
      </c>
      <c r="E64" s="390">
        <v>4824</v>
      </c>
      <c r="F64" s="390">
        <v>4852</v>
      </c>
      <c r="G64" s="390">
        <v>4856</v>
      </c>
      <c r="H64" s="390">
        <v>4851</v>
      </c>
      <c r="I64" s="390">
        <v>4884</v>
      </c>
      <c r="J64" s="390"/>
      <c r="K64" s="390"/>
      <c r="L64" s="390"/>
      <c r="M64" s="390"/>
      <c r="N64" s="390"/>
      <c r="O64" s="390"/>
      <c r="P64" s="391">
        <f t="shared" si="1"/>
        <v>4840.666666666667</v>
      </c>
    </row>
    <row r="65" spans="2:16" ht="15.75" x14ac:dyDescent="0.2">
      <c r="B65" s="583"/>
      <c r="C65" s="389" t="s">
        <v>329</v>
      </c>
      <c r="D65" s="390">
        <v>2806</v>
      </c>
      <c r="E65" s="390">
        <v>2793</v>
      </c>
      <c r="F65" s="390">
        <v>2802</v>
      </c>
      <c r="G65" s="390">
        <v>2821</v>
      </c>
      <c r="H65" s="390">
        <v>2837</v>
      </c>
      <c r="I65" s="390">
        <v>2856</v>
      </c>
      <c r="J65" s="390"/>
      <c r="K65" s="390"/>
      <c r="L65" s="390"/>
      <c r="M65" s="390"/>
      <c r="N65" s="390"/>
      <c r="O65" s="390"/>
      <c r="P65" s="391">
        <f t="shared" si="1"/>
        <v>2819.1666666666665</v>
      </c>
    </row>
    <row r="66" spans="2:16" ht="16.5" thickBot="1" x14ac:dyDescent="0.25">
      <c r="B66" s="583"/>
      <c r="C66" s="392" t="s">
        <v>296</v>
      </c>
      <c r="D66" s="393">
        <v>7553</v>
      </c>
      <c r="E66" s="393">
        <v>7663</v>
      </c>
      <c r="F66" s="393">
        <v>7682</v>
      </c>
      <c r="G66" s="393">
        <v>7791</v>
      </c>
      <c r="H66" s="393">
        <v>7890</v>
      </c>
      <c r="I66" s="393">
        <v>8014</v>
      </c>
      <c r="J66" s="393"/>
      <c r="K66" s="393"/>
      <c r="L66" s="393"/>
      <c r="M66" s="393"/>
      <c r="N66" s="393"/>
      <c r="O66" s="393"/>
      <c r="P66" s="394">
        <f t="shared" si="1"/>
        <v>7765.5</v>
      </c>
    </row>
    <row r="67" spans="2:16" ht="17.25" thickTop="1" thickBot="1" x14ac:dyDescent="0.25">
      <c r="B67" s="584"/>
      <c r="C67" s="395" t="s">
        <v>8</v>
      </c>
      <c r="D67" s="396">
        <v>151863</v>
      </c>
      <c r="E67" s="396">
        <v>152511</v>
      </c>
      <c r="F67" s="396">
        <v>153253</v>
      </c>
      <c r="G67" s="396">
        <v>154006</v>
      </c>
      <c r="H67" s="396">
        <v>154833</v>
      </c>
      <c r="I67" s="396">
        <v>155586</v>
      </c>
      <c r="J67" s="396"/>
      <c r="K67" s="396"/>
      <c r="L67" s="396"/>
      <c r="M67" s="396"/>
      <c r="N67" s="396"/>
      <c r="O67" s="396"/>
      <c r="P67" s="397">
        <f t="shared" si="1"/>
        <v>153675.33333333334</v>
      </c>
    </row>
    <row r="68" spans="2:16" ht="15.75" x14ac:dyDescent="0.2">
      <c r="B68" s="582" t="s">
        <v>97</v>
      </c>
      <c r="C68" s="386" t="s">
        <v>330</v>
      </c>
      <c r="D68" s="387">
        <v>85765</v>
      </c>
      <c r="E68" s="387">
        <v>86820</v>
      </c>
      <c r="F68" s="387">
        <v>88206</v>
      </c>
      <c r="G68" s="387">
        <v>89182</v>
      </c>
      <c r="H68" s="387">
        <v>90653</v>
      </c>
      <c r="I68" s="387">
        <v>91596</v>
      </c>
      <c r="J68" s="387"/>
      <c r="K68" s="387"/>
      <c r="L68" s="387"/>
      <c r="M68" s="387"/>
      <c r="N68" s="387"/>
      <c r="O68" s="387"/>
      <c r="P68" s="388">
        <f t="shared" si="1"/>
        <v>88703.666666666672</v>
      </c>
    </row>
    <row r="69" spans="2:16" ht="16.5" thickBot="1" x14ac:dyDescent="0.25">
      <c r="B69" s="583"/>
      <c r="C69" s="392" t="s">
        <v>296</v>
      </c>
      <c r="D69" s="393">
        <v>71326</v>
      </c>
      <c r="E69" s="393">
        <v>71505</v>
      </c>
      <c r="F69" s="393">
        <v>71101</v>
      </c>
      <c r="G69" s="393">
        <v>71385</v>
      </c>
      <c r="H69" s="393">
        <v>71726</v>
      </c>
      <c r="I69" s="393">
        <v>72138</v>
      </c>
      <c r="J69" s="393"/>
      <c r="K69" s="393"/>
      <c r="L69" s="393"/>
      <c r="M69" s="393"/>
      <c r="N69" s="393"/>
      <c r="O69" s="393"/>
      <c r="P69" s="394">
        <f t="shared" si="1"/>
        <v>71530.166666666672</v>
      </c>
    </row>
    <row r="70" spans="2:16" ht="17.25" thickTop="1" thickBot="1" x14ac:dyDescent="0.25">
      <c r="B70" s="584"/>
      <c r="C70" s="395" t="s">
        <v>8</v>
      </c>
      <c r="D70" s="396">
        <v>157091</v>
      </c>
      <c r="E70" s="396">
        <v>158325</v>
      </c>
      <c r="F70" s="396">
        <v>159307</v>
      </c>
      <c r="G70" s="396">
        <v>160567</v>
      </c>
      <c r="H70" s="396">
        <v>162379</v>
      </c>
      <c r="I70" s="396">
        <v>163734</v>
      </c>
      <c r="J70" s="396"/>
      <c r="K70" s="396"/>
      <c r="L70" s="396"/>
      <c r="M70" s="396"/>
      <c r="N70" s="396"/>
      <c r="O70" s="396"/>
      <c r="P70" s="397">
        <f t="shared" si="1"/>
        <v>160233.83333333334</v>
      </c>
    </row>
    <row r="71" spans="2:16" ht="15.75" x14ac:dyDescent="0.2">
      <c r="B71" s="582" t="s">
        <v>94</v>
      </c>
      <c r="C71" s="386" t="s">
        <v>331</v>
      </c>
      <c r="D71" s="387">
        <v>55114</v>
      </c>
      <c r="E71" s="387">
        <v>55461</v>
      </c>
      <c r="F71" s="387">
        <v>55842</v>
      </c>
      <c r="G71" s="387">
        <v>56022</v>
      </c>
      <c r="H71" s="387">
        <v>56327</v>
      </c>
      <c r="I71" s="387">
        <v>56612</v>
      </c>
      <c r="J71" s="387"/>
      <c r="K71" s="387"/>
      <c r="L71" s="387"/>
      <c r="M71" s="387"/>
      <c r="N71" s="387"/>
      <c r="O71" s="387"/>
      <c r="P71" s="388">
        <f t="shared" si="1"/>
        <v>55896.333333333336</v>
      </c>
    </row>
    <row r="72" spans="2:16" ht="15.75" x14ac:dyDescent="0.2">
      <c r="B72" s="583"/>
      <c r="C72" s="389" t="s">
        <v>332</v>
      </c>
      <c r="D72" s="390">
        <v>6910</v>
      </c>
      <c r="E72" s="390">
        <v>7007</v>
      </c>
      <c r="F72" s="390">
        <v>7093</v>
      </c>
      <c r="G72" s="390">
        <v>7163</v>
      </c>
      <c r="H72" s="390">
        <v>7244</v>
      </c>
      <c r="I72" s="390">
        <v>7315</v>
      </c>
      <c r="J72" s="390"/>
      <c r="K72" s="390"/>
      <c r="L72" s="390"/>
      <c r="M72" s="390"/>
      <c r="N72" s="390"/>
      <c r="O72" s="390"/>
      <c r="P72" s="391">
        <f t="shared" si="1"/>
        <v>7122</v>
      </c>
    </row>
    <row r="73" spans="2:16" ht="15.75" x14ac:dyDescent="0.2">
      <c r="B73" s="583"/>
      <c r="C73" s="389" t="s">
        <v>333</v>
      </c>
      <c r="D73" s="390">
        <v>1521</v>
      </c>
      <c r="E73" s="390">
        <v>1556</v>
      </c>
      <c r="F73" s="390">
        <v>1575</v>
      </c>
      <c r="G73" s="390">
        <v>1588</v>
      </c>
      <c r="H73" s="390">
        <v>1598</v>
      </c>
      <c r="I73" s="390">
        <v>1613</v>
      </c>
      <c r="J73" s="390"/>
      <c r="K73" s="390"/>
      <c r="L73" s="390"/>
      <c r="M73" s="390"/>
      <c r="N73" s="390"/>
      <c r="O73" s="390"/>
      <c r="P73" s="391">
        <f t="shared" si="1"/>
        <v>1575.1666666666667</v>
      </c>
    </row>
    <row r="74" spans="2:16" ht="15.75" x14ac:dyDescent="0.2">
      <c r="B74" s="583"/>
      <c r="C74" s="389" t="s">
        <v>334</v>
      </c>
      <c r="D74" s="390">
        <v>1196</v>
      </c>
      <c r="E74" s="390">
        <v>1202</v>
      </c>
      <c r="F74" s="390">
        <v>1213</v>
      </c>
      <c r="G74" s="390">
        <v>1216</v>
      </c>
      <c r="H74" s="390">
        <v>1217</v>
      </c>
      <c r="I74" s="390">
        <v>1226</v>
      </c>
      <c r="J74" s="390"/>
      <c r="K74" s="390"/>
      <c r="L74" s="390"/>
      <c r="M74" s="390"/>
      <c r="N74" s="390"/>
      <c r="O74" s="390"/>
      <c r="P74" s="391">
        <f t="shared" si="1"/>
        <v>1211.6666666666667</v>
      </c>
    </row>
    <row r="75" spans="2:16" ht="15.75" x14ac:dyDescent="0.2">
      <c r="B75" s="583"/>
      <c r="C75" s="389" t="s">
        <v>335</v>
      </c>
      <c r="D75" s="390">
        <v>78799</v>
      </c>
      <c r="E75" s="390">
        <v>79266</v>
      </c>
      <c r="F75" s="390">
        <v>79720</v>
      </c>
      <c r="G75" s="390">
        <v>80024</v>
      </c>
      <c r="H75" s="390">
        <v>80386</v>
      </c>
      <c r="I75" s="390">
        <v>81053</v>
      </c>
      <c r="J75" s="390"/>
      <c r="K75" s="390"/>
      <c r="L75" s="390"/>
      <c r="M75" s="390"/>
      <c r="N75" s="390"/>
      <c r="O75" s="390"/>
      <c r="P75" s="391">
        <f t="shared" si="1"/>
        <v>79874.666666666672</v>
      </c>
    </row>
    <row r="76" spans="2:16" ht="16.5" thickBot="1" x14ac:dyDescent="0.25">
      <c r="B76" s="583"/>
      <c r="C76" s="392" t="s">
        <v>296</v>
      </c>
      <c r="D76" s="393">
        <v>52237</v>
      </c>
      <c r="E76" s="393">
        <v>52634</v>
      </c>
      <c r="F76" s="393">
        <v>52110</v>
      </c>
      <c r="G76" s="393">
        <v>52569</v>
      </c>
      <c r="H76" s="393">
        <v>51925</v>
      </c>
      <c r="I76" s="393">
        <v>52358</v>
      </c>
      <c r="J76" s="393"/>
      <c r="K76" s="393"/>
      <c r="L76" s="393"/>
      <c r="M76" s="393"/>
      <c r="N76" s="393"/>
      <c r="O76" s="393"/>
      <c r="P76" s="394">
        <f t="shared" si="1"/>
        <v>52305.5</v>
      </c>
    </row>
    <row r="77" spans="2:16" ht="17.25" thickTop="1" thickBot="1" x14ac:dyDescent="0.25">
      <c r="B77" s="584"/>
      <c r="C77" s="395" t="s">
        <v>8</v>
      </c>
      <c r="D77" s="396">
        <v>195777</v>
      </c>
      <c r="E77" s="396">
        <v>197126</v>
      </c>
      <c r="F77" s="396">
        <v>197553</v>
      </c>
      <c r="G77" s="396">
        <v>198582</v>
      </c>
      <c r="H77" s="396">
        <v>198697</v>
      </c>
      <c r="I77" s="396">
        <v>200177</v>
      </c>
      <c r="J77" s="396"/>
      <c r="K77" s="396"/>
      <c r="L77" s="396"/>
      <c r="M77" s="396"/>
      <c r="N77" s="396"/>
      <c r="O77" s="396"/>
      <c r="P77" s="397">
        <f t="shared" si="1"/>
        <v>197985.33333333334</v>
      </c>
    </row>
    <row r="78" spans="2:16" ht="15.75" x14ac:dyDescent="0.2">
      <c r="B78" s="582" t="s">
        <v>95</v>
      </c>
      <c r="C78" s="386" t="s">
        <v>336</v>
      </c>
      <c r="D78" s="387">
        <v>203085</v>
      </c>
      <c r="E78" s="387">
        <v>204212</v>
      </c>
      <c r="F78" s="387">
        <v>205312</v>
      </c>
      <c r="G78" s="387">
        <v>206177</v>
      </c>
      <c r="H78" s="387">
        <v>207376</v>
      </c>
      <c r="I78" s="387">
        <v>208542</v>
      </c>
      <c r="J78" s="387"/>
      <c r="K78" s="387"/>
      <c r="L78" s="387"/>
      <c r="M78" s="387"/>
      <c r="N78" s="387"/>
      <c r="O78" s="387"/>
      <c r="P78" s="388">
        <f t="shared" si="1"/>
        <v>205784</v>
      </c>
    </row>
    <row r="79" spans="2:16" ht="15.75" x14ac:dyDescent="0.2">
      <c r="B79" s="583"/>
      <c r="C79" s="389" t="s">
        <v>337</v>
      </c>
      <c r="D79" s="390">
        <v>1665</v>
      </c>
      <c r="E79" s="390">
        <v>1694</v>
      </c>
      <c r="F79" s="390">
        <v>1736</v>
      </c>
      <c r="G79" s="390">
        <v>1733</v>
      </c>
      <c r="H79" s="390">
        <v>1748</v>
      </c>
      <c r="I79" s="390">
        <v>1749</v>
      </c>
      <c r="J79" s="390"/>
      <c r="K79" s="390"/>
      <c r="L79" s="390"/>
      <c r="M79" s="390"/>
      <c r="N79" s="390"/>
      <c r="O79" s="390"/>
      <c r="P79" s="391">
        <f t="shared" si="1"/>
        <v>1720.8333333333333</v>
      </c>
    </row>
    <row r="80" spans="2:16" ht="15.75" x14ac:dyDescent="0.2">
      <c r="B80" s="583"/>
      <c r="C80" s="389" t="s">
        <v>338</v>
      </c>
      <c r="D80" s="390">
        <v>6308</v>
      </c>
      <c r="E80" s="390">
        <v>6307</v>
      </c>
      <c r="F80" s="390">
        <v>6336</v>
      </c>
      <c r="G80" s="390">
        <v>6329</v>
      </c>
      <c r="H80" s="390">
        <v>6389</v>
      </c>
      <c r="I80" s="390">
        <v>6447</v>
      </c>
      <c r="J80" s="390"/>
      <c r="K80" s="390"/>
      <c r="L80" s="390"/>
      <c r="M80" s="390"/>
      <c r="N80" s="390"/>
      <c r="O80" s="390"/>
      <c r="P80" s="391">
        <f t="shared" si="1"/>
        <v>6352.666666666667</v>
      </c>
    </row>
    <row r="81" spans="2:18" ht="16.5" thickBot="1" x14ac:dyDescent="0.25">
      <c r="B81" s="583"/>
      <c r="C81" s="392" t="s">
        <v>296</v>
      </c>
      <c r="D81" s="393">
        <v>10557</v>
      </c>
      <c r="E81" s="393">
        <v>10754</v>
      </c>
      <c r="F81" s="393">
        <v>10559</v>
      </c>
      <c r="G81" s="393">
        <v>10799</v>
      </c>
      <c r="H81" s="393">
        <v>10957</v>
      </c>
      <c r="I81" s="393">
        <v>11127</v>
      </c>
      <c r="J81" s="393"/>
      <c r="K81" s="393"/>
      <c r="L81" s="393"/>
      <c r="M81" s="393"/>
      <c r="N81" s="393"/>
      <c r="O81" s="393"/>
      <c r="P81" s="394">
        <f t="shared" si="1"/>
        <v>10792.166666666666</v>
      </c>
    </row>
    <row r="82" spans="2:18" ht="17.25" thickTop="1" thickBot="1" x14ac:dyDescent="0.25">
      <c r="B82" s="584"/>
      <c r="C82" s="395" t="s">
        <v>8</v>
      </c>
      <c r="D82" s="396">
        <v>221615</v>
      </c>
      <c r="E82" s="396">
        <v>222967</v>
      </c>
      <c r="F82" s="396">
        <v>223943</v>
      </c>
      <c r="G82" s="396">
        <v>225038</v>
      </c>
      <c r="H82" s="396">
        <v>226470</v>
      </c>
      <c r="I82" s="396">
        <v>227865</v>
      </c>
      <c r="J82" s="396"/>
      <c r="K82" s="396"/>
      <c r="L82" s="396"/>
      <c r="M82" s="396"/>
      <c r="N82" s="396"/>
      <c r="O82" s="396"/>
      <c r="P82" s="397">
        <f t="shared" si="1"/>
        <v>224649.66666666666</v>
      </c>
    </row>
    <row r="83" spans="2:18" ht="15.75" x14ac:dyDescent="0.2">
      <c r="B83" s="590" t="s">
        <v>135</v>
      </c>
      <c r="C83" s="400" t="s">
        <v>307</v>
      </c>
      <c r="D83" s="401">
        <v>5582</v>
      </c>
      <c r="E83" s="401">
        <v>5611</v>
      </c>
      <c r="F83" s="401">
        <v>5689</v>
      </c>
      <c r="G83" s="401">
        <v>5752</v>
      </c>
      <c r="H83" s="401">
        <v>5800</v>
      </c>
      <c r="I83" s="401">
        <v>5863</v>
      </c>
      <c r="J83" s="402"/>
      <c r="K83" s="402"/>
      <c r="L83" s="402"/>
      <c r="M83" s="402"/>
      <c r="N83" s="402"/>
      <c r="O83" s="402"/>
      <c r="P83" s="403">
        <f t="shared" si="1"/>
        <v>5716.166666666667</v>
      </c>
    </row>
    <row r="84" spans="2:18" ht="15.75" x14ac:dyDescent="0.2">
      <c r="B84" s="591"/>
      <c r="C84" s="404" t="s">
        <v>308</v>
      </c>
      <c r="D84" s="405">
        <v>7057</v>
      </c>
      <c r="E84" s="405">
        <v>7167</v>
      </c>
      <c r="F84" s="405">
        <v>7237</v>
      </c>
      <c r="G84" s="405">
        <v>7387</v>
      </c>
      <c r="H84" s="405">
        <v>7435</v>
      </c>
      <c r="I84" s="405">
        <v>7545</v>
      </c>
      <c r="J84" s="406"/>
      <c r="K84" s="406"/>
      <c r="L84" s="406"/>
      <c r="M84" s="406"/>
      <c r="N84" s="406"/>
      <c r="O84" s="406"/>
      <c r="P84" s="407">
        <f t="shared" si="1"/>
        <v>7304.666666666667</v>
      </c>
    </row>
    <row r="85" spans="2:18" ht="15.75" x14ac:dyDescent="0.2">
      <c r="B85" s="591"/>
      <c r="C85" s="404" t="s">
        <v>330</v>
      </c>
      <c r="D85" s="405">
        <v>93608</v>
      </c>
      <c r="E85" s="405">
        <v>93389</v>
      </c>
      <c r="F85" s="405">
        <v>93409</v>
      </c>
      <c r="G85" s="405">
        <v>93017</v>
      </c>
      <c r="H85" s="405">
        <v>92978</v>
      </c>
      <c r="I85" s="405">
        <v>92653</v>
      </c>
      <c r="J85" s="406"/>
      <c r="K85" s="406"/>
      <c r="L85" s="406"/>
      <c r="M85" s="406"/>
      <c r="N85" s="406"/>
      <c r="O85" s="406"/>
      <c r="P85" s="407">
        <f t="shared" si="1"/>
        <v>93175.666666666672</v>
      </c>
    </row>
    <row r="86" spans="2:18" ht="15.75" x14ac:dyDescent="0.2">
      <c r="B86" s="591"/>
      <c r="C86" s="404" t="s">
        <v>335</v>
      </c>
      <c r="D86" s="405">
        <v>4208</v>
      </c>
      <c r="E86" s="405">
        <v>4249</v>
      </c>
      <c r="F86" s="405">
        <v>4252</v>
      </c>
      <c r="G86" s="405">
        <v>4239</v>
      </c>
      <c r="H86" s="405">
        <v>4262</v>
      </c>
      <c r="I86" s="405">
        <v>4330</v>
      </c>
      <c r="J86" s="406"/>
      <c r="K86" s="406"/>
      <c r="L86" s="406"/>
      <c r="M86" s="406"/>
      <c r="N86" s="406"/>
      <c r="O86" s="406"/>
      <c r="P86" s="407">
        <f t="shared" si="1"/>
        <v>4256.666666666667</v>
      </c>
    </row>
    <row r="87" spans="2:18" ht="32.25" thickBot="1" x14ac:dyDescent="0.25">
      <c r="B87" s="591"/>
      <c r="C87" s="408" t="s">
        <v>339</v>
      </c>
      <c r="D87" s="409">
        <v>110</v>
      </c>
      <c r="E87" s="409">
        <v>115</v>
      </c>
      <c r="F87" s="409">
        <v>123</v>
      </c>
      <c r="G87" s="409">
        <v>122</v>
      </c>
      <c r="H87" s="409">
        <v>132</v>
      </c>
      <c r="I87" s="409">
        <v>91</v>
      </c>
      <c r="J87" s="410"/>
      <c r="K87" s="410"/>
      <c r="L87" s="410"/>
      <c r="M87" s="410"/>
      <c r="N87" s="410"/>
      <c r="O87" s="410"/>
      <c r="P87" s="411">
        <f t="shared" si="1"/>
        <v>115.5</v>
      </c>
    </row>
    <row r="88" spans="2:18" ht="17.25" thickTop="1" thickBot="1" x14ac:dyDescent="0.25">
      <c r="B88" s="592"/>
      <c r="C88" s="412" t="s">
        <v>8</v>
      </c>
      <c r="D88" s="413">
        <v>110565</v>
      </c>
      <c r="E88" s="413">
        <v>110531</v>
      </c>
      <c r="F88" s="413">
        <v>110710</v>
      </c>
      <c r="G88" s="413">
        <v>110517</v>
      </c>
      <c r="H88" s="413">
        <v>110607</v>
      </c>
      <c r="I88" s="413">
        <v>110482</v>
      </c>
      <c r="J88" s="414"/>
      <c r="K88" s="414"/>
      <c r="L88" s="414"/>
      <c r="M88" s="414"/>
      <c r="N88" s="414"/>
      <c r="O88" s="414"/>
      <c r="P88" s="415">
        <f t="shared" si="1"/>
        <v>110568.66666666667</v>
      </c>
    </row>
    <row r="89" spans="2:18" ht="5.25" customHeight="1" thickBot="1" x14ac:dyDescent="0.25">
      <c r="B89" s="115"/>
      <c r="C89" s="416"/>
      <c r="D89" s="417"/>
      <c r="E89" s="417"/>
      <c r="F89" s="417"/>
      <c r="G89" s="418"/>
      <c r="H89" s="418"/>
      <c r="I89" s="418"/>
      <c r="J89" s="418"/>
      <c r="K89" s="418"/>
      <c r="L89" s="418"/>
      <c r="M89" s="418"/>
      <c r="N89" s="418"/>
      <c r="O89" s="418"/>
      <c r="P89" s="419"/>
    </row>
    <row r="90" spans="2:18" ht="16.5" thickBot="1" x14ac:dyDescent="0.25">
      <c r="B90" s="588" t="s">
        <v>340</v>
      </c>
      <c r="C90" s="589"/>
      <c r="D90" s="420">
        <v>1551771</v>
      </c>
      <c r="E90" s="420">
        <v>1561585</v>
      </c>
      <c r="F90" s="420">
        <v>1570301</v>
      </c>
      <c r="G90" s="420">
        <v>1578776</v>
      </c>
      <c r="H90" s="420">
        <v>1588856</v>
      </c>
      <c r="I90" s="420">
        <v>1599201</v>
      </c>
      <c r="J90" s="421"/>
      <c r="K90" s="421"/>
      <c r="L90" s="421"/>
      <c r="M90" s="421"/>
      <c r="N90" s="421"/>
      <c r="O90" s="421"/>
      <c r="P90" s="422">
        <f t="shared" si="1"/>
        <v>1575081.6666666667</v>
      </c>
    </row>
    <row r="91" spans="2:18" ht="32.25" customHeight="1" x14ac:dyDescent="0.2">
      <c r="B91" s="585" t="s">
        <v>122</v>
      </c>
      <c r="C91" s="586"/>
      <c r="D91" s="586"/>
      <c r="E91" s="586"/>
      <c r="F91" s="586"/>
      <c r="G91" s="586"/>
      <c r="H91" s="586"/>
      <c r="I91" s="586"/>
      <c r="J91" s="586"/>
      <c r="K91" s="586"/>
      <c r="L91" s="586"/>
      <c r="M91" s="586"/>
      <c r="N91" s="586"/>
      <c r="O91" s="586"/>
      <c r="P91" s="587"/>
    </row>
    <row r="92" spans="2:18" ht="31.5" customHeight="1" x14ac:dyDescent="0.25">
      <c r="B92" s="576" t="s">
        <v>149</v>
      </c>
      <c r="C92" s="577"/>
      <c r="D92" s="577"/>
      <c r="E92" s="577"/>
      <c r="F92" s="577"/>
      <c r="G92" s="577"/>
      <c r="H92" s="577"/>
      <c r="I92" s="577"/>
      <c r="J92" s="577"/>
      <c r="K92" s="577"/>
      <c r="L92" s="577"/>
      <c r="M92" s="577"/>
      <c r="N92" s="577"/>
      <c r="O92" s="577"/>
      <c r="P92" s="578"/>
      <c r="Q92" s="48" t="s">
        <v>87</v>
      </c>
      <c r="R92" s="113"/>
    </row>
    <row r="93" spans="2:18" ht="31.5" customHeight="1" thickBot="1" x14ac:dyDescent="0.25">
      <c r="B93" s="573" t="s">
        <v>150</v>
      </c>
      <c r="C93" s="574"/>
      <c r="D93" s="574"/>
      <c r="E93" s="574"/>
      <c r="F93" s="574"/>
      <c r="G93" s="574"/>
      <c r="H93" s="574"/>
      <c r="I93" s="574"/>
      <c r="J93" s="574"/>
      <c r="K93" s="574"/>
      <c r="L93" s="574"/>
      <c r="M93" s="574"/>
      <c r="N93" s="574"/>
      <c r="O93" s="574"/>
      <c r="P93" s="575"/>
      <c r="Q93" s="238" t="s">
        <v>87</v>
      </c>
    </row>
    <row r="94" spans="2:18" x14ac:dyDescent="0.2">
      <c r="E94" s="113"/>
    </row>
    <row r="97" spans="6:10" x14ac:dyDescent="0.2">
      <c r="F97" s="113"/>
    </row>
    <row r="101" spans="6:10" x14ac:dyDescent="0.2">
      <c r="J101" s="111"/>
    </row>
  </sheetData>
  <mergeCells count="13">
    <mergeCell ref="B93:P93"/>
    <mergeCell ref="B92:P92"/>
    <mergeCell ref="B2:P2"/>
    <mergeCell ref="B4:B27"/>
    <mergeCell ref="B28:B39"/>
    <mergeCell ref="B40:B45"/>
    <mergeCell ref="B91:P91"/>
    <mergeCell ref="B47:B67"/>
    <mergeCell ref="B68:B70"/>
    <mergeCell ref="B71:B77"/>
    <mergeCell ref="B78:B82"/>
    <mergeCell ref="B90:C90"/>
    <mergeCell ref="B83:B88"/>
  </mergeCells>
  <conditionalFormatting sqref="D4:P82 D89:P90">
    <cfRule type="expression" dxfId="2" priority="7">
      <formula>D4="NR"</formula>
    </cfRule>
  </conditionalFormatting>
  <conditionalFormatting sqref="D83:P85">
    <cfRule type="expression" dxfId="1" priority="6">
      <formula>D83="NR"</formula>
    </cfRule>
  </conditionalFormatting>
  <conditionalFormatting sqref="D86:P88">
    <cfRule type="expression" dxfId="0" priority="3">
      <formula>D86="NR"</formula>
    </cfRule>
  </conditionalFormatting>
  <printOptions horizontalCentered="1" gridLines="1"/>
  <pageMargins left="0.28999999999999998" right="0.28999999999999998" top="0.7" bottom="0.43" header="0.3" footer="0.27"/>
  <pageSetup scale="61"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rowBreaks count="1" manualBreakCount="1">
    <brk id="67"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view="pageBreakPreview" zoomScale="130" zoomScaleNormal="100" zoomScaleSheetLayoutView="130" workbookViewId="0">
      <selection activeCell="F10" sqref="F10"/>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49"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93" t="s">
        <v>157</v>
      </c>
      <c r="B1" s="594"/>
      <c r="C1" s="594"/>
      <c r="D1" s="595"/>
      <c r="E1"/>
    </row>
    <row r="2" spans="1:5" ht="31.5" x14ac:dyDescent="0.2">
      <c r="A2" s="212"/>
      <c r="B2" s="230" t="s">
        <v>16</v>
      </c>
      <c r="C2" s="231" t="s">
        <v>113</v>
      </c>
      <c r="D2" s="232" t="s">
        <v>114</v>
      </c>
      <c r="E2"/>
    </row>
    <row r="3" spans="1:5" x14ac:dyDescent="0.25">
      <c r="A3" s="363">
        <v>44743</v>
      </c>
      <c r="B3" s="257">
        <v>95994816</v>
      </c>
      <c r="C3" s="288">
        <v>95987602</v>
      </c>
      <c r="D3" s="289">
        <v>7214</v>
      </c>
      <c r="E3"/>
    </row>
    <row r="4" spans="1:5" x14ac:dyDescent="0.25">
      <c r="A4" s="363">
        <v>44774</v>
      </c>
      <c r="B4" s="257">
        <v>94999355</v>
      </c>
      <c r="C4" s="288">
        <v>94987378</v>
      </c>
      <c r="D4" s="289">
        <v>11977</v>
      </c>
      <c r="E4"/>
    </row>
    <row r="5" spans="1:5" x14ac:dyDescent="0.25">
      <c r="A5" s="363">
        <v>44805</v>
      </c>
      <c r="B5" s="257">
        <v>95345876</v>
      </c>
      <c r="C5" s="288">
        <v>95333924</v>
      </c>
      <c r="D5" s="289">
        <v>11952</v>
      </c>
      <c r="E5"/>
    </row>
    <row r="6" spans="1:5" x14ac:dyDescent="0.25">
      <c r="A6" s="363">
        <v>44835</v>
      </c>
      <c r="B6" s="257">
        <v>95867782</v>
      </c>
      <c r="C6" s="288">
        <v>95856761</v>
      </c>
      <c r="D6" s="289">
        <v>11021</v>
      </c>
      <c r="E6"/>
    </row>
    <row r="7" spans="1:5" x14ac:dyDescent="0.25">
      <c r="A7" s="363">
        <v>44866</v>
      </c>
      <c r="B7" s="257">
        <v>96847393</v>
      </c>
      <c r="C7" s="288">
        <v>96839433</v>
      </c>
      <c r="D7" s="289">
        <v>7960</v>
      </c>
      <c r="E7"/>
    </row>
    <row r="8" spans="1:5" x14ac:dyDescent="0.25">
      <c r="A8" s="363">
        <v>44896</v>
      </c>
      <c r="B8" s="257">
        <v>93106280</v>
      </c>
      <c r="C8" s="288">
        <v>90554689</v>
      </c>
      <c r="D8" s="289">
        <v>2551591</v>
      </c>
      <c r="E8"/>
    </row>
    <row r="9" spans="1:5" x14ac:dyDescent="0.25">
      <c r="A9" s="363">
        <v>44927</v>
      </c>
      <c r="B9" s="257"/>
      <c r="C9" s="288"/>
      <c r="D9" s="256"/>
      <c r="E9"/>
    </row>
    <row r="10" spans="1:5" x14ac:dyDescent="0.25">
      <c r="A10" s="363">
        <v>44958</v>
      </c>
      <c r="B10" s="257"/>
      <c r="C10" s="288"/>
      <c r="D10" s="256"/>
      <c r="E10"/>
    </row>
    <row r="11" spans="1:5" x14ac:dyDescent="0.25">
      <c r="A11" s="363">
        <v>44986</v>
      </c>
      <c r="B11" s="257"/>
      <c r="C11" s="288"/>
      <c r="D11" s="256"/>
      <c r="E11"/>
    </row>
    <row r="12" spans="1:5" x14ac:dyDescent="0.25">
      <c r="A12" s="363">
        <v>45017</v>
      </c>
      <c r="B12" s="257"/>
      <c r="C12" s="288"/>
      <c r="D12" s="256"/>
      <c r="E12"/>
    </row>
    <row r="13" spans="1:5" x14ac:dyDescent="0.25">
      <c r="A13" s="363">
        <v>45047</v>
      </c>
      <c r="B13" s="257"/>
      <c r="C13" s="288"/>
      <c r="D13" s="256"/>
      <c r="E13"/>
    </row>
    <row r="14" spans="1:5" x14ac:dyDescent="0.25">
      <c r="A14" s="363">
        <v>45078</v>
      </c>
      <c r="B14" s="257"/>
      <c r="C14" s="288"/>
      <c r="D14" s="256"/>
      <c r="E14"/>
    </row>
    <row r="15" spans="1:5" x14ac:dyDescent="0.25">
      <c r="A15" s="213" t="s">
        <v>341</v>
      </c>
      <c r="B15" s="290">
        <v>572161502</v>
      </c>
      <c r="C15" s="291">
        <v>569559787</v>
      </c>
      <c r="D15" s="292">
        <v>2601715</v>
      </c>
      <c r="E15"/>
    </row>
    <row r="16" spans="1:5" x14ac:dyDescent="0.25">
      <c r="A16" s="79" t="s">
        <v>342</v>
      </c>
      <c r="B16" s="257">
        <v>1131039135</v>
      </c>
      <c r="C16" s="293">
        <v>1118068471</v>
      </c>
      <c r="D16" s="243">
        <v>12970664</v>
      </c>
      <c r="E16"/>
    </row>
    <row r="17" spans="1:5" ht="16.5" thickBot="1" x14ac:dyDescent="0.3">
      <c r="A17" s="223" t="s">
        <v>343</v>
      </c>
      <c r="B17" s="294">
        <v>558877633</v>
      </c>
      <c r="C17" s="291">
        <v>548508684</v>
      </c>
      <c r="D17" s="292">
        <v>10368949</v>
      </c>
      <c r="E17"/>
    </row>
    <row r="18" spans="1:5" ht="12.75" x14ac:dyDescent="0.2">
      <c r="A18" s="596" t="s">
        <v>4</v>
      </c>
      <c r="B18" s="597"/>
      <c r="C18" s="597"/>
      <c r="D18" s="598"/>
      <c r="E18"/>
    </row>
    <row r="19" spans="1:5" ht="12.75" x14ac:dyDescent="0.2">
      <c r="A19" s="599" t="s">
        <v>123</v>
      </c>
      <c r="B19" s="600"/>
      <c r="C19" s="600"/>
      <c r="D19" s="601"/>
      <c r="E19"/>
    </row>
    <row r="20" spans="1:5" ht="12.75" x14ac:dyDescent="0.2">
      <c r="A20" s="605" t="s">
        <v>167</v>
      </c>
      <c r="B20" s="606"/>
      <c r="C20" s="606"/>
      <c r="D20" s="607"/>
      <c r="E20" s="114" t="s">
        <v>89</v>
      </c>
    </row>
    <row r="21" spans="1:5" ht="26.25" thickBot="1" x14ac:dyDescent="0.25">
      <c r="A21" s="602" t="s">
        <v>144</v>
      </c>
      <c r="B21" s="603"/>
      <c r="C21" s="603"/>
      <c r="D21" s="604"/>
      <c r="E21" s="114" t="s">
        <v>87</v>
      </c>
    </row>
    <row r="30" spans="1:5" x14ac:dyDescent="0.25">
      <c r="E30" s="194"/>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view="pageBreakPreview" zoomScale="90" zoomScaleNormal="100" zoomScaleSheetLayoutView="90" workbookViewId="0">
      <selection activeCell="L11" sqref="L11"/>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87" bestFit="1" customWidth="1"/>
    <col min="13" max="13" width="12.85546875" bestFit="1" customWidth="1"/>
    <col min="14" max="14" width="11.5703125" bestFit="1" customWidth="1"/>
    <col min="17" max="17" width="16.140625" bestFit="1" customWidth="1"/>
  </cols>
  <sheetData>
    <row r="1" spans="1:12" ht="15.75" customHeight="1" thickBot="1" x14ac:dyDescent="0.25">
      <c r="A1" s="611" t="s">
        <v>158</v>
      </c>
      <c r="B1" s="612"/>
      <c r="C1" s="612"/>
      <c r="D1" s="612"/>
      <c r="E1" s="612"/>
      <c r="F1" s="612"/>
      <c r="G1" s="612"/>
      <c r="H1" s="612"/>
      <c r="I1" s="612"/>
      <c r="J1" s="612"/>
      <c r="K1" s="613"/>
      <c r="L1"/>
    </row>
    <row r="2" spans="1:12" ht="63" x14ac:dyDescent="0.2">
      <c r="A2" s="184"/>
      <c r="B2" s="185" t="s">
        <v>8</v>
      </c>
      <c r="C2" s="186" t="s">
        <v>98</v>
      </c>
      <c r="D2" s="186" t="s">
        <v>99</v>
      </c>
      <c r="E2" s="186" t="s">
        <v>100</v>
      </c>
      <c r="F2" s="186" t="s">
        <v>101</v>
      </c>
      <c r="G2" s="186" t="s">
        <v>138</v>
      </c>
      <c r="H2" s="186" t="s">
        <v>103</v>
      </c>
      <c r="I2" s="186" t="s">
        <v>104</v>
      </c>
      <c r="J2" s="186" t="s">
        <v>137</v>
      </c>
      <c r="K2" s="235" t="s">
        <v>106</v>
      </c>
      <c r="L2"/>
    </row>
    <row r="3" spans="1:12" x14ac:dyDescent="0.25">
      <c r="A3" s="82" t="s">
        <v>344</v>
      </c>
      <c r="B3" s="257">
        <v>95187416</v>
      </c>
      <c r="C3" s="257">
        <v>13922725</v>
      </c>
      <c r="D3" s="257">
        <v>5340826</v>
      </c>
      <c r="E3" s="257">
        <v>20987150</v>
      </c>
      <c r="F3" s="257">
        <v>10361430</v>
      </c>
      <c r="G3" s="258">
        <v>12593822</v>
      </c>
      <c r="H3" s="258">
        <v>13343894</v>
      </c>
      <c r="I3" s="258">
        <v>11345362</v>
      </c>
      <c r="J3" s="258">
        <v>6253304</v>
      </c>
      <c r="K3" s="256">
        <v>1038903</v>
      </c>
      <c r="L3"/>
    </row>
    <row r="4" spans="1:12" x14ac:dyDescent="0.25">
      <c r="A4" s="82" t="s">
        <v>345</v>
      </c>
      <c r="B4" s="257">
        <v>94040770</v>
      </c>
      <c r="C4" s="257">
        <v>14032852</v>
      </c>
      <c r="D4" s="257">
        <v>5363402</v>
      </c>
      <c r="E4" s="257">
        <v>21172064</v>
      </c>
      <c r="F4" s="257">
        <v>10408263</v>
      </c>
      <c r="G4" s="258">
        <v>12706844</v>
      </c>
      <c r="H4" s="258">
        <v>13439951</v>
      </c>
      <c r="I4" s="258">
        <v>11456363</v>
      </c>
      <c r="J4" s="258">
        <v>6269596</v>
      </c>
      <c r="K4" s="256">
        <v>-808565</v>
      </c>
      <c r="L4"/>
    </row>
    <row r="5" spans="1:12" x14ac:dyDescent="0.25">
      <c r="A5" s="82" t="s">
        <v>346</v>
      </c>
      <c r="B5" s="257">
        <v>94592629</v>
      </c>
      <c r="C5" s="257">
        <v>14108808</v>
      </c>
      <c r="D5" s="257">
        <v>5443609</v>
      </c>
      <c r="E5" s="257">
        <v>21356978</v>
      </c>
      <c r="F5" s="257">
        <v>10466816</v>
      </c>
      <c r="G5" s="258">
        <v>12816040</v>
      </c>
      <c r="H5" s="258">
        <v>13452376</v>
      </c>
      <c r="I5" s="258">
        <v>11669354</v>
      </c>
      <c r="J5" s="258">
        <v>6274179</v>
      </c>
      <c r="K5" s="256">
        <v>-995531</v>
      </c>
      <c r="L5"/>
    </row>
    <row r="6" spans="1:12" x14ac:dyDescent="0.25">
      <c r="A6" s="82" t="s">
        <v>347</v>
      </c>
      <c r="B6" s="257">
        <v>95087891</v>
      </c>
      <c r="C6" s="257">
        <v>14192754</v>
      </c>
      <c r="D6" s="257">
        <v>5505381</v>
      </c>
      <c r="E6" s="257">
        <v>21518139</v>
      </c>
      <c r="F6" s="257">
        <v>10517952</v>
      </c>
      <c r="G6" s="258">
        <v>12905432</v>
      </c>
      <c r="H6" s="258">
        <v>13569413</v>
      </c>
      <c r="I6" s="258">
        <v>11554280</v>
      </c>
      <c r="J6" s="258">
        <v>6265018</v>
      </c>
      <c r="K6" s="256">
        <v>-940478</v>
      </c>
      <c r="L6"/>
    </row>
    <row r="7" spans="1:12" x14ac:dyDescent="0.25">
      <c r="A7" s="82" t="s">
        <v>348</v>
      </c>
      <c r="B7" s="257">
        <v>96028933</v>
      </c>
      <c r="C7" s="257">
        <v>14325198</v>
      </c>
      <c r="D7" s="257">
        <v>5528973</v>
      </c>
      <c r="E7" s="257">
        <v>21753053</v>
      </c>
      <c r="F7" s="257">
        <v>10584568</v>
      </c>
      <c r="G7" s="258">
        <v>13074558</v>
      </c>
      <c r="H7" s="258">
        <v>13594581</v>
      </c>
      <c r="I7" s="258">
        <v>11711257</v>
      </c>
      <c r="J7" s="258">
        <v>6278924</v>
      </c>
      <c r="K7" s="256">
        <v>-822179</v>
      </c>
      <c r="L7"/>
    </row>
    <row r="8" spans="1:12" x14ac:dyDescent="0.25">
      <c r="A8" s="82" t="s">
        <v>349</v>
      </c>
      <c r="B8" s="257">
        <v>89614336</v>
      </c>
      <c r="C8" s="257">
        <v>14434092</v>
      </c>
      <c r="D8" s="257">
        <v>5566072</v>
      </c>
      <c r="E8" s="257">
        <v>21930715</v>
      </c>
      <c r="F8" s="257">
        <v>10656190</v>
      </c>
      <c r="G8" s="258">
        <v>13181579</v>
      </c>
      <c r="H8" s="258">
        <v>13684163</v>
      </c>
      <c r="I8" s="258">
        <v>11767333</v>
      </c>
      <c r="J8" s="258">
        <v>6286911</v>
      </c>
      <c r="K8" s="256">
        <v>-7892719</v>
      </c>
      <c r="L8"/>
    </row>
    <row r="9" spans="1:12" x14ac:dyDescent="0.25">
      <c r="A9" s="82" t="s">
        <v>350</v>
      </c>
      <c r="B9" s="257"/>
      <c r="C9" s="257"/>
      <c r="D9" s="257"/>
      <c r="E9" s="257"/>
      <c r="F9" s="257"/>
      <c r="G9" s="258"/>
      <c r="H9" s="258"/>
      <c r="I9" s="258"/>
      <c r="J9" s="258"/>
      <c r="K9" s="256"/>
      <c r="L9"/>
    </row>
    <row r="10" spans="1:12" x14ac:dyDescent="0.25">
      <c r="A10" s="82" t="s">
        <v>351</v>
      </c>
      <c r="B10" s="257"/>
      <c r="C10" s="257"/>
      <c r="D10" s="257"/>
      <c r="E10" s="257"/>
      <c r="F10" s="257"/>
      <c r="G10" s="258"/>
      <c r="H10" s="258"/>
      <c r="I10" s="258"/>
      <c r="J10" s="258"/>
      <c r="K10" s="256"/>
      <c r="L10"/>
    </row>
    <row r="11" spans="1:12" x14ac:dyDescent="0.25">
      <c r="A11" s="82" t="s">
        <v>352</v>
      </c>
      <c r="B11" s="257"/>
      <c r="C11" s="257"/>
      <c r="D11" s="257"/>
      <c r="E11" s="257"/>
      <c r="F11" s="257"/>
      <c r="G11" s="258"/>
      <c r="H11" s="258"/>
      <c r="I11" s="258"/>
      <c r="J11" s="258"/>
      <c r="K11" s="256"/>
      <c r="L11"/>
    </row>
    <row r="12" spans="1:12" x14ac:dyDescent="0.25">
      <c r="A12" s="82" t="s">
        <v>353</v>
      </c>
      <c r="B12" s="257"/>
      <c r="C12" s="257"/>
      <c r="D12" s="257"/>
      <c r="E12" s="257"/>
      <c r="F12" s="257"/>
      <c r="G12" s="258"/>
      <c r="H12" s="258"/>
      <c r="I12" s="258"/>
      <c r="J12" s="258"/>
      <c r="K12" s="256"/>
      <c r="L12"/>
    </row>
    <row r="13" spans="1:12" x14ac:dyDescent="0.25">
      <c r="A13" s="82" t="s">
        <v>354</v>
      </c>
      <c r="B13" s="257"/>
      <c r="C13" s="257"/>
      <c r="D13" s="257"/>
      <c r="E13" s="257"/>
      <c r="F13" s="257"/>
      <c r="G13" s="258"/>
      <c r="H13" s="258"/>
      <c r="I13" s="258"/>
      <c r="J13" s="258"/>
      <c r="K13" s="256"/>
      <c r="L13"/>
    </row>
    <row r="14" spans="1:12" x14ac:dyDescent="0.25">
      <c r="A14" s="83" t="s">
        <v>355</v>
      </c>
      <c r="B14" s="257"/>
      <c r="C14" s="257"/>
      <c r="D14" s="257"/>
      <c r="E14" s="257"/>
      <c r="F14" s="257"/>
      <c r="G14" s="258"/>
      <c r="H14" s="258"/>
      <c r="I14" s="258"/>
      <c r="J14" s="258"/>
      <c r="K14" s="256"/>
      <c r="L14"/>
    </row>
    <row r="15" spans="1:12" x14ac:dyDescent="0.25">
      <c r="A15" s="78" t="s">
        <v>341</v>
      </c>
      <c r="B15" s="295">
        <f>SUM(B3:B14)</f>
        <v>564551975</v>
      </c>
      <c r="C15" s="296">
        <f t="shared" ref="C15:K15" si="0">SUM(C3:C14)</f>
        <v>85016429</v>
      </c>
      <c r="D15" s="295">
        <f t="shared" si="0"/>
        <v>32748263</v>
      </c>
      <c r="E15" s="295">
        <f t="shared" si="0"/>
        <v>128718099</v>
      </c>
      <c r="F15" s="296">
        <f t="shared" si="0"/>
        <v>62995219</v>
      </c>
      <c r="G15" s="296">
        <f t="shared" si="0"/>
        <v>77278275</v>
      </c>
      <c r="H15" s="296">
        <f t="shared" si="0"/>
        <v>81084378</v>
      </c>
      <c r="I15" s="296">
        <f t="shared" si="0"/>
        <v>69503949</v>
      </c>
      <c r="J15" s="296">
        <f t="shared" si="0"/>
        <v>37627932</v>
      </c>
      <c r="K15" s="297">
        <f t="shared" si="0"/>
        <v>-10420569</v>
      </c>
      <c r="L15"/>
    </row>
    <row r="16" spans="1:12" x14ac:dyDescent="0.25">
      <c r="A16" s="79" t="s">
        <v>342</v>
      </c>
      <c r="B16" s="298">
        <v>1118068471</v>
      </c>
      <c r="C16" s="616"/>
      <c r="D16" s="616"/>
      <c r="E16" s="616"/>
      <c r="F16" s="616"/>
      <c r="G16" s="616"/>
      <c r="H16" s="616"/>
      <c r="I16" s="616"/>
      <c r="J16" s="616"/>
      <c r="K16" s="617"/>
      <c r="L16"/>
    </row>
    <row r="17" spans="1:12" ht="16.5" thickBot="1" x14ac:dyDescent="0.3">
      <c r="A17" s="84" t="s">
        <v>343</v>
      </c>
      <c r="B17" s="299">
        <f>B16-B15</f>
        <v>553516496</v>
      </c>
      <c r="C17" s="618"/>
      <c r="D17" s="618"/>
      <c r="E17" s="618"/>
      <c r="F17" s="618"/>
      <c r="G17" s="618"/>
      <c r="H17" s="618"/>
      <c r="I17" s="618"/>
      <c r="J17" s="618"/>
      <c r="K17" s="619"/>
      <c r="L17"/>
    </row>
    <row r="18" spans="1:12" ht="15.75" customHeight="1" x14ac:dyDescent="0.2">
      <c r="A18" s="623" t="s">
        <v>4</v>
      </c>
      <c r="B18" s="624"/>
      <c r="C18" s="624"/>
      <c r="D18" s="624"/>
      <c r="E18" s="624"/>
      <c r="F18" s="624"/>
      <c r="G18" s="624"/>
      <c r="H18" s="624"/>
      <c r="I18" s="624"/>
      <c r="J18" s="624"/>
      <c r="K18" s="625"/>
      <c r="L18"/>
    </row>
    <row r="19" spans="1:12" ht="27.75" customHeight="1" x14ac:dyDescent="0.2">
      <c r="A19" s="620" t="s">
        <v>107</v>
      </c>
      <c r="B19" s="621"/>
      <c r="C19" s="621"/>
      <c r="D19" s="621"/>
      <c r="E19" s="621"/>
      <c r="F19" s="621"/>
      <c r="G19" s="621"/>
      <c r="H19" s="621"/>
      <c r="I19" s="621"/>
      <c r="J19" s="621"/>
      <c r="K19" s="622"/>
      <c r="L19"/>
    </row>
    <row r="20" spans="1:12" ht="26.25" thickBot="1" x14ac:dyDescent="0.25">
      <c r="A20" s="608" t="s">
        <v>176</v>
      </c>
      <c r="B20" s="609"/>
      <c r="C20" s="609"/>
      <c r="D20" s="609"/>
      <c r="E20" s="609"/>
      <c r="F20" s="609"/>
      <c r="G20" s="609"/>
      <c r="H20" s="609"/>
      <c r="I20" s="609"/>
      <c r="J20" s="609"/>
      <c r="K20" s="610"/>
      <c r="L20" s="238" t="s">
        <v>87</v>
      </c>
    </row>
    <row r="21" spans="1:12" ht="16.5" customHeight="1" thickBot="1" x14ac:dyDescent="0.25">
      <c r="A21" s="611" t="s">
        <v>181</v>
      </c>
      <c r="B21" s="612"/>
      <c r="C21" s="612"/>
      <c r="D21" s="612"/>
      <c r="E21" s="612"/>
      <c r="F21" s="612"/>
      <c r="G21" s="612"/>
      <c r="H21" s="612"/>
      <c r="I21" s="612"/>
      <c r="J21" s="612"/>
      <c r="K21" s="613"/>
      <c r="L21"/>
    </row>
    <row r="22" spans="1:12" ht="63" x14ac:dyDescent="0.2">
      <c r="A22" s="85"/>
      <c r="B22" s="80" t="s">
        <v>8</v>
      </c>
      <c r="C22" s="81" t="s">
        <v>98</v>
      </c>
      <c r="D22" s="81" t="s">
        <v>99</v>
      </c>
      <c r="E22" s="81" t="s">
        <v>100</v>
      </c>
      <c r="F22" s="81" t="s">
        <v>101</v>
      </c>
      <c r="G22" s="81" t="s">
        <v>102</v>
      </c>
      <c r="H22" s="81" t="s">
        <v>103</v>
      </c>
      <c r="I22" s="81" t="s">
        <v>104</v>
      </c>
      <c r="J22" s="186" t="s">
        <v>136</v>
      </c>
      <c r="K22" s="183" t="s">
        <v>140</v>
      </c>
      <c r="L22"/>
    </row>
    <row r="23" spans="1:12" x14ac:dyDescent="0.2">
      <c r="A23" s="86" t="s">
        <v>344</v>
      </c>
      <c r="B23" s="300">
        <v>1595867</v>
      </c>
      <c r="C23" s="300">
        <v>245399</v>
      </c>
      <c r="D23" s="301">
        <v>105968</v>
      </c>
      <c r="E23" s="300">
        <v>363466</v>
      </c>
      <c r="F23" s="300">
        <v>151862</v>
      </c>
      <c r="G23" s="300">
        <v>157081</v>
      </c>
      <c r="H23" s="301">
        <v>195772</v>
      </c>
      <c r="I23" s="301">
        <v>221609</v>
      </c>
      <c r="J23" s="361">
        <v>110558</v>
      </c>
      <c r="K23" s="302">
        <v>44152</v>
      </c>
      <c r="L23"/>
    </row>
    <row r="24" spans="1:12" x14ac:dyDescent="0.2">
      <c r="A24" s="86" t="s">
        <v>345</v>
      </c>
      <c r="B24" s="300">
        <v>1609094</v>
      </c>
      <c r="C24" s="300">
        <v>246894</v>
      </c>
      <c r="D24" s="301">
        <v>106800</v>
      </c>
      <c r="E24" s="300">
        <v>366417</v>
      </c>
      <c r="F24" s="300">
        <v>152508</v>
      </c>
      <c r="G24" s="300">
        <v>158321</v>
      </c>
      <c r="H24" s="301">
        <v>197123</v>
      </c>
      <c r="I24" s="301">
        <v>222964</v>
      </c>
      <c r="J24" s="361">
        <v>110527</v>
      </c>
      <c r="K24" s="302">
        <v>47540</v>
      </c>
      <c r="L24"/>
    </row>
    <row r="25" spans="1:12" x14ac:dyDescent="0.2">
      <c r="A25" s="86" t="s">
        <v>346</v>
      </c>
      <c r="B25" s="300">
        <v>1624075</v>
      </c>
      <c r="C25" s="300">
        <v>248128</v>
      </c>
      <c r="D25" s="301">
        <v>107999</v>
      </c>
      <c r="E25" s="300">
        <v>369394</v>
      </c>
      <c r="F25" s="300">
        <v>153251</v>
      </c>
      <c r="G25" s="300">
        <v>159303</v>
      </c>
      <c r="H25" s="301">
        <v>197552</v>
      </c>
      <c r="I25" s="301">
        <v>223938</v>
      </c>
      <c r="J25" s="361">
        <v>110703</v>
      </c>
      <c r="K25" s="302">
        <v>53807</v>
      </c>
      <c r="L25"/>
    </row>
    <row r="26" spans="1:12" x14ac:dyDescent="0.2">
      <c r="A26" s="86" t="s">
        <v>347</v>
      </c>
      <c r="B26" s="300">
        <v>1637681</v>
      </c>
      <c r="C26" s="300">
        <v>249381</v>
      </c>
      <c r="D26" s="301">
        <v>108785</v>
      </c>
      <c r="E26" s="300">
        <v>371889</v>
      </c>
      <c r="F26" s="300">
        <v>154006</v>
      </c>
      <c r="G26" s="300">
        <v>160562</v>
      </c>
      <c r="H26" s="301">
        <v>198581</v>
      </c>
      <c r="I26" s="301">
        <v>225037</v>
      </c>
      <c r="J26" s="361">
        <v>110509</v>
      </c>
      <c r="K26" s="302">
        <v>58931</v>
      </c>
      <c r="L26"/>
    </row>
    <row r="27" spans="1:12" x14ac:dyDescent="0.2">
      <c r="A27" s="86" t="s">
        <v>356</v>
      </c>
      <c r="B27" s="300">
        <v>1655485</v>
      </c>
      <c r="C27" s="300">
        <v>250978</v>
      </c>
      <c r="D27" s="301">
        <v>109597</v>
      </c>
      <c r="E27" s="300">
        <v>375289</v>
      </c>
      <c r="F27" s="300">
        <v>154833</v>
      </c>
      <c r="G27" s="300">
        <v>162374</v>
      </c>
      <c r="H27" s="301">
        <v>198697</v>
      </c>
      <c r="I27" s="301">
        <v>226469</v>
      </c>
      <c r="J27" s="361">
        <v>110605</v>
      </c>
      <c r="K27" s="302">
        <v>66643</v>
      </c>
      <c r="L27"/>
    </row>
    <row r="28" spans="1:12" x14ac:dyDescent="0.2">
      <c r="A28" s="86" t="s">
        <v>357</v>
      </c>
      <c r="B28" s="300">
        <v>1668043</v>
      </c>
      <c r="C28" s="300">
        <v>252758</v>
      </c>
      <c r="D28" s="301">
        <v>110534</v>
      </c>
      <c r="E28" s="300">
        <v>378056</v>
      </c>
      <c r="F28" s="300">
        <v>155584</v>
      </c>
      <c r="G28" s="300">
        <v>163731</v>
      </c>
      <c r="H28" s="301">
        <v>200177</v>
      </c>
      <c r="I28" s="301">
        <v>227865</v>
      </c>
      <c r="J28" s="361">
        <v>110476</v>
      </c>
      <c r="K28" s="302">
        <v>68862</v>
      </c>
      <c r="L28"/>
    </row>
    <row r="29" spans="1:12" x14ac:dyDescent="0.2">
      <c r="A29" s="86" t="s">
        <v>350</v>
      </c>
      <c r="B29" s="300"/>
      <c r="C29" s="300"/>
      <c r="D29" s="301"/>
      <c r="E29" s="300"/>
      <c r="F29" s="300"/>
      <c r="G29" s="300"/>
      <c r="H29" s="301"/>
      <c r="I29" s="301"/>
      <c r="J29" s="361"/>
      <c r="K29" s="302"/>
      <c r="L29"/>
    </row>
    <row r="30" spans="1:12" x14ac:dyDescent="0.2">
      <c r="A30" s="86" t="s">
        <v>351</v>
      </c>
      <c r="B30" s="300"/>
      <c r="C30" s="300"/>
      <c r="D30" s="301"/>
      <c r="E30" s="300"/>
      <c r="F30" s="300"/>
      <c r="G30" s="300"/>
      <c r="H30" s="301"/>
      <c r="I30" s="301"/>
      <c r="J30" s="361"/>
      <c r="K30" s="302"/>
      <c r="L30"/>
    </row>
    <row r="31" spans="1:12" x14ac:dyDescent="0.2">
      <c r="A31" s="86" t="s">
        <v>352</v>
      </c>
      <c r="B31" s="300"/>
      <c r="C31" s="300"/>
      <c r="D31" s="301"/>
      <c r="E31" s="300"/>
      <c r="F31" s="300"/>
      <c r="G31" s="300"/>
      <c r="H31" s="301"/>
      <c r="I31" s="301"/>
      <c r="J31" s="361"/>
      <c r="K31" s="302"/>
      <c r="L31"/>
    </row>
    <row r="32" spans="1:12" x14ac:dyDescent="0.2">
      <c r="A32" s="86" t="s">
        <v>353</v>
      </c>
      <c r="B32" s="300"/>
      <c r="C32" s="300"/>
      <c r="D32" s="301"/>
      <c r="E32" s="300"/>
      <c r="F32" s="300"/>
      <c r="G32" s="300"/>
      <c r="H32" s="301"/>
      <c r="I32" s="301"/>
      <c r="J32" s="361"/>
      <c r="K32" s="302"/>
      <c r="L32"/>
    </row>
    <row r="33" spans="1:12" x14ac:dyDescent="0.2">
      <c r="A33" s="86" t="s">
        <v>354</v>
      </c>
      <c r="B33" s="300"/>
      <c r="C33" s="300"/>
      <c r="D33" s="301"/>
      <c r="E33" s="300"/>
      <c r="F33" s="300"/>
      <c r="G33" s="300"/>
      <c r="H33" s="301"/>
      <c r="I33" s="301"/>
      <c r="J33" s="361"/>
      <c r="K33" s="302"/>
      <c r="L33"/>
    </row>
    <row r="34" spans="1:12" x14ac:dyDescent="0.2">
      <c r="A34" s="87" t="s">
        <v>355</v>
      </c>
      <c r="B34" s="300"/>
      <c r="C34" s="300"/>
      <c r="D34" s="301"/>
      <c r="E34" s="300"/>
      <c r="F34" s="300"/>
      <c r="G34" s="300"/>
      <c r="H34" s="301"/>
      <c r="I34" s="301"/>
      <c r="J34" s="361"/>
      <c r="K34" s="302"/>
      <c r="L34"/>
    </row>
    <row r="35" spans="1:12" x14ac:dyDescent="0.2">
      <c r="A35" s="78" t="s">
        <v>358</v>
      </c>
      <c r="B35" s="303">
        <f>AVERAGE(B23:B34)</f>
        <v>1631707.5</v>
      </c>
      <c r="C35" s="304">
        <f t="shared" ref="C35:K35" si="1">AVERAGE(C23:C34)</f>
        <v>248923</v>
      </c>
      <c r="D35" s="304">
        <f t="shared" si="1"/>
        <v>108280.5</v>
      </c>
      <c r="E35" s="304">
        <f t="shared" si="1"/>
        <v>370751.83333333331</v>
      </c>
      <c r="F35" s="304">
        <f t="shared" si="1"/>
        <v>153674</v>
      </c>
      <c r="G35" s="304">
        <f t="shared" si="1"/>
        <v>160228.66666666666</v>
      </c>
      <c r="H35" s="304">
        <f t="shared" si="1"/>
        <v>197983.66666666666</v>
      </c>
      <c r="I35" s="304">
        <f t="shared" si="1"/>
        <v>224647</v>
      </c>
      <c r="J35" s="304">
        <f t="shared" si="1"/>
        <v>110563</v>
      </c>
      <c r="K35" s="305">
        <f t="shared" si="1"/>
        <v>56655.833333333336</v>
      </c>
      <c r="L35"/>
    </row>
    <row r="36" spans="1:12" ht="16.5" thickBot="1" x14ac:dyDescent="0.3">
      <c r="A36" s="79" t="s">
        <v>342</v>
      </c>
      <c r="B36" s="306">
        <v>1545195</v>
      </c>
      <c r="C36" s="614"/>
      <c r="D36" s="614"/>
      <c r="E36" s="614"/>
      <c r="F36" s="614"/>
      <c r="G36" s="614"/>
      <c r="H36" s="614"/>
      <c r="I36" s="614"/>
      <c r="J36" s="614"/>
      <c r="K36" s="615"/>
      <c r="L36"/>
    </row>
    <row r="37" spans="1:12" ht="12.75" x14ac:dyDescent="0.2">
      <c r="A37" s="596" t="s">
        <v>4</v>
      </c>
      <c r="B37" s="597"/>
      <c r="C37" s="597"/>
      <c r="D37" s="597"/>
      <c r="E37" s="597"/>
      <c r="F37" s="597"/>
      <c r="G37" s="597"/>
      <c r="H37" s="597"/>
      <c r="I37" s="597"/>
      <c r="J37" s="597"/>
      <c r="K37" s="598"/>
      <c r="L37"/>
    </row>
    <row r="38" spans="1:12" ht="15.75" customHeight="1" x14ac:dyDescent="0.2">
      <c r="A38" s="558" t="s">
        <v>171</v>
      </c>
      <c r="B38" s="559"/>
      <c r="C38" s="559"/>
      <c r="D38" s="559"/>
      <c r="E38" s="559"/>
      <c r="F38" s="559"/>
      <c r="G38" s="559"/>
      <c r="H38" s="559"/>
      <c r="I38" s="559"/>
      <c r="J38" s="559"/>
      <c r="K38" s="560"/>
      <c r="L38"/>
    </row>
    <row r="39" spans="1:12" ht="25.5" customHeight="1" x14ac:dyDescent="0.2">
      <c r="A39" s="558" t="s">
        <v>124</v>
      </c>
      <c r="B39" s="559"/>
      <c r="C39" s="559"/>
      <c r="D39" s="559"/>
      <c r="E39" s="559"/>
      <c r="F39" s="559"/>
      <c r="G39" s="559"/>
      <c r="H39" s="559"/>
      <c r="I39" s="559"/>
      <c r="J39" s="559"/>
      <c r="K39" s="560"/>
      <c r="L39"/>
    </row>
    <row r="40" spans="1:12" ht="12.75" x14ac:dyDescent="0.2">
      <c r="A40" s="558" t="s">
        <v>144</v>
      </c>
      <c r="B40" s="559"/>
      <c r="C40" s="559"/>
      <c r="D40" s="559"/>
      <c r="E40" s="559"/>
      <c r="F40" s="559"/>
      <c r="G40" s="559"/>
      <c r="H40" s="559"/>
      <c r="I40" s="559"/>
      <c r="J40" s="559"/>
      <c r="K40" s="560"/>
      <c r="L40"/>
    </row>
    <row r="41" spans="1:12" ht="13.5" thickBot="1" x14ac:dyDescent="0.25">
      <c r="A41" s="608" t="s">
        <v>177</v>
      </c>
      <c r="B41" s="609"/>
      <c r="C41" s="609"/>
      <c r="D41" s="609"/>
      <c r="E41" s="609"/>
      <c r="F41" s="609"/>
      <c r="G41" s="609"/>
      <c r="H41" s="609"/>
      <c r="I41" s="609"/>
      <c r="J41" s="609"/>
      <c r="K41" s="610"/>
      <c r="L41" s="239" t="s">
        <v>89</v>
      </c>
    </row>
    <row r="42" spans="1:12" ht="14.25" customHeight="1" x14ac:dyDescent="0.2">
      <c r="L42" s="52"/>
    </row>
    <row r="59" ht="37.5" customHeight="1" x14ac:dyDescent="0.25"/>
  </sheetData>
  <mergeCells count="12">
    <mergeCell ref="C16:K17"/>
    <mergeCell ref="A19:K19"/>
    <mergeCell ref="A18:K18"/>
    <mergeCell ref="A1:K1"/>
    <mergeCell ref="A20:K20"/>
    <mergeCell ref="A41:K41"/>
    <mergeCell ref="A39:K39"/>
    <mergeCell ref="A40:K40"/>
    <mergeCell ref="A21:K21"/>
    <mergeCell ref="C36:K36"/>
    <mergeCell ref="A37:K37"/>
    <mergeCell ref="A38:K38"/>
  </mergeCells>
  <printOptions horizontalCentered="1" gridLines="1"/>
  <pageMargins left="0.28999999999999998" right="0.28999999999999998" top="0.7" bottom="0.43" header="0.3" footer="0.27"/>
  <pageSetup scale="65" firstPageNumber="5"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view="pageBreakPreview" zoomScaleNormal="100" zoomScaleSheetLayoutView="100" workbookViewId="0">
      <selection activeCell="I13" sqref="I13"/>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49" customWidth="1"/>
    <col min="7" max="7" width="17.42578125" style="49" bestFit="1" customWidth="1"/>
    <col min="8" max="8" width="12.85546875" style="49" bestFit="1" customWidth="1"/>
    <col min="9" max="9" width="12.5703125" style="49" bestFit="1" customWidth="1"/>
    <col min="10" max="10" width="13.42578125" style="49" bestFit="1" customWidth="1"/>
    <col min="11" max="11" width="12.28515625" style="49" bestFit="1" customWidth="1"/>
    <col min="12" max="12" width="11.5703125" style="49" bestFit="1" customWidth="1"/>
    <col min="13" max="14" width="9.140625" style="49"/>
    <col min="15" max="15" width="10.28515625" style="49" bestFit="1" customWidth="1"/>
    <col min="16" max="16384" width="9.140625" style="49"/>
  </cols>
  <sheetData>
    <row r="1" spans="1:6" customFormat="1" ht="24.75" customHeight="1" thickBot="1" x14ac:dyDescent="0.25">
      <c r="A1" s="611" t="s">
        <v>159</v>
      </c>
      <c r="B1" s="612"/>
      <c r="C1" s="612"/>
      <c r="D1" s="612"/>
      <c r="E1" s="612"/>
      <c r="F1" s="613"/>
    </row>
    <row r="2" spans="1:6" customFormat="1" ht="32.25" customHeight="1" x14ac:dyDescent="0.2">
      <c r="A2" s="474"/>
      <c r="B2" s="475" t="s">
        <v>16</v>
      </c>
      <c r="C2" s="476" t="s">
        <v>20</v>
      </c>
      <c r="D2" s="477" t="s">
        <v>3</v>
      </c>
      <c r="E2" s="477" t="s">
        <v>21</v>
      </c>
      <c r="F2" s="478" t="s">
        <v>148</v>
      </c>
    </row>
    <row r="3" spans="1:6" customFormat="1" x14ac:dyDescent="0.25">
      <c r="A3" s="364">
        <v>44743</v>
      </c>
      <c r="B3" s="257">
        <v>9858756.2200000007</v>
      </c>
      <c r="C3" s="257">
        <v>8697640.2699999996</v>
      </c>
      <c r="D3" s="257">
        <v>951076.39</v>
      </c>
      <c r="E3" s="257">
        <v>198271.14</v>
      </c>
      <c r="F3" s="307">
        <v>11768.42</v>
      </c>
    </row>
    <row r="4" spans="1:6" customFormat="1" x14ac:dyDescent="0.25">
      <c r="A4" s="364">
        <v>44774</v>
      </c>
      <c r="B4" s="257">
        <v>11210571.9</v>
      </c>
      <c r="C4" s="257">
        <v>9744535.6799999997</v>
      </c>
      <c r="D4" s="257">
        <v>1062528</v>
      </c>
      <c r="E4" s="257">
        <v>381060.09</v>
      </c>
      <c r="F4" s="307">
        <v>22448.13</v>
      </c>
    </row>
    <row r="5" spans="1:6" customFormat="1" x14ac:dyDescent="0.25">
      <c r="A5" s="364">
        <v>44805</v>
      </c>
      <c r="B5" s="257">
        <v>9676258.3800000008</v>
      </c>
      <c r="C5" s="257">
        <v>8434932.3763889708</v>
      </c>
      <c r="D5" s="257">
        <v>919080.70939533634</v>
      </c>
      <c r="E5" s="257">
        <v>304204.46499117831</v>
      </c>
      <c r="F5" s="307">
        <v>18040.829224515208</v>
      </c>
    </row>
    <row r="6" spans="1:6" customFormat="1" x14ac:dyDescent="0.25">
      <c r="A6" s="364">
        <v>44835</v>
      </c>
      <c r="B6" s="257">
        <v>9945458.1799999978</v>
      </c>
      <c r="C6" s="257">
        <v>8669597.6798114926</v>
      </c>
      <c r="D6" s="257">
        <v>944650.13235167973</v>
      </c>
      <c r="E6" s="257">
        <v>312667.63101245731</v>
      </c>
      <c r="F6" s="307">
        <v>18542.736824369276</v>
      </c>
    </row>
    <row r="7" spans="1:6" customFormat="1" x14ac:dyDescent="0.25">
      <c r="A7" s="364">
        <v>44866</v>
      </c>
      <c r="B7" s="257">
        <v>10969062.73</v>
      </c>
      <c r="C7" s="257">
        <v>9550543.7100000009</v>
      </c>
      <c r="D7" s="257">
        <v>1039900.82</v>
      </c>
      <c r="E7" s="257">
        <v>357431.34</v>
      </c>
      <c r="F7" s="307">
        <v>21186.86</v>
      </c>
    </row>
    <row r="8" spans="1:6" customFormat="1" x14ac:dyDescent="0.25">
      <c r="A8" s="364">
        <v>44896</v>
      </c>
      <c r="B8" s="257">
        <v>10876665.82</v>
      </c>
      <c r="C8" s="257">
        <v>9451286.8499999996</v>
      </c>
      <c r="D8" s="257">
        <v>1027264.79</v>
      </c>
      <c r="E8" s="257">
        <v>375837.42</v>
      </c>
      <c r="F8" s="307">
        <v>22276.76</v>
      </c>
    </row>
    <row r="9" spans="1:6" customFormat="1" x14ac:dyDescent="0.25">
      <c r="A9" s="364">
        <v>44927</v>
      </c>
      <c r="B9" s="257"/>
      <c r="C9" s="257"/>
      <c r="D9" s="257"/>
      <c r="E9" s="257"/>
      <c r="F9" s="307"/>
    </row>
    <row r="10" spans="1:6" customFormat="1" x14ac:dyDescent="0.25">
      <c r="A10" s="364">
        <v>44958</v>
      </c>
      <c r="B10" s="257"/>
      <c r="C10" s="257"/>
      <c r="D10" s="257"/>
      <c r="E10" s="257"/>
      <c r="F10" s="307"/>
    </row>
    <row r="11" spans="1:6" customFormat="1" x14ac:dyDescent="0.25">
      <c r="A11" s="364">
        <v>44986</v>
      </c>
      <c r="B11" s="257"/>
      <c r="C11" s="257"/>
      <c r="D11" s="257"/>
      <c r="E11" s="257"/>
      <c r="F11" s="307"/>
    </row>
    <row r="12" spans="1:6" customFormat="1" x14ac:dyDescent="0.25">
      <c r="A12" s="364">
        <v>45017</v>
      </c>
      <c r="B12" s="257"/>
      <c r="C12" s="257"/>
      <c r="D12" s="257"/>
      <c r="E12" s="257"/>
      <c r="F12" s="307"/>
    </row>
    <row r="13" spans="1:6" customFormat="1" x14ac:dyDescent="0.25">
      <c r="A13" s="364">
        <v>45047</v>
      </c>
      <c r="B13" s="257"/>
      <c r="C13" s="257"/>
      <c r="D13" s="257"/>
      <c r="E13" s="257"/>
      <c r="F13" s="307"/>
    </row>
    <row r="14" spans="1:6" customFormat="1" x14ac:dyDescent="0.25">
      <c r="A14" s="368">
        <v>45078</v>
      </c>
      <c r="B14" s="333"/>
      <c r="C14" s="333"/>
      <c r="D14" s="333"/>
      <c r="E14" s="333"/>
      <c r="F14" s="369"/>
    </row>
    <row r="15" spans="1:6" customFormat="1" x14ac:dyDescent="0.25">
      <c r="A15" s="90" t="s">
        <v>341</v>
      </c>
      <c r="B15" s="290">
        <v>62536773</v>
      </c>
      <c r="C15" s="290">
        <v>54548537</v>
      </c>
      <c r="D15" s="290">
        <v>5944501</v>
      </c>
      <c r="E15" s="290">
        <v>1929472</v>
      </c>
      <c r="F15" s="308">
        <v>114264</v>
      </c>
    </row>
    <row r="16" spans="1:6" customFormat="1" x14ac:dyDescent="0.25">
      <c r="A16" s="79" t="s">
        <v>342</v>
      </c>
      <c r="B16" s="257">
        <v>147896453</v>
      </c>
      <c r="C16" s="257">
        <v>125404335</v>
      </c>
      <c r="D16" s="257">
        <v>13026978</v>
      </c>
      <c r="E16" s="626">
        <v>9465140</v>
      </c>
      <c r="F16" s="627"/>
    </row>
    <row r="17" spans="1:8" customFormat="1" ht="16.5" thickBot="1" x14ac:dyDescent="0.3">
      <c r="A17" s="91" t="s">
        <v>343</v>
      </c>
      <c r="B17" s="309">
        <v>85359680</v>
      </c>
      <c r="C17" s="310"/>
      <c r="D17" s="310"/>
      <c r="E17" s="310"/>
      <c r="F17" s="263"/>
    </row>
    <row r="18" spans="1:8" customFormat="1" ht="12.75" customHeight="1" x14ac:dyDescent="0.2">
      <c r="A18" s="628" t="s">
        <v>4</v>
      </c>
      <c r="B18" s="629"/>
      <c r="C18" s="629"/>
      <c r="D18" s="629"/>
      <c r="E18" s="629"/>
      <c r="F18" s="630"/>
    </row>
    <row r="19" spans="1:8" x14ac:dyDescent="0.25">
      <c r="A19" s="546" t="s">
        <v>168</v>
      </c>
      <c r="B19" s="547"/>
      <c r="C19" s="547"/>
      <c r="D19" s="547"/>
      <c r="E19" s="547"/>
      <c r="F19" s="548"/>
      <c r="G19"/>
      <c r="H19" s="240"/>
    </row>
    <row r="20" spans="1:8" s="51" customFormat="1" ht="16.5" thickBot="1" x14ac:dyDescent="0.3">
      <c r="A20" s="555" t="s">
        <v>174</v>
      </c>
      <c r="B20" s="556"/>
      <c r="C20" s="556"/>
      <c r="D20" s="556"/>
      <c r="E20" s="556"/>
      <c r="F20" s="557"/>
      <c r="G20"/>
      <c r="H20" s="240"/>
    </row>
    <row r="21" spans="1:8" customFormat="1" ht="12.75" x14ac:dyDescent="0.2"/>
    <row r="22" spans="1:8" ht="27" customHeight="1" x14ac:dyDescent="0.25">
      <c r="F22" s="240"/>
    </row>
    <row r="61" ht="37.5" customHeight="1" x14ac:dyDescent="0.25"/>
  </sheetData>
  <mergeCells count="5">
    <mergeCell ref="A1:F1"/>
    <mergeCell ref="E16:F16"/>
    <mergeCell ref="A18:F18"/>
    <mergeCell ref="A19:F19"/>
    <mergeCell ref="A20:F20"/>
  </mergeCells>
  <printOptions horizontalCentered="1" gridLines="1"/>
  <pageMargins left="0.28999999999999998" right="0.28999999999999998" top="0.7" bottom="0.43" header="0.3" footer="0.27"/>
  <pageSetup scale="90" firstPageNumber="6"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Goldberg-Richmeier, Cole</cp:lastModifiedBy>
  <cp:lastPrinted>2022-11-04T20:32:14Z</cp:lastPrinted>
  <dcterms:created xsi:type="dcterms:W3CDTF">2003-06-04T15:46:14Z</dcterms:created>
  <dcterms:modified xsi:type="dcterms:W3CDTF">2023-01-17T16:13:25Z</dcterms:modified>
</cp:coreProperties>
</file>