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codeName="ThisWorkbook"/>
  <mc:AlternateContent xmlns:mc="http://schemas.openxmlformats.org/markup-compatibility/2006">
    <mc:Choice Requires="x15">
      <x15ac:absPath xmlns:x15ac="http://schemas.microsoft.com/office/spreadsheetml/2010/11/ac" url="https://publicconsultinggroup-my.sharepoint.com/personal/khuynh_pcgus_com/Documents/CO P4P/CO P4P/2022 Application/"/>
    </mc:Choice>
  </mc:AlternateContent>
  <xr:revisionPtr revIDLastSave="0" documentId="8_{4A301E27-5B48-4AE8-B104-93BBE9DD0290}" xr6:coauthVersionLast="46" xr6:coauthVersionMax="46" xr10:uidLastSave="{00000000-0000-0000-0000-000000000000}"/>
  <bookViews>
    <workbookView xWindow="-28920" yWindow="-120" windowWidth="29040" windowHeight="15840" xr2:uid="{FFF269FB-D513-41A3-95D6-3D6D8A4F132E}"/>
  </bookViews>
  <sheets>
    <sheet name="P4P Application" sheetId="7" r:id="rId1"/>
    <sheet name="Appendices" sheetId="21" r:id="rId2"/>
    <sheet name="QM Calculation Tool" sheetId="22" r:id="rId3"/>
    <sheet name="Staff Retention Calculation" sheetId="14" r:id="rId4"/>
    <sheet name="Antibiotics QM Calculation Tool" sheetId="23" r:id="rId5"/>
    <sheet name="Medicaid Occupancy Tool" sheetId="24" r:id="rId6"/>
    <sheet name="Nursing Staff Turnover Calc." sheetId="25" r:id="rId7"/>
  </sheets>
  <definedNames>
    <definedName name="_xlnm.Print_Area" localSheetId="4">'Antibiotics QM Calculation Tool'!$B$2:$E$16</definedName>
    <definedName name="_xlnm.Print_Area" localSheetId="1">Appendices!$A$1:$N$40</definedName>
    <definedName name="_xlnm.Print_Area" localSheetId="2">'QM Calculation Tool'!$B$2:$M$53</definedName>
    <definedName name="_xlnm.Print_Area" localSheetId="3">'Staff Retention Calculation'!$C$3:$O$52</definedName>
    <definedName name="Z_19EB51FB_2413_4F20_BAC7_36EB373FB567_.wvu.Rows" localSheetId="0" hidden="1">'P4P Application'!$79:$79,'P4P Application'!#REF!</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58" i="22" l="1"/>
  <c r="F223" i="7" s="1"/>
  <c r="H57" i="22"/>
  <c r="F222" i="7" s="1"/>
  <c r="H56" i="22"/>
  <c r="F221" i="7" s="1"/>
  <c r="H55" i="22"/>
  <c r="F220" i="7" s="1"/>
  <c r="H54" i="22"/>
  <c r="F219" i="7" s="1"/>
  <c r="H53" i="22"/>
  <c r="F218" i="7" s="1"/>
  <c r="H52" i="22"/>
  <c r="F217" i="7" s="1"/>
  <c r="H51" i="22"/>
  <c r="F216" i="7" s="1"/>
  <c r="H50" i="22"/>
  <c r="F215" i="7" s="1"/>
  <c r="H49" i="22"/>
  <c r="F214" i="7" s="1"/>
  <c r="H48" i="22"/>
  <c r="F213" i="7" s="1"/>
  <c r="H47" i="22"/>
  <c r="F212" i="7" s="1"/>
  <c r="H46" i="22"/>
  <c r="F211" i="7" s="1"/>
  <c r="H45" i="22"/>
  <c r="F210" i="7" s="1"/>
  <c r="H44" i="22"/>
  <c r="F209" i="7" s="1"/>
  <c r="H43" i="22"/>
  <c r="F208" i="7" s="1"/>
  <c r="H42" i="22"/>
  <c r="F207" i="7" s="1"/>
  <c r="H41" i="22"/>
  <c r="H40" i="22"/>
  <c r="F205" i="7" s="1"/>
  <c r="H39" i="22"/>
  <c r="F204" i="7" s="1"/>
  <c r="H38" i="22"/>
  <c r="F203" i="7" s="1"/>
  <c r="H37" i="22"/>
  <c r="F202" i="7" s="1"/>
  <c r="H36" i="22"/>
  <c r="F201" i="7" s="1"/>
  <c r="H35" i="22"/>
  <c r="F200" i="7" s="1"/>
  <c r="H34" i="22"/>
  <c r="F199" i="7" s="1"/>
  <c r="H33" i="22"/>
  <c r="F198" i="7" s="1"/>
  <c r="H32" i="22"/>
  <c r="F197" i="7" s="1"/>
  <c r="H31" i="22"/>
  <c r="F196" i="7" s="1"/>
  <c r="H30" i="22"/>
  <c r="F195" i="7" s="1"/>
  <c r="H29" i="22"/>
  <c r="H28" i="22"/>
  <c r="F193" i="7" s="1"/>
  <c r="H27" i="22"/>
  <c r="F192" i="7" s="1"/>
  <c r="H26" i="22"/>
  <c r="F191" i="7" s="1"/>
  <c r="H25" i="22"/>
  <c r="F190" i="7" s="1"/>
  <c r="H24" i="22"/>
  <c r="F189" i="7" s="1"/>
  <c r="H23" i="22"/>
  <c r="F188" i="7" s="1"/>
  <c r="H22" i="22"/>
  <c r="F187" i="7" s="1"/>
  <c r="H21" i="22"/>
  <c r="F186" i="7" s="1"/>
  <c r="H20" i="22"/>
  <c r="F185" i="7" s="1"/>
  <c r="H19" i="22"/>
  <c r="F184" i="7" s="1"/>
  <c r="M58" i="22"/>
  <c r="M57" i="22"/>
  <c r="M56" i="22"/>
  <c r="M55" i="22"/>
  <c r="M54" i="22"/>
  <c r="M52" i="22"/>
  <c r="M51" i="22"/>
  <c r="M47" i="22"/>
  <c r="M46" i="22"/>
  <c r="M42" i="22"/>
  <c r="M41" i="22"/>
  <c r="M37" i="22"/>
  <c r="M36" i="22"/>
  <c r="M32" i="22"/>
  <c r="M31" i="22"/>
  <c r="M27" i="22"/>
  <c r="M26" i="22"/>
  <c r="M22" i="22"/>
  <c r="M21" i="22"/>
  <c r="F206" i="7"/>
  <c r="M43" i="22"/>
  <c r="M40" i="22"/>
  <c r="M39" i="22"/>
  <c r="F56" i="22"/>
  <c r="F46" i="22"/>
  <c r="M48" i="22" s="1"/>
  <c r="F41" i="22"/>
  <c r="F194" i="7"/>
  <c r="F21" i="22"/>
  <c r="M23" i="22" s="1"/>
  <c r="F26" i="22"/>
  <c r="F31" i="22"/>
  <c r="M33" i="22" s="1"/>
  <c r="F51" i="22"/>
  <c r="M53" i="22" s="1"/>
  <c r="F36" i="22"/>
  <c r="I25" i="14"/>
  <c r="K37" i="14" s="1"/>
  <c r="H42" i="14" s="1"/>
  <c r="E11" i="23"/>
  <c r="E10" i="23"/>
  <c r="E9" i="23"/>
  <c r="E17" i="23"/>
  <c r="M45" i="22" l="1"/>
  <c r="M44" i="22"/>
  <c r="M20" i="22"/>
  <c r="M24" i="22"/>
  <c r="M30" i="22"/>
  <c r="M34" i="22"/>
  <c r="M38" i="22"/>
  <c r="M50" i="22"/>
  <c r="M35" i="22"/>
  <c r="M25" i="22"/>
  <c r="M28" i="22"/>
  <c r="M19" i="22"/>
  <c r="M29" i="22"/>
  <c r="M49" i="22"/>
  <c r="G20" i="25"/>
  <c r="D20" i="25"/>
  <c r="G16" i="25"/>
  <c r="G18" i="25" s="1"/>
  <c r="D16" i="25"/>
  <c r="D18" i="25" s="1"/>
  <c r="H13" i="25"/>
  <c r="E13" i="25"/>
  <c r="C6" i="24"/>
  <c r="E16" i="23"/>
  <c r="E15" i="23"/>
  <c r="I18" i="25" l="1"/>
  <c r="I20" i="25"/>
  <c r="I16" i="25"/>
  <c r="K159" i="7" l="1"/>
  <c r="K291" i="7" s="1"/>
  <c r="L233" i="7"/>
  <c r="K233" i="7"/>
  <c r="L245" i="7"/>
  <c r="K226" i="7" l="1"/>
  <c r="K292" i="7" s="1"/>
  <c r="K294" i="7" s="1"/>
  <c r="L226" i="7" l="1"/>
  <c r="L101" i="7" l="1"/>
  <c r="L159" i="7" s="1"/>
  <c r="L291" i="7" s="1"/>
  <c r="L177" i="7" l="1"/>
  <c r="L292" i="7" s="1"/>
  <c r="L294" i="7" s="1"/>
  <c r="D269" i="7" l="1"/>
  <c r="D276" i="7"/>
</calcChain>
</file>

<file path=xl/sharedStrings.xml><?xml version="1.0" encoding="utf-8"?>
<sst xmlns="http://schemas.openxmlformats.org/spreadsheetml/2006/main" count="558" uniqueCount="364">
  <si>
    <t>Position:</t>
  </si>
  <si>
    <t>Email Address:</t>
  </si>
  <si>
    <t>Pre-Requisites For Participation</t>
  </si>
  <si>
    <t>Resident/Family Satisfaction Survey</t>
  </si>
  <si>
    <t>Acceptable Verification of Pre-Requisite Requirement</t>
  </si>
  <si>
    <t>This prerequisite will be obtained and verified with Colorado Department of Public Health and Environment.</t>
  </si>
  <si>
    <t>Resident Directed Care</t>
  </si>
  <si>
    <t>Definition/Minimum Requirement(s)/Required Documentation</t>
  </si>
  <si>
    <t>Points Available</t>
  </si>
  <si>
    <t>Self Scoring</t>
  </si>
  <si>
    <t>Minimum requirement(s) with supporting documentation</t>
  </si>
  <si>
    <t>Community Centered Living</t>
  </si>
  <si>
    <t>Definition</t>
  </si>
  <si>
    <t>Staff Empowerment</t>
  </si>
  <si>
    <t>Quality Of Care</t>
  </si>
  <si>
    <t>OR</t>
  </si>
  <si>
    <t>Quality of Care</t>
  </si>
  <si>
    <t>Quality Measure</t>
  </si>
  <si>
    <t>Measure ID</t>
  </si>
  <si>
    <t>Home Management</t>
  </si>
  <si>
    <t xml:space="preserve">10% Medicaid       </t>
  </si>
  <si>
    <t>5% Medicaid</t>
  </si>
  <si>
    <t>Staff Stability</t>
  </si>
  <si>
    <t>Signature</t>
  </si>
  <si>
    <t>Date</t>
  </si>
  <si>
    <t>Appendix 1</t>
  </si>
  <si>
    <t>Severity of Deficiency</t>
  </si>
  <si>
    <t>Scope of Deficiency</t>
  </si>
  <si>
    <t>Isolated</t>
  </si>
  <si>
    <t>Pattern</t>
  </si>
  <si>
    <t>Widespread</t>
  </si>
  <si>
    <t>Immediate jeopardy to resident health or safety</t>
  </si>
  <si>
    <t>J</t>
  </si>
  <si>
    <t>K</t>
  </si>
  <si>
    <t>L</t>
  </si>
  <si>
    <t>Actual harm that is not immediate jeopardy</t>
  </si>
  <si>
    <t>G</t>
  </si>
  <si>
    <t>H</t>
  </si>
  <si>
    <t>I</t>
  </si>
  <si>
    <t>No actual harm with potential for more than minimal harm that is not immediate jeopardy</t>
  </si>
  <si>
    <t>D</t>
  </si>
  <si>
    <t>E</t>
  </si>
  <si>
    <t>F</t>
  </si>
  <si>
    <t>No actual harm with potential for minimal harm</t>
  </si>
  <si>
    <t>A</t>
  </si>
  <si>
    <t>B</t>
  </si>
  <si>
    <t>C</t>
  </si>
  <si>
    <t>* Shading indicates the ratings classified as substandard quality of care.</t>
  </si>
  <si>
    <t>Appendix 4</t>
  </si>
  <si>
    <t>STAFF STABILITY</t>
  </si>
  <si>
    <t>A home may qualify for P4P points in EITHER Staff Retention</t>
  </si>
  <si>
    <t>Staff Retention Improvement.</t>
  </si>
  <si>
    <t>NEITHER  the Director of Nursing NOR the Nursing Home Administrator are included in calculations</t>
  </si>
  <si>
    <t xml:space="preserve">Supporting documentation to include the following:  </t>
  </si>
  <si>
    <t>A home has 100 total staff (not FTE’s) on payroll on January 1.  (a) = 100</t>
  </si>
  <si>
    <t>Of those 100 staff at the start of the year, 75 remain employed and on payroll as of December 31.  (b) = 75</t>
  </si>
  <si>
    <t>10th Percentile</t>
  </si>
  <si>
    <t>20th Percentile</t>
  </si>
  <si>
    <t>25th Percentile</t>
  </si>
  <si>
    <t>30th Percentile</t>
  </si>
  <si>
    <t>35th Percentile</t>
  </si>
  <si>
    <t>40th Percentile</t>
  </si>
  <si>
    <t>50th Percentile</t>
  </si>
  <si>
    <t>55th Percentile</t>
  </si>
  <si>
    <t>65th Percentile</t>
  </si>
  <si>
    <t>70th Percentile</t>
  </si>
  <si>
    <t>75th Percentile</t>
  </si>
  <si>
    <t>80th Percentile</t>
  </si>
  <si>
    <t>90th Percentile</t>
  </si>
  <si>
    <t>Long Stay Quality Measure</t>
  </si>
  <si>
    <t>Percentiles*</t>
  </si>
  <si>
    <t>Range</t>
  </si>
  <si>
    <t>Points Earned</t>
  </si>
  <si>
    <t>25th</t>
  </si>
  <si>
    <t>30th</t>
  </si>
  <si>
    <t>35th</t>
  </si>
  <si>
    <t>40th</t>
  </si>
  <si>
    <t>50th</t>
  </si>
  <si>
    <t>Nursing Staff Turnover Calculation</t>
  </si>
  <si>
    <t>% Change</t>
  </si>
  <si>
    <t>Total # of Nursing Staff at December 31</t>
  </si>
  <si>
    <t>(Decrease Indicates Improvement)</t>
  </si>
  <si>
    <t># of Nursing Staff Terminations for Employees with &lt; 90 Days on the Job</t>
  </si>
  <si>
    <t>Total Nursing Staff Turnover Rate</t>
  </si>
  <si>
    <t xml:space="preserve">Provider Name:  </t>
  </si>
  <si>
    <t>Provider Medicaid Number (8 Digits):</t>
  </si>
  <si>
    <t>Main Phone:</t>
  </si>
  <si>
    <t>Address (Street, City, State, Zip):</t>
  </si>
  <si>
    <t>Application Contact Phone:</t>
  </si>
  <si>
    <t xml:space="preserve">Applications for inclusion into the Pay for Performance Program will be accepted on an annual basis only.  If you wish to apply, you must meet the requirements for each domain/category at the time of application submission. </t>
  </si>
  <si>
    <t>Initial:</t>
  </si>
  <si>
    <t>CDPHE Survey</t>
  </si>
  <si>
    <t>QUALITY OF LIFE DOMAIN</t>
  </si>
  <si>
    <t>QUALITY OF CARE DOMAIN</t>
  </si>
  <si>
    <t>Relationships with Staff, Family, Residents and Home</t>
  </si>
  <si>
    <t>Sign and date below as an indication that all the information above is complete and accurate.</t>
  </si>
  <si>
    <t xml:space="preserve">              STOP HERE IF YOU DO NOT MEET THE ABOVE PRE-REQUISITES. YOU CANNOT APPLY AT THIS TIME.</t>
  </si>
  <si>
    <t>DETERMINATION OF SUBSTANDARD QUALITY OF CARE (per SOM, chapter 7)</t>
  </si>
  <si>
    <t>Date started in DON position:</t>
  </si>
  <si>
    <t>Date of hire:</t>
  </si>
  <si>
    <t>DON Retention Calculation</t>
  </si>
  <si>
    <t>Date started in NHA position:</t>
  </si>
  <si>
    <t>NHA Retention Calculation</t>
  </si>
  <si>
    <t>Most recent date of application timeframe:</t>
  </si>
  <si>
    <t>DON Retention Calculation (# of years)</t>
  </si>
  <si>
    <t>NHA Retention Calculation (# of years)</t>
  </si>
  <si>
    <t xml:space="preserve">Matt Haynes
Special Finance Projects Manager
Matt.Haynes@state.co.us 
303.866.6305
</t>
  </si>
  <si>
    <t>Application Contact Name:</t>
  </si>
  <si>
    <t>The Pay for Performance (P4P) Application and Supporting Documentation must be submitted using the online submission portal. If you have any questions regarding the P4P program, the application, or the online submission process please contact:</t>
  </si>
  <si>
    <t>Two-quarter average of Colorado Long-Stay QMs</t>
  </si>
  <si>
    <t>60th Percentile</t>
  </si>
  <si>
    <t>Medicaid occupancy of 10% (75.7%) or more above statewide average.</t>
  </si>
  <si>
    <t>Medicaid occupancy of 5% (72.3%) to &lt;10% (75.7%) above statewide average.</t>
  </si>
  <si>
    <t>Measure 01:
Enhanced Dining</t>
  </si>
  <si>
    <t>Measure 02:
Enhanced Personal Care</t>
  </si>
  <si>
    <t>Measure 03:
End Of Life Program</t>
  </si>
  <si>
    <t>Measure 04:
Connection and Meaning</t>
  </si>
  <si>
    <t xml:space="preserve">Measure 10:
Consistent Assignments </t>
  </si>
  <si>
    <t>Measure 11:
Volunteer Program</t>
  </si>
  <si>
    <t>Measure 12:
Staff Engagement</t>
  </si>
  <si>
    <t xml:space="preserve">Measure 08:
Physical Environment </t>
  </si>
  <si>
    <t xml:space="preserve">08.2: Physical Environment - Noise Management </t>
  </si>
  <si>
    <t xml:space="preserve">8.1: Physical Environment - Appearance  </t>
  </si>
  <si>
    <t>Measure 16.2:
Residents with One or More Falls with Major Injury(L)</t>
  </si>
  <si>
    <t xml:space="preserve">Measure 16.1: Nationally Reported Quality Measures Scores - Narrative </t>
  </si>
  <si>
    <t>Facility Adjusted Percent</t>
  </si>
  <si>
    <t>The Quality Improvement Project must address an identified Quality Measure that needs improvement in your home.</t>
  </si>
  <si>
    <t>Note: The department will be pulling and analyzing discharge data for consideration in this measure in future years.</t>
  </si>
  <si>
    <t xml:space="preserve">Measure 18.1: Antibiotics Stewardship/Infection Prevention &amp; Control (CMS) - Documentation </t>
  </si>
  <si>
    <t xml:space="preserve">Measure 18.2: Antibiotics Stewardship/Infection Prevention &amp; Control (CMS) - Quality Measures
</t>
  </si>
  <si>
    <t>Measure 19:
Medicaid Occupancy Average</t>
  </si>
  <si>
    <t>Measure 20:
Staff Retention Rate</t>
  </si>
  <si>
    <t>Measure 21:
DON and NHA Retention</t>
  </si>
  <si>
    <t>Measure 17:
Best Practices</t>
  </si>
  <si>
    <t>Behavioral Health</t>
  </si>
  <si>
    <t>Measure 23:
Behavioral Health Care</t>
  </si>
  <si>
    <t>Measure 16.3:
High Risk Resident with Pressure Ulcers(L)</t>
  </si>
  <si>
    <t>Measure 16.4:
Low Risk Loss of B/B Con (L)</t>
  </si>
  <si>
    <t>Measure 16.5:
Residents who Received Antipsychotic Medications (L)</t>
  </si>
  <si>
    <r>
      <rPr>
        <b/>
        <sz val="12"/>
        <rFont val="Arial"/>
        <family val="2"/>
        <scheme val="major"/>
      </rPr>
      <t xml:space="preserve">01.2- </t>
    </r>
    <r>
      <rPr>
        <sz val="12"/>
        <rFont val="Arial"/>
        <family val="2"/>
        <scheme val="major"/>
      </rPr>
      <t>Evidence that menu options are more than the entrée and alternate selection and include a variety of options on a daily basis.</t>
    </r>
  </si>
  <si>
    <r>
      <rPr>
        <b/>
        <sz val="12"/>
        <rFont val="Arial"/>
        <family val="2"/>
        <scheme val="major"/>
      </rPr>
      <t xml:space="preserve">01.4- </t>
    </r>
    <r>
      <rPr>
        <sz val="12"/>
        <rFont val="Arial"/>
        <family val="2"/>
        <scheme val="major"/>
      </rPr>
      <t>Include the resident information from your Facility Assessment and how that was used to develop your menu options.</t>
    </r>
  </si>
  <si>
    <r>
      <t xml:space="preserve">01.5- </t>
    </r>
    <r>
      <rPr>
        <sz val="12"/>
        <rFont val="Arial"/>
        <family val="2"/>
        <scheme val="major"/>
      </rPr>
      <t>Evidence that the residents have had input into the appearance of the dining atmosphere.</t>
    </r>
    <r>
      <rPr>
        <b/>
        <sz val="12"/>
        <rFont val="Arial"/>
        <family val="2"/>
        <scheme val="major"/>
      </rPr>
      <t xml:space="preserve">									</t>
    </r>
  </si>
  <si>
    <r>
      <rPr>
        <b/>
        <sz val="12"/>
        <rFont val="Arial"/>
        <family val="2"/>
        <scheme val="major"/>
      </rPr>
      <t xml:space="preserve">01.6- </t>
    </r>
    <r>
      <rPr>
        <sz val="12"/>
        <rFont val="Arial"/>
        <family val="2"/>
        <scheme val="major"/>
      </rPr>
      <t>Given the adjustments that had to be made in your home and to your infection control plan in response to regulatory requirements/guidance, provide a narrative describing your policies/processes to ensure that residents have access to food 24/7.</t>
    </r>
  </si>
  <si>
    <r>
      <rPr>
        <b/>
        <sz val="12"/>
        <rFont val="Arial"/>
        <family val="2"/>
        <scheme val="major"/>
      </rPr>
      <t xml:space="preserve">01.7- </t>
    </r>
    <r>
      <rPr>
        <sz val="12"/>
        <rFont val="Arial"/>
        <family val="2"/>
        <scheme val="major"/>
      </rPr>
      <t>Provide your external survey questions used to evaluate resident food satisfaction and report all results.</t>
    </r>
  </si>
  <si>
    <r>
      <rPr>
        <b/>
        <sz val="12"/>
        <rFont val="Arial"/>
        <family val="2"/>
        <scheme val="major"/>
      </rPr>
      <t xml:space="preserve">04.2- </t>
    </r>
    <r>
      <rPr>
        <sz val="12"/>
        <rFont val="Arial"/>
        <family val="2"/>
        <scheme val="major"/>
      </rPr>
      <t>Provide four (4) examples that demonstrate connection and meaning within your home.</t>
    </r>
  </si>
  <si>
    <r>
      <rPr>
        <b/>
        <sz val="12"/>
        <rFont val="Arial"/>
        <family val="2"/>
        <scheme val="major"/>
      </rPr>
      <t xml:space="preserve">08.2.1- </t>
    </r>
    <r>
      <rPr>
        <sz val="12"/>
        <rFont val="Arial"/>
        <family val="2"/>
        <scheme val="major"/>
      </rPr>
      <t>Please provide: 
• Evidence of an evaluation and action plan to coordinate patient care, operations and maintenance activities to reduce patient disruptions that involves residents, visitors and staff of the extraneous noise throughout the building and identify the various opportunities to reduce the noise.
• A plan/policy speaking to the reduction or elimination of extraneous noise such as bed, door and wheelchair alarms.</t>
    </r>
  </si>
  <si>
    <r>
      <rPr>
        <b/>
        <sz val="12"/>
        <rFont val="Arial"/>
        <family val="2"/>
        <scheme val="major"/>
      </rPr>
      <t>08.2.2</t>
    </r>
    <r>
      <rPr>
        <sz val="12"/>
        <rFont val="Arial"/>
        <family val="2"/>
        <scheme val="major"/>
      </rPr>
      <t>- Include a description of strategies used to reduce the extraneous noise. If no improvement is noted, explain the difficulties experienced.</t>
    </r>
  </si>
  <si>
    <r>
      <rPr>
        <b/>
        <sz val="12"/>
        <rFont val="Arial"/>
        <family val="2"/>
        <scheme val="major"/>
      </rPr>
      <t xml:space="preserve">08.2.3- </t>
    </r>
    <r>
      <rPr>
        <sz val="12"/>
        <rFont val="Arial"/>
        <family val="2"/>
        <scheme val="major"/>
      </rPr>
      <t>Current policy for absence of overhead paging except in emergency situations.</t>
    </r>
  </si>
  <si>
    <t>Measurement of Behavioral Health linkage for 2021 application. Supporting documentation must pertain to January 1 - December 31, 2021.</t>
  </si>
  <si>
    <t>This a measurement of Nursing Staff Turnover Rate. Supporting data must pertain to January 1 - December 31, 2021.</t>
  </si>
  <si>
    <r>
      <t xml:space="preserve">No home with substandard deficiencies, as defined in State Operations Manual, during the previous calendar year will be considered for the current P4P application. See Appendix 1 for definition. Confirm that none of the calendar year surveys resulted in findings of a substandard deficiency. </t>
    </r>
    <r>
      <rPr>
        <b/>
        <i/>
        <sz val="12"/>
        <rFont val="Arial"/>
        <family val="2"/>
        <scheme val="major"/>
      </rPr>
      <t>Initial below to  indicate that none of the calendar year surveys resulted in findings of a substandard deficiency.</t>
    </r>
    <r>
      <rPr>
        <sz val="12"/>
        <rFont val="Arial"/>
        <family val="2"/>
        <scheme val="major"/>
      </rPr>
      <t xml:space="preserve">                                                                                                                    </t>
    </r>
  </si>
  <si>
    <r>
      <t xml:space="preserve">Survey must be developed, recognized, and standardized by an entity external to the home. Must be administered on an annual basis with results tabulated by an agency external to the home. </t>
    </r>
    <r>
      <rPr>
        <b/>
        <i/>
        <sz val="12"/>
        <rFont val="Arial"/>
        <family val="2"/>
        <scheme val="major"/>
      </rPr>
      <t>Initial below to indicate that the Satisfaction Survey is attached.</t>
    </r>
    <r>
      <rPr>
        <sz val="12"/>
        <rFont val="Arial"/>
        <family val="2"/>
        <scheme val="major"/>
      </rPr>
      <t xml:space="preserve">   </t>
    </r>
  </si>
  <si>
    <r>
      <t>If requirements in each section contain elements of a CMS Initiative, CMS Proposed Initiative, and/or a HCPF initiative, they are identified as follows: CMS Initiative (</t>
    </r>
    <r>
      <rPr>
        <b/>
        <sz val="12"/>
        <color rgb="FFC00000"/>
        <rFont val="Arial"/>
        <family val="2"/>
        <scheme val="major"/>
      </rPr>
      <t>CMS</t>
    </r>
    <r>
      <rPr>
        <sz val="12"/>
        <color rgb="FFC00000"/>
        <rFont val="Arial"/>
        <family val="2"/>
        <scheme val="major"/>
      </rPr>
      <t>)</t>
    </r>
    <r>
      <rPr>
        <sz val="12"/>
        <rFont val="Arial"/>
        <family val="2"/>
        <scheme val="major"/>
      </rPr>
      <t>, CMS Proposed Initiative (</t>
    </r>
    <r>
      <rPr>
        <b/>
        <sz val="12"/>
        <rFont val="Arial"/>
        <family val="2"/>
        <scheme val="major"/>
      </rPr>
      <t>CMS Prop)</t>
    </r>
    <r>
      <rPr>
        <sz val="12"/>
        <rFont val="Arial"/>
        <family val="2"/>
        <scheme val="major"/>
      </rPr>
      <t>, and Health Care Policy and Financing or HCPF Initiative (</t>
    </r>
    <r>
      <rPr>
        <b/>
        <sz val="12"/>
        <color rgb="FF00B0F0"/>
        <rFont val="Arial"/>
        <family val="2"/>
        <scheme val="major"/>
      </rPr>
      <t>HCPF</t>
    </r>
    <r>
      <rPr>
        <sz val="12"/>
        <rFont val="Arial"/>
        <family val="2"/>
        <scheme val="major"/>
      </rPr>
      <t xml:space="preserve">)
</t>
    </r>
  </si>
  <si>
    <r>
      <rPr>
        <b/>
        <sz val="12"/>
        <rFont val="Arial"/>
        <family val="2"/>
        <scheme val="major"/>
      </rPr>
      <t xml:space="preserve">03.1- </t>
    </r>
    <r>
      <rPr>
        <sz val="12"/>
        <rFont val="Arial"/>
        <family val="2"/>
        <scheme val="major"/>
      </rPr>
      <t>A detailed narrative of your end of life program that identifies:
• Individual preferences, spiritual needs, wishes, and expectations
• Specific grief counseling
• A plan for honoring those that have died and a process to inform the home of such death.
Examples of family support may include offerings of counseling, education, and various other support measures.</t>
    </r>
  </si>
  <si>
    <r>
      <rPr>
        <b/>
        <sz val="12"/>
        <rFont val="Arial"/>
        <family val="2"/>
        <scheme val="major"/>
      </rPr>
      <t xml:space="preserve">03.5- </t>
    </r>
    <r>
      <rPr>
        <sz val="12"/>
        <rFont val="Arial"/>
        <family val="2"/>
        <scheme val="major"/>
      </rPr>
      <t>Two (2) signed testimonials from non-management staff describing end of life planning at your home.</t>
    </r>
  </si>
  <si>
    <r>
      <rPr>
        <b/>
        <sz val="12"/>
        <rFont val="Arial"/>
        <family val="2"/>
        <scheme val="major"/>
      </rPr>
      <t xml:space="preserve">05.3- </t>
    </r>
    <r>
      <rPr>
        <sz val="12"/>
        <rFont val="Arial"/>
        <family val="2"/>
        <scheme val="major"/>
      </rPr>
      <t>A Mission and Vision statement, separate from the required detailed narrative, regarding person-directed care.</t>
    </r>
  </si>
  <si>
    <r>
      <t>Measure 06:
Trauma - Informed Care (</t>
    </r>
    <r>
      <rPr>
        <b/>
        <sz val="12"/>
        <color rgb="FFC00000"/>
        <rFont val="Arial"/>
        <family val="2"/>
        <scheme val="major"/>
      </rPr>
      <t>CMS</t>
    </r>
    <r>
      <rPr>
        <b/>
        <sz val="12"/>
        <rFont val="Arial"/>
        <family val="2"/>
        <scheme val="major"/>
      </rPr>
      <t xml:space="preserve">, </t>
    </r>
    <r>
      <rPr>
        <b/>
        <sz val="12"/>
        <color rgb="FF00B0F0"/>
        <rFont val="Arial"/>
        <family val="2"/>
        <scheme val="major"/>
      </rPr>
      <t>HCPF</t>
    </r>
    <r>
      <rPr>
        <b/>
        <sz val="12"/>
        <rFont val="Arial"/>
        <family val="2"/>
        <scheme val="major"/>
      </rPr>
      <t>)</t>
    </r>
  </si>
  <si>
    <r>
      <t>Measure 07:
Daily Schedules and Care Planning (</t>
    </r>
    <r>
      <rPr>
        <b/>
        <sz val="12"/>
        <color rgb="FFC00000"/>
        <rFont val="Arial"/>
        <family val="2"/>
        <scheme val="major"/>
      </rPr>
      <t>CMS</t>
    </r>
    <r>
      <rPr>
        <b/>
        <sz val="12"/>
        <rFont val="Arial"/>
        <family val="2"/>
        <scheme val="major"/>
      </rPr>
      <t xml:space="preserve">, </t>
    </r>
    <r>
      <rPr>
        <b/>
        <sz val="12"/>
        <color rgb="FF00B0F0"/>
        <rFont val="Arial"/>
        <family val="2"/>
        <scheme val="major"/>
      </rPr>
      <t>HCPF</t>
    </r>
    <r>
      <rPr>
        <b/>
        <sz val="12"/>
        <rFont val="Arial"/>
        <family val="2"/>
        <scheme val="major"/>
      </rPr>
      <t>)</t>
    </r>
  </si>
  <si>
    <r>
      <rPr>
        <b/>
        <sz val="12"/>
        <rFont val="Arial"/>
        <family val="2"/>
        <scheme val="major"/>
      </rPr>
      <t xml:space="preserve">07.1- </t>
    </r>
    <r>
      <rPr>
        <sz val="12"/>
        <rFont val="Arial"/>
        <family val="2"/>
        <scheme val="major"/>
      </rPr>
      <t>A detailed narrative of the process used to obtain the resident's perspective in implementing their daily schedules.</t>
    </r>
  </si>
  <si>
    <r>
      <rPr>
        <b/>
        <sz val="12"/>
        <rFont val="Arial"/>
        <family val="2"/>
        <scheme val="major"/>
      </rPr>
      <t xml:space="preserve">08.1-2- </t>
    </r>
    <r>
      <rPr>
        <sz val="12"/>
        <rFont val="Arial"/>
        <family val="2"/>
        <scheme val="major"/>
      </rPr>
      <t>Photographic support from items discussed in your narrative and the items described below. Photographs must be captioned.
• Common areas provide an opportunity for residents to remain independent and social. Examples include personal laundry, cooking/pantry areas, common social areas.
• Common areas are easily accessible, free of clutter and lack visible medical equipment. At a minimum nurse’s stations and both indoor and outdoor common areas must be included.
• Evidence of a home like environment as directed by the residents and staff, such as the removal or transformation of the nurses’ station to create community space, the capturing of space for promoting social interaction, the addition of resident chosen décor that reflects the people who live and work there.</t>
    </r>
  </si>
  <si>
    <r>
      <t>Measure 09:
QAPI (</t>
    </r>
    <r>
      <rPr>
        <b/>
        <sz val="12"/>
        <color rgb="FFC00000"/>
        <rFont val="Arial"/>
        <family val="2"/>
        <scheme val="major"/>
      </rPr>
      <t>CMS</t>
    </r>
    <r>
      <rPr>
        <b/>
        <sz val="12"/>
        <rFont val="Arial"/>
        <family val="2"/>
        <scheme val="major"/>
      </rPr>
      <t>) - Based on a Quality Measure</t>
    </r>
  </si>
  <si>
    <r>
      <rPr>
        <b/>
        <sz val="12"/>
        <rFont val="Arial"/>
        <family val="2"/>
        <scheme val="major"/>
      </rPr>
      <t xml:space="preserve">11.1- </t>
    </r>
    <r>
      <rPr>
        <sz val="12"/>
        <rFont val="Arial"/>
        <family val="2"/>
        <scheme val="major"/>
      </rPr>
      <t>A detailed narrative that describes your volunteer program. Include a copy of your written volunteer policy.</t>
    </r>
  </si>
  <si>
    <r>
      <rPr>
        <b/>
        <sz val="12"/>
        <rFont val="Arial"/>
        <family val="2"/>
        <scheme val="major"/>
      </rPr>
      <t xml:space="preserve">12.1- </t>
    </r>
    <r>
      <rPr>
        <sz val="12"/>
        <rFont val="Arial"/>
        <family val="2"/>
        <scheme val="major"/>
      </rPr>
      <t>A detailed written narrative describing what your home is doing to promote the engagement and work-life balance of your staff.</t>
    </r>
  </si>
  <si>
    <r>
      <rPr>
        <b/>
        <sz val="12"/>
        <rFont val="Arial"/>
        <family val="2"/>
        <scheme val="major"/>
      </rPr>
      <t xml:space="preserve">12.2- </t>
    </r>
    <r>
      <rPr>
        <sz val="12"/>
        <rFont val="Arial"/>
        <family val="2"/>
        <scheme val="major"/>
      </rPr>
      <t>Written program or policy and procedures that may include staff advancement, tuition reimbursement, staff wellness, and posting of open positions.</t>
    </r>
  </si>
  <si>
    <r>
      <t>Measure 13:
Transitions of Care: Admissions, Transfer and Discharge Rights (</t>
    </r>
    <r>
      <rPr>
        <b/>
        <sz val="12"/>
        <color rgb="FFC00000"/>
        <rFont val="Arial"/>
        <family val="2"/>
        <scheme val="major"/>
      </rPr>
      <t>CMS</t>
    </r>
    <r>
      <rPr>
        <b/>
        <sz val="12"/>
        <rFont val="Arial"/>
        <family val="2"/>
        <scheme val="major"/>
      </rPr>
      <t xml:space="preserve">, </t>
    </r>
    <r>
      <rPr>
        <b/>
        <sz val="12"/>
        <color rgb="FF00B0F0"/>
        <rFont val="Arial"/>
        <family val="2"/>
        <scheme val="major"/>
      </rPr>
      <t>HCPF</t>
    </r>
    <r>
      <rPr>
        <b/>
        <sz val="12"/>
        <rFont val="Arial"/>
        <family val="2"/>
        <scheme val="major"/>
      </rPr>
      <t>)</t>
    </r>
  </si>
  <si>
    <r>
      <rPr>
        <b/>
        <sz val="12"/>
        <rFont val="Arial"/>
        <family val="2"/>
        <scheme val="major"/>
      </rPr>
      <t xml:space="preserve">13.1- </t>
    </r>
    <r>
      <rPr>
        <sz val="12"/>
        <rFont val="Arial"/>
        <family val="2"/>
        <scheme val="major"/>
      </rPr>
      <t>Submit the name and contact information of the individual at the local agency responsible to be the liaison between the nursing care center and agency for community placement referrals.</t>
    </r>
  </si>
  <si>
    <r>
      <rPr>
        <b/>
        <sz val="12"/>
        <rFont val="Arial"/>
        <family val="2"/>
        <scheme val="major"/>
      </rPr>
      <t xml:space="preserve">13.4- </t>
    </r>
    <r>
      <rPr>
        <sz val="12"/>
        <rFont val="Arial"/>
        <family val="2"/>
        <scheme val="major"/>
      </rPr>
      <t>Discharge Plan Not Already Occurring – select four (4) residents and submit their discharge plan section of the care plan, demonstrating ongoing resident/resident representative involvement in this discharge care plan.</t>
    </r>
  </si>
  <si>
    <r>
      <t>Measure 15:
Reducing Avoidable Hospitalizations (</t>
    </r>
    <r>
      <rPr>
        <b/>
        <sz val="12"/>
        <color rgb="FFC00000"/>
        <rFont val="Arial"/>
        <family val="2"/>
        <scheme val="major"/>
      </rPr>
      <t>CMS</t>
    </r>
    <r>
      <rPr>
        <b/>
        <sz val="12"/>
        <rFont val="Arial"/>
        <family val="2"/>
        <scheme val="major"/>
      </rPr>
      <t xml:space="preserve">, </t>
    </r>
    <r>
      <rPr>
        <b/>
        <sz val="12"/>
        <color rgb="FF00B0F0"/>
        <rFont val="Arial"/>
        <family val="2"/>
        <scheme val="major"/>
      </rPr>
      <t>HCPF</t>
    </r>
    <r>
      <rPr>
        <b/>
        <sz val="12"/>
        <rFont val="Arial"/>
        <family val="2"/>
        <scheme val="major"/>
      </rPr>
      <t>)</t>
    </r>
  </si>
  <si>
    <r>
      <rPr>
        <b/>
        <sz val="12"/>
        <rFont val="Arial"/>
        <family val="2"/>
        <scheme val="major"/>
      </rPr>
      <t xml:space="preserve">15.3- </t>
    </r>
    <r>
      <rPr>
        <sz val="12"/>
        <rFont val="Arial"/>
        <family val="2"/>
        <scheme val="major"/>
      </rPr>
      <t>Select four (4) cases and show the documentation your community provided to the receiving hospital/facility as well as the reason documented in the medical record as to why the individual was hospitalized or discharged to the receiving facility. (INTERACT or like program paperwork is expected).</t>
    </r>
  </si>
  <si>
    <r>
      <t>Measure 16:
Nationally Reported Quality Measures Scores (</t>
    </r>
    <r>
      <rPr>
        <b/>
        <sz val="12"/>
        <color rgb="FFC00000"/>
        <rFont val="Arial"/>
        <family val="2"/>
        <scheme val="major"/>
      </rPr>
      <t>CMS</t>
    </r>
    <r>
      <rPr>
        <b/>
        <sz val="12"/>
        <rFont val="Arial"/>
        <family val="2"/>
        <scheme val="major"/>
      </rPr>
      <t>)</t>
    </r>
  </si>
  <si>
    <r>
      <t>Measure 18:
Antibiotics Stewardship/Infection Prevention &amp; Control (</t>
    </r>
    <r>
      <rPr>
        <b/>
        <sz val="12"/>
        <color rgb="FFC00000"/>
        <rFont val="Arial"/>
        <family val="2"/>
        <scheme val="major"/>
      </rPr>
      <t>CMS</t>
    </r>
    <r>
      <rPr>
        <b/>
        <sz val="12"/>
        <rFont val="Arial"/>
        <family val="2"/>
        <scheme val="major"/>
      </rPr>
      <t>)</t>
    </r>
  </si>
  <si>
    <r>
      <rPr>
        <b/>
        <sz val="12"/>
        <rFont val="Arial"/>
        <family val="2"/>
        <scheme val="major"/>
      </rPr>
      <t xml:space="preserve">18.1.1- </t>
    </r>
    <r>
      <rPr>
        <sz val="12"/>
        <rFont val="Arial"/>
        <family val="2"/>
        <scheme val="major"/>
      </rPr>
      <t>Complete and submit only Sections 1 through 3 without noted attachments of the CDC Infection Prevention and Control Assessment Tool (https://www.cdc.gov/infectioncontrol/pdf/icar/ltcf.pdf).</t>
    </r>
  </si>
  <si>
    <r>
      <rPr>
        <b/>
        <sz val="12"/>
        <rFont val="Arial"/>
        <family val="2"/>
        <scheme val="major"/>
      </rPr>
      <t xml:space="preserve">18.1.3- </t>
    </r>
    <r>
      <rPr>
        <sz val="12"/>
        <rFont val="Arial"/>
        <family val="2"/>
        <scheme val="major"/>
      </rPr>
      <t xml:space="preserve">Submit the name and qualifications of your infection preventionist. </t>
    </r>
  </si>
  <si>
    <r>
      <rPr>
        <b/>
        <sz val="12"/>
        <rFont val="Arial"/>
        <family val="2"/>
        <scheme val="major"/>
      </rPr>
      <t xml:space="preserve">21.1- </t>
    </r>
    <r>
      <rPr>
        <sz val="12"/>
        <rFont val="Arial"/>
        <family val="2"/>
        <scheme val="major"/>
      </rPr>
      <t>Submit documentation that includes the name and hire date including date started in DON position. Enter information below. Enter dates as MM/DD/YYYY</t>
    </r>
  </si>
  <si>
    <r>
      <rPr>
        <b/>
        <sz val="12"/>
        <rFont val="Arial"/>
        <family val="2"/>
        <scheme val="major"/>
      </rPr>
      <t xml:space="preserve">21.2- </t>
    </r>
    <r>
      <rPr>
        <sz val="12"/>
        <rFont val="Arial"/>
        <family val="2"/>
        <scheme val="major"/>
      </rPr>
      <t>Submit documentation that includes name and hire date including date started in NHA position. Enter information below. Enter dates as MM/DD/YYYY</t>
    </r>
  </si>
  <si>
    <r>
      <t>Measure 22:
Nursing Staff Turnover Rate (</t>
    </r>
    <r>
      <rPr>
        <b/>
        <sz val="12"/>
        <color rgb="FFC00000"/>
        <rFont val="Arial"/>
        <family val="2"/>
        <scheme val="major"/>
      </rPr>
      <t>CMS</t>
    </r>
    <r>
      <rPr>
        <b/>
        <sz val="12"/>
        <rFont val="Arial"/>
        <family val="2"/>
        <scheme val="major"/>
      </rPr>
      <t>)</t>
    </r>
  </si>
  <si>
    <r>
      <rPr>
        <b/>
        <sz val="12"/>
        <rFont val="Arial"/>
        <family val="2"/>
        <scheme val="major"/>
      </rPr>
      <t>23.1</t>
    </r>
    <r>
      <rPr>
        <sz val="12"/>
        <rFont val="Arial"/>
        <family val="2"/>
        <scheme val="major"/>
      </rPr>
      <t xml:space="preserve">- Submit the name and contact information of the individual at the Regional Accountable Entity (RAE) responsible to be the liaison between the nursing home and RAE for behavioral health services.   </t>
    </r>
  </si>
  <si>
    <r>
      <t>DON</t>
    </r>
    <r>
      <rPr>
        <b/>
        <sz val="12"/>
        <rFont val="Arial"/>
        <family val="2"/>
        <scheme val="major"/>
      </rPr>
      <t xml:space="preserve"> OR</t>
    </r>
    <r>
      <rPr>
        <sz val="12"/>
        <rFont val="Arial"/>
        <family val="2"/>
        <scheme val="major"/>
      </rPr>
      <t xml:space="preserve"> NHA retention rate of three (3) years or more. Full points will be given for meeting at least one position meeting the retention rate. </t>
    </r>
  </si>
  <si>
    <r>
      <rPr>
        <b/>
        <sz val="12"/>
        <rFont val="Arial"/>
        <family val="2"/>
        <scheme val="major"/>
      </rPr>
      <t>20.2</t>
    </r>
    <r>
      <rPr>
        <sz val="12"/>
        <rFont val="Arial"/>
        <family val="2"/>
        <scheme val="major"/>
      </rPr>
      <t>- A December 31, 2021 payroll roster listing names of all staff AND dates of hire, with staff hired on or before January 1, 2021 highlighted.</t>
    </r>
  </si>
  <si>
    <t xml:space="preserve">Staff retention rate (excluding NHA and DON) at or above 60% OR a demonstrated improvement in your staff retention rate between CY2020 and CY2021. Supporting documentation must pertain to January 1 - December 31, 2021. </t>
  </si>
  <si>
    <t>Description</t>
  </si>
  <si>
    <t>In order to qualify, a home must be the designated percentage points above the statewide average of 72.3%. Supporting documentation must pertain to January 1 - December 31, 2021.</t>
  </si>
  <si>
    <r>
      <rPr>
        <b/>
        <sz val="12"/>
        <rFont val="Arial"/>
        <family val="2"/>
        <scheme val="major"/>
      </rPr>
      <t>19.1</t>
    </r>
    <r>
      <rPr>
        <sz val="12"/>
        <rFont val="Arial"/>
        <family val="2"/>
        <scheme val="major"/>
      </rPr>
      <t>- Provide a census summary for the 2021 calendar year.</t>
    </r>
  </si>
  <si>
    <t>Points will be rewarded to communities who complete the CDC Infection Prevention and Control Assessment Tool for Long-term Care Facilities, who train staff on Antibiotic Stewardship and who submit information on UTI and antibiotic use. Supporting documentation must pertain to January 1 - December 31, 2021.</t>
  </si>
  <si>
    <r>
      <rPr>
        <b/>
        <sz val="12"/>
        <rFont val="Arial"/>
        <family val="2"/>
        <scheme val="major"/>
      </rPr>
      <t>20.3-</t>
    </r>
    <r>
      <rPr>
        <i/>
        <sz val="12"/>
        <rFont val="Arial"/>
        <family val="2"/>
        <scheme val="major"/>
      </rPr>
      <t xml:space="preserve"> If you are unable to qualify for points for Staff Retention Rate / Improvement based upon the above minimum requirements, but you have performed a QAPI project in 2021 for Staff Retention Rate / Improvement, you are able to earn one (1) QAPI recovery point by submitting a narrative of the QAPI project that includes how Staff Retention Rate / Improvement is addressed, the problem statement, baseline data, intended goals, tools/processes utilized, and final outcomes.</t>
    </r>
  </si>
  <si>
    <r>
      <rPr>
        <b/>
        <sz val="12"/>
        <rFont val="Arial"/>
        <family val="2"/>
        <scheme val="major"/>
      </rPr>
      <t>17.1.3</t>
    </r>
    <r>
      <rPr>
        <sz val="12"/>
        <rFont val="Arial"/>
        <family val="2"/>
        <scheme val="major"/>
      </rPr>
      <t>- Provide a narrative with a minimum of two examples on how you approach the prevention of abuse and neglect in your home. Your examples may include any of the following types of interactions: patient-to-caregiver, patient-to-patient, and caregiver-to-patient. It should address how you promote safe culture and communicate reporting processes as well as address risk factors for staff and residents. Below are some of the most common risk factors to consider:
Staff:
• Workload, stress, exhaustion, compassion fatigue
• Inadequate training on how to diffuse challenging situations and inadequate training on how to report abuse
• Inadequate staff screening 
Residents:  
• Lack of visitors
• Cognitive impairment
• Mix of ages and/or medical complexity within your home</t>
    </r>
  </si>
  <si>
    <t xml:space="preserve">Points will be awarded for communities who attempt to implement best practices related to safe physical environments, pain management, and prevention of abuse and neglect. Supporting documentation must pertain to January 1 - December 30, 2021. </t>
  </si>
  <si>
    <t>Percentile</t>
  </si>
  <si>
    <t>Domain Total Score</t>
  </si>
  <si>
    <t>Quality of Life Score</t>
  </si>
  <si>
    <t>Quality of Care Score</t>
  </si>
  <si>
    <t>Total Application Score</t>
  </si>
  <si>
    <t>Points will be awarded for communities who increase community and resident awareness of transition options. Supporting documentation must pertain to January 1 - December 31, 2021.</t>
  </si>
  <si>
    <t>Home has systems in place to promote and support staff in their personal and professional development as well as engagement in the home. Supporting documentation must pertain to January 1 - December 31, 2021.</t>
  </si>
  <si>
    <t>Volunteering exists to promote meaningful opportunities. An emphasis on developing a thriving volunteer program with both external community members, as well as residents living in the home brings purpose and meaningful activity into one's life. Supporting documentation must pertain to January 1 - December 31, 2021.</t>
  </si>
  <si>
    <t>Consistent assignment is measured for three (3) consecutive months. Supporting documentation must pertain to January 1 - December 31, 2021.</t>
  </si>
  <si>
    <t>Each home, including a home that is part of a multiunit chain, must develop, implement and maintain an effective, comprehensive, data driven QAPI program that focuses on indicators of the outcomes of care and quality of life. An effective QAPI plan creates a self-sustaining approach to improving safety and quality while involving all nursing home caregivers in practical and creative problem solving. Supporting documentation must pertain to January 1 - December 31, 2021.</t>
  </si>
  <si>
    <t xml:space="preserve">2022 Colorado Nursing Facilities Pay for Performance (P4P) Application  </t>
  </si>
  <si>
    <t>Calendar Year 2021 (January 1 through December 31, 2021)</t>
  </si>
  <si>
    <t>*Resident/family satisfaction surveys must have been conducted and tabulated between January 1 and December 31 of 2021 (CY 2021).
*A Summary Report, identifying the vendor completing the survey, must be attached to this application and made available to the public along with the home's Survey Results.
* Please provide the following information regarding your resident/family satisfaction survey:       
        • Average Daily Census for CY 2021: ______
        • # of residents/families contacted: ______
        • # of residents/families responding: _______</t>
  </si>
  <si>
    <t>Application deadline is February 28, 2022</t>
  </si>
  <si>
    <t>Pay for Performance Application Important Notes</t>
  </si>
  <si>
    <t xml:space="preserve">The home must strive to create a home like environment. The environment of the entire home is designed for stimulation, ease of access, and activity. The home must allow for residents to remain as independent as possible; this may include access to common laundry and cooking pantry areas. All common spaces must be comfortable and accommodating without clutter and free of visible medical equipment storage. Excess noise must be eliminated by decreasing the usage of alarms of all types except those necessary to fulfill life safety code and other state or federal mandates. Supporting documentation must pertain to January 1 - December 31, 2021. </t>
  </si>
  <si>
    <t>Residents determine their own daily schedules and participate in developing their care plans. The care plan must be developed based on the resident's preferences. Each resident's story must be told through their own perspective and documented in the care plan. Supporting documentation must pertain to January 1 - December 31, 2021.</t>
  </si>
  <si>
    <t>Points will be rewarded to communities who identify residents with a strong potential for or known past trauma, and provide education to their staff on trauma-informed care. Supporting documentation must pertain to January 1 - December 31, 2021.</t>
  </si>
  <si>
    <t>The home has developed a program that serves the staff, residents, and family members in preparation for the time of passing. The staff may be served by offering education, coaching, counseling, procedures to identify imminence. The residents may be encouraged to identify individual preferences, wishes, and expectations during the death process. The home members are informed, as appropriate, engaged in support opportunities and honoring ceremonies, as appropriate. Supporting documentation must pertain to January 1 - December 31, 2021.</t>
  </si>
  <si>
    <t>Personal care schedules are flexible to meet each resident's desires and choices. The 2021 application must include documentation of oral care training. Supporting documentation must pertain to January 1 - December 31, 2021.</t>
  </si>
  <si>
    <t>Menus that include numerous options, menus developed with resident input that takes into account cultural, ethnic and religious needs. The dining atmosphere reflects the home. Examples of dining atmosphere may include table settings, table cloths, lighting, music, servers and dining style (restaurant, salad bar, menu, buffet, open dining). Residents have access to food 24 hours/day and staff are empowered to provide food upon resident request. Supporting documentation can be resident signed testimonials, resident council minutes, minutes from another advisory group and/or photographs of changes in the dining atmosphere. Supporting documentation must pertain to January 1 - December 31, 2021.</t>
  </si>
  <si>
    <t>Each home is unique based on the residents needs and preferences and must provide support for connection and meaning in the life of the resident through companionship, spontaneity, variety, and opportunities to give and receive care for each other. Decisions around daily life are determined by the resident. Opportunities must exist as a part of day to day life and must not be represented solely through special events or planned activities. These decisions typically involve aspects of life such as special celebrations, decor, parties, group activities or individual leisure time. Supporting documentation must pertain to January 1 - December 31, 2021.</t>
  </si>
  <si>
    <r>
      <rPr>
        <b/>
        <sz val="12"/>
        <rFont val="Arial"/>
        <family val="2"/>
        <scheme val="major"/>
      </rPr>
      <t>06.1</t>
    </r>
    <r>
      <rPr>
        <sz val="12"/>
        <rFont val="Arial"/>
        <family val="2"/>
        <scheme val="major"/>
      </rPr>
      <t xml:space="preserve">- Compile a statistical report based on January 1, 2021 to December 31, 2021 utilizing percentages of residents in your community likely to need trauma-informed care based on known trauma broken down as follows:
- % of residents with psychiatric diagnosis
- % of residents with a diagnosis or history of alcoholism and/or drug addiction
- % of residents with a known history of trauma. </t>
    </r>
  </si>
  <si>
    <t xml:space="preserve">This measure looks to gain insight into homes educational efforts around vaccinations. </t>
  </si>
  <si>
    <r>
      <t>Measure 05:
Person-Directed Care Programming &amp; Training (</t>
    </r>
    <r>
      <rPr>
        <b/>
        <sz val="12"/>
        <color rgb="FFC00000"/>
        <rFont val="Arial"/>
        <family val="2"/>
        <scheme val="major"/>
      </rPr>
      <t>CMS</t>
    </r>
    <r>
      <rPr>
        <b/>
        <sz val="12"/>
        <rFont val="Arial"/>
        <family val="2"/>
        <scheme val="major"/>
      </rPr>
      <t xml:space="preserve">, </t>
    </r>
    <r>
      <rPr>
        <b/>
        <sz val="12"/>
        <color rgb="FF00B0F0"/>
        <rFont val="Arial"/>
        <family val="2"/>
        <scheme val="major"/>
      </rPr>
      <t>HCPF</t>
    </r>
    <r>
      <rPr>
        <b/>
        <sz val="12"/>
        <rFont val="Arial"/>
        <family val="2"/>
        <scheme val="major"/>
      </rPr>
      <t>)</t>
    </r>
  </si>
  <si>
    <r>
      <rPr>
        <b/>
        <sz val="12"/>
        <rFont val="Arial"/>
        <family val="2"/>
        <scheme val="major"/>
      </rPr>
      <t xml:space="preserve">05.2- </t>
    </r>
    <r>
      <rPr>
        <sz val="12"/>
        <rFont val="Arial"/>
        <family val="2"/>
        <scheme val="major"/>
      </rPr>
      <t>Provide a narrative on how the your person-directed care training curriculum considered the Facility Assessment in defining the training objectives. In your narrative, also include details on how you plan to move forward and reintroduce person-directed training.</t>
    </r>
  </si>
  <si>
    <r>
      <t xml:space="preserve">Provide a narrative for your home's three (3) highest percentile Quality Measures. Fill out the QM Calculation Tool for all seven (7) Quality Measures. You will receive points based on your five (5) best scores. For assistance in accessing Quality Measure Reports see the instructions in Appendix 6. </t>
    </r>
    <r>
      <rPr>
        <i/>
        <sz val="12"/>
        <rFont val="Arial"/>
        <family val="2"/>
        <scheme val="major"/>
      </rPr>
      <t>(Fill in the cells below and to the right for self scoring, the cells directly to the right will sum your points for you.)</t>
    </r>
  </si>
  <si>
    <r>
      <rPr>
        <b/>
        <sz val="12"/>
        <rFont val="Arial"/>
        <family val="2"/>
        <scheme val="major"/>
      </rPr>
      <t xml:space="preserve">17.1.1- </t>
    </r>
    <r>
      <rPr>
        <sz val="12"/>
        <rFont val="Arial"/>
        <family val="2"/>
        <scheme val="major"/>
      </rPr>
      <t>Provide a narrative with a minimum of two examples of how your home maintains a safe physical environment to prevent falls (rails, cleaning schedule for clutter, policy for items on the floor).</t>
    </r>
  </si>
  <si>
    <r>
      <rPr>
        <b/>
        <sz val="12"/>
        <rFont val="Arial"/>
        <family val="2"/>
        <scheme val="major"/>
      </rPr>
      <t xml:space="preserve">17.1.2- </t>
    </r>
    <r>
      <rPr>
        <sz val="12"/>
        <rFont val="Arial"/>
        <family val="2"/>
        <scheme val="major"/>
      </rPr>
      <t xml:space="preserve">Provide a narrative with a minimum of two examples of your home's non-pharmacological approaches to pain management. </t>
    </r>
  </si>
  <si>
    <r>
      <rPr>
        <b/>
        <sz val="12"/>
        <rFont val="Arial"/>
        <family val="2"/>
        <scheme val="major"/>
      </rPr>
      <t xml:space="preserve">18.1.2- </t>
    </r>
    <r>
      <rPr>
        <sz val="12"/>
        <rFont val="Arial"/>
        <family val="2"/>
        <scheme val="major"/>
      </rPr>
      <t>Provide a narrative of how you maintained infection control in your home including how you trained staff, implemented the infection control plan, etc.</t>
    </r>
  </si>
  <si>
    <t>Measure 14:
Vaccine Education</t>
  </si>
  <si>
    <r>
      <rPr>
        <b/>
        <sz val="12"/>
        <rFont val="Arial"/>
        <family val="2"/>
        <scheme val="major"/>
      </rPr>
      <t>01.3</t>
    </r>
    <r>
      <rPr>
        <sz val="12"/>
        <rFont val="Arial"/>
        <family val="2"/>
        <scheme val="major"/>
      </rPr>
      <t>- One menu cycle from the 2021 calendar year not less than four (4) weeks in length.</t>
    </r>
  </si>
  <si>
    <t>Home supports and has systems in place to provide training on person-directed care to all staff. This training must be based on current resident needs/requests and can be offered both internally and externally. Person-directed care is the provision of care or services that promotes decision making and choices by the residents, empowers the primary caregiver’s capacity to respond to each resident’s needs, and promotes a homelike environment. The curriculum for each specific population in your home must be individually addressed in the supporting documentation. Supporting documentation must pertain to January 1 - December 31, 2021.</t>
  </si>
  <si>
    <r>
      <rPr>
        <b/>
        <sz val="12"/>
        <rFont val="Arial"/>
        <family val="2"/>
        <scheme val="major"/>
      </rPr>
      <t>13.3</t>
    </r>
    <r>
      <rPr>
        <sz val="12"/>
        <rFont val="Arial"/>
        <family val="2"/>
        <scheme val="major"/>
      </rPr>
      <t>- Submit your CASPER REPORT MDS 3.0 Facility Characteristics Report for third and fourth quarter 2021.</t>
    </r>
  </si>
  <si>
    <r>
      <rPr>
        <b/>
        <sz val="12"/>
        <rFont val="Arial"/>
        <family val="2"/>
        <scheme val="major"/>
      </rPr>
      <t>13.5-</t>
    </r>
    <r>
      <rPr>
        <sz val="12"/>
        <rFont val="Arial"/>
        <family val="2"/>
        <scheme val="major"/>
      </rPr>
      <t xml:space="preserve"> Discharge Plan Already Occurring – select four (4) residents and submit their discharge care plan/discharge summary, demonstrating resident/resident representative involvement in this discharge care plan. Should your community NOT have four (4) active occurring discharge plans in 2021, you can submit additional Discharge Plan Not Already Occurring documentation to make a total of eight (8) submissions for this section.</t>
    </r>
  </si>
  <si>
    <t>15.1- Provide your long stay hospitalization data from July 1, 2019 to June 30, 2021. Use either Trend Tracker (http://www.ahcancal.org/research_data/trendtracker/Pages/default.aspx) or National Nursing Home Quality Improvement Campaign (https://www.nhqualitycampaign.org/). Improvement must be documented in your rates between the two 12 month measurement periods OR if your hospitalization rate is below 12.1% for each period, points are awarded.</t>
  </si>
  <si>
    <r>
      <rPr>
        <b/>
        <sz val="12"/>
        <rFont val="Arial"/>
        <family val="2"/>
        <scheme val="major"/>
      </rPr>
      <t>15.2</t>
    </r>
    <r>
      <rPr>
        <sz val="12"/>
        <rFont val="Arial"/>
        <family val="2"/>
        <scheme val="major"/>
      </rPr>
      <t>- Complete the Reducing Avoidable Hospitalizations Tool for the hospitalizations for your long stay residents during the 2021 calendar year.</t>
    </r>
  </si>
  <si>
    <r>
      <rPr>
        <b/>
        <i/>
        <sz val="12"/>
        <rFont val="Arial"/>
        <family val="2"/>
        <scheme val="major"/>
      </rPr>
      <t>15.4</t>
    </r>
    <r>
      <rPr>
        <i/>
        <sz val="12"/>
        <rFont val="Arial"/>
        <family val="2"/>
        <scheme val="major"/>
      </rPr>
      <t>- If you are unable to qualify for points for Reducing Avoidable Hospitalizations for your long-stay residents based upon the above minimum requirements, but you have performed a QAPI project in 2021 for Reducing Avoidable Hospitalizations for your long-stay residents , you are able to earn one (1) QAPI recovery point by submitting a narrative of the QAPI project that includes how Reducing Avoidable Hospitalizations for your long-stay residents is addressed, the problem statement, baseline data, intended goals, tools/processes utilized, and final outcomes.</t>
    </r>
  </si>
  <si>
    <r>
      <t xml:space="preserve">Important Scoring Process Reminders:
</t>
    </r>
    <r>
      <rPr>
        <i/>
        <sz val="12"/>
        <rFont val="Arial"/>
        <family val="2"/>
        <scheme val="major"/>
      </rPr>
      <t xml:space="preserve">   • QAPI Recovery Points: For certain measures, if you are unable to qualify for points based on the minimum requirements but have a QAPI project in 2021 in this area, you are able to earn one (1) QAPI recovery point by submitting a narrative of the QAPI project that includes the quality measure addressed, the problem statement, baseline data, intended goals, tools/processes utilized, and final outcomes. These measures are identified throughout the application.
   • Nationally Reported Quality Measures Scores: Fill out the QM Calculation Tool for all eight (8) Quality Measures. You will receive points based on your five (5) best scores.
   • The QAPI project for the QAPI measure must be based upon an identified Quality Measure from the CMS CASPER Report that needs improvement in your home.</t>
    </r>
  </si>
  <si>
    <t>Q3 2021 &amp; Q4 2021</t>
  </si>
  <si>
    <t>2021 Q3</t>
  </si>
  <si>
    <t>2021 Q4</t>
  </si>
  <si>
    <t xml:space="preserve">Substandard quality of care means one or more deficiencies that constitute immediate jeopardy to resident health or safety (level J, K, or L); a pattern of or widespread actual harm that is not immediate jeopardy (level H or I); or a widespread potential for more than minimal harm, but less than immediate jeopardy, with no actual harm (level F) related to participation requirements under:
- §483.12 Freedom from Abuse, Neglect, and Exploitation (tags F600-F610)
- §483.24 Quality of Life (tags F675-F680)
- §483.25, quality of care (tags F684-F700)
</t>
  </si>
  <si>
    <t>Appendix 2</t>
  </si>
  <si>
    <t>If you need instructions for accessing your Casper Report, please click to download the PDF entitled Appendix 2 - Accessing CASPER Reports.</t>
  </si>
  <si>
    <t>Appendix 3</t>
  </si>
  <si>
    <t xml:space="preserve">If you need information on a QAPI plan, please click to download the PDF entitled Appendix 3 - QAPI Information. </t>
  </si>
  <si>
    <t>If you need more information on a QAPI plan, please click to download the PDF entitled Appendix 4 - Five Elements of Quality Assurance and Performance Improvement (QAPI).</t>
  </si>
  <si>
    <t>Measure</t>
  </si>
  <si>
    <r>
      <rPr>
        <b/>
        <sz val="12"/>
        <color theme="2"/>
        <rFont val="Arial"/>
        <family val="2"/>
        <scheme val="major"/>
      </rPr>
      <t>Enter Your CASPER Facility Adjusted Scores Here</t>
    </r>
    <r>
      <rPr>
        <sz val="12"/>
        <color theme="2"/>
        <rFont val="Arial"/>
        <family val="2"/>
        <scheme val="major"/>
      </rPr>
      <t xml:space="preserve">
</t>
    </r>
    <r>
      <rPr>
        <i/>
        <sz val="12"/>
        <color theme="2"/>
        <rFont val="Arial"/>
        <family val="2"/>
        <scheme val="major"/>
      </rPr>
      <t>(your average will be automatically calculated and your earned points completed)</t>
    </r>
  </si>
  <si>
    <t>2-quarter average, auto-calculated</t>
  </si>
  <si>
    <t>Scoring Details</t>
  </si>
  <si>
    <t>Residents with One or More Falls with Major Injury(L)
N013.02</t>
  </si>
  <si>
    <t>High Risk Resident with Pressure Ulcers(L)
N015.03</t>
  </si>
  <si>
    <t>Low Risk Loss of B/B Con (L)
N025.02</t>
  </si>
  <si>
    <t>Residents w/ Catheter Inserted and Left in Their Bladder (L)
N026.03</t>
  </si>
  <si>
    <t>Residents with Depression Symptoms (L)
N030.02</t>
  </si>
  <si>
    <t>Residents Whose Ability to Move Independently Worsened (L)
N035.03</t>
  </si>
  <si>
    <t>Antibiotics Stewardship/Infection Prevention &amp; Control - Quality Measures</t>
  </si>
  <si>
    <t>UTI (L) 
N024.02</t>
  </si>
  <si>
    <t>Medicaid Occupancy Percentage Tool</t>
  </si>
  <si>
    <t xml:space="preserve">Number of Points Awarded: </t>
  </si>
  <si>
    <t>Total # of Nursing Staff Hired in Calendar Year</t>
  </si>
  <si>
    <t>Average Number of Nursing Staff Employees in Calendar Year**</t>
  </si>
  <si>
    <t>Percentage of Nursing Staff Turnover Rate of Employees with &lt;90 Days on the Job</t>
  </si>
  <si>
    <t>Nursing staff includes all full-time, part-time, permanent, short-term, seasonal, salaried and hourly RN, LPN, and CNA staff.  Staff of temporary agencies and outside contractors are not included.</t>
  </si>
  <si>
    <t xml:space="preserve">*A termination is defined as any person who is no longer employed by the home for any reason.  </t>
  </si>
  <si>
    <t xml:space="preserve">** Average Number of Nursing Staff Employees in Calendar Year is calculated by averaging the total number of nursing staff at December 31 and the total number of nursing staff at January 1. The number of nursing staff at January 1 is calculated by subtracting the number of hires and adding the number of terminations to staff at December 31 to determine the number of staff that were on the roster at the beginning of the calendar year. </t>
  </si>
  <si>
    <t>CY2020</t>
  </si>
  <si>
    <t>CY2021</t>
  </si>
  <si>
    <t>Instructions:</t>
  </si>
  <si>
    <t xml:space="preserve">To qualify for points, the home must have a turnover rate below 60% in CY2021 or demonstrate improvement (a decrease) in the turnover rate between 2020 and 2021.  </t>
  </si>
  <si>
    <t>Total # of Nursing Staff Terminations during the Calendar Year*</t>
  </si>
  <si>
    <t>Please enter your Medicaid Occupancy Percentage for CY2021:</t>
  </si>
  <si>
    <t>2-quarter average</t>
  </si>
  <si>
    <t>Q3</t>
  </si>
  <si>
    <t>Q4</t>
  </si>
  <si>
    <t>2021 Facility Adjusted CASPER Scores</t>
  </si>
  <si>
    <t>2020 Facility Adjusted CASPER Scores</t>
  </si>
  <si>
    <t xml:space="preserve">2021 CASPER State Average </t>
  </si>
  <si>
    <t>N026.03 &amp; N024.02</t>
  </si>
  <si>
    <t xml:space="preserve">Comlete the tools below for the UTI (N024.02) and Catheter (N026.03) CASPER Quality Measures. To receive points, your home's two quarter average from 2021 Q3 and Q4 must be better than, either (1) the two quarter state average from 2021 Q3 and Q4, or (2) your home's two quarter average from 2020 Q3 and Q4. </t>
  </si>
  <si>
    <t>18.2.1 - UTI (N024.02) QM</t>
  </si>
  <si>
    <t>18.2.2 - Catheter (N026.03) QM</t>
  </si>
  <si>
    <t>December 31, 2021 payroll roster listing names of all staff (except DON and NHA) AND dates of hire, with staff hired on or before January 1, 2021 highlighted</t>
  </si>
  <si>
    <r>
      <rPr>
        <b/>
        <sz val="12"/>
        <rFont val="Arial"/>
        <family val="2"/>
        <scheme val="major"/>
      </rPr>
      <t>Purpose</t>
    </r>
    <r>
      <rPr>
        <sz val="12"/>
        <rFont val="Arial"/>
        <family val="2"/>
        <scheme val="major"/>
      </rPr>
      <t>:  To calculate the percentage of total staff (NOT FTE’s) who were employed at the start of the measurement period that remain with the home at the end of that period.</t>
    </r>
  </si>
  <si>
    <t>(a)    Total number of individual staff on payroll roster on January 1, 2021:</t>
  </si>
  <si>
    <t>(b)   Total number of staff identified in (a) above who remain on payroll roster on December 31, 2021:</t>
  </si>
  <si>
    <t>STAFF RETENTION CALCULATION</t>
  </si>
  <si>
    <r>
      <rPr>
        <b/>
        <sz val="12"/>
        <rFont val="Arial"/>
        <family val="2"/>
        <scheme val="major"/>
      </rPr>
      <t>Purpose</t>
    </r>
    <r>
      <rPr>
        <sz val="12"/>
        <rFont val="Arial"/>
        <family val="2"/>
        <scheme val="major"/>
      </rPr>
      <t>:  To calculate the staff improvement percentage rate for those facilities with a retention rate between 40-60%.  If a retention rate for the P4P qualifying year(regardless of percent improvement) is LESS than 40%, a home cannot apply for P4P points in Staff Stability.</t>
    </r>
  </si>
  <si>
    <t>(Must be ≥ 40%)</t>
  </si>
  <si>
    <t>STAFF RETENTION EXAMPLE:</t>
  </si>
  <si>
    <t xml:space="preserve">(c) Retention percentage: (b) divided by (a) times 100: </t>
  </si>
  <si>
    <t>(d)  Staff retention rate calculated from January 1 to December 31 for P4P application qualifying year - (c) from above:</t>
  </si>
  <si>
    <t xml:space="preserve">(e)  Staff retention calculated from January 1 to December 31 for the PRIOR calendar year: </t>
  </si>
  <si>
    <t>Must be &gt;= 60%. If not, complete below.</t>
  </si>
  <si>
    <t>This number must be verifiable through submitted supporting documentation.</t>
  </si>
  <si>
    <t xml:space="preserve">(f) Percent improvement: (d) - (e): </t>
  </si>
  <si>
    <t>A home is applying for P4P on January 31, 2022.</t>
  </si>
  <si>
    <t>STAFF RETENTION IMPROVEMENT EXAMPLE:</t>
  </si>
  <si>
    <t>The home's retention rate for calendar year 2021 (P4P qualifying year), based on evaluation of year end payroll and the calculation above is 60% (d).</t>
  </si>
  <si>
    <t xml:space="preserve">The home's retention rate for calendar year 2020 (prior P4P year) based on the prior year's calculation is 40% (e). </t>
  </si>
  <si>
    <t xml:space="preserve">Retention percentage = (b) 75 / (a) 100 x 100 = (c) 75% retention.  </t>
  </si>
  <si>
    <t>Retention improvement rate = (d) 60% - (e) 40% = (f) 20% improvement</t>
  </si>
  <si>
    <t>Must be a positive percentage.</t>
  </si>
  <si>
    <r>
      <t xml:space="preserve">03.4- </t>
    </r>
    <r>
      <rPr>
        <sz val="12"/>
        <rFont val="Arial"/>
        <family val="2"/>
        <scheme val="major"/>
      </rPr>
      <t xml:space="preserve">Provide evidence of education that focuses on staff's attention to resident preferences about their end of life experience. </t>
    </r>
  </si>
  <si>
    <r>
      <t xml:space="preserve">A measure of your observed long stay hospitalization data from July 1, 2019 to June 30, 2021 using either Trend Tracker or National Nursing Home Quality Improvement Campaign. 
</t>
    </r>
    <r>
      <rPr>
        <b/>
        <sz val="12"/>
        <rFont val="Arial"/>
        <family val="2"/>
        <scheme val="major"/>
      </rPr>
      <t xml:space="preserve">NOTE: Facilities will not be required to submit hospitalization data this year. Due to the impact that the pandemic likely had on hospitalizations, this measure will be omitted for the 2022 application and reintroduced for 2023. </t>
    </r>
  </si>
  <si>
    <r>
      <rPr>
        <b/>
        <sz val="12"/>
        <rFont val="Arial"/>
        <family val="2"/>
        <scheme val="major"/>
      </rPr>
      <t>19.1</t>
    </r>
    <r>
      <rPr>
        <sz val="12"/>
        <rFont val="Arial"/>
        <family val="2"/>
        <scheme val="major"/>
      </rPr>
      <t>- Complete the Medicaid Occupancy Percentage Tool and provide a census summary for the 2021 calendar year.</t>
    </r>
  </si>
  <si>
    <t>Residents who Received Antipsychotic Medications (L)
N011.03</t>
  </si>
  <si>
    <t>Measure 16.2: Residents with One or More Falls with Major Injury(L)</t>
  </si>
  <si>
    <t>Measure 16.3: High Risk Resident with Pressure Ulcers(L)</t>
  </si>
  <si>
    <t>Measure 16.4: Low Risk Loss of B/B Con (L)</t>
  </si>
  <si>
    <t>Measure 16.5: Residents who Received Antipsychotic Medications (L)</t>
  </si>
  <si>
    <t>Measure 16.7: Residents with Depression Symptoms (L)</t>
  </si>
  <si>
    <t>Measure 16.8: Residents Whose Ability to Move Independently Worsened (L)</t>
  </si>
  <si>
    <t>Residents Whose Need for Help w/ Daily Activities Has Increased (L)</t>
  </si>
  <si>
    <t>Residents Who Lose Too Much Weight</t>
  </si>
  <si>
    <t xml:space="preserve">Residents Whose Need for Help w/ Daily Activities Has Increased (L)
N028.02
</t>
  </si>
  <si>
    <t>Residents Who Lose Too Much Weight (L)
N029.02</t>
  </si>
  <si>
    <t>Data Source: https://data.cms.gov/provider-data/dataset/djen-97ju, data downloaded on 5/5/2021.</t>
  </si>
  <si>
    <t>*One to five points awarded for each of the selected percentile categories above the state median. Percentiles are calculated based on all homes in Colorado with data reported on CMS' Care Compare website for the specified QM in both Q3-2020 and Q4-2020. The QM scores for each home were averaged for the two quarters and then percentiles were calculated from the resulting distribution of averages.</t>
  </si>
  <si>
    <t xml:space="preserve">Measure 16.6:
Residents with Depression Symptoms (L)
</t>
  </si>
  <si>
    <t>Measure 16.7:
Residents Whose Ability to Move Independently Worsened (L)</t>
  </si>
  <si>
    <t>Measure 16.8:
Residents Whose Need for Help w/ Daily Activities Has Increased (L)</t>
  </si>
  <si>
    <t>Measure 16.9:
Residents Who Lose Too Much Weight (L)</t>
  </si>
  <si>
    <r>
      <rPr>
        <b/>
        <sz val="12"/>
        <rFont val="Arial"/>
        <family val="2"/>
        <scheme val="major"/>
      </rPr>
      <t xml:space="preserve">16.1.1- </t>
    </r>
    <r>
      <rPr>
        <sz val="12"/>
        <rFont val="Arial"/>
        <family val="2"/>
        <scheme val="major"/>
      </rPr>
      <t>Provide a narrative based upon the resident population you serve, explaining the three Quality Measures that you received the lowest self-scoring points on in measures 16.2 – 16.9.</t>
    </r>
  </si>
  <si>
    <t>Measure 16.2-16.9: Nationally Reported Quality Measures Scores</t>
  </si>
  <si>
    <r>
      <t xml:space="preserve">08.1-1- </t>
    </r>
    <r>
      <rPr>
        <sz val="12"/>
        <rFont val="Arial"/>
        <family val="2"/>
        <scheme val="major"/>
      </rPr>
      <t xml:space="preserve">Provide a narrative of the process used for the de-institutionalization of the physical environment. This may include examples that allows residents and staff to choose décor that reflects the community as a whole. In your narrative, given the impacts of social distancing, include details on how you are reintroducing a de-institutionalized, homelike environment. </t>
    </r>
  </si>
  <si>
    <r>
      <rPr>
        <b/>
        <sz val="12"/>
        <rFont val="Arial"/>
        <family val="2"/>
        <scheme val="major"/>
      </rPr>
      <t xml:space="preserve">07.2- </t>
    </r>
    <r>
      <rPr>
        <sz val="12"/>
        <rFont val="Arial"/>
        <family val="2"/>
        <scheme val="major"/>
      </rPr>
      <t>Two (2) signed resident testimonials that prove implementation of the resident's choices, preferences and daily schedules.</t>
    </r>
  </si>
  <si>
    <r>
      <rPr>
        <b/>
        <sz val="12"/>
        <rFont val="Arial"/>
        <family val="2"/>
        <scheme val="major"/>
      </rPr>
      <t xml:space="preserve">07.3- </t>
    </r>
    <r>
      <rPr>
        <sz val="12"/>
        <rFont val="Arial"/>
        <family val="2"/>
        <scheme val="major"/>
      </rPr>
      <t>Two (2) care plans. Documentation must identify that residents and/or responsible party along with direct care staff participated in developing an individual's care plan that documents the resident choices. Evidence that clearly identifies the participants and corresponding job titles. Care plans must be for the same residents that provided the above testimonials.</t>
    </r>
  </si>
  <si>
    <r>
      <rPr>
        <b/>
        <sz val="12"/>
        <rFont val="Arial"/>
        <family val="2"/>
        <scheme val="major"/>
      </rPr>
      <t xml:space="preserve">07.4- </t>
    </r>
    <r>
      <rPr>
        <sz val="12"/>
        <rFont val="Arial"/>
        <family val="2"/>
        <scheme val="major"/>
      </rPr>
      <t>Two (2) signed testimonials from staff who attended and participated in the care planning process.</t>
    </r>
  </si>
  <si>
    <r>
      <rPr>
        <b/>
        <sz val="12"/>
        <rFont val="Arial"/>
        <family val="2"/>
        <scheme val="major"/>
      </rPr>
      <t xml:space="preserve">05.1- </t>
    </r>
    <r>
      <rPr>
        <sz val="12"/>
        <rFont val="Arial"/>
        <family val="2"/>
        <scheme val="major"/>
      </rPr>
      <t>Provide a detailed narrative describing your person-directed care programming. In your narrative, include details on any promising practices/opportunities that were implemented during the pandemic that you have decided to keep.</t>
    </r>
  </si>
  <si>
    <r>
      <rPr>
        <b/>
        <sz val="12"/>
        <rFont val="Arial"/>
        <family val="2"/>
        <scheme val="major"/>
      </rPr>
      <t xml:space="preserve">05.4- </t>
    </r>
    <r>
      <rPr>
        <sz val="12"/>
        <rFont val="Arial"/>
        <family val="2"/>
        <scheme val="major"/>
      </rPr>
      <t>Provide a list of person-directed care trainings.</t>
    </r>
  </si>
  <si>
    <r>
      <rPr>
        <b/>
        <sz val="12"/>
        <rFont val="Arial"/>
        <family val="2"/>
        <scheme val="major"/>
      </rPr>
      <t xml:space="preserve">04.1- </t>
    </r>
    <r>
      <rPr>
        <sz val="12"/>
        <rFont val="Arial"/>
        <family val="2"/>
        <scheme val="major"/>
      </rPr>
      <t xml:space="preserve">Provide a narrative on how you are working to reimagine connection and meaning in your home. In your narrative, include details on any promising practices/opportunities that were implemented during the pandemic that you have decided to keep. </t>
    </r>
  </si>
  <si>
    <r>
      <rPr>
        <b/>
        <sz val="12"/>
        <rFont val="Arial"/>
        <family val="2"/>
        <scheme val="major"/>
      </rPr>
      <t xml:space="preserve">04.3- </t>
    </r>
    <r>
      <rPr>
        <sz val="12"/>
        <rFont val="Arial"/>
        <family val="2"/>
        <scheme val="major"/>
      </rPr>
      <t>Provide signed testimonials from four (4) residents or family members and two (2) non-management staff, that explicitly discusses and identifies shared decision making and ways residents stay connected to the world.</t>
    </r>
  </si>
  <si>
    <r>
      <rPr>
        <b/>
        <sz val="12"/>
        <rFont val="Arial"/>
        <family val="2"/>
        <scheme val="major"/>
      </rPr>
      <t xml:space="preserve">02.1- </t>
    </r>
    <r>
      <rPr>
        <sz val="12"/>
        <rFont val="Arial"/>
        <family val="2"/>
        <scheme val="major"/>
      </rPr>
      <t>A detailed narrative describing your flexible enhanced personal care practices including bathing and personal hygiene (including oral care).</t>
    </r>
  </si>
  <si>
    <r>
      <t xml:space="preserve">02.2- </t>
    </r>
    <r>
      <rPr>
        <sz val="12"/>
        <rFont val="Arial"/>
        <family val="2"/>
        <scheme val="major"/>
      </rPr>
      <t>Evidence that residents are interviewed about choices regarding time, caregiver, and type of bath.</t>
    </r>
  </si>
  <si>
    <r>
      <rPr>
        <b/>
        <sz val="12"/>
        <rFont val="Arial"/>
        <family val="2"/>
        <scheme val="major"/>
      </rPr>
      <t xml:space="preserve">02.3- </t>
    </r>
    <r>
      <rPr>
        <sz val="12"/>
        <rFont val="Arial"/>
        <family val="2"/>
        <scheme val="major"/>
      </rPr>
      <t>Evidence, including color photographs, that the bathing atmosphere includes home décor.</t>
    </r>
  </si>
  <si>
    <r>
      <t>02.4</t>
    </r>
    <r>
      <rPr>
        <sz val="12"/>
        <rFont val="Arial"/>
        <family val="2"/>
        <scheme val="major"/>
      </rPr>
      <t>- Two (2) bathing care plans that demonstrate creative approaches reflecting resident choices.</t>
    </r>
  </si>
  <si>
    <r>
      <t>02.5-</t>
    </r>
    <r>
      <rPr>
        <sz val="12"/>
        <rFont val="Arial"/>
        <family val="2"/>
        <scheme val="major"/>
      </rPr>
      <t xml:space="preserve"> Two (2) oral care plans that demonstrate creative approaches reflecting resident choices.</t>
    </r>
  </si>
  <si>
    <r>
      <rPr>
        <b/>
        <sz val="12"/>
        <rFont val="Arial"/>
        <family val="2"/>
        <scheme val="major"/>
      </rPr>
      <t xml:space="preserve">02.6- </t>
    </r>
    <r>
      <rPr>
        <sz val="12"/>
        <rFont val="Arial"/>
        <family val="2"/>
        <scheme val="major"/>
      </rPr>
      <t>Evidence of training for flexible and enhanced bathing, ensure this training reflects the residents of your home.</t>
    </r>
  </si>
  <si>
    <r>
      <rPr>
        <b/>
        <sz val="12"/>
        <rFont val="Arial"/>
        <family val="2"/>
        <scheme val="major"/>
      </rPr>
      <t xml:space="preserve">02.7- </t>
    </r>
    <r>
      <rPr>
        <sz val="12"/>
        <rFont val="Arial"/>
        <family val="2"/>
        <scheme val="major"/>
      </rPr>
      <t>Evidence of training for flexible and enhanced oral care, ensure this training reflects the residents of your home.</t>
    </r>
  </si>
  <si>
    <r>
      <rPr>
        <b/>
        <sz val="12"/>
        <rFont val="Arial"/>
        <family val="2"/>
        <scheme val="major"/>
      </rPr>
      <t>01.8-</t>
    </r>
    <r>
      <rPr>
        <sz val="12"/>
        <rFont val="Arial"/>
        <family val="2"/>
        <scheme val="major"/>
      </rPr>
      <t xml:space="preserve"> Provide evidence of food safety practices.</t>
    </r>
  </si>
  <si>
    <r>
      <t>01.1</t>
    </r>
    <r>
      <rPr>
        <sz val="12"/>
        <rFont val="Arial"/>
        <family val="2"/>
        <scheme val="major"/>
      </rPr>
      <t>- Provide a detailed narrative describing your enhanced dining program. Given the adjustments that had to be made in your home and to your infection control</t>
    </r>
    <r>
      <rPr>
        <b/>
        <sz val="12"/>
        <rFont val="Arial"/>
        <family val="2"/>
        <scheme val="major"/>
      </rPr>
      <t xml:space="preserve"> </t>
    </r>
    <r>
      <rPr>
        <sz val="12"/>
        <rFont val="Arial"/>
        <family val="2"/>
        <scheme val="major"/>
      </rPr>
      <t>plan in response to regulatory requirements/guidance, describe how you are transitioning back to communal dining and how you have accommodated including input from resident/family advisory groups in the reintroduction of communal dining.</t>
    </r>
  </si>
  <si>
    <r>
      <rPr>
        <b/>
        <sz val="12"/>
        <rFont val="Arial"/>
        <family val="2"/>
        <scheme val="major"/>
      </rPr>
      <t xml:space="preserve">03.2- </t>
    </r>
    <r>
      <rPr>
        <sz val="12"/>
        <rFont val="Arial"/>
        <family val="2"/>
        <scheme val="major"/>
      </rPr>
      <t>Documentation of four (4) residents' individual wishes and how you honored them. If the home does not have four (4) instances of how you have honored past residents, include documentation of how you plan to honor current residents' individual wishes.</t>
    </r>
  </si>
  <si>
    <r>
      <rPr>
        <b/>
        <sz val="12"/>
        <rFont val="Arial"/>
        <family val="2"/>
        <scheme val="major"/>
      </rPr>
      <t xml:space="preserve">03.3- </t>
    </r>
    <r>
      <rPr>
        <sz val="12"/>
        <rFont val="Arial"/>
        <family val="2"/>
        <scheme val="major"/>
      </rPr>
      <t xml:space="preserve">Provide a detailed narrative on how you are preparing your staff through your end of life programming. In narrative, include details on how you have made an effort to make residents' end of life wishes known to staff. </t>
    </r>
  </si>
  <si>
    <r>
      <rPr>
        <b/>
        <sz val="12"/>
        <rFont val="Arial"/>
        <family val="2"/>
        <scheme val="major"/>
      </rPr>
      <t xml:space="preserve">06.2- </t>
    </r>
    <r>
      <rPr>
        <sz val="12"/>
        <rFont val="Arial"/>
        <family val="2"/>
        <scheme val="major"/>
      </rPr>
      <t xml:space="preserve">Provide a narrative on how you are using data and information around known trauma from your Facility Assessment, other assessments done in the home, or other means to influence programming and staff training. In your narrative, include a specific example. </t>
    </r>
  </si>
  <si>
    <r>
      <rPr>
        <b/>
        <sz val="12"/>
        <rFont val="Arial"/>
        <family val="2"/>
        <scheme val="major"/>
      </rPr>
      <t xml:space="preserve">06.3- </t>
    </r>
    <r>
      <rPr>
        <sz val="12"/>
        <rFont val="Arial"/>
        <family val="2"/>
        <scheme val="major"/>
      </rPr>
      <t xml:space="preserve">Provide a narrative on how you are using data and information around known trauma from your Facility Assessment, other assessments done in the home, or other means to recognize trauma, develop an approach, and alter a care plan for residents. In your narrative, include a specific example. </t>
    </r>
  </si>
  <si>
    <r>
      <rPr>
        <b/>
        <sz val="12"/>
        <rFont val="Arial"/>
        <family val="2"/>
        <scheme val="major"/>
      </rPr>
      <t xml:space="preserve">06.4- </t>
    </r>
    <r>
      <rPr>
        <sz val="12"/>
        <rFont val="Arial"/>
        <family val="2"/>
        <scheme val="major"/>
      </rPr>
      <t>Submit training objectives and proof of actual trainings for your staff on trauma-informed care. (Resources : https://www.samhsa.gov/nctic/trauma-interventions; https://alamedacountytraumainformedcare.org/caregivers-and-providers; you may also find additional resources from your local mental health center.)</t>
    </r>
  </si>
  <si>
    <r>
      <rPr>
        <b/>
        <sz val="12"/>
        <rFont val="Arial"/>
        <family val="2"/>
        <scheme val="major"/>
      </rPr>
      <t>06.5</t>
    </r>
    <r>
      <rPr>
        <sz val="12"/>
        <rFont val="Arial"/>
        <family val="2"/>
        <scheme val="major"/>
      </rPr>
      <t>- Cite the evidence-based resources used during the trainings referenced in Measure 6.2.</t>
    </r>
  </si>
  <si>
    <r>
      <t xml:space="preserve">08.2.4- </t>
    </r>
    <r>
      <rPr>
        <sz val="12"/>
        <rFont val="Arial"/>
        <family val="2"/>
        <scheme val="major"/>
      </rPr>
      <t>Provide a narrative including minimum of two examples of your home's approaches towards improving sleeping environments (e.g. policies, night owl wings, lighting options, and noise management).</t>
    </r>
  </si>
  <si>
    <r>
      <rPr>
        <b/>
        <sz val="12"/>
        <rFont val="Arial"/>
        <family val="2"/>
        <scheme val="major"/>
      </rPr>
      <t xml:space="preserve">09.1- </t>
    </r>
    <r>
      <rPr>
        <sz val="12"/>
        <rFont val="Arial"/>
        <family val="2"/>
        <scheme val="major"/>
      </rPr>
      <t>A narrative of the QI project that includes:
• The quality measure addressed,
• The problem statement, 
• Baseline data, 
• Intended goals, 
• Tools/processes utilized, 
• Final outcomes, 
• Why the project is important, and 
• How this improves the quality of life and quality of care for residents or staff. 
Include documented data trends through the duration of the project.</t>
    </r>
  </si>
  <si>
    <r>
      <rPr>
        <b/>
        <sz val="12"/>
        <rFont val="Arial"/>
        <family val="2"/>
        <scheme val="major"/>
      </rPr>
      <t>09.2-</t>
    </r>
    <r>
      <rPr>
        <sz val="12"/>
        <rFont val="Arial"/>
        <family val="2"/>
        <scheme val="major"/>
      </rPr>
      <t xml:space="preserve"> Document the process on how the home is kept informed of the project and its progress for each element mentioned in Measure 9.1. </t>
    </r>
  </si>
  <si>
    <r>
      <rPr>
        <b/>
        <sz val="12"/>
        <rFont val="Arial"/>
        <family val="2"/>
        <scheme val="major"/>
      </rPr>
      <t>09.3-</t>
    </r>
    <r>
      <rPr>
        <sz val="12"/>
        <rFont val="Arial"/>
        <family val="2"/>
        <scheme val="major"/>
      </rPr>
      <t xml:space="preserve"> Describe the process implemented to ensure that all staff, residents and their families are aware of and have the opportunity to support the QI project.</t>
    </r>
  </si>
  <si>
    <r>
      <rPr>
        <b/>
        <sz val="12"/>
        <rFont val="Arial"/>
        <family val="2"/>
        <scheme val="major"/>
      </rPr>
      <t>09.4-</t>
    </r>
    <r>
      <rPr>
        <sz val="12"/>
        <rFont val="Arial"/>
        <family val="2"/>
        <scheme val="major"/>
      </rPr>
      <t xml:space="preserve"> Provide examples of how residents and staff supported the project.</t>
    </r>
  </si>
  <si>
    <r>
      <rPr>
        <b/>
        <sz val="12"/>
        <rFont val="Arial"/>
        <family val="2"/>
        <scheme val="major"/>
      </rPr>
      <t xml:space="preserve">10.1- </t>
    </r>
    <r>
      <rPr>
        <sz val="12"/>
        <rFont val="Arial"/>
        <family val="2"/>
        <scheme val="major"/>
      </rPr>
      <t xml:space="preserve">Provide a detailed narrative describing your home's process for moving back towards consistent assignments. In your narrative, include any challenges faced during the pandemic and details on any promising practices/opportunities that were implemented during the pandemic that you have decided to keep. </t>
    </r>
  </si>
  <si>
    <r>
      <rPr>
        <b/>
        <sz val="12"/>
        <rFont val="Arial"/>
        <family val="2"/>
        <scheme val="major"/>
      </rPr>
      <t xml:space="preserve">10.2- </t>
    </r>
    <r>
      <rPr>
        <sz val="12"/>
        <rFont val="Arial"/>
        <family val="2"/>
        <scheme val="major"/>
      </rPr>
      <t xml:space="preserve">Provide three (3) testimonials that reflect the existence of consistent care assignments. The three total testimonials must include at least one staff testimonial and one resident and/or family testimonial. </t>
    </r>
  </si>
  <si>
    <r>
      <rPr>
        <b/>
        <i/>
        <sz val="12"/>
        <rFont val="Arial"/>
        <family val="2"/>
        <scheme val="major"/>
      </rPr>
      <t>10.3</t>
    </r>
    <r>
      <rPr>
        <i/>
        <sz val="12"/>
        <rFont val="Arial"/>
        <family val="2"/>
        <scheme val="major"/>
      </rPr>
      <t>- If you are unable to qualify for points for Consistent Assignments based upon the above minimum requirements, but you have performed a QAPI project in 2021 for Consistent Assignments, you are able to earn one (1) QAPI recovery point by submitting a narrative of the QAPI project that includes how Consistent Assignments is addressed, the problem statement, baseline data, intended goals, tools/processes utilized, and final outcomes.</t>
    </r>
  </si>
  <si>
    <r>
      <rPr>
        <b/>
        <sz val="12"/>
        <rFont val="Arial"/>
        <family val="2"/>
        <scheme val="major"/>
      </rPr>
      <t xml:space="preserve">11.2- </t>
    </r>
    <r>
      <rPr>
        <sz val="12"/>
        <rFont val="Arial"/>
        <family val="2"/>
        <scheme val="major"/>
      </rPr>
      <t xml:space="preserve">Evidence of two (2) distinct opportunities where residents have given to others or to their home, i.e. home service project, fundraisers for a home member, resident involvement in charity events, resident to resident volunteer projects, etc. The evidence provided must be documentation in addition to the testimonials below. </t>
    </r>
  </si>
  <si>
    <r>
      <rPr>
        <b/>
        <sz val="12"/>
        <rFont val="Arial"/>
        <family val="2"/>
        <scheme val="major"/>
      </rPr>
      <t xml:space="preserve">11.3- </t>
    </r>
    <r>
      <rPr>
        <sz val="12"/>
        <rFont val="Arial"/>
        <family val="2"/>
        <scheme val="major"/>
      </rPr>
      <t xml:space="preserve">Evidence of two (2) unique opportunities that had external volunteers. Provide any relevant documentation such as a volunteer attendance log, sign-in sheet, email, flyer, etc. The evidence provided must be documentation in addition to the testimonials below. </t>
    </r>
  </si>
  <si>
    <r>
      <rPr>
        <b/>
        <sz val="12"/>
        <rFont val="Arial"/>
        <family val="2"/>
        <scheme val="major"/>
      </rPr>
      <t xml:space="preserve">11.4- </t>
    </r>
    <r>
      <rPr>
        <sz val="12"/>
        <rFont val="Arial"/>
        <family val="2"/>
        <scheme val="major"/>
      </rPr>
      <t>Two (2) signed testimonials from residents participating in a volunteer project. These testimonials should reflect two (2) different projects.</t>
    </r>
  </si>
  <si>
    <r>
      <rPr>
        <b/>
        <sz val="12"/>
        <rFont val="Arial"/>
        <family val="2"/>
        <scheme val="major"/>
      </rPr>
      <t xml:space="preserve">12.3- </t>
    </r>
    <r>
      <rPr>
        <sz val="12"/>
        <rFont val="Arial"/>
        <family val="2"/>
        <scheme val="major"/>
      </rPr>
      <t>Evidence of the existence of staff programs that foster development and engagement through participation. This may include a staff group, spontaneous activities and unique benefits that support your staff. Documentation must include four (4) testimonials from staff on empowerment opportunities.</t>
    </r>
  </si>
  <si>
    <r>
      <rPr>
        <b/>
        <sz val="12"/>
        <rFont val="Arial"/>
        <family val="2"/>
        <scheme val="major"/>
      </rPr>
      <t xml:space="preserve">12.4- </t>
    </r>
    <r>
      <rPr>
        <sz val="12"/>
        <rFont val="Arial"/>
        <family val="2"/>
        <scheme val="major"/>
      </rPr>
      <t>One (1) example per quarter of staff support or engagement unrelated to the typical policies and benefits package of the provider.</t>
    </r>
  </si>
  <si>
    <r>
      <rPr>
        <b/>
        <sz val="12"/>
        <rFont val="Arial"/>
        <family val="2"/>
        <scheme val="major"/>
      </rPr>
      <t xml:space="preserve">12.5- </t>
    </r>
    <r>
      <rPr>
        <sz val="12"/>
        <rFont val="Arial"/>
        <family val="2"/>
        <scheme val="major"/>
      </rPr>
      <t>Given the adjustments that had to be made in your home and to your infection control plan in response to regulatory requirements/guidance, provide a narrative of how you have adjusted your staff mentoring and/or buddy system programs.</t>
    </r>
  </si>
  <si>
    <r>
      <rPr>
        <b/>
        <sz val="12"/>
        <rFont val="Arial"/>
        <family val="2"/>
        <scheme val="major"/>
      </rPr>
      <t xml:space="preserve">12.6- </t>
    </r>
    <r>
      <rPr>
        <sz val="12"/>
        <rFont val="Arial"/>
        <family val="2"/>
        <scheme val="major"/>
      </rPr>
      <t>Documentation of at least a 70% response rate for your Staff Satisfaction Survey. Include the scoring results for an "Overall Satisfaction" question.</t>
    </r>
  </si>
  <si>
    <r>
      <rPr>
        <b/>
        <i/>
        <sz val="12"/>
        <rFont val="Arial"/>
        <family val="2"/>
        <scheme val="major"/>
      </rPr>
      <t>12.7</t>
    </r>
    <r>
      <rPr>
        <i/>
        <sz val="12"/>
        <rFont val="Arial"/>
        <family val="2"/>
        <scheme val="major"/>
      </rPr>
      <t>- If you are unable to qualify for points for Staff Engagement based upon the above minimum requirements, but you have performed a QAPI project in 2021 for Staff Engagement, you are able to earn one (1) QAPI recovery point by submitting a narrative of the QAPI project that includes how Staff Engagement is addressed, the problem statement, baseline data, intended goals, tools/processes utilized, and final outcomes.</t>
    </r>
  </si>
  <si>
    <r>
      <rPr>
        <b/>
        <sz val="12"/>
        <rFont val="Arial"/>
        <family val="2"/>
        <scheme val="major"/>
      </rPr>
      <t>13.2</t>
    </r>
    <r>
      <rPr>
        <sz val="12"/>
        <rFont val="Arial"/>
        <family val="2"/>
        <scheme val="major"/>
      </rPr>
      <t>- Submit the staff education and training objectives for Options Counseling that has occurred in your building in 2021. (resources about Transition Services: https://www.colorado.gov/pacific/hcpf/transition-services)”</t>
    </r>
  </si>
  <si>
    <r>
      <rPr>
        <b/>
        <sz val="12"/>
        <rFont val="Arial"/>
        <family val="2"/>
        <scheme val="major"/>
      </rPr>
      <t>14.1-</t>
    </r>
    <r>
      <rPr>
        <sz val="12"/>
        <rFont val="Arial"/>
        <family val="2"/>
        <scheme val="major"/>
      </rPr>
      <t xml:space="preserve"> Provide a detailed narrative describing your home’s educational efforts on the following three vaccinations for both residents and staff:
- Pneumococcal
- Influenza
- COVID-19
</t>
    </r>
  </si>
  <si>
    <r>
      <rPr>
        <b/>
        <sz val="12"/>
        <rFont val="Arial"/>
        <family val="2"/>
        <scheme val="major"/>
      </rPr>
      <t>16.2 through 16.9-</t>
    </r>
    <r>
      <rPr>
        <sz val="12"/>
        <rFont val="Arial"/>
        <family val="2"/>
        <scheme val="major"/>
      </rPr>
      <t xml:space="preserve">  Include CASPER Quality Measure report for Quarters 3 and 4 from calendar year 2021 and complete the QM Calculation Tool. Documentation to support this minimum requirement only needs to be submitted once for measures 16.2-16.9. </t>
    </r>
  </si>
  <si>
    <r>
      <rPr>
        <b/>
        <sz val="12"/>
        <rFont val="Arial"/>
        <family val="2"/>
        <scheme val="major"/>
      </rPr>
      <t>18.2.1-</t>
    </r>
    <r>
      <rPr>
        <sz val="12"/>
        <rFont val="Arial"/>
        <family val="2"/>
        <scheme val="major"/>
      </rPr>
      <t xml:space="preserve"> Complete the Antibiotics Stewardship/Infection Prevention &amp; Control Quality Measure Calculation Tool and submit your Casper Quality Measure Data on UTI (L) N024.02. To receive points, your home's two quarter average from 2021 Q3 and Q4 must be better than, either (1) the two quarter state average from 2021 Q3 and Q4, or (2) your home's two quarter average from 2020 Q3 and Q4. </t>
    </r>
  </si>
  <si>
    <r>
      <rPr>
        <b/>
        <sz val="12"/>
        <rFont val="Arial"/>
        <family val="2"/>
        <scheme val="major"/>
      </rPr>
      <t>18.2.2-</t>
    </r>
    <r>
      <rPr>
        <sz val="12"/>
        <rFont val="Arial"/>
        <family val="2"/>
        <scheme val="major"/>
      </rPr>
      <t xml:space="preserve"> Complete the Antibiotics Stewardship/Infection Prevention &amp; Control Quality Measure Calculation Tool and submit your Casper Quality Measure Data on Catheter Inserted/Left in Bladder (L) N026.03. To receive points, your home's two quarter average from 2021 Q3 and Q4 must be better than, either (1) the two quarter state average from 2021 Q3 and Q4, or (2) your home's two quarter average from 2020 Q3 and Q4. </t>
    </r>
  </si>
  <si>
    <r>
      <rPr>
        <b/>
        <sz val="12"/>
        <rFont val="Arial"/>
        <family val="2"/>
        <scheme val="major"/>
      </rPr>
      <t>18.2.3</t>
    </r>
    <r>
      <rPr>
        <sz val="12"/>
        <rFont val="Arial"/>
        <family val="2"/>
        <scheme val="major"/>
      </rPr>
      <t xml:space="preserve">- </t>
    </r>
    <r>
      <rPr>
        <i/>
        <sz val="12"/>
        <rFont val="Arial"/>
        <family val="2"/>
        <scheme val="major"/>
      </rPr>
      <t xml:space="preserve">If you are unable to qualify for points for Antibiotics Stewardship/Infection Prevention &amp; Control - Quality Measures based upon the above minimum requirements, but you have performed a QAPI project in 2021 for either Catheters or UTIs, or both, you are able to earn one (1) QAPI recovery point by submitting a narrative of the QAPI project that includes how the measure(s) is addressed, the problem statement, baseline data, intended goals, tools/processes utilized, and final outcomes. Please note, to earn the QAPI recovery point, you must have performed a QAPI project related to all areas of 18.2.1 or 18.2.2 for which you did not qualify for points. For example, if you did not qualify for either, there must be a QAPI for both Catheter and UTI. If you did not qualify for UTI but did qualify for Catheter, there only needs to be a QAPI related to UTI and vice versa. </t>
    </r>
  </si>
  <si>
    <r>
      <rPr>
        <b/>
        <sz val="12"/>
        <rFont val="Arial"/>
        <family val="2"/>
        <scheme val="major"/>
      </rPr>
      <t xml:space="preserve">20.1- </t>
    </r>
    <r>
      <rPr>
        <sz val="12"/>
        <rFont val="Arial"/>
        <family val="2"/>
        <scheme val="major"/>
      </rPr>
      <t>Complete and attach the Staff Retention Rate/Improvement Calculator.</t>
    </r>
  </si>
  <si>
    <r>
      <rPr>
        <b/>
        <sz val="12"/>
        <rFont val="Arial"/>
        <family val="2"/>
        <scheme val="major"/>
      </rPr>
      <t>22.1</t>
    </r>
    <r>
      <rPr>
        <sz val="12"/>
        <rFont val="Arial"/>
        <family val="2"/>
        <scheme val="major"/>
      </rPr>
      <t>- Use the Staff Turnover Calculation tool to calculate your nursing staff turnover rate for calendar years 2020 and 2021. To receive points a rate below 60% or a documented improvement (lower rate) between 2020 and 2021 must be present. A termination is defined as any person who is no longer employed by the home for any reason.</t>
    </r>
  </si>
  <si>
    <r>
      <rPr>
        <b/>
        <sz val="12"/>
        <rFont val="Arial"/>
        <family val="2"/>
        <scheme val="major"/>
      </rPr>
      <t>22.2-</t>
    </r>
    <r>
      <rPr>
        <i/>
        <sz val="12"/>
        <rFont val="Arial"/>
        <family val="2"/>
        <scheme val="major"/>
      </rPr>
      <t xml:space="preserve"> If you are unable to qualify for points for Nursing Staff Turnover Rate based upon the above minimum requirements, but you have performed a QAPI project in 2021 for Nursing Staff Turnover Rate, you are able to earn one (1) QAPI recovery point by submitting a narrative of the QAPI project that includes how Nursing Staff Turnover Rate is addressed, the problem statement, baseline data, intended goals, tools/processes utilized, and final outcomes.</t>
    </r>
  </si>
  <si>
    <r>
      <rPr>
        <b/>
        <sz val="12"/>
        <rFont val="Arial"/>
        <family val="2"/>
        <scheme val="major"/>
      </rPr>
      <t>23.2</t>
    </r>
    <r>
      <rPr>
        <sz val="12"/>
        <rFont val="Arial"/>
        <family val="2"/>
        <scheme val="major"/>
      </rPr>
      <t>- Submit documentation of the process for accessing supports through the RAE for behavioral health and substance abuse for your residents.</t>
    </r>
  </si>
  <si>
    <t>• There will be no partial points for subcategories.  
• You must have 100% of the minimum requirements in place and submit documented evidence of programming.    
• Photos taken during the application year may be included as supporting documentation and are required where indicated. Please clearly label all photos.  
• All documents must accompany the application in order to qualify for inclusion.    
• Applications submitted electronically via the online portal are preferred. Other methods of submissions may be accepted on a case by case basis. Please contact the Department regarding an alternative submission method. 
• There may be a formal on-site evaluation as part of the P4P application review process.  
• It is possible and common to take zero (0) points in some categories on this form.  You are encouraged to submit this application regardless of points attained.
• When submitting PHI or confidential information as support you must follow your organization's guidelines on protection and encryption, to ensure HIPAA compliance.
• Alternatives to bathing may include: more frequent baths, towel baths, use of whirlpools and bed baths.
• For help with the Quality Improvement Process, download the self-assessment tool from (https://www.cms.gov/Medicare/Provider-Enrollment-and-Certification/SurveyCertificationGenInfo/Downloads/Survey-and-Cert-Letter-13-05.pdf). If you need further assistance regarding QAPI and our Quality Measures, contact Courtnay Ryan via email at cryan@telligen.com.
• Although this application asks for data from the facility assessment, there is no requirement to submit the entirety of your facility assessment.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</si>
</sst>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lt;=9999999]###\-####;\(###\)\ ###\-####"/>
    <numFmt numFmtId="165" formatCode="[$-409]mmmm\ d\,\ yyyy;@"/>
    <numFmt numFmtId="166" formatCode="&quot;Score of &quot;0.00%&quot; or less&quot;"/>
  </numFmts>
  <fonts count="68" x14ac:knownFonts="1">
    <font>
      <sz val="11"/>
      <color theme="1"/>
      <name val="Arial"/>
      <family val="2"/>
      <scheme val="minor"/>
    </font>
    <font>
      <sz val="11"/>
      <color theme="1"/>
      <name val="Arial"/>
      <family val="2"/>
      <scheme val="minor"/>
    </font>
    <font>
      <b/>
      <sz val="18"/>
      <color theme="3"/>
      <name val="Arial"/>
      <family val="2"/>
      <scheme val="maj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65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
      <sz val="12"/>
      <name val="Times New Roman"/>
      <family val="1"/>
    </font>
    <font>
      <sz val="10"/>
      <name val="Arial"/>
      <family val="2"/>
    </font>
    <font>
      <b/>
      <sz val="12"/>
      <name val="Times New Roman"/>
      <family val="1"/>
    </font>
    <font>
      <u/>
      <sz val="11"/>
      <color theme="10"/>
      <name val="Arial"/>
      <family val="2"/>
      <scheme val="minor"/>
    </font>
    <font>
      <b/>
      <sz val="12"/>
      <color rgb="FFC00000"/>
      <name val="Times New Roman"/>
      <family val="1"/>
    </font>
    <font>
      <sz val="12"/>
      <color rgb="FFFF0000"/>
      <name val="Times New Roman"/>
      <family val="1"/>
    </font>
    <font>
      <sz val="16"/>
      <name val="Times New Roman"/>
      <family val="1"/>
    </font>
    <font>
      <b/>
      <sz val="12"/>
      <name val="Arial"/>
      <family val="2"/>
      <scheme val="major"/>
    </font>
    <font>
      <sz val="12"/>
      <name val="Arial"/>
      <family val="2"/>
      <scheme val="major"/>
    </font>
    <font>
      <b/>
      <sz val="14"/>
      <name val="Arial"/>
      <family val="2"/>
      <scheme val="major"/>
    </font>
    <font>
      <b/>
      <i/>
      <sz val="12"/>
      <name val="Arial"/>
      <family val="2"/>
      <scheme val="major"/>
    </font>
    <font>
      <i/>
      <sz val="12"/>
      <name val="Arial"/>
      <family val="2"/>
      <scheme val="major"/>
    </font>
    <font>
      <b/>
      <sz val="12"/>
      <color rgb="FFC00000"/>
      <name val="Arial"/>
      <family val="2"/>
      <scheme val="major"/>
    </font>
    <font>
      <sz val="12"/>
      <color rgb="FFC00000"/>
      <name val="Arial"/>
      <family val="2"/>
      <scheme val="major"/>
    </font>
    <font>
      <b/>
      <sz val="12"/>
      <color rgb="FF00B0F0"/>
      <name val="Arial"/>
      <family val="2"/>
      <scheme val="major"/>
    </font>
    <font>
      <b/>
      <sz val="16"/>
      <color theme="0"/>
      <name val="Arial"/>
      <family val="2"/>
      <scheme val="major"/>
    </font>
    <font>
      <b/>
      <sz val="16"/>
      <color theme="0"/>
      <name val="Arial"/>
      <family val="2"/>
      <scheme val="major"/>
    </font>
    <font>
      <sz val="16"/>
      <color theme="0"/>
      <name val="Arial"/>
      <family val="2"/>
      <scheme val="major"/>
    </font>
    <font>
      <b/>
      <sz val="14"/>
      <color theme="0"/>
      <name val="Arial"/>
      <family val="2"/>
      <scheme val="major"/>
    </font>
    <font>
      <sz val="14"/>
      <color theme="0"/>
      <name val="Arial"/>
      <family val="2"/>
      <scheme val="major"/>
    </font>
    <font>
      <b/>
      <sz val="12"/>
      <name val="Arial"/>
      <family val="2"/>
      <scheme val="major"/>
    </font>
    <font>
      <sz val="12"/>
      <name val="Arial"/>
      <family val="2"/>
      <scheme val="major"/>
    </font>
    <font>
      <u/>
      <sz val="12"/>
      <color theme="10"/>
      <name val="Arial"/>
      <family val="2"/>
      <scheme val="major"/>
    </font>
    <font>
      <b/>
      <sz val="14"/>
      <name val="Arial"/>
      <family val="2"/>
      <scheme val="major"/>
    </font>
    <font>
      <i/>
      <sz val="12"/>
      <name val="Arial"/>
      <family val="2"/>
      <scheme val="major"/>
    </font>
    <font>
      <b/>
      <i/>
      <sz val="12"/>
      <name val="Arial"/>
      <family val="2"/>
      <scheme val="major"/>
    </font>
    <font>
      <sz val="11"/>
      <color theme="1"/>
      <name val="Arial"/>
      <family val="2"/>
      <scheme val="major"/>
    </font>
    <font>
      <b/>
      <sz val="16"/>
      <name val="Arial"/>
      <family val="2"/>
      <scheme val="major"/>
    </font>
    <font>
      <b/>
      <u/>
      <sz val="12"/>
      <name val="Arial"/>
      <family val="2"/>
      <scheme val="major"/>
    </font>
    <font>
      <sz val="10"/>
      <name val="Arial"/>
      <family val="2"/>
      <scheme val="major"/>
    </font>
    <font>
      <b/>
      <sz val="11"/>
      <name val="Arial"/>
      <family val="2"/>
      <scheme val="major"/>
    </font>
    <font>
      <b/>
      <u/>
      <sz val="18"/>
      <name val="Arial"/>
      <family val="2"/>
      <scheme val="major"/>
    </font>
    <font>
      <b/>
      <sz val="12"/>
      <color theme="0"/>
      <name val="Arial"/>
      <family val="2"/>
      <scheme val="major"/>
    </font>
    <font>
      <b/>
      <sz val="14"/>
      <color theme="0"/>
      <name val="Arial"/>
      <family val="2"/>
      <scheme val="major"/>
    </font>
    <font>
      <sz val="11"/>
      <name val="Arial"/>
      <family val="2"/>
      <scheme val="major"/>
    </font>
    <font>
      <b/>
      <u/>
      <sz val="14"/>
      <name val="Arial"/>
      <family val="2"/>
      <scheme val="major"/>
    </font>
    <font>
      <u/>
      <sz val="14"/>
      <name val="Arial"/>
      <family val="2"/>
      <scheme val="major"/>
    </font>
    <font>
      <b/>
      <sz val="16"/>
      <color theme="1"/>
      <name val="Arial"/>
      <family val="2"/>
      <scheme val="major"/>
    </font>
    <font>
      <b/>
      <sz val="12"/>
      <color theme="1"/>
      <name val="Arial"/>
      <family val="2"/>
      <scheme val="major"/>
    </font>
    <font>
      <sz val="12"/>
      <color theme="1"/>
      <name val="Arial"/>
      <family val="2"/>
      <scheme val="major"/>
    </font>
    <font>
      <b/>
      <sz val="12"/>
      <color theme="2"/>
      <name val="Arial"/>
      <family val="2"/>
      <scheme val="major"/>
    </font>
    <font>
      <sz val="12"/>
      <color theme="2"/>
      <name val="Arial"/>
      <family val="2"/>
      <scheme val="major"/>
    </font>
    <font>
      <i/>
      <sz val="12"/>
      <color theme="2"/>
      <name val="Arial"/>
      <family val="2"/>
      <scheme val="major"/>
    </font>
    <font>
      <b/>
      <sz val="16"/>
      <color theme="1"/>
      <name val="Arial"/>
      <family val="2"/>
    </font>
    <font>
      <b/>
      <sz val="14"/>
      <color theme="1"/>
      <name val="Arial"/>
      <family val="2"/>
    </font>
    <font>
      <sz val="12"/>
      <color theme="1"/>
      <name val="Arial"/>
      <family val="2"/>
    </font>
    <font>
      <sz val="12"/>
      <name val="Arial"/>
      <family val="2"/>
    </font>
    <font>
      <b/>
      <u/>
      <sz val="14"/>
      <color theme="0"/>
      <name val="Arial"/>
      <family val="2"/>
      <scheme val="major"/>
    </font>
    <font>
      <b/>
      <u/>
      <sz val="12"/>
      <color theme="1"/>
      <name val="Arial"/>
      <family val="2"/>
      <scheme val="major"/>
    </font>
    <font>
      <b/>
      <sz val="12"/>
      <name val="Arial"/>
      <family val="2"/>
    </font>
  </fonts>
  <fills count="4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59999389629810485"/>
        <bgColor indexed="64"/>
      </patternFill>
    </fill>
    <fill>
      <patternFill patternType="solid">
        <fgColor theme="3" tint="0.89999084444715716"/>
        <bgColor indexed="64"/>
      </patternFill>
    </fill>
    <fill>
      <patternFill patternType="solid">
        <fgColor theme="5"/>
        <bgColor indexed="64"/>
      </patternFill>
    </fill>
    <fill>
      <patternFill patternType="solid">
        <fgColor theme="7"/>
        <bgColor indexed="64"/>
      </patternFill>
    </fill>
    <fill>
      <patternFill patternType="solid">
        <fgColor theme="4"/>
        <bgColor indexed="64"/>
      </patternFill>
    </fill>
    <fill>
      <patternFill patternType="solid">
        <fgColor theme="6"/>
        <bgColor indexed="64"/>
      </patternFill>
    </fill>
    <fill>
      <patternFill patternType="solid">
        <fgColor rgb="FFFFFF00"/>
        <bgColor indexed="64"/>
      </patternFill>
    </fill>
    <fill>
      <patternFill patternType="solid">
        <fgColor theme="0" tint="-0.249977111117893"/>
        <bgColor indexed="64"/>
      </patternFill>
    </fill>
  </fills>
  <borders count="2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style="medium">
        <color indexed="64"/>
      </left>
      <right/>
      <top/>
      <bottom style="thin">
        <color indexed="64"/>
      </bottom>
      <diagonal/>
    </border>
    <border>
      <left style="medium">
        <color indexed="64"/>
      </left>
      <right/>
      <top style="thin">
        <color indexed="64"/>
      </top>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9" fillId="0" borderId="0"/>
    <xf numFmtId="9" fontId="1" fillId="0" borderId="0" applyFont="0" applyFill="0" applyBorder="0" applyAlignment="0" applyProtection="0"/>
    <xf numFmtId="0" fontId="21" fillId="0" borderId="0" applyNumberFormat="0" applyFill="0" applyBorder="0" applyAlignment="0" applyProtection="0"/>
  </cellStyleXfs>
  <cellXfs count="469">
    <xf numFmtId="0" fontId="0" fillId="0" borderId="0" xfId="0"/>
    <xf numFmtId="0" fontId="18" fillId="0" borderId="0" xfId="42" applyFont="1" applyFill="1" applyBorder="1" applyAlignment="1" applyProtection="1">
      <alignment wrapText="1"/>
    </xf>
    <xf numFmtId="0" fontId="18" fillId="0" borderId="0" xfId="42" applyFont="1" applyAlignment="1" applyProtection="1">
      <alignment vertical="top" wrapText="1"/>
    </xf>
    <xf numFmtId="0" fontId="18" fillId="0" borderId="0" xfId="42" applyFont="1" applyAlignment="1" applyProtection="1">
      <alignment wrapText="1"/>
    </xf>
    <xf numFmtId="16" fontId="18" fillId="0" borderId="0" xfId="42" applyNumberFormat="1" applyFont="1" applyAlignment="1" applyProtection="1">
      <alignment wrapText="1"/>
    </xf>
    <xf numFmtId="0" fontId="20" fillId="0" borderId="0" xfId="42" applyFont="1" applyAlignment="1" applyProtection="1">
      <alignment wrapText="1"/>
    </xf>
    <xf numFmtId="0" fontId="18" fillId="0" borderId="0" xfId="42" applyFont="1" applyBorder="1" applyAlignment="1" applyProtection="1">
      <alignment wrapText="1"/>
    </xf>
    <xf numFmtId="0" fontId="22" fillId="0" borderId="0" xfId="42" applyFont="1" applyAlignment="1" applyProtection="1">
      <alignment wrapText="1"/>
    </xf>
    <xf numFmtId="0" fontId="22" fillId="0" borderId="0" xfId="42" applyFont="1" applyBorder="1" applyAlignment="1" applyProtection="1">
      <alignment horizontal="center" vertical="center" wrapText="1"/>
    </xf>
    <xf numFmtId="0" fontId="18" fillId="0" borderId="0" xfId="42" applyFont="1" applyFill="1" applyAlignment="1" applyProtection="1">
      <alignment wrapText="1"/>
    </xf>
    <xf numFmtId="0" fontId="24" fillId="0" borderId="0" xfId="42" applyFont="1" applyBorder="1" applyAlignment="1" applyProtection="1">
      <alignment horizontal="center" vertical="center" wrapText="1"/>
    </xf>
    <xf numFmtId="9" fontId="18" fillId="0" borderId="0" xfId="42" applyNumberFormat="1" applyFont="1" applyAlignment="1" applyProtection="1">
      <alignment wrapText="1"/>
    </xf>
    <xf numFmtId="0" fontId="23" fillId="0" borderId="0" xfId="42" applyFont="1" applyAlignment="1" applyProtection="1">
      <alignment wrapText="1"/>
    </xf>
    <xf numFmtId="0" fontId="23" fillId="0" borderId="0" xfId="42" applyFont="1" applyBorder="1" applyAlignment="1" applyProtection="1">
      <alignment wrapText="1"/>
    </xf>
    <xf numFmtId="0" fontId="26" fillId="0" borderId="10" xfId="42" applyFont="1" applyBorder="1" applyAlignment="1" applyProtection="1">
      <alignment horizontal="center" vertical="center" wrapText="1"/>
    </xf>
    <xf numFmtId="0" fontId="26" fillId="0" borderId="10" xfId="42" applyFont="1" applyBorder="1" applyAlignment="1" applyProtection="1">
      <alignment horizontal="center" vertical="center" wrapText="1"/>
      <protection locked="0"/>
    </xf>
    <xf numFmtId="0" fontId="26" fillId="0" borderId="14" xfId="42" applyFont="1" applyBorder="1" applyAlignment="1" applyProtection="1">
      <alignment horizontal="center" vertical="center" wrapText="1"/>
      <protection locked="0"/>
    </xf>
    <xf numFmtId="0" fontId="26" fillId="0" borderId="10" xfId="42" applyFont="1" applyFill="1" applyBorder="1" applyAlignment="1" applyProtection="1">
      <alignment horizontal="center" vertical="center" wrapText="1"/>
      <protection locked="0"/>
    </xf>
    <xf numFmtId="0" fontId="26" fillId="36" borderId="10" xfId="42" applyFont="1" applyFill="1" applyBorder="1" applyAlignment="1" applyProtection="1">
      <alignment horizontal="center" vertical="center" wrapText="1"/>
    </xf>
    <xf numFmtId="0" fontId="25" fillId="0" borderId="16" xfId="42" applyFont="1" applyFill="1" applyBorder="1" applyAlignment="1" applyProtection="1">
      <alignment horizontal="left" vertical="center" wrapText="1"/>
    </xf>
    <xf numFmtId="0" fontId="25" fillId="0" borderId="17" xfId="42" applyFont="1" applyFill="1" applyBorder="1" applyAlignment="1" applyProtection="1">
      <alignment horizontal="left" vertical="center" wrapText="1"/>
    </xf>
    <xf numFmtId="0" fontId="25" fillId="0" borderId="18" xfId="42" applyFont="1" applyFill="1" applyBorder="1" applyAlignment="1" applyProtection="1">
      <alignment horizontal="left" vertical="center" wrapText="1"/>
    </xf>
    <xf numFmtId="0" fontId="26" fillId="0" borderId="16" xfId="42" applyFont="1" applyBorder="1" applyAlignment="1" applyProtection="1">
      <alignment vertical="center" wrapText="1"/>
    </xf>
    <xf numFmtId="0" fontId="26" fillId="0" borderId="17" xfId="42" applyFont="1" applyBorder="1" applyAlignment="1" applyProtection="1">
      <alignment vertical="center" wrapText="1"/>
    </xf>
    <xf numFmtId="0" fontId="26" fillId="0" borderId="18" xfId="42" applyFont="1" applyBorder="1" applyAlignment="1" applyProtection="1">
      <alignment vertical="center" wrapText="1"/>
    </xf>
    <xf numFmtId="0" fontId="26" fillId="0" borderId="16" xfId="42" applyFont="1" applyBorder="1" applyAlignment="1" applyProtection="1">
      <alignment horizontal="center" vertical="center" wrapText="1"/>
    </xf>
    <xf numFmtId="0" fontId="29" fillId="0" borderId="0" xfId="42" applyFont="1" applyFill="1" applyBorder="1" applyAlignment="1" applyProtection="1">
      <alignment horizontal="left" wrapText="1"/>
    </xf>
    <xf numFmtId="0" fontId="26" fillId="36" borderId="10" xfId="42" applyFont="1" applyFill="1" applyBorder="1" applyAlignment="1" applyProtection="1">
      <alignment horizontal="center" vertical="center" wrapText="1"/>
      <protection locked="0"/>
    </xf>
    <xf numFmtId="0" fontId="25" fillId="0" borderId="0" xfId="42" applyFont="1" applyFill="1" applyBorder="1" applyAlignment="1" applyProtection="1">
      <alignment horizontal="center" vertical="center" wrapText="1"/>
    </xf>
    <xf numFmtId="0" fontId="26" fillId="0" borderId="0" xfId="42" applyFont="1" applyFill="1" applyBorder="1" applyAlignment="1" applyProtection="1">
      <alignment wrapText="1"/>
    </xf>
    <xf numFmtId="0" fontId="26" fillId="0" borderId="0" xfId="42" applyFont="1" applyFill="1" applyBorder="1" applyAlignment="1" applyProtection="1">
      <alignment horizontal="right" wrapText="1"/>
    </xf>
    <xf numFmtId="0" fontId="26" fillId="0" borderId="0" xfId="42" applyFont="1" applyAlignment="1" applyProtection="1">
      <alignment wrapText="1"/>
    </xf>
    <xf numFmtId="165" fontId="28" fillId="37" borderId="0" xfId="42" applyNumberFormat="1" applyFont="1" applyFill="1" applyBorder="1" applyAlignment="1" applyProtection="1">
      <alignment horizontal="center" wrapText="1"/>
    </xf>
    <xf numFmtId="0" fontId="25" fillId="0" borderId="0" xfId="42" applyFont="1" applyFill="1" applyBorder="1" applyAlignment="1" applyProtection="1">
      <alignment horizontal="center" wrapText="1"/>
    </xf>
    <xf numFmtId="0" fontId="26" fillId="0" borderId="13" xfId="42" applyFont="1" applyFill="1" applyBorder="1" applyAlignment="1" applyProtection="1">
      <alignment wrapText="1"/>
    </xf>
    <xf numFmtId="0" fontId="26" fillId="0" borderId="13" xfId="42" applyFont="1" applyFill="1" applyBorder="1" applyAlignment="1" applyProtection="1">
      <alignment horizontal="center" wrapText="1"/>
    </xf>
    <xf numFmtId="0" fontId="26" fillId="0" borderId="0" xfId="42" applyFont="1" applyFill="1" applyBorder="1" applyAlignment="1" applyProtection="1">
      <alignment horizontal="center" wrapText="1"/>
    </xf>
    <xf numFmtId="0" fontId="25" fillId="37" borderId="10" xfId="42" applyFont="1" applyFill="1" applyBorder="1" applyAlignment="1" applyProtection="1">
      <alignment horizontal="center" vertical="center" wrapText="1"/>
    </xf>
    <xf numFmtId="0" fontId="26" fillId="0" borderId="13" xfId="42" applyFont="1" applyBorder="1" applyAlignment="1" applyProtection="1">
      <alignment horizontal="left" vertical="center" wrapText="1"/>
    </xf>
    <xf numFmtId="0" fontId="25" fillId="37" borderId="10" xfId="42" applyFont="1" applyFill="1" applyBorder="1" applyAlignment="1">
      <alignment horizontal="center" vertical="center" wrapText="1"/>
    </xf>
    <xf numFmtId="0" fontId="26" fillId="36" borderId="10" xfId="42" applyFont="1" applyFill="1" applyBorder="1" applyAlignment="1">
      <alignment horizontal="center" vertical="center" wrapText="1"/>
    </xf>
    <xf numFmtId="0" fontId="26" fillId="0" borderId="10" xfId="42" applyFont="1" applyBorder="1" applyAlignment="1">
      <alignment horizontal="center" vertical="center" wrapText="1"/>
    </xf>
    <xf numFmtId="0" fontId="26" fillId="0" borderId="14" xfId="42" applyFont="1" applyBorder="1" applyAlignment="1">
      <alignment horizontal="center" vertical="center" wrapText="1"/>
    </xf>
    <xf numFmtId="0" fontId="26" fillId="0" borderId="0" xfId="42" applyFont="1" applyBorder="1" applyAlignment="1">
      <alignment horizontal="left" wrapText="1"/>
    </xf>
    <xf numFmtId="0" fontId="26" fillId="33" borderId="10" xfId="42" applyFont="1" applyFill="1" applyBorder="1" applyAlignment="1" applyProtection="1">
      <alignment horizontal="center" vertical="center" wrapText="1"/>
    </xf>
    <xf numFmtId="0" fontId="20" fillId="0" borderId="0" xfId="42" applyFont="1" applyFill="1" applyAlignment="1" applyProtection="1"/>
    <xf numFmtId="0" fontId="27" fillId="38" borderId="24" xfId="42" applyFont="1" applyFill="1" applyBorder="1" applyAlignment="1">
      <alignment horizontal="center" vertical="center" wrapText="1"/>
    </xf>
    <xf numFmtId="0" fontId="27" fillId="38" borderId="10" xfId="42" applyFont="1" applyFill="1" applyBorder="1" applyAlignment="1">
      <alignment horizontal="center" vertical="center" wrapText="1"/>
    </xf>
    <xf numFmtId="0" fontId="33" fillId="40" borderId="10" xfId="42" applyFont="1" applyFill="1" applyBorder="1" applyAlignment="1">
      <alignment horizontal="center" vertical="center" wrapText="1"/>
    </xf>
    <xf numFmtId="0" fontId="43" fillId="43" borderId="10" xfId="42" applyFont="1" applyFill="1" applyBorder="1" applyAlignment="1" applyProtection="1">
      <alignment horizontal="center" vertical="top" wrapText="1"/>
      <protection locked="0"/>
    </xf>
    <xf numFmtId="0" fontId="25" fillId="44" borderId="10" xfId="42" applyFont="1" applyFill="1" applyBorder="1" applyAlignment="1">
      <alignment horizontal="center" vertical="center" wrapText="1"/>
    </xf>
    <xf numFmtId="0" fontId="26" fillId="33" borderId="10" xfId="42" applyFont="1" applyFill="1" applyBorder="1" applyAlignment="1" applyProtection="1">
      <alignment horizontal="center" vertical="center" wrapText="1"/>
      <protection locked="0"/>
    </xf>
    <xf numFmtId="0" fontId="44" fillId="0" borderId="0" xfId="0" applyFont="1"/>
    <xf numFmtId="0" fontId="25" fillId="0" borderId="0" xfId="42" applyFont="1" applyAlignment="1" applyProtection="1">
      <alignment horizontal="center"/>
    </xf>
    <xf numFmtId="0" fontId="26" fillId="0" borderId="0" xfId="43" applyNumberFormat="1" applyFont="1" applyBorder="1" applyAlignment="1" applyProtection="1">
      <alignment vertical="top" wrapText="1"/>
      <protection locked="0"/>
    </xf>
    <xf numFmtId="0" fontId="26" fillId="0" borderId="0" xfId="42" applyFont="1" applyBorder="1" applyAlignment="1" applyProtection="1">
      <alignment vertical="top" wrapText="1"/>
    </xf>
    <xf numFmtId="0" fontId="47" fillId="0" borderId="0" xfId="42" applyFont="1" applyAlignment="1">
      <alignment vertical="center"/>
    </xf>
    <xf numFmtId="0" fontId="25" fillId="0" borderId="0" xfId="42" applyFont="1" applyAlignment="1">
      <alignment vertical="center"/>
    </xf>
    <xf numFmtId="0" fontId="26" fillId="0" borderId="0" xfId="42" applyFont="1" applyAlignment="1">
      <alignment horizontal="left" vertical="center"/>
    </xf>
    <xf numFmtId="0" fontId="52" fillId="0" borderId="10" xfId="42" applyFont="1" applyBorder="1" applyAlignment="1">
      <alignment horizontal="center" vertical="center"/>
    </xf>
    <xf numFmtId="0" fontId="52" fillId="35" borderId="10" xfId="42" applyFont="1" applyFill="1" applyBorder="1" applyAlignment="1">
      <alignment horizontal="center" vertical="center"/>
    </xf>
    <xf numFmtId="0" fontId="26" fillId="0" borderId="0" xfId="42" applyFont="1" applyAlignment="1">
      <alignment vertical="center"/>
    </xf>
    <xf numFmtId="0" fontId="26" fillId="0" borderId="0" xfId="42" applyFont="1" applyAlignment="1">
      <alignment horizontal="left" vertical="center" wrapText="1"/>
    </xf>
    <xf numFmtId="0" fontId="27" fillId="0" borderId="0" xfId="42" applyFont="1" applyAlignment="1">
      <alignment vertical="center" wrapText="1"/>
    </xf>
    <xf numFmtId="0" fontId="56" fillId="0" borderId="0" xfId="0" applyFont="1" applyAlignment="1">
      <alignment vertical="center" wrapText="1"/>
    </xf>
    <xf numFmtId="0" fontId="57" fillId="0" borderId="0" xfId="0" applyFont="1" applyAlignment="1">
      <alignment vertical="center"/>
    </xf>
    <xf numFmtId="0" fontId="56" fillId="0" borderId="0" xfId="0" applyFont="1" applyAlignment="1">
      <alignment vertical="center"/>
    </xf>
    <xf numFmtId="0" fontId="50" fillId="40" borderId="10" xfId="0" applyFont="1" applyFill="1" applyBorder="1" applyAlignment="1">
      <alignment horizontal="center" vertical="center" wrapText="1"/>
    </xf>
    <xf numFmtId="0" fontId="57" fillId="0" borderId="10" xfId="0" applyFont="1" applyBorder="1" applyAlignment="1">
      <alignment vertical="center" wrapText="1"/>
    </xf>
    <xf numFmtId="0" fontId="59" fillId="41" borderId="10" xfId="0" applyFont="1" applyFill="1" applyBorder="1" applyAlignment="1">
      <alignment horizontal="center" vertical="center" wrapText="1"/>
    </xf>
    <xf numFmtId="39" fontId="26" fillId="34" borderId="10" xfId="0" applyNumberFormat="1" applyFont="1" applyFill="1" applyBorder="1" applyAlignment="1">
      <alignment horizontal="center" vertical="center"/>
    </xf>
    <xf numFmtId="0" fontId="26" fillId="0" borderId="10" xfId="0" applyFont="1" applyBorder="1" applyAlignment="1">
      <alignment horizontal="center" vertical="center"/>
    </xf>
    <xf numFmtId="0" fontId="26" fillId="36" borderId="10" xfId="0" applyFont="1" applyFill="1" applyBorder="1" applyAlignment="1">
      <alignment horizontal="center" vertical="center" wrapText="1"/>
    </xf>
    <xf numFmtId="10" fontId="26" fillId="34" borderId="10" xfId="43" applyNumberFormat="1" applyFont="1" applyFill="1" applyBorder="1" applyAlignment="1" applyProtection="1">
      <alignment horizontal="center" vertical="center"/>
    </xf>
    <xf numFmtId="0" fontId="28" fillId="0" borderId="0" xfId="42" applyFont="1" applyAlignment="1">
      <alignment vertical="center" wrapText="1"/>
    </xf>
    <xf numFmtId="0" fontId="63" fillId="0" borderId="0" xfId="0" applyFont="1" applyAlignment="1">
      <alignment vertical="center" wrapText="1"/>
    </xf>
    <xf numFmtId="0" fontId="0" fillId="0" borderId="11" xfId="0" applyBorder="1"/>
    <xf numFmtId="0" fontId="0" fillId="0" borderId="13" xfId="0" applyBorder="1"/>
    <xf numFmtId="0" fontId="0" fillId="0" borderId="12" xfId="0" applyBorder="1"/>
    <xf numFmtId="0" fontId="0" fillId="0" borderId="15" xfId="0" applyBorder="1"/>
    <xf numFmtId="0" fontId="0" fillId="0" borderId="23" xfId="0" applyBorder="1"/>
    <xf numFmtId="0" fontId="0" fillId="0" borderId="23" xfId="0" applyBorder="1" applyAlignment="1">
      <alignment horizontal="right"/>
    </xf>
    <xf numFmtId="9" fontId="0" fillId="43" borderId="10" xfId="43" applyFont="1" applyFill="1" applyBorder="1" applyAlignment="1">
      <alignment horizontal="center"/>
    </xf>
    <xf numFmtId="0" fontId="0" fillId="0" borderId="10" xfId="0" applyBorder="1" applyAlignment="1">
      <alignment horizontal="center"/>
    </xf>
    <xf numFmtId="0" fontId="0" fillId="0" borderId="20" xfId="0" applyBorder="1"/>
    <xf numFmtId="0" fontId="0" fillId="0" borderId="19" xfId="0" applyBorder="1"/>
    <xf numFmtId="0" fontId="0" fillId="0" borderId="21" xfId="0" applyBorder="1"/>
    <xf numFmtId="0" fontId="25" fillId="0" borderId="0" xfId="42" applyFont="1"/>
    <xf numFmtId="0" fontId="25" fillId="0" borderId="0" xfId="42" applyFont="1" applyAlignment="1">
      <alignment horizontal="center"/>
    </xf>
    <xf numFmtId="0" fontId="57" fillId="0" borderId="23" xfId="0" applyFont="1" applyBorder="1" applyAlignment="1">
      <alignment horizontal="center" vertical="center"/>
    </xf>
    <xf numFmtId="0" fontId="57" fillId="0" borderId="0" xfId="0" applyFont="1" applyAlignment="1">
      <alignment horizontal="center" vertical="center"/>
    </xf>
    <xf numFmtId="0" fontId="57" fillId="0" borderId="15" xfId="0" applyFont="1" applyBorder="1" applyAlignment="1">
      <alignment vertical="center"/>
    </xf>
    <xf numFmtId="0" fontId="57" fillId="0" borderId="23" xfId="0" applyFont="1" applyBorder="1" applyAlignment="1">
      <alignment vertical="center"/>
    </xf>
    <xf numFmtId="0" fontId="56" fillId="0" borderId="0" xfId="0" applyFont="1" applyAlignment="1">
      <alignment horizontal="center" vertical="center"/>
    </xf>
    <xf numFmtId="0" fontId="57" fillId="0" borderId="25" xfId="0" applyFont="1" applyBorder="1" applyAlignment="1" applyProtection="1">
      <alignment horizontal="center" vertical="center"/>
      <protection locked="0"/>
    </xf>
    <xf numFmtId="0" fontId="57" fillId="0" borderId="0" xfId="0" applyFont="1" applyAlignment="1">
      <alignment horizontal="right" vertical="center"/>
    </xf>
    <xf numFmtId="9" fontId="56" fillId="42" borderId="26" xfId="43" applyFont="1" applyFill="1" applyBorder="1" applyAlignment="1">
      <alignment horizontal="center" vertical="center"/>
    </xf>
    <xf numFmtId="10" fontId="57" fillId="0" borderId="0" xfId="43" applyNumberFormat="1" applyFont="1" applyBorder="1" applyAlignment="1">
      <alignment horizontal="center" vertical="center"/>
    </xf>
    <xf numFmtId="9" fontId="57" fillId="0" borderId="0" xfId="43" applyFont="1" applyBorder="1" applyAlignment="1">
      <alignment horizontal="center" vertical="center"/>
    </xf>
    <xf numFmtId="0" fontId="26" fillId="0" borderId="20" xfId="42" applyFont="1" applyBorder="1"/>
    <xf numFmtId="0" fontId="57" fillId="0" borderId="19" xfId="0" applyFont="1" applyBorder="1" applyAlignment="1">
      <alignment vertical="center"/>
    </xf>
    <xf numFmtId="0" fontId="57" fillId="0" borderId="21" xfId="0" applyFont="1" applyBorder="1" applyAlignment="1">
      <alignment vertical="center"/>
    </xf>
    <xf numFmtId="1" fontId="56" fillId="42" borderId="26" xfId="43" applyNumberFormat="1" applyFont="1" applyFill="1" applyBorder="1" applyAlignment="1">
      <alignment horizontal="center" vertical="center"/>
    </xf>
    <xf numFmtId="0" fontId="66" fillId="0" borderId="23" xfId="0" applyFont="1" applyBorder="1" applyAlignment="1">
      <alignment vertical="center"/>
    </xf>
    <xf numFmtId="10" fontId="64" fillId="33" borderId="10" xfId="43" applyNumberFormat="1" applyFont="1" applyFill="1" applyBorder="1" applyAlignment="1" applyProtection="1">
      <alignment horizontal="center" vertical="center"/>
    </xf>
    <xf numFmtId="10" fontId="64" fillId="36" borderId="10" xfId="43" applyNumberFormat="1" applyFont="1" applyFill="1" applyBorder="1" applyAlignment="1" applyProtection="1">
      <alignment horizontal="center" vertical="center"/>
      <protection locked="0"/>
    </xf>
    <xf numFmtId="0" fontId="57" fillId="0" borderId="10" xfId="0" applyFont="1" applyBorder="1" applyAlignment="1">
      <alignment vertical="center"/>
    </xf>
    <xf numFmtId="0" fontId="67" fillId="38" borderId="10" xfId="0" applyFont="1" applyFill="1" applyBorder="1" applyAlignment="1">
      <alignment horizontal="center" vertical="center" wrapText="1"/>
    </xf>
    <xf numFmtId="0" fontId="25" fillId="0" borderId="23" xfId="42" applyFont="1" applyBorder="1" applyProtection="1"/>
    <xf numFmtId="0" fontId="25" fillId="0" borderId="0" xfId="42" applyFont="1" applyBorder="1" applyProtection="1"/>
    <xf numFmtId="0" fontId="47" fillId="0" borderId="0" xfId="42" applyFont="1" applyBorder="1" applyProtection="1"/>
    <xf numFmtId="0" fontId="47" fillId="0" borderId="15" xfId="42" applyFont="1" applyBorder="1" applyProtection="1"/>
    <xf numFmtId="0" fontId="47" fillId="0" borderId="23" xfId="42" applyFont="1" applyBorder="1" applyProtection="1"/>
    <xf numFmtId="0" fontId="26" fillId="0" borderId="23" xfId="42" applyFont="1" applyBorder="1" applyProtection="1"/>
    <xf numFmtId="0" fontId="26" fillId="0" borderId="0" xfId="42" applyFont="1" applyBorder="1" applyProtection="1"/>
    <xf numFmtId="0" fontId="26" fillId="0" borderId="0" xfId="42" applyFont="1" applyBorder="1" applyAlignment="1" applyProtection="1">
      <alignment horizontal="left" vertical="top"/>
    </xf>
    <xf numFmtId="0" fontId="25" fillId="0" borderId="15" xfId="42" applyFont="1" applyBorder="1" applyAlignment="1" applyProtection="1"/>
    <xf numFmtId="0" fontId="26" fillId="0" borderId="23" xfId="42" applyFont="1" applyBorder="1" applyAlignment="1" applyProtection="1">
      <alignment horizontal="left" indent="2"/>
    </xf>
    <xf numFmtId="0" fontId="26" fillId="0" borderId="0" xfId="42" applyFont="1" applyBorder="1" applyAlignment="1" applyProtection="1">
      <alignment horizontal="left" indent="2"/>
    </xf>
    <xf numFmtId="0" fontId="25" fillId="0" borderId="0" xfId="42" applyFont="1" applyBorder="1" applyAlignment="1" applyProtection="1"/>
    <xf numFmtId="0" fontId="48" fillId="0" borderId="15" xfId="42" applyFont="1" applyBorder="1" applyAlignment="1" applyProtection="1"/>
    <xf numFmtId="0" fontId="48" fillId="0" borderId="0" xfId="42" applyFont="1" applyBorder="1" applyAlignment="1" applyProtection="1"/>
    <xf numFmtId="0" fontId="48" fillId="0" borderId="0" xfId="42" applyFont="1" applyBorder="1" applyAlignment="1" applyProtection="1">
      <alignment horizontal="center"/>
    </xf>
    <xf numFmtId="0" fontId="48" fillId="0" borderId="15" xfId="42" applyFont="1" applyBorder="1" applyAlignment="1" applyProtection="1">
      <alignment horizontal="center"/>
    </xf>
    <xf numFmtId="0" fontId="49" fillId="0" borderId="0" xfId="42" applyFont="1" applyBorder="1" applyAlignment="1" applyProtection="1"/>
    <xf numFmtId="0" fontId="49" fillId="0" borderId="15" xfId="42" applyFont="1" applyBorder="1" applyAlignment="1" applyProtection="1"/>
    <xf numFmtId="0" fontId="44" fillId="0" borderId="20" xfId="0" applyFont="1" applyBorder="1"/>
    <xf numFmtId="0" fontId="44" fillId="0" borderId="19" xfId="0" applyFont="1" applyBorder="1"/>
    <xf numFmtId="0" fontId="44" fillId="0" borderId="21" xfId="0" applyFont="1" applyBorder="1"/>
    <xf numFmtId="0" fontId="26" fillId="0" borderId="0" xfId="42" applyFont="1" applyBorder="1" applyAlignment="1" applyProtection="1">
      <alignment vertical="top"/>
      <protection locked="0"/>
    </xf>
    <xf numFmtId="1" fontId="25" fillId="42" borderId="10" xfId="42" applyNumberFormat="1" applyFont="1" applyFill="1" applyBorder="1" applyAlignment="1" applyProtection="1">
      <alignment horizontal="center" vertical="center"/>
      <protection locked="0"/>
    </xf>
    <xf numFmtId="0" fontId="26" fillId="0" borderId="0" xfId="42" applyFont="1" applyBorder="1" applyAlignment="1" applyProtection="1">
      <alignment horizontal="left"/>
    </xf>
    <xf numFmtId="0" fontId="26" fillId="0" borderId="23" xfId="42" applyFont="1" applyBorder="1" applyAlignment="1" applyProtection="1"/>
    <xf numFmtId="0" fontId="26" fillId="0" borderId="0" xfId="42" applyFont="1" applyBorder="1" applyAlignment="1" applyProtection="1"/>
    <xf numFmtId="0" fontId="0" fillId="0" borderId="0" xfId="0" applyBorder="1"/>
    <xf numFmtId="0" fontId="29" fillId="0" borderId="0" xfId="42" applyFont="1" applyBorder="1" applyAlignment="1" applyProtection="1"/>
    <xf numFmtId="0" fontId="29" fillId="0" borderId="0" xfId="42" applyFont="1" applyBorder="1" applyAlignment="1" applyProtection="1">
      <alignment horizontal="left" vertical="center" wrapText="1"/>
    </xf>
    <xf numFmtId="0" fontId="29" fillId="0" borderId="0" xfId="42" applyFont="1" applyBorder="1" applyAlignment="1" applyProtection="1">
      <alignment horizontal="left" vertical="center"/>
    </xf>
    <xf numFmtId="9" fontId="25" fillId="42" borderId="10" xfId="43" applyFont="1" applyFill="1" applyBorder="1" applyAlignment="1" applyProtection="1">
      <alignment horizontal="center" vertical="center" wrapText="1"/>
      <protection locked="0"/>
    </xf>
    <xf numFmtId="0" fontId="26" fillId="0" borderId="0" xfId="42" applyFont="1" applyBorder="1" applyAlignment="1" applyProtection="1">
      <alignment vertical="top"/>
    </xf>
    <xf numFmtId="10" fontId="25" fillId="35" borderId="10" xfId="42" applyNumberFormat="1" applyFont="1" applyFill="1" applyBorder="1" applyAlignment="1" applyProtection="1">
      <alignment horizontal="center" vertical="center" wrapText="1"/>
    </xf>
    <xf numFmtId="0" fontId="46" fillId="0" borderId="11" xfId="42" applyFont="1" applyBorder="1" applyAlignment="1" applyProtection="1">
      <alignment horizontal="center"/>
    </xf>
    <xf numFmtId="0" fontId="46" fillId="0" borderId="13" xfId="42" applyFont="1" applyBorder="1" applyAlignment="1" applyProtection="1">
      <alignment horizontal="center"/>
    </xf>
    <xf numFmtId="0" fontId="46" fillId="0" borderId="12" xfId="42" applyFont="1" applyBorder="1" applyAlignment="1" applyProtection="1">
      <alignment horizontal="center"/>
    </xf>
    <xf numFmtId="0" fontId="25" fillId="0" borderId="23" xfId="42" applyFont="1" applyBorder="1" applyAlignment="1" applyProtection="1">
      <alignment horizontal="left" vertical="top"/>
    </xf>
    <xf numFmtId="0" fontId="29" fillId="0" borderId="0" xfId="42" applyFont="1" applyBorder="1" applyAlignment="1" applyProtection="1">
      <alignment vertical="top"/>
    </xf>
    <xf numFmtId="0" fontId="26" fillId="36" borderId="10" xfId="0" applyFont="1" applyFill="1" applyBorder="1" applyAlignment="1">
      <alignment horizontal="center" vertical="center" wrapText="1"/>
    </xf>
    <xf numFmtId="0" fontId="57" fillId="0" borderId="0" xfId="0" applyFont="1" applyAlignment="1">
      <alignment horizontal="left" vertical="center" wrapText="1"/>
    </xf>
    <xf numFmtId="0" fontId="26" fillId="36" borderId="10" xfId="0" applyFont="1" applyFill="1" applyBorder="1" applyAlignment="1">
      <alignment horizontal="center" vertical="center" wrapText="1"/>
    </xf>
    <xf numFmtId="0" fontId="57" fillId="0" borderId="0" xfId="0" applyFont="1" applyBorder="1" applyAlignment="1">
      <alignment vertical="center" wrapText="1"/>
    </xf>
    <xf numFmtId="10" fontId="57" fillId="0" borderId="0" xfId="43" applyNumberFormat="1" applyFont="1" applyBorder="1" applyAlignment="1">
      <alignment vertical="center" wrapText="1"/>
    </xf>
    <xf numFmtId="10" fontId="57" fillId="0" borderId="0" xfId="43" applyNumberFormat="1" applyFont="1" applyFill="1" applyBorder="1" applyAlignment="1">
      <alignment vertical="center" wrapText="1"/>
    </xf>
    <xf numFmtId="10" fontId="0" fillId="0" borderId="10" xfId="43" applyNumberFormat="1" applyFont="1" applyBorder="1" applyAlignment="1">
      <alignment horizontal="center" vertical="center"/>
    </xf>
    <xf numFmtId="0" fontId="0" fillId="0" borderId="10" xfId="0" applyFill="1" applyBorder="1" applyAlignment="1">
      <alignment vertical="center" wrapText="1"/>
    </xf>
    <xf numFmtId="10" fontId="0" fillId="0" borderId="10" xfId="43" applyNumberFormat="1" applyFont="1" applyBorder="1" applyAlignment="1">
      <alignment horizontal="center" vertical="center"/>
    </xf>
    <xf numFmtId="0" fontId="0" fillId="0" borderId="0" xfId="0" applyAlignment="1">
      <alignment vertical="center"/>
    </xf>
    <xf numFmtId="0" fontId="0" fillId="0" borderId="10" xfId="0" applyFill="1" applyBorder="1" applyAlignment="1">
      <alignment vertical="center" wrapText="1"/>
    </xf>
    <xf numFmtId="0" fontId="0" fillId="43" borderId="10" xfId="0" applyFill="1" applyBorder="1" applyAlignment="1">
      <alignment vertical="center" wrapText="1"/>
    </xf>
    <xf numFmtId="10" fontId="0" fillId="43" borderId="10" xfId="43" applyNumberFormat="1" applyFont="1" applyFill="1" applyBorder="1" applyAlignment="1">
      <alignment horizontal="center" vertical="center"/>
    </xf>
    <xf numFmtId="0" fontId="26" fillId="0" borderId="10" xfId="42" applyFont="1" applyBorder="1" applyAlignment="1">
      <alignment horizontal="center" vertical="center" wrapText="1"/>
    </xf>
    <xf numFmtId="0" fontId="26" fillId="0" borderId="10" xfId="42" applyFont="1" applyBorder="1" applyAlignment="1" applyProtection="1">
      <alignment horizontal="left" vertical="top" wrapText="1"/>
    </xf>
    <xf numFmtId="0" fontId="25" fillId="36" borderId="10" xfId="42" applyFont="1" applyFill="1" applyBorder="1" applyAlignment="1" applyProtection="1">
      <alignment horizontal="center" vertical="center" wrapText="1"/>
    </xf>
    <xf numFmtId="0" fontId="29" fillId="33" borderId="17" xfId="42" applyFont="1" applyFill="1" applyBorder="1" applyAlignment="1" applyProtection="1">
      <alignment horizontal="left" vertical="top" wrapText="1"/>
    </xf>
    <xf numFmtId="0" fontId="29" fillId="33" borderId="18" xfId="42" applyFont="1" applyFill="1" applyBorder="1" applyAlignment="1" applyProtection="1">
      <alignment horizontal="left" vertical="top" wrapText="1"/>
    </xf>
    <xf numFmtId="0" fontId="26" fillId="36" borderId="11" xfId="42" applyFont="1" applyFill="1" applyBorder="1" applyAlignment="1">
      <alignment horizontal="left" vertical="center" wrapText="1"/>
    </xf>
    <xf numFmtId="0" fontId="26" fillId="36" borderId="13" xfId="42" applyFont="1" applyFill="1" applyBorder="1" applyAlignment="1">
      <alignment horizontal="left" vertical="center" wrapText="1"/>
    </xf>
    <xf numFmtId="0" fontId="26" fillId="36" borderId="12" xfId="42" applyFont="1" applyFill="1" applyBorder="1" applyAlignment="1">
      <alignment horizontal="left" vertical="center" wrapText="1"/>
    </xf>
    <xf numFmtId="0" fontId="26" fillId="36" borderId="10" xfId="42" applyFont="1" applyFill="1" applyBorder="1" applyAlignment="1" applyProtection="1">
      <alignment horizontal="left" wrapText="1"/>
    </xf>
    <xf numFmtId="0" fontId="26" fillId="36" borderId="16" xfId="42" applyFont="1" applyFill="1" applyBorder="1" applyAlignment="1" applyProtection="1">
      <alignment horizontal="left" vertical="top" wrapText="1"/>
    </xf>
    <xf numFmtId="0" fontId="26" fillId="36" borderId="17" xfId="42" applyFont="1" applyFill="1" applyBorder="1" applyAlignment="1" applyProtection="1">
      <alignment horizontal="left" vertical="top" wrapText="1"/>
    </xf>
    <xf numFmtId="0" fontId="26" fillId="36" borderId="18" xfId="42" applyFont="1" applyFill="1" applyBorder="1" applyAlignment="1" applyProtection="1">
      <alignment horizontal="left" vertical="top" wrapText="1"/>
    </xf>
    <xf numFmtId="0" fontId="26" fillId="0" borderId="16" xfId="42" applyFont="1" applyFill="1" applyBorder="1" applyAlignment="1" applyProtection="1">
      <alignment horizontal="center" wrapText="1"/>
    </xf>
    <xf numFmtId="0" fontId="26" fillId="0" borderId="17" xfId="42" applyFont="1" applyFill="1" applyBorder="1" applyAlignment="1" applyProtection="1">
      <alignment horizontal="center" wrapText="1"/>
    </xf>
    <xf numFmtId="0" fontId="29" fillId="36" borderId="17" xfId="42" applyFont="1" applyFill="1" applyBorder="1" applyAlignment="1" applyProtection="1">
      <alignment horizontal="center" wrapText="1"/>
    </xf>
    <xf numFmtId="0" fontId="26" fillId="36" borderId="11" xfId="42" quotePrefix="1" applyFont="1" applyFill="1" applyBorder="1" applyAlignment="1" applyProtection="1">
      <alignment horizontal="left" vertical="top" wrapText="1"/>
    </xf>
    <xf numFmtId="0" fontId="26" fillId="36" borderId="13" xfId="42" applyFont="1" applyFill="1" applyBorder="1" applyAlignment="1" applyProtection="1">
      <alignment horizontal="left" vertical="top" wrapText="1"/>
    </xf>
    <xf numFmtId="0" fontId="26" fillId="36" borderId="12" xfId="42" applyFont="1" applyFill="1" applyBorder="1" applyAlignment="1" applyProtection="1">
      <alignment horizontal="left" vertical="top" wrapText="1"/>
    </xf>
    <xf numFmtId="0" fontId="26" fillId="0" borderId="16" xfId="42" quotePrefix="1" applyFont="1" applyFill="1" applyBorder="1" applyAlignment="1" applyProtection="1">
      <alignment horizontal="left" vertical="top" wrapText="1"/>
    </xf>
    <xf numFmtId="0" fontId="26" fillId="0" borderId="17" xfId="42" quotePrefix="1" applyFont="1" applyFill="1" applyBorder="1" applyAlignment="1" applyProtection="1">
      <alignment horizontal="left" vertical="top" wrapText="1"/>
    </xf>
    <xf numFmtId="0" fontId="26" fillId="0" borderId="18" xfId="42" quotePrefix="1" applyFont="1" applyFill="1" applyBorder="1" applyAlignment="1" applyProtection="1">
      <alignment horizontal="left" vertical="top" wrapText="1"/>
    </xf>
    <xf numFmtId="0" fontId="25" fillId="34" borderId="10" xfId="42" applyFont="1" applyFill="1" applyBorder="1" applyAlignment="1">
      <alignment horizontal="center" vertical="top" wrapText="1"/>
    </xf>
    <xf numFmtId="0" fontId="25" fillId="37" borderId="16" xfId="42" applyFont="1" applyFill="1" applyBorder="1" applyAlignment="1">
      <alignment horizontal="center" vertical="center" wrapText="1"/>
    </xf>
    <xf numFmtId="0" fontId="25" fillId="37" borderId="17" xfId="42" applyFont="1" applyFill="1" applyBorder="1" applyAlignment="1">
      <alignment horizontal="center" vertical="center" wrapText="1"/>
    </xf>
    <xf numFmtId="0" fontId="25" fillId="37" borderId="18" xfId="42" applyFont="1" applyFill="1" applyBorder="1" applyAlignment="1">
      <alignment horizontal="center" vertical="center" wrapText="1"/>
    </xf>
    <xf numFmtId="0" fontId="26" fillId="0" borderId="0" xfId="42" applyFont="1" applyBorder="1" applyAlignment="1" applyProtection="1">
      <alignment horizontal="center" wrapText="1"/>
    </xf>
    <xf numFmtId="0" fontId="26" fillId="33" borderId="10" xfId="42" applyFont="1" applyFill="1" applyBorder="1" applyAlignment="1" applyProtection="1">
      <alignment horizontal="left" vertical="top" wrapText="1"/>
    </xf>
    <xf numFmtId="0" fontId="26" fillId="0" borderId="16" xfId="42" applyFont="1" applyBorder="1" applyAlignment="1" applyProtection="1">
      <alignment horizontal="left" vertical="top" wrapText="1"/>
    </xf>
    <xf numFmtId="0" fontId="26" fillId="0" borderId="17" xfId="42" applyFont="1" applyBorder="1" applyAlignment="1" applyProtection="1">
      <alignment horizontal="left" vertical="top" wrapText="1"/>
    </xf>
    <xf numFmtId="0" fontId="26" fillId="0" borderId="18" xfId="42" applyFont="1" applyBorder="1" applyAlignment="1" applyProtection="1">
      <alignment horizontal="left" vertical="top" wrapText="1"/>
    </xf>
    <xf numFmtId="0" fontId="26" fillId="0" borderId="10" xfId="42" applyFont="1" applyFill="1" applyBorder="1" applyAlignment="1" applyProtection="1">
      <alignment horizontal="left" vertical="top" wrapText="1"/>
    </xf>
    <xf numFmtId="0" fontId="25" fillId="34" borderId="16" xfId="42" applyFont="1" applyFill="1" applyBorder="1" applyAlignment="1" applyProtection="1">
      <alignment horizontal="center" vertical="center" wrapText="1"/>
    </xf>
    <xf numFmtId="0" fontId="25" fillId="34" borderId="17" xfId="42" applyFont="1" applyFill="1" applyBorder="1" applyAlignment="1" applyProtection="1">
      <alignment horizontal="center" vertical="center" wrapText="1"/>
    </xf>
    <xf numFmtId="0" fontId="25" fillId="34" borderId="18" xfId="42" applyFont="1" applyFill="1" applyBorder="1" applyAlignment="1" applyProtection="1">
      <alignment horizontal="center" vertical="center" wrapText="1"/>
    </xf>
    <xf numFmtId="0" fontId="28" fillId="37" borderId="19" xfId="42" applyFont="1" applyFill="1" applyBorder="1" applyAlignment="1" applyProtection="1">
      <alignment horizontal="left" wrapText="1"/>
    </xf>
    <xf numFmtId="0" fontId="42" fillId="0" borderId="17" xfId="42" applyFont="1" applyBorder="1" applyAlignment="1">
      <alignment horizontal="right" vertical="top" wrapText="1"/>
    </xf>
    <xf numFmtId="0" fontId="42" fillId="0" borderId="16" xfId="42" applyFont="1" applyBorder="1" applyAlignment="1">
      <alignment horizontal="right" vertical="top" wrapText="1"/>
    </xf>
    <xf numFmtId="0" fontId="25" fillId="36" borderId="16" xfId="42" applyFont="1" applyFill="1" applyBorder="1" applyAlignment="1" applyProtection="1">
      <alignment horizontal="center" vertical="center" wrapText="1"/>
    </xf>
    <xf numFmtId="0" fontId="25" fillId="36" borderId="17" xfId="42" applyFont="1" applyFill="1" applyBorder="1" applyAlignment="1" applyProtection="1">
      <alignment horizontal="center" vertical="center" wrapText="1"/>
    </xf>
    <xf numFmtId="0" fontId="25" fillId="36" borderId="18" xfId="42" applyFont="1" applyFill="1" applyBorder="1" applyAlignment="1" applyProtection="1">
      <alignment horizontal="center" vertical="center" wrapText="1"/>
    </xf>
    <xf numFmtId="0" fontId="26" fillId="0" borderId="17" xfId="42" applyFont="1" applyBorder="1" applyAlignment="1" applyProtection="1">
      <alignment horizontal="center" vertical="top" wrapText="1"/>
    </xf>
    <xf numFmtId="0" fontId="39" fillId="0" borderId="0" xfId="42" applyFont="1" applyAlignment="1">
      <alignment horizontal="center" wrapText="1"/>
    </xf>
    <xf numFmtId="49" fontId="26" fillId="0" borderId="17" xfId="42" applyNumberFormat="1" applyFont="1" applyBorder="1" applyAlignment="1" applyProtection="1">
      <alignment horizontal="center" vertical="top" wrapText="1"/>
    </xf>
    <xf numFmtId="0" fontId="26" fillId="0" borderId="0" xfId="42" applyFont="1" applyFill="1" applyBorder="1" applyAlignment="1" applyProtection="1">
      <alignment horizontal="center" wrapText="1"/>
    </xf>
    <xf numFmtId="0" fontId="26" fillId="0" borderId="10" xfId="42" applyFont="1" applyBorder="1" applyAlignment="1" applyProtection="1">
      <alignment horizontal="left" vertical="center" wrapText="1"/>
    </xf>
    <xf numFmtId="0" fontId="26" fillId="0" borderId="16" xfId="42" applyFont="1" applyFill="1" applyBorder="1" applyAlignment="1" applyProtection="1">
      <alignment horizontal="left" vertical="top" wrapText="1"/>
    </xf>
    <xf numFmtId="0" fontId="26" fillId="0" borderId="17" xfId="42" applyFont="1" applyFill="1" applyBorder="1" applyAlignment="1" applyProtection="1">
      <alignment horizontal="left" vertical="top" wrapText="1"/>
    </xf>
    <xf numFmtId="0" fontId="26" fillId="0" borderId="18" xfId="42" applyFont="1" applyFill="1" applyBorder="1" applyAlignment="1" applyProtection="1">
      <alignment horizontal="left" vertical="top" wrapText="1"/>
    </xf>
    <xf numFmtId="0" fontId="29" fillId="0" borderId="10" xfId="42" applyFont="1" applyFill="1" applyBorder="1" applyAlignment="1" applyProtection="1">
      <alignment horizontal="left" wrapText="1"/>
    </xf>
    <xf numFmtId="0" fontId="26" fillId="0" borderId="10" xfId="42" applyFont="1" applyFill="1" applyBorder="1" applyAlignment="1" applyProtection="1">
      <alignment horizontal="left" wrapText="1"/>
    </xf>
    <xf numFmtId="0" fontId="26" fillId="0" borderId="10" xfId="42" applyFont="1" applyFill="1" applyBorder="1" applyAlignment="1" applyProtection="1">
      <alignment horizontal="right" wrapText="1"/>
    </xf>
    <xf numFmtId="0" fontId="26" fillId="36" borderId="10" xfId="0" applyFont="1" applyFill="1" applyBorder="1" applyAlignment="1" applyProtection="1">
      <alignment horizontal="center" vertical="center" wrapText="1"/>
    </xf>
    <xf numFmtId="0" fontId="26" fillId="33" borderId="10" xfId="0" applyFont="1" applyFill="1" applyBorder="1" applyAlignment="1" applyProtection="1">
      <alignment horizontal="center" vertical="center" wrapText="1"/>
    </xf>
    <xf numFmtId="0" fontId="29" fillId="36" borderId="10" xfId="42" applyFont="1" applyFill="1" applyBorder="1" applyAlignment="1" applyProtection="1">
      <alignment horizontal="left" wrapText="1"/>
    </xf>
    <xf numFmtId="0" fontId="26" fillId="36" borderId="10" xfId="42" applyFont="1" applyFill="1" applyBorder="1" applyAlignment="1" applyProtection="1">
      <alignment horizontal="left" vertical="top" wrapText="1"/>
    </xf>
    <xf numFmtId="0" fontId="25" fillId="37" borderId="10" xfId="42" applyFont="1" applyFill="1" applyBorder="1" applyAlignment="1" applyProtection="1">
      <alignment horizontal="center" vertical="center" wrapText="1"/>
    </xf>
    <xf numFmtId="0" fontId="25" fillId="0" borderId="0" xfId="42" applyFont="1" applyFill="1" applyBorder="1" applyAlignment="1" applyProtection="1">
      <alignment horizontal="center" vertical="center" wrapText="1"/>
    </xf>
    <xf numFmtId="0" fontId="26" fillId="36" borderId="10" xfId="42" applyFont="1" applyFill="1" applyBorder="1" applyAlignment="1" applyProtection="1">
      <alignment vertical="center" wrapText="1"/>
    </xf>
    <xf numFmtId="0" fontId="26" fillId="0" borderId="10" xfId="42" applyFont="1" applyFill="1" applyBorder="1" applyAlignment="1" applyProtection="1">
      <alignment horizontal="left" vertical="center" wrapText="1"/>
    </xf>
    <xf numFmtId="0" fontId="27" fillId="38" borderId="10" xfId="42" applyFont="1" applyFill="1" applyBorder="1" applyAlignment="1">
      <alignment horizontal="center" vertical="center" wrapText="1"/>
    </xf>
    <xf numFmtId="0" fontId="29" fillId="0" borderId="10" xfId="42" applyFont="1" applyFill="1" applyBorder="1" applyAlignment="1" applyProtection="1">
      <alignment horizontal="left" vertical="top" wrapText="1"/>
    </xf>
    <xf numFmtId="0" fontId="25" fillId="0" borderId="10" xfId="42" applyFont="1" applyFill="1" applyBorder="1" applyAlignment="1" applyProtection="1">
      <alignment horizontal="right" wrapText="1"/>
    </xf>
    <xf numFmtId="14" fontId="26" fillId="0" borderId="16" xfId="42" applyNumberFormat="1" applyFont="1" applyFill="1" applyBorder="1" applyAlignment="1" applyProtection="1">
      <alignment horizontal="left" wrapText="1"/>
    </xf>
    <xf numFmtId="0" fontId="26" fillId="0" borderId="17" xfId="42" applyFont="1" applyFill="1" applyBorder="1" applyAlignment="1" applyProtection="1">
      <alignment horizontal="left" wrapText="1"/>
    </xf>
    <xf numFmtId="0" fontId="26" fillId="0" borderId="18" xfId="42" applyFont="1" applyFill="1" applyBorder="1" applyAlignment="1" applyProtection="1">
      <alignment horizontal="left" wrapText="1"/>
    </xf>
    <xf numFmtId="0" fontId="29" fillId="0" borderId="16" xfId="42" applyFont="1" applyFill="1" applyBorder="1" applyAlignment="1" applyProtection="1">
      <alignment horizontal="center" wrapText="1"/>
    </xf>
    <xf numFmtId="0" fontId="29" fillId="0" borderId="17" xfId="42" applyFont="1" applyFill="1" applyBorder="1" applyAlignment="1" applyProtection="1">
      <alignment horizontal="center" wrapText="1"/>
    </xf>
    <xf numFmtId="0" fontId="29" fillId="0" borderId="18" xfId="42" applyFont="1" applyFill="1" applyBorder="1" applyAlignment="1" applyProtection="1">
      <alignment horizontal="center" wrapText="1"/>
    </xf>
    <xf numFmtId="0" fontId="28" fillId="38" borderId="16" xfId="42" applyFont="1" applyFill="1" applyBorder="1" applyAlignment="1">
      <alignment horizontal="center" wrapText="1"/>
    </xf>
    <xf numFmtId="0" fontId="28" fillId="38" borderId="17" xfId="42" applyFont="1" applyFill="1" applyBorder="1" applyAlignment="1">
      <alignment horizontal="center" wrapText="1"/>
    </xf>
    <xf numFmtId="0" fontId="28" fillId="38" borderId="18" xfId="42" applyFont="1" applyFill="1" applyBorder="1" applyAlignment="1">
      <alignment horizontal="center" wrapText="1"/>
    </xf>
    <xf numFmtId="0" fontId="26" fillId="0" borderId="13" xfId="42" applyFont="1" applyBorder="1" applyAlignment="1" applyProtection="1">
      <alignment horizontal="center" wrapText="1"/>
    </xf>
    <xf numFmtId="0" fontId="28" fillId="38" borderId="16" xfId="42" applyFont="1" applyFill="1" applyBorder="1" applyAlignment="1">
      <alignment horizontal="center" vertical="top" wrapText="1"/>
    </xf>
    <xf numFmtId="0" fontId="28" fillId="38" borderId="17" xfId="42" applyFont="1" applyFill="1" applyBorder="1" applyAlignment="1">
      <alignment horizontal="center" vertical="top" wrapText="1"/>
    </xf>
    <xf numFmtId="0" fontId="28" fillId="38" borderId="18" xfId="42" applyFont="1" applyFill="1" applyBorder="1" applyAlignment="1">
      <alignment horizontal="center" vertical="top" wrapText="1"/>
    </xf>
    <xf numFmtId="0" fontId="26" fillId="36" borderId="16" xfId="42" applyFont="1" applyFill="1" applyBorder="1" applyAlignment="1" applyProtection="1">
      <alignment vertical="center" wrapText="1"/>
    </xf>
    <xf numFmtId="0" fontId="26" fillId="36" borderId="17" xfId="42" applyFont="1" applyFill="1" applyBorder="1" applyAlignment="1" applyProtection="1">
      <alignment vertical="center" wrapText="1"/>
    </xf>
    <xf numFmtId="0" fontId="25" fillId="0" borderId="16" xfId="42" applyFont="1" applyBorder="1" applyAlignment="1">
      <alignment horizontal="center" vertical="center" wrapText="1"/>
    </xf>
    <xf numFmtId="0" fontId="25" fillId="0" borderId="17" xfId="42" applyFont="1" applyBorder="1" applyAlignment="1">
      <alignment horizontal="center" vertical="center" wrapText="1"/>
    </xf>
    <xf numFmtId="0" fontId="25" fillId="0" borderId="18" xfId="42" applyFont="1" applyBorder="1" applyAlignment="1">
      <alignment horizontal="center" vertical="center" wrapText="1"/>
    </xf>
    <xf numFmtId="0" fontId="26" fillId="0" borderId="16" xfId="42" applyFont="1" applyBorder="1" applyAlignment="1">
      <alignment horizontal="left" vertical="top" wrapText="1"/>
    </xf>
    <xf numFmtId="0" fontId="26" fillId="0" borderId="17" xfId="42" applyFont="1" applyBorder="1" applyAlignment="1">
      <alignment horizontal="left" vertical="top" wrapText="1"/>
    </xf>
    <xf numFmtId="0" fontId="26" fillId="0" borderId="18" xfId="42" applyFont="1" applyBorder="1" applyAlignment="1">
      <alignment horizontal="left" vertical="top" wrapText="1"/>
    </xf>
    <xf numFmtId="0" fontId="25" fillId="36" borderId="11" xfId="42" applyFont="1" applyFill="1" applyBorder="1" applyAlignment="1">
      <alignment horizontal="center" vertical="center" wrapText="1"/>
    </xf>
    <xf numFmtId="0" fontId="25" fillId="36" borderId="17" xfId="42" applyFont="1" applyFill="1" applyBorder="1" applyAlignment="1">
      <alignment horizontal="center" vertical="center" wrapText="1"/>
    </xf>
    <xf numFmtId="0" fontId="25" fillId="36" borderId="18" xfId="42" applyFont="1" applyFill="1" applyBorder="1" applyAlignment="1">
      <alignment horizontal="center" vertical="center" wrapText="1"/>
    </xf>
    <xf numFmtId="0" fontId="26" fillId="0" borderId="17" xfId="42" applyFont="1" applyBorder="1" applyAlignment="1">
      <alignment horizontal="left" vertical="center" wrapText="1"/>
    </xf>
    <xf numFmtId="0" fontId="26" fillId="0" borderId="18" xfId="42" applyFont="1" applyBorder="1" applyAlignment="1">
      <alignment horizontal="left" vertical="center" wrapText="1"/>
    </xf>
    <xf numFmtId="1" fontId="25" fillId="0" borderId="16" xfId="42" applyNumberFormat="1" applyFont="1" applyFill="1" applyBorder="1" applyAlignment="1" applyProtection="1">
      <alignment horizontal="left" wrapText="1"/>
    </xf>
    <xf numFmtId="1" fontId="25" fillId="0" borderId="17" xfId="42" applyNumberFormat="1" applyFont="1" applyFill="1" applyBorder="1" applyAlignment="1" applyProtection="1">
      <alignment horizontal="left" wrapText="1"/>
    </xf>
    <xf numFmtId="1" fontId="25" fillId="0" borderId="18" xfId="42" applyNumberFormat="1" applyFont="1" applyFill="1" applyBorder="1" applyAlignment="1" applyProtection="1">
      <alignment horizontal="left" wrapText="1"/>
    </xf>
    <xf numFmtId="0" fontId="26" fillId="33" borderId="14" xfId="42" applyFont="1" applyFill="1" applyBorder="1" applyAlignment="1">
      <alignment horizontal="center" vertical="center"/>
    </xf>
    <xf numFmtId="0" fontId="26" fillId="33" borderId="22" xfId="42" applyFont="1" applyFill="1" applyBorder="1" applyAlignment="1">
      <alignment horizontal="center" vertical="center"/>
    </xf>
    <xf numFmtId="0" fontId="26" fillId="33" borderId="24" xfId="42" applyFont="1" applyFill="1" applyBorder="1" applyAlignment="1">
      <alignment horizontal="center" vertical="center"/>
    </xf>
    <xf numFmtId="0" fontId="25" fillId="33" borderId="10" xfId="42" applyFont="1" applyFill="1" applyBorder="1" applyAlignment="1" applyProtection="1">
      <alignment horizontal="center" vertical="center" wrapText="1"/>
    </xf>
    <xf numFmtId="0" fontId="25" fillId="36" borderId="10" xfId="42" applyFont="1" applyFill="1" applyBorder="1" applyAlignment="1">
      <alignment horizontal="center" vertical="center" wrapText="1"/>
    </xf>
    <xf numFmtId="0" fontId="39" fillId="0" borderId="16" xfId="42" applyFont="1" applyBorder="1" applyAlignment="1">
      <alignment vertical="top" wrapText="1"/>
    </xf>
    <xf numFmtId="0" fontId="39" fillId="0" borderId="17" xfId="42" applyFont="1" applyBorder="1" applyAlignment="1">
      <alignment vertical="top" wrapText="1"/>
    </xf>
    <xf numFmtId="0" fontId="39" fillId="0" borderId="18" xfId="42" applyFont="1" applyBorder="1" applyAlignment="1">
      <alignment vertical="top" wrapText="1"/>
    </xf>
    <xf numFmtId="0" fontId="39" fillId="0" borderId="10" xfId="42" applyFont="1" applyBorder="1" applyAlignment="1">
      <alignment vertical="top" wrapText="1"/>
    </xf>
    <xf numFmtId="0" fontId="39" fillId="38" borderId="10" xfId="42" applyFont="1" applyFill="1" applyBorder="1" applyAlignment="1">
      <alignment horizontal="center" wrapText="1"/>
    </xf>
    <xf numFmtId="0" fontId="39" fillId="38" borderId="10" xfId="42" applyFont="1" applyFill="1" applyBorder="1" applyAlignment="1">
      <alignment wrapText="1"/>
    </xf>
    <xf numFmtId="0" fontId="41" fillId="42" borderId="10" xfId="42" applyFont="1" applyFill="1" applyBorder="1" applyAlignment="1">
      <alignment horizontal="center" vertical="center" wrapText="1"/>
    </xf>
    <xf numFmtId="0" fontId="41" fillId="42" borderId="10" xfId="42" applyFont="1" applyFill="1" applyBorder="1" applyAlignment="1">
      <alignment vertical="center" wrapText="1"/>
    </xf>
    <xf numFmtId="0" fontId="26" fillId="36" borderId="11" xfId="42" applyFont="1" applyFill="1" applyBorder="1" applyAlignment="1" applyProtection="1">
      <alignment horizontal="left" wrapText="1"/>
    </xf>
    <xf numFmtId="0" fontId="26" fillId="36" borderId="13" xfId="42" applyFont="1" applyFill="1" applyBorder="1" applyAlignment="1" applyProtection="1">
      <alignment horizontal="left" wrapText="1"/>
    </xf>
    <xf numFmtId="0" fontId="26" fillId="36" borderId="12" xfId="42" applyFont="1" applyFill="1" applyBorder="1" applyAlignment="1" applyProtection="1">
      <alignment horizontal="left" wrapText="1"/>
    </xf>
    <xf numFmtId="0" fontId="26" fillId="0" borderId="10" xfId="42" applyFont="1" applyBorder="1" applyAlignment="1">
      <alignment horizontal="left" vertical="top" wrapText="1"/>
    </xf>
    <xf numFmtId="0" fontId="25" fillId="0" borderId="10" xfId="42" applyFont="1" applyBorder="1" applyAlignment="1">
      <alignment horizontal="left" wrapText="1"/>
    </xf>
    <xf numFmtId="0" fontId="26" fillId="0" borderId="10" xfId="42" applyFont="1" applyBorder="1" applyAlignment="1">
      <alignment horizontal="left" wrapText="1"/>
    </xf>
    <xf numFmtId="0" fontId="26" fillId="0" borderId="16" xfId="42" applyFont="1" applyFill="1" applyBorder="1" applyAlignment="1" applyProtection="1">
      <alignment horizontal="center" vertical="top" wrapText="1"/>
    </xf>
    <xf numFmtId="0" fontId="26" fillId="0" borderId="17" xfId="42" applyFont="1" applyFill="1" applyBorder="1" applyAlignment="1" applyProtection="1">
      <alignment horizontal="center" vertical="top" wrapText="1"/>
    </xf>
    <xf numFmtId="0" fontId="26" fillId="0" borderId="18" xfId="42" applyFont="1" applyFill="1" applyBorder="1" applyAlignment="1" applyProtection="1">
      <alignment horizontal="center" vertical="top" wrapText="1"/>
    </xf>
    <xf numFmtId="0" fontId="26" fillId="0" borderId="0" xfId="42" applyFont="1" applyBorder="1" applyAlignment="1" applyProtection="1">
      <alignment horizontal="center" vertical="top" wrapText="1"/>
    </xf>
    <xf numFmtId="0" fontId="26" fillId="0" borderId="10" xfId="42" applyFont="1" applyBorder="1" applyAlignment="1">
      <alignment horizontal="left" vertical="center" wrapText="1"/>
    </xf>
    <xf numFmtId="0" fontId="25" fillId="0" borderId="16" xfId="42" applyFont="1" applyBorder="1" applyAlignment="1" applyProtection="1">
      <alignment horizontal="left" vertical="top" wrapText="1"/>
    </xf>
    <xf numFmtId="0" fontId="25" fillId="0" borderId="17" xfId="42" applyFont="1" applyBorder="1" applyAlignment="1" applyProtection="1">
      <alignment horizontal="left" vertical="top" wrapText="1"/>
    </xf>
    <xf numFmtId="0" fontId="25" fillId="0" borderId="18" xfId="42" applyFont="1" applyBorder="1" applyAlignment="1" applyProtection="1">
      <alignment horizontal="left" vertical="top" wrapText="1"/>
    </xf>
    <xf numFmtId="0" fontId="25" fillId="0" borderId="10" xfId="42" applyFont="1" applyBorder="1" applyAlignment="1" applyProtection="1">
      <alignment horizontal="left" vertical="top" wrapText="1"/>
    </xf>
    <xf numFmtId="0" fontId="26" fillId="36" borderId="10" xfId="42" applyFont="1" applyFill="1" applyBorder="1" applyAlignment="1" applyProtection="1">
      <alignment horizontal="left" vertical="center" wrapText="1"/>
    </xf>
    <xf numFmtId="0" fontId="33" fillId="40" borderId="10" xfId="42" applyFont="1" applyFill="1" applyBorder="1" applyAlignment="1">
      <alignment horizontal="center" vertical="center" wrapText="1"/>
    </xf>
    <xf numFmtId="0" fontId="26" fillId="0" borderId="17" xfId="42" applyFont="1" applyBorder="1" applyAlignment="1" applyProtection="1">
      <alignment horizontal="center" wrapText="1"/>
    </xf>
    <xf numFmtId="0" fontId="26" fillId="36" borderId="14" xfId="42" applyFont="1" applyFill="1" applyBorder="1" applyAlignment="1">
      <alignment vertical="center" wrapText="1"/>
    </xf>
    <xf numFmtId="0" fontId="26" fillId="36" borderId="10" xfId="42" applyFont="1" applyFill="1" applyBorder="1" applyAlignment="1">
      <alignment vertical="center" wrapText="1"/>
    </xf>
    <xf numFmtId="0" fontId="25" fillId="0" borderId="11" xfId="42" applyFont="1" applyBorder="1" applyAlignment="1">
      <alignment horizontal="center" vertical="center" wrapText="1"/>
    </xf>
    <xf numFmtId="0" fontId="25" fillId="0" borderId="13" xfId="42" applyFont="1" applyBorder="1" applyAlignment="1">
      <alignment horizontal="center" vertical="center" wrapText="1"/>
    </xf>
    <xf numFmtId="0" fontId="25" fillId="0" borderId="12" xfId="42" applyFont="1" applyBorder="1" applyAlignment="1">
      <alignment horizontal="center" vertical="center" wrapText="1"/>
    </xf>
    <xf numFmtId="0" fontId="25" fillId="36" borderId="16" xfId="42" applyFont="1" applyFill="1" applyBorder="1" applyAlignment="1">
      <alignment horizontal="center" vertical="center" wrapText="1"/>
    </xf>
    <xf numFmtId="0" fontId="26" fillId="36" borderId="14" xfId="42" applyFont="1" applyFill="1" applyBorder="1" applyAlignment="1">
      <alignment horizontal="center" vertical="center"/>
    </xf>
    <xf numFmtId="0" fontId="26" fillId="36" borderId="22" xfId="42" applyFont="1" applyFill="1" applyBorder="1" applyAlignment="1">
      <alignment horizontal="center" vertical="center"/>
    </xf>
    <xf numFmtId="0" fontId="26" fillId="36" borderId="24" xfId="42" applyFont="1" applyFill="1" applyBorder="1" applyAlignment="1">
      <alignment horizontal="center" vertical="center"/>
    </xf>
    <xf numFmtId="0" fontId="25" fillId="0" borderId="0" xfId="42" applyFont="1" applyBorder="1" applyAlignment="1" applyProtection="1">
      <alignment horizontal="center" wrapText="1"/>
    </xf>
    <xf numFmtId="0" fontId="34" fillId="41" borderId="11" xfId="42" applyFont="1" applyFill="1" applyBorder="1" applyAlignment="1">
      <alignment horizontal="center" wrapText="1"/>
    </xf>
    <xf numFmtId="0" fontId="34" fillId="41" borderId="13" xfId="42" applyFont="1" applyFill="1" applyBorder="1" applyAlignment="1">
      <alignment horizontal="center" wrapText="1"/>
    </xf>
    <xf numFmtId="0" fontId="35" fillId="41" borderId="13" xfId="42" applyFont="1" applyFill="1" applyBorder="1" applyAlignment="1">
      <alignment wrapText="1"/>
    </xf>
    <xf numFmtId="0" fontId="35" fillId="41" borderId="12" xfId="42" applyFont="1" applyFill="1" applyBorder="1" applyAlignment="1">
      <alignment wrapText="1"/>
    </xf>
    <xf numFmtId="0" fontId="36" fillId="41" borderId="23" xfId="42" applyFont="1" applyFill="1" applyBorder="1" applyAlignment="1">
      <alignment horizontal="center" wrapText="1"/>
    </xf>
    <xf numFmtId="0" fontId="36" fillId="41" borderId="0" xfId="42" applyFont="1" applyFill="1" applyAlignment="1">
      <alignment horizontal="center" wrapText="1"/>
    </xf>
    <xf numFmtId="0" fontId="37" fillId="41" borderId="0" xfId="42" applyFont="1" applyFill="1" applyAlignment="1">
      <alignment wrapText="1"/>
    </xf>
    <xf numFmtId="0" fontId="37" fillId="41" borderId="15" xfId="42" applyFont="1" applyFill="1" applyBorder="1" applyAlignment="1">
      <alignment wrapText="1"/>
    </xf>
    <xf numFmtId="0" fontId="39" fillId="0" borderId="10" xfId="42" applyFont="1" applyBorder="1" applyAlignment="1" applyProtection="1">
      <alignment horizontal="left" wrapText="1"/>
      <protection locked="0"/>
    </xf>
    <xf numFmtId="49" fontId="39" fillId="0" borderId="10" xfId="42" applyNumberFormat="1" applyFont="1" applyBorder="1" applyAlignment="1" applyProtection="1">
      <alignment horizontal="left" wrapText="1"/>
      <protection locked="0"/>
    </xf>
    <xf numFmtId="164" fontId="39" fillId="0" borderId="10" xfId="42" applyNumberFormat="1" applyFont="1" applyBorder="1" applyAlignment="1" applyProtection="1">
      <alignment horizontal="left" wrapText="1"/>
      <protection locked="0"/>
    </xf>
    <xf numFmtId="0" fontId="38" fillId="0" borderId="10" xfId="42" applyFont="1" applyBorder="1" applyAlignment="1" applyProtection="1">
      <alignment horizontal="left" wrapText="1"/>
      <protection locked="0"/>
    </xf>
    <xf numFmtId="0" fontId="26" fillId="0" borderId="0" xfId="42" applyFont="1" applyBorder="1" applyAlignment="1" applyProtection="1">
      <alignment horizontal="center" wrapText="1"/>
      <protection locked="0"/>
    </xf>
    <xf numFmtId="0" fontId="40" fillId="0" borderId="10" xfId="44" applyFont="1" applyBorder="1" applyAlignment="1" applyProtection="1">
      <alignment horizontal="left" wrapText="1"/>
      <protection locked="0"/>
    </xf>
    <xf numFmtId="0" fontId="39" fillId="0" borderId="10" xfId="42" applyFont="1" applyBorder="1" applyAlignment="1">
      <alignment wrapText="1"/>
    </xf>
    <xf numFmtId="0" fontId="25" fillId="0" borderId="16" xfId="42" applyFont="1" applyBorder="1" applyAlignment="1" applyProtection="1">
      <alignment vertical="center" wrapText="1"/>
    </xf>
    <xf numFmtId="0" fontId="25" fillId="0" borderId="17" xfId="42" applyFont="1" applyBorder="1" applyAlignment="1" applyProtection="1">
      <alignment vertical="center" wrapText="1"/>
    </xf>
    <xf numFmtId="0" fontId="25" fillId="0" borderId="17" xfId="42" applyFont="1" applyBorder="1" applyAlignment="1" applyProtection="1">
      <alignment wrapText="1"/>
    </xf>
    <xf numFmtId="0" fontId="25" fillId="0" borderId="18" xfId="42" applyFont="1" applyBorder="1" applyAlignment="1" applyProtection="1">
      <alignment wrapText="1"/>
    </xf>
    <xf numFmtId="0" fontId="41" fillId="42" borderId="16" xfId="42" applyFont="1" applyFill="1" applyBorder="1" applyAlignment="1">
      <alignment horizontal="center" vertical="center" wrapText="1"/>
    </xf>
    <xf numFmtId="0" fontId="41" fillId="42" borderId="17" xfId="42" applyFont="1" applyFill="1" applyBorder="1" applyAlignment="1">
      <alignment horizontal="center" vertical="center" wrapText="1"/>
    </xf>
    <xf numFmtId="0" fontId="41" fillId="42" borderId="18" xfId="42" applyFont="1" applyFill="1" applyBorder="1" applyAlignment="1">
      <alignment horizontal="center" vertical="center" wrapText="1"/>
    </xf>
    <xf numFmtId="49" fontId="26" fillId="0" borderId="16" xfId="42" applyNumberFormat="1" applyFont="1" applyBorder="1" applyAlignment="1" applyProtection="1">
      <alignment horizontal="left" vertical="top" wrapText="1"/>
    </xf>
    <xf numFmtId="49" fontId="26" fillId="0" borderId="17" xfId="42" applyNumberFormat="1" applyFont="1" applyBorder="1" applyAlignment="1" applyProtection="1">
      <alignment horizontal="left" vertical="top" wrapText="1"/>
    </xf>
    <xf numFmtId="49" fontId="26" fillId="0" borderId="18" xfId="42" applyNumberFormat="1" applyFont="1" applyBorder="1" applyAlignment="1" applyProtection="1">
      <alignment horizontal="left" vertical="top" wrapText="1"/>
    </xf>
    <xf numFmtId="0" fontId="28" fillId="0" borderId="10" xfId="42" applyFont="1" applyBorder="1" applyAlignment="1" applyProtection="1">
      <alignment horizontal="left" vertical="top" wrapText="1"/>
    </xf>
    <xf numFmtId="0" fontId="29" fillId="0" borderId="10" xfId="42" applyFont="1" applyBorder="1" applyAlignment="1" applyProtection="1">
      <alignment horizontal="left" vertical="top" wrapText="1"/>
    </xf>
    <xf numFmtId="0" fontId="39" fillId="0" borderId="11" xfId="42" applyFont="1" applyBorder="1" applyAlignment="1">
      <alignment horizontal="left" wrapText="1"/>
    </xf>
    <xf numFmtId="0" fontId="39" fillId="0" borderId="13" xfId="42" applyFont="1" applyBorder="1" applyAlignment="1">
      <alignment horizontal="left" wrapText="1"/>
    </xf>
    <xf numFmtId="0" fontId="39" fillId="0" borderId="12" xfId="42" applyFont="1" applyBorder="1" applyAlignment="1">
      <alignment horizontal="left" wrapText="1"/>
    </xf>
    <xf numFmtId="0" fontId="39" fillId="0" borderId="20" xfId="42" applyFont="1" applyBorder="1" applyAlignment="1">
      <alignment horizontal="left" wrapText="1"/>
    </xf>
    <xf numFmtId="0" fontId="39" fillId="0" borderId="19" xfId="42" applyFont="1" applyBorder="1" applyAlignment="1">
      <alignment horizontal="left" wrapText="1"/>
    </xf>
    <xf numFmtId="0" fontId="39" fillId="0" borderId="21" xfId="42" applyFont="1" applyBorder="1" applyAlignment="1">
      <alignment horizontal="left" wrapText="1"/>
    </xf>
    <xf numFmtId="0" fontId="38" fillId="0" borderId="11" xfId="42" applyFont="1" applyBorder="1" applyAlignment="1">
      <alignment horizontal="left" vertical="top" wrapText="1"/>
    </xf>
    <xf numFmtId="0" fontId="38" fillId="0" borderId="13" xfId="42" applyFont="1" applyBorder="1" applyAlignment="1">
      <alignment horizontal="left" vertical="top" wrapText="1"/>
    </xf>
    <xf numFmtId="0" fontId="38" fillId="0" borderId="12" xfId="42" applyFont="1" applyBorder="1" applyAlignment="1">
      <alignment horizontal="left" vertical="top" wrapText="1"/>
    </xf>
    <xf numFmtId="0" fontId="38" fillId="0" borderId="23" xfId="42" applyFont="1" applyBorder="1" applyAlignment="1">
      <alignment horizontal="left" vertical="top" wrapText="1"/>
    </xf>
    <xf numFmtId="0" fontId="38" fillId="0" borderId="0" xfId="42" applyFont="1" applyAlignment="1">
      <alignment horizontal="left" vertical="top" wrapText="1"/>
    </xf>
    <xf numFmtId="0" fontId="38" fillId="0" borderId="15" xfId="42" applyFont="1" applyBorder="1" applyAlignment="1">
      <alignment horizontal="left" vertical="top" wrapText="1"/>
    </xf>
    <xf numFmtId="0" fontId="39" fillId="0" borderId="20" xfId="42" applyFont="1" applyBorder="1" applyAlignment="1">
      <alignment horizontal="left" vertical="top" wrapText="1"/>
    </xf>
    <xf numFmtId="0" fontId="39" fillId="0" borderId="19" xfId="42" applyFont="1" applyBorder="1" applyAlignment="1">
      <alignment horizontal="left" vertical="top" wrapText="1"/>
    </xf>
    <xf numFmtId="0" fontId="39" fillId="0" borderId="21" xfId="42" applyFont="1" applyBorder="1" applyAlignment="1">
      <alignment horizontal="left" vertical="top" wrapText="1"/>
    </xf>
    <xf numFmtId="0" fontId="39" fillId="0" borderId="10" xfId="42" applyFont="1" applyBorder="1" applyAlignment="1">
      <alignment horizontal="left" vertical="top" wrapText="1"/>
    </xf>
    <xf numFmtId="0" fontId="33" fillId="41" borderId="16" xfId="42" applyFont="1" applyFill="1" applyBorder="1" applyAlignment="1">
      <alignment horizontal="center" vertical="center" wrapText="1"/>
    </xf>
    <xf numFmtId="0" fontId="33" fillId="41" borderId="17" xfId="42" applyFont="1" applyFill="1" applyBorder="1" applyAlignment="1">
      <alignment horizontal="center" vertical="center" wrapText="1"/>
    </xf>
    <xf numFmtId="0" fontId="33" fillId="41" borderId="18" xfId="42" applyFont="1" applyFill="1" applyBorder="1" applyAlignment="1">
      <alignment horizontal="center" vertical="center" wrapText="1"/>
    </xf>
    <xf numFmtId="0" fontId="25" fillId="36" borderId="10" xfId="42" applyFont="1" applyFill="1" applyBorder="1" applyAlignment="1">
      <alignment horizontal="left" vertical="top" wrapText="1"/>
    </xf>
    <xf numFmtId="0" fontId="26" fillId="36" borderId="10" xfId="42" applyFont="1" applyFill="1" applyBorder="1" applyAlignment="1">
      <alignment horizontal="left" vertical="top" wrapText="1"/>
    </xf>
    <xf numFmtId="0" fontId="26" fillId="0" borderId="10" xfId="42" applyFont="1" applyBorder="1" applyAlignment="1" applyProtection="1">
      <alignment horizontal="center" vertical="top" wrapText="1"/>
    </xf>
    <xf numFmtId="0" fontId="29" fillId="0" borderId="17" xfId="42" applyFont="1" applyFill="1" applyBorder="1" applyAlignment="1" applyProtection="1">
      <alignment horizontal="center" vertical="top" wrapText="1"/>
    </xf>
    <xf numFmtId="0" fontId="26" fillId="33" borderId="10" xfId="42" applyFont="1" applyFill="1" applyBorder="1" applyAlignment="1" applyProtection="1">
      <alignment horizontal="left" vertical="center" wrapText="1"/>
    </xf>
    <xf numFmtId="0" fontId="25" fillId="44" borderId="10" xfId="42" applyFont="1" applyFill="1" applyBorder="1" applyAlignment="1">
      <alignment horizontal="center" vertical="top" wrapText="1"/>
    </xf>
    <xf numFmtId="0" fontId="26" fillId="0" borderId="16" xfId="42" applyFont="1" applyFill="1" applyBorder="1" applyAlignment="1" applyProtection="1">
      <alignment horizontal="left" vertical="center" wrapText="1"/>
    </xf>
    <xf numFmtId="0" fontId="26" fillId="0" borderId="17" xfId="42" applyFont="1" applyFill="1" applyBorder="1" applyAlignment="1" applyProtection="1">
      <alignment horizontal="left" vertical="center" wrapText="1"/>
    </xf>
    <xf numFmtId="0" fontId="26" fillId="0" borderId="18" xfId="42" applyFont="1" applyFill="1" applyBorder="1" applyAlignment="1" applyProtection="1">
      <alignment horizontal="left" vertical="center" wrapText="1"/>
    </xf>
    <xf numFmtId="0" fontId="25" fillId="0" borderId="10" xfId="42" applyFont="1" applyFill="1" applyBorder="1" applyAlignment="1" applyProtection="1">
      <alignment horizontal="left" vertical="center" wrapText="1"/>
    </xf>
    <xf numFmtId="0" fontId="26" fillId="36" borderId="16" xfId="42" applyFont="1" applyFill="1" applyBorder="1" applyAlignment="1" applyProtection="1">
      <alignment horizontal="left" vertical="center" wrapText="1"/>
    </xf>
    <xf numFmtId="0" fontId="26" fillId="36" borderId="17" xfId="42" applyFont="1" applyFill="1" applyBorder="1" applyAlignment="1" applyProtection="1">
      <alignment horizontal="left" vertical="center" wrapText="1"/>
    </xf>
    <xf numFmtId="0" fontId="26" fillId="36" borderId="18" xfId="42" applyFont="1" applyFill="1" applyBorder="1" applyAlignment="1" applyProtection="1">
      <alignment horizontal="left" vertical="center" wrapText="1"/>
    </xf>
    <xf numFmtId="0" fontId="28" fillId="38" borderId="16" xfId="42" applyFont="1" applyFill="1" applyBorder="1" applyAlignment="1">
      <alignment horizontal="center" vertical="center" wrapText="1"/>
    </xf>
    <xf numFmtId="0" fontId="28" fillId="38" borderId="17" xfId="42" applyFont="1" applyFill="1" applyBorder="1" applyAlignment="1">
      <alignment horizontal="center" vertical="center" wrapText="1"/>
    </xf>
    <xf numFmtId="0" fontId="28" fillId="38" borderId="18" xfId="42" applyFont="1" applyFill="1" applyBorder="1" applyAlignment="1">
      <alignment horizontal="center" vertical="center" wrapText="1"/>
    </xf>
    <xf numFmtId="0" fontId="25" fillId="36" borderId="10" xfId="42" applyFont="1" applyFill="1" applyBorder="1" applyAlignment="1" applyProtection="1">
      <alignment horizontal="left" vertical="center" wrapText="1"/>
    </xf>
    <xf numFmtId="0" fontId="26" fillId="36" borderId="11" xfId="42" applyFont="1" applyFill="1" applyBorder="1" applyAlignment="1" applyProtection="1">
      <alignment horizontal="left" vertical="center" wrapText="1"/>
    </xf>
    <xf numFmtId="0" fontId="26" fillId="36" borderId="13" xfId="42" applyFont="1" applyFill="1" applyBorder="1" applyAlignment="1" applyProtection="1">
      <alignment horizontal="left" vertical="center" wrapText="1"/>
    </xf>
    <xf numFmtId="0" fontId="26" fillId="36" borderId="12" xfId="42" applyFont="1" applyFill="1" applyBorder="1" applyAlignment="1" applyProtection="1">
      <alignment horizontal="left" vertical="center" wrapText="1"/>
    </xf>
    <xf numFmtId="0" fontId="26" fillId="36" borderId="10" xfId="42" applyFont="1" applyFill="1" applyBorder="1" applyAlignment="1" applyProtection="1">
      <alignment horizontal="center" wrapText="1"/>
    </xf>
    <xf numFmtId="0" fontId="26" fillId="36" borderId="16" xfId="42" applyFont="1" applyFill="1" applyBorder="1" applyAlignment="1" applyProtection="1">
      <alignment horizontal="center" vertical="top" wrapText="1"/>
    </xf>
    <xf numFmtId="0" fontId="26" fillId="36" borderId="17" xfId="42" applyFont="1" applyFill="1" applyBorder="1" applyAlignment="1" applyProtection="1">
      <alignment horizontal="center" vertical="top" wrapText="1"/>
    </xf>
    <xf numFmtId="0" fontId="26" fillId="0" borderId="11" xfId="42" applyFont="1" applyBorder="1" applyAlignment="1" applyProtection="1">
      <alignment horizontal="left" vertical="top" wrapText="1"/>
    </xf>
    <xf numFmtId="0" fontId="26" fillId="0" borderId="13" xfId="42" applyFont="1" applyBorder="1" applyAlignment="1" applyProtection="1">
      <alignment horizontal="left" vertical="top" wrapText="1"/>
    </xf>
    <xf numFmtId="0" fontId="26" fillId="0" borderId="12" xfId="42" applyFont="1" applyBorder="1" applyAlignment="1" applyProtection="1">
      <alignment horizontal="left" vertical="top" wrapText="1"/>
    </xf>
    <xf numFmtId="0" fontId="26" fillId="36" borderId="17" xfId="42" applyFont="1" applyFill="1" applyBorder="1" applyAlignment="1" applyProtection="1">
      <alignment horizontal="center" wrapText="1"/>
    </xf>
    <xf numFmtId="0" fontId="25" fillId="44" borderId="16" xfId="42" applyFont="1" applyFill="1" applyBorder="1" applyAlignment="1">
      <alignment horizontal="center" vertical="center" wrapText="1"/>
    </xf>
    <xf numFmtId="0" fontId="25" fillId="44" borderId="17" xfId="42" applyFont="1" applyFill="1" applyBorder="1" applyAlignment="1">
      <alignment horizontal="center" vertical="center" wrapText="1"/>
    </xf>
    <xf numFmtId="0" fontId="25" fillId="44" borderId="18" xfId="42" applyFont="1" applyFill="1" applyBorder="1" applyAlignment="1">
      <alignment horizontal="center" vertical="center" wrapText="1"/>
    </xf>
    <xf numFmtId="0" fontId="29" fillId="36" borderId="10" xfId="42" applyFont="1" applyFill="1" applyBorder="1" applyAlignment="1" applyProtection="1">
      <alignment horizontal="left" vertical="top" wrapText="1"/>
    </xf>
    <xf numFmtId="0" fontId="26" fillId="33" borderId="17" xfId="42" applyFont="1" applyFill="1" applyBorder="1" applyAlignment="1" applyProtection="1">
      <alignment horizontal="left" vertical="top" wrapText="1"/>
    </xf>
    <xf numFmtId="0" fontId="26" fillId="33" borderId="18" xfId="42" applyFont="1" applyFill="1" applyBorder="1" applyAlignment="1" applyProtection="1">
      <alignment horizontal="left" vertical="top" wrapText="1"/>
    </xf>
    <xf numFmtId="0" fontId="26" fillId="0" borderId="10" xfId="42" applyFont="1" applyBorder="1" applyAlignment="1" applyProtection="1">
      <alignment horizontal="center" vertical="center" wrapText="1"/>
    </xf>
    <xf numFmtId="0" fontId="28" fillId="0" borderId="0" xfId="42" applyFont="1" applyFill="1" applyBorder="1" applyAlignment="1" applyProtection="1">
      <alignment horizontal="center" wrapText="1"/>
    </xf>
    <xf numFmtId="0" fontId="26" fillId="0" borderId="10" xfId="42" applyFont="1" applyBorder="1" applyAlignment="1" applyProtection="1">
      <alignment horizontal="center" wrapText="1"/>
    </xf>
    <xf numFmtId="0" fontId="22" fillId="0" borderId="0" xfId="42" applyFont="1" applyBorder="1" applyAlignment="1" applyProtection="1">
      <alignment horizontal="center" vertical="center" wrapText="1"/>
    </xf>
    <xf numFmtId="0" fontId="25" fillId="36" borderId="16" xfId="42" applyFont="1" applyFill="1" applyBorder="1" applyAlignment="1" applyProtection="1">
      <alignment horizontal="left" vertical="top" wrapText="1"/>
    </xf>
    <xf numFmtId="0" fontId="25" fillId="0" borderId="27" xfId="42" applyFont="1" applyBorder="1" applyAlignment="1" applyProtection="1">
      <alignment horizontal="left" vertical="top" wrapText="1"/>
    </xf>
    <xf numFmtId="0" fontId="26" fillId="0" borderId="19" xfId="42" applyFont="1" applyBorder="1" applyAlignment="1" applyProtection="1">
      <alignment horizontal="left" vertical="top" wrapText="1"/>
    </xf>
    <xf numFmtId="0" fontId="26" fillId="0" borderId="21" xfId="42" applyFont="1" applyBorder="1" applyAlignment="1" applyProtection="1">
      <alignment horizontal="left" vertical="top" wrapText="1"/>
    </xf>
    <xf numFmtId="0" fontId="26" fillId="0" borderId="28" xfId="42" applyFont="1" applyBorder="1" applyAlignment="1" applyProtection="1">
      <alignment horizontal="left" vertical="top" wrapText="1"/>
    </xf>
    <xf numFmtId="0" fontId="25" fillId="0" borderId="16" xfId="42" applyFont="1" applyFill="1" applyBorder="1" applyAlignment="1" applyProtection="1">
      <alignment horizontal="left" vertical="top" wrapText="1"/>
    </xf>
    <xf numFmtId="0" fontId="33" fillId="39" borderId="16" xfId="42" applyFont="1" applyFill="1" applyBorder="1" applyAlignment="1">
      <alignment horizontal="center" vertical="center" wrapText="1"/>
    </xf>
    <xf numFmtId="0" fontId="33" fillId="39" borderId="17" xfId="42" applyFont="1" applyFill="1" applyBorder="1" applyAlignment="1">
      <alignment horizontal="center" vertical="center" wrapText="1"/>
    </xf>
    <xf numFmtId="0" fontId="33" fillId="39" borderId="18" xfId="42" applyFont="1" applyFill="1" applyBorder="1" applyAlignment="1">
      <alignment horizontal="center" vertical="center" wrapText="1"/>
    </xf>
    <xf numFmtId="0" fontId="26" fillId="36" borderId="16" xfId="42" applyFont="1" applyFill="1" applyBorder="1" applyAlignment="1">
      <alignment horizontal="left" vertical="center" wrapText="1"/>
    </xf>
    <xf numFmtId="0" fontId="26" fillId="36" borderId="17" xfId="42" applyFont="1" applyFill="1" applyBorder="1" applyAlignment="1">
      <alignment horizontal="left" vertical="center" wrapText="1"/>
    </xf>
    <xf numFmtId="0" fontId="26" fillId="0" borderId="10" xfId="42" applyFont="1" applyBorder="1" applyAlignment="1">
      <alignment horizontal="center" vertical="center" wrapText="1"/>
    </xf>
    <xf numFmtId="0" fontId="52" fillId="0" borderId="16" xfId="42" applyFont="1" applyBorder="1" applyAlignment="1">
      <alignment horizontal="center" vertical="center"/>
    </xf>
    <xf numFmtId="0" fontId="52" fillId="0" borderId="17" xfId="42" applyFont="1" applyBorder="1" applyAlignment="1">
      <alignment horizontal="center" vertical="center"/>
    </xf>
    <xf numFmtId="0" fontId="52" fillId="0" borderId="18" xfId="42" applyFont="1" applyBorder="1" applyAlignment="1">
      <alignment horizontal="center" vertical="center"/>
    </xf>
    <xf numFmtId="0" fontId="53" fillId="0" borderId="0" xfId="42" applyFont="1" applyAlignment="1">
      <alignment horizontal="center" vertical="center"/>
    </xf>
    <xf numFmtId="0" fontId="54" fillId="0" borderId="0" xfId="42" applyFont="1" applyAlignment="1">
      <alignment horizontal="center" vertical="center"/>
    </xf>
    <xf numFmtId="0" fontId="21" fillId="0" borderId="0" xfId="44" applyBorder="1" applyAlignment="1" applyProtection="1">
      <alignment horizontal="left" vertical="center" wrapText="1"/>
    </xf>
    <xf numFmtId="0" fontId="52" fillId="0" borderId="16" xfId="42" applyFont="1" applyBorder="1" applyAlignment="1">
      <alignment horizontal="left" vertical="center" wrapText="1"/>
    </xf>
    <xf numFmtId="0" fontId="52" fillId="0" borderId="18" xfId="42" applyFont="1" applyBorder="1" applyAlignment="1">
      <alignment horizontal="left" vertical="center" wrapText="1"/>
    </xf>
    <xf numFmtId="0" fontId="47" fillId="0" borderId="0" xfId="42" applyFont="1" applyAlignment="1">
      <alignment horizontal="left" vertical="center" wrapText="1"/>
    </xf>
    <xf numFmtId="0" fontId="27" fillId="0" borderId="0" xfId="42" applyFont="1" applyAlignment="1">
      <alignment horizontal="center" vertical="center"/>
    </xf>
    <xf numFmtId="0" fontId="50" fillId="41" borderId="11" xfId="42" applyFont="1" applyFill="1" applyBorder="1" applyAlignment="1">
      <alignment horizontal="left" vertical="center" wrapText="1"/>
    </xf>
    <xf numFmtId="0" fontId="50" fillId="41" borderId="13" xfId="42" applyFont="1" applyFill="1" applyBorder="1" applyAlignment="1">
      <alignment horizontal="left" vertical="center" wrapText="1"/>
    </xf>
    <xf numFmtId="0" fontId="50" fillId="41" borderId="12" xfId="42" applyFont="1" applyFill="1" applyBorder="1" applyAlignment="1">
      <alignment horizontal="left" vertical="center" wrapText="1"/>
    </xf>
    <xf numFmtId="0" fontId="26" fillId="0" borderId="23" xfId="42" applyFont="1" applyBorder="1" applyAlignment="1">
      <alignment horizontal="left" vertical="center" wrapText="1"/>
    </xf>
    <xf numFmtId="0" fontId="26" fillId="0" borderId="0" xfId="42" applyFont="1" applyAlignment="1">
      <alignment horizontal="left" vertical="center" wrapText="1"/>
    </xf>
    <xf numFmtId="0" fontId="26" fillId="0" borderId="15" xfId="42" applyFont="1" applyBorder="1" applyAlignment="1">
      <alignment horizontal="left" vertical="center" wrapText="1"/>
    </xf>
    <xf numFmtId="0" fontId="26" fillId="0" borderId="20" xfId="42" applyFont="1" applyBorder="1" applyAlignment="1">
      <alignment horizontal="left" vertical="center" wrapText="1"/>
    </xf>
    <xf numFmtId="0" fontId="26" fillId="0" borderId="19" xfId="42" applyFont="1" applyBorder="1" applyAlignment="1">
      <alignment horizontal="left" vertical="center" wrapText="1"/>
    </xf>
    <xf numFmtId="0" fontId="26" fillId="0" borderId="21" xfId="42" applyFont="1" applyBorder="1" applyAlignment="1">
      <alignment horizontal="left" vertical="center" wrapText="1"/>
    </xf>
    <xf numFmtId="0" fontId="51" fillId="40" borderId="14" xfId="42" applyFont="1" applyFill="1" applyBorder="1" applyAlignment="1">
      <alignment horizontal="center" vertical="center" textRotation="90"/>
    </xf>
    <xf numFmtId="0" fontId="51" fillId="40" borderId="22" xfId="42" applyFont="1" applyFill="1" applyBorder="1" applyAlignment="1">
      <alignment horizontal="center" vertical="center" textRotation="90"/>
    </xf>
    <xf numFmtId="0" fontId="51" fillId="40" borderId="24" xfId="42" applyFont="1" applyFill="1" applyBorder="1" applyAlignment="1">
      <alignment horizontal="center" vertical="center" textRotation="90"/>
    </xf>
    <xf numFmtId="0" fontId="51" fillId="39" borderId="16" xfId="42" applyFont="1" applyFill="1" applyBorder="1" applyAlignment="1">
      <alignment horizontal="center" vertical="center"/>
    </xf>
    <xf numFmtId="0" fontId="51" fillId="39" borderId="17" xfId="42" applyFont="1" applyFill="1" applyBorder="1" applyAlignment="1">
      <alignment horizontal="center" vertical="center"/>
    </xf>
    <xf numFmtId="0" fontId="51" fillId="39" borderId="18" xfId="42" applyFont="1" applyFill="1" applyBorder="1" applyAlignment="1">
      <alignment horizontal="center" vertical="center"/>
    </xf>
    <xf numFmtId="0" fontId="52" fillId="35" borderId="16" xfId="42" applyFont="1" applyFill="1" applyBorder="1" applyAlignment="1">
      <alignment horizontal="center" vertical="center"/>
    </xf>
    <xf numFmtId="0" fontId="52" fillId="35" borderId="18" xfId="42" applyFont="1" applyFill="1" applyBorder="1" applyAlignment="1">
      <alignment horizontal="center" vertical="center"/>
    </xf>
    <xf numFmtId="0" fontId="52" fillId="35" borderId="17" xfId="42" applyFont="1" applyFill="1" applyBorder="1" applyAlignment="1">
      <alignment horizontal="center" vertical="center"/>
    </xf>
    <xf numFmtId="10" fontId="26" fillId="42" borderId="10" xfId="43" applyNumberFormat="1" applyFont="1" applyFill="1" applyBorder="1" applyAlignment="1" applyProtection="1">
      <alignment horizontal="center" vertical="center"/>
      <protection locked="0"/>
    </xf>
    <xf numFmtId="166" fontId="26" fillId="36" borderId="10" xfId="43" applyNumberFormat="1" applyFont="1" applyFill="1" applyBorder="1" applyAlignment="1" applyProtection="1">
      <alignment horizontal="center" vertical="center" wrapText="1"/>
    </xf>
    <xf numFmtId="0" fontId="26" fillId="36" borderId="10" xfId="0" applyFont="1" applyFill="1" applyBorder="1" applyAlignment="1">
      <alignment horizontal="center" vertical="center" wrapText="1"/>
    </xf>
    <xf numFmtId="0" fontId="26" fillId="0" borderId="11" xfId="42" applyFont="1" applyBorder="1" applyAlignment="1">
      <alignment horizontal="center" vertical="center" wrapText="1"/>
    </xf>
    <xf numFmtId="0" fontId="26" fillId="0" borderId="12" xfId="42" applyFont="1" applyBorder="1" applyAlignment="1">
      <alignment horizontal="center" vertical="center" wrapText="1"/>
    </xf>
    <xf numFmtId="0" fontId="26" fillId="0" borderId="23" xfId="42" applyFont="1" applyBorder="1" applyAlignment="1">
      <alignment horizontal="center" vertical="center" wrapText="1"/>
    </xf>
    <xf numFmtId="0" fontId="26" fillId="0" borderId="15" xfId="42" applyFont="1" applyBorder="1" applyAlignment="1">
      <alignment horizontal="center" vertical="center" wrapText="1"/>
    </xf>
    <xf numFmtId="0" fontId="26" fillId="0" borderId="20" xfId="42" applyFont="1" applyBorder="1" applyAlignment="1">
      <alignment horizontal="center" vertical="center" wrapText="1"/>
    </xf>
    <xf numFmtId="0" fontId="26" fillId="0" borderId="21" xfId="42" applyFont="1" applyBorder="1" applyAlignment="1">
      <alignment horizontal="center" vertical="center" wrapText="1"/>
    </xf>
    <xf numFmtId="10" fontId="26" fillId="42" borderId="14" xfId="43" applyNumberFormat="1" applyFont="1" applyFill="1" applyBorder="1" applyAlignment="1" applyProtection="1">
      <alignment horizontal="center" vertical="center"/>
      <protection locked="0"/>
    </xf>
    <xf numFmtId="10" fontId="26" fillId="42" borderId="22" xfId="43" applyNumberFormat="1" applyFont="1" applyFill="1" applyBorder="1" applyAlignment="1" applyProtection="1">
      <alignment horizontal="center" vertical="center"/>
      <protection locked="0"/>
    </xf>
    <xf numFmtId="10" fontId="26" fillId="42" borderId="24" xfId="43" applyNumberFormat="1" applyFont="1" applyFill="1" applyBorder="1" applyAlignment="1" applyProtection="1">
      <alignment horizontal="center" vertical="center"/>
      <protection locked="0"/>
    </xf>
    <xf numFmtId="166" fontId="26" fillId="36" borderId="16" xfId="43" applyNumberFormat="1" applyFont="1" applyFill="1" applyBorder="1" applyAlignment="1" applyProtection="1">
      <alignment horizontal="center" vertical="center" wrapText="1"/>
    </xf>
    <xf numFmtId="166" fontId="26" fillId="36" borderId="17" xfId="43" applyNumberFormat="1" applyFont="1" applyFill="1" applyBorder="1" applyAlignment="1" applyProtection="1">
      <alignment horizontal="center" vertical="center" wrapText="1"/>
    </xf>
    <xf numFmtId="166" fontId="26" fillId="36" borderId="18" xfId="43" applyNumberFormat="1" applyFont="1" applyFill="1" applyBorder="1" applyAlignment="1" applyProtection="1">
      <alignment horizontal="center" vertical="center" wrapText="1"/>
    </xf>
    <xf numFmtId="0" fontId="26" fillId="36" borderId="16" xfId="0" applyFont="1" applyFill="1" applyBorder="1" applyAlignment="1">
      <alignment horizontal="center" vertical="center" wrapText="1"/>
    </xf>
    <xf numFmtId="0" fontId="26" fillId="36" borderId="17" xfId="0" applyFont="1" applyFill="1" applyBorder="1" applyAlignment="1">
      <alignment horizontal="center" vertical="center" wrapText="1"/>
    </xf>
    <xf numFmtId="0" fontId="26" fillId="36" borderId="18" xfId="0" applyFont="1" applyFill="1" applyBorder="1" applyAlignment="1">
      <alignment horizontal="center" vertical="center" wrapText="1"/>
    </xf>
    <xf numFmtId="0" fontId="55" fillId="0" borderId="0" xfId="0" applyFont="1" applyAlignment="1">
      <alignment horizontal="center" vertical="center" wrapText="1"/>
    </xf>
    <xf numFmtId="0" fontId="55" fillId="0" borderId="0" xfId="0" applyFont="1" applyAlignment="1">
      <alignment horizontal="center" vertical="center"/>
    </xf>
    <xf numFmtId="0" fontId="57" fillId="0" borderId="0" xfId="0" applyFont="1" applyAlignment="1">
      <alignment horizontal="left" vertical="center" wrapText="1"/>
    </xf>
    <xf numFmtId="0" fontId="58" fillId="41" borderId="10" xfId="0" applyFont="1" applyFill="1" applyBorder="1" applyAlignment="1">
      <alignment horizontal="center" vertical="center" wrapText="1"/>
    </xf>
    <xf numFmtId="0" fontId="59" fillId="41" borderId="10" xfId="0" applyFont="1" applyFill="1" applyBorder="1" applyAlignment="1">
      <alignment horizontal="center" vertical="center" wrapText="1"/>
    </xf>
    <xf numFmtId="0" fontId="25" fillId="0" borderId="0" xfId="42" applyFont="1" applyAlignment="1" applyProtection="1">
      <alignment horizontal="center"/>
    </xf>
    <xf numFmtId="0" fontId="45" fillId="0" borderId="0" xfId="42" applyFont="1" applyAlignment="1" applyProtection="1">
      <alignment horizontal="center"/>
    </xf>
    <xf numFmtId="0" fontId="26" fillId="0" borderId="23" xfId="42" applyFont="1" applyBorder="1" applyAlignment="1" applyProtection="1">
      <alignment horizontal="left" vertical="top" wrapText="1"/>
    </xf>
    <xf numFmtId="0" fontId="26" fillId="0" borderId="0" xfId="42" applyFont="1" applyBorder="1" applyAlignment="1" applyProtection="1">
      <alignment horizontal="left" vertical="top" wrapText="1"/>
    </xf>
    <xf numFmtId="0" fontId="26" fillId="0" borderId="15" xfId="42" applyFont="1" applyBorder="1" applyAlignment="1" applyProtection="1">
      <alignment horizontal="left" vertical="top" wrapText="1"/>
    </xf>
    <xf numFmtId="0" fontId="26" fillId="0" borderId="23" xfId="42" applyFont="1" applyBorder="1" applyAlignment="1" applyProtection="1">
      <alignment horizontal="left" vertical="top"/>
    </xf>
    <xf numFmtId="0" fontId="26" fillId="0" borderId="0" xfId="42" applyFont="1" applyBorder="1" applyAlignment="1" applyProtection="1">
      <alignment horizontal="left" vertical="top"/>
    </xf>
    <xf numFmtId="0" fontId="26" fillId="0" borderId="15" xfId="42" applyFont="1" applyBorder="1" applyAlignment="1" applyProtection="1">
      <alignment horizontal="left" vertical="top"/>
    </xf>
    <xf numFmtId="0" fontId="51" fillId="41" borderId="11" xfId="42" applyFont="1" applyFill="1" applyBorder="1" applyAlignment="1" applyProtection="1">
      <alignment horizontal="center" vertical="center"/>
    </xf>
    <xf numFmtId="0" fontId="51" fillId="41" borderId="13" xfId="42" applyFont="1" applyFill="1" applyBorder="1" applyAlignment="1" applyProtection="1">
      <alignment horizontal="center" vertical="center"/>
    </xf>
    <xf numFmtId="0" fontId="51" fillId="41" borderId="12" xfId="42" applyFont="1" applyFill="1" applyBorder="1" applyAlignment="1" applyProtection="1">
      <alignment horizontal="center" vertical="center"/>
    </xf>
    <xf numFmtId="0" fontId="25" fillId="0" borderId="23" xfId="42" applyFont="1" applyBorder="1" applyAlignment="1" applyProtection="1">
      <alignment horizontal="left" wrapText="1"/>
    </xf>
    <xf numFmtId="0" fontId="25" fillId="0" borderId="0" xfId="42" applyFont="1" applyBorder="1" applyAlignment="1" applyProtection="1">
      <alignment horizontal="left" wrapText="1"/>
    </xf>
    <xf numFmtId="0" fontId="25" fillId="0" borderId="15" xfId="42" applyFont="1" applyBorder="1" applyAlignment="1" applyProtection="1">
      <alignment horizontal="left" wrapText="1"/>
    </xf>
    <xf numFmtId="10" fontId="25" fillId="35" borderId="14" xfId="43" applyNumberFormat="1" applyFont="1" applyFill="1" applyBorder="1" applyAlignment="1" applyProtection="1">
      <alignment horizontal="center" vertical="center"/>
    </xf>
    <xf numFmtId="10" fontId="25" fillId="35" borderId="24" xfId="43" applyNumberFormat="1" applyFont="1" applyFill="1" applyBorder="1" applyAlignment="1" applyProtection="1">
      <alignment horizontal="center" vertical="center"/>
    </xf>
    <xf numFmtId="10" fontId="25" fillId="35" borderId="10" xfId="43" applyNumberFormat="1" applyFont="1" applyFill="1" applyBorder="1" applyAlignment="1" applyProtection="1">
      <alignment horizontal="center" vertical="center" wrapText="1"/>
    </xf>
    <xf numFmtId="10" fontId="25" fillId="35" borderId="24" xfId="43" applyNumberFormat="1" applyFont="1" applyFill="1" applyBorder="1" applyAlignment="1" applyProtection="1">
      <alignment horizontal="center" vertical="center" wrapText="1"/>
    </xf>
    <xf numFmtId="0" fontId="50" fillId="41" borderId="19" xfId="0" applyFont="1" applyFill="1" applyBorder="1" applyAlignment="1">
      <alignment horizontal="center" vertical="center"/>
    </xf>
    <xf numFmtId="0" fontId="62" fillId="0" borderId="0" xfId="0" applyFont="1" applyAlignment="1">
      <alignment horizontal="center" vertical="center"/>
    </xf>
    <xf numFmtId="0" fontId="63" fillId="0" borderId="0" xfId="0" applyFont="1" applyAlignment="1">
      <alignment horizontal="left" vertical="center" wrapText="1"/>
    </xf>
    <xf numFmtId="0" fontId="61" fillId="0" borderId="0" xfId="0" applyFont="1" applyAlignment="1">
      <alignment horizontal="center" vertical="center" wrapText="1"/>
    </xf>
    <xf numFmtId="0" fontId="13" fillId="40" borderId="16" xfId="0" applyFont="1" applyFill="1" applyBorder="1" applyAlignment="1">
      <alignment horizontal="center" vertical="center"/>
    </xf>
    <xf numFmtId="0" fontId="13" fillId="40" borderId="17" xfId="0" applyFont="1" applyFill="1" applyBorder="1" applyAlignment="1">
      <alignment horizontal="center" vertical="center"/>
    </xf>
    <xf numFmtId="0" fontId="13" fillId="40" borderId="18" xfId="0" applyFont="1" applyFill="1" applyBorder="1" applyAlignment="1">
      <alignment horizontal="center" vertical="center"/>
    </xf>
    <xf numFmtId="0" fontId="25" fillId="0" borderId="0" xfId="42" applyFont="1" applyAlignment="1">
      <alignment horizontal="center"/>
    </xf>
    <xf numFmtId="0" fontId="65" fillId="41" borderId="11" xfId="0" applyFont="1" applyFill="1" applyBorder="1" applyAlignment="1">
      <alignment horizontal="center" vertical="center"/>
    </xf>
    <xf numFmtId="0" fontId="65" fillId="41" borderId="13" xfId="0" applyFont="1" applyFill="1" applyBorder="1" applyAlignment="1">
      <alignment horizontal="center" vertical="center"/>
    </xf>
    <xf numFmtId="0" fontId="65" fillId="41" borderId="12" xfId="0" applyFont="1" applyFill="1" applyBorder="1" applyAlignment="1">
      <alignment horizontal="center" vertical="center"/>
    </xf>
    <xf numFmtId="0" fontId="57" fillId="0" borderId="23" xfId="0" applyFont="1" applyBorder="1" applyAlignment="1">
      <alignment horizontal="left" vertical="center" wrapText="1"/>
    </xf>
    <xf numFmtId="0" fontId="57" fillId="0" borderId="15" xfId="0" applyFont="1" applyBorder="1" applyAlignment="1">
      <alignment horizontal="left" vertical="center" wrapText="1"/>
    </xf>
    <xf numFmtId="0" fontId="57" fillId="0" borderId="0" xfId="0" applyFont="1" applyBorder="1" applyAlignment="1">
      <alignment horizontal="left" vertical="center" wrapText="1"/>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4" builtinId="8"/>
    <cellStyle name="Input" xfId="9" builtinId="20" customBuiltin="1"/>
    <cellStyle name="Linked Cell" xfId="12" builtinId="24" customBuiltin="1"/>
    <cellStyle name="Neutral" xfId="8" builtinId="28" customBuiltin="1"/>
    <cellStyle name="Normal" xfId="0" builtinId="0"/>
    <cellStyle name="Normal 2" xfId="42" xr:uid="{00000000-0005-0000-0000-000026000000}"/>
    <cellStyle name="Note" xfId="15" builtinId="10" customBuiltin="1"/>
    <cellStyle name="Output" xfId="10" builtinId="21" customBuiltin="1"/>
    <cellStyle name="Percent" xfId="43" builtinId="5"/>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FF0066"/>
      <color rgb="FFFFFF99"/>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69055</xdr:colOff>
      <xdr:row>18</xdr:row>
      <xdr:rowOff>23811</xdr:rowOff>
    </xdr:from>
    <xdr:to>
      <xdr:col>0</xdr:col>
      <xdr:colOff>516730</xdr:colOff>
      <xdr:row>18</xdr:row>
      <xdr:rowOff>478490</xdr:rowOff>
    </xdr:to>
    <xdr:pic>
      <xdr:nvPicPr>
        <xdr:cNvPr id="2" name="Picture 2" descr="MCj0434805000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055" y="6488905"/>
          <a:ext cx="447675" cy="454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PCG Brand Colors">
  <a:themeElements>
    <a:clrScheme name="PCG Test">
      <a:dk1>
        <a:srgbClr val="3B3B3B"/>
      </a:dk1>
      <a:lt1>
        <a:srgbClr val="FFFFFF"/>
      </a:lt1>
      <a:dk2>
        <a:srgbClr val="051B3B"/>
      </a:dk2>
      <a:lt2>
        <a:srgbClr val="FFFFFF"/>
      </a:lt2>
      <a:accent1>
        <a:srgbClr val="0B3677"/>
      </a:accent1>
      <a:accent2>
        <a:srgbClr val="00A0CA"/>
      </a:accent2>
      <a:accent3>
        <a:srgbClr val="FAB81F"/>
      </a:accent3>
      <a:accent4>
        <a:srgbClr val="A11B7E"/>
      </a:accent4>
      <a:accent5>
        <a:srgbClr val="EE2346"/>
      </a:accent5>
      <a:accent6>
        <a:srgbClr val="00CC66"/>
      </a:accent6>
      <a:hlink>
        <a:srgbClr val="01C9FF"/>
      </a:hlink>
      <a:folHlink>
        <a:srgbClr val="5A6E8C"/>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PCG Brand Colors" id="{256BFA29-642B-4092-8BE6-9A0D249BAC2E}" vid="{9796ED2F-3F65-4403-98AB-3B19B2918FE3}"/>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healthportal.pcghealthservices.com/Public/appendix4.pdf" TargetMode="External"/><Relationship Id="rId2" Type="http://schemas.openxmlformats.org/officeDocument/2006/relationships/hyperlink" Target="https://healthportal.pcghealthservices.com/Public/appendix3.pdf" TargetMode="External"/><Relationship Id="rId1" Type="http://schemas.openxmlformats.org/officeDocument/2006/relationships/hyperlink" Target="https://healthportal.pcghealthservices.com/Public/appendix2.pdf"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P303"/>
  <sheetViews>
    <sheetView showGridLines="0" tabSelected="1" zoomScale="70" zoomScaleNormal="70" workbookViewId="0">
      <selection activeCell="O30" sqref="O30"/>
    </sheetView>
  </sheetViews>
  <sheetFormatPr defaultRowHeight="15.5" x14ac:dyDescent="0.35"/>
  <cols>
    <col min="1" max="1" width="11.5" style="3" customWidth="1"/>
    <col min="2" max="2" width="16.5" style="3" customWidth="1"/>
    <col min="3" max="3" width="25.75" style="3" customWidth="1"/>
    <col min="4" max="4" width="10.6640625" style="3" customWidth="1"/>
    <col min="5" max="5" width="11.58203125" style="3" customWidth="1"/>
    <col min="6" max="6" width="10.5" style="3" customWidth="1"/>
    <col min="7" max="7" width="6.9140625" style="3" customWidth="1"/>
    <col min="8" max="8" width="9.1640625" style="3" customWidth="1"/>
    <col min="9" max="9" width="8.1640625" style="3" customWidth="1"/>
    <col min="10" max="10" width="22.6640625" style="3" customWidth="1"/>
    <col min="11" max="12" width="10.6640625" style="3" customWidth="1"/>
    <col min="13" max="14" width="9.1640625" style="3" customWidth="1"/>
    <col min="15" max="15" width="17.9140625" style="3" customWidth="1"/>
    <col min="16" max="17" width="9.1640625" style="3" customWidth="1"/>
    <col min="18" max="250" width="8.4140625" style="3"/>
    <col min="251" max="251" width="10.58203125" style="3" customWidth="1"/>
    <col min="252" max="252" width="13.25" style="3" bestFit="1" customWidth="1"/>
    <col min="253" max="253" width="20.58203125" style="3" customWidth="1"/>
    <col min="254" max="254" width="9" style="3" customWidth="1"/>
    <col min="255" max="255" width="7.58203125" style="3" customWidth="1"/>
    <col min="256" max="256" width="9.6640625" style="3" customWidth="1"/>
    <col min="257" max="257" width="6.4140625" style="3" customWidth="1"/>
    <col min="258" max="258" width="8.4140625" style="3"/>
    <col min="259" max="259" width="7.5" style="3" customWidth="1"/>
    <col min="260" max="260" width="16.75" style="3" customWidth="1"/>
    <col min="261" max="261" width="10.83203125" style="3" customWidth="1"/>
    <col min="262" max="262" width="13" style="3" customWidth="1"/>
    <col min="263" max="506" width="8.4140625" style="3"/>
    <col min="507" max="507" width="10.58203125" style="3" customWidth="1"/>
    <col min="508" max="508" width="13.25" style="3" bestFit="1" customWidth="1"/>
    <col min="509" max="509" width="20.58203125" style="3" customWidth="1"/>
    <col min="510" max="510" width="9" style="3" customWidth="1"/>
    <col min="511" max="511" width="7.58203125" style="3" customWidth="1"/>
    <col min="512" max="512" width="9.6640625" style="3" customWidth="1"/>
    <col min="513" max="513" width="6.4140625" style="3" customWidth="1"/>
    <col min="514" max="514" width="8.4140625" style="3"/>
    <col min="515" max="515" width="7.5" style="3" customWidth="1"/>
    <col min="516" max="516" width="16.75" style="3" customWidth="1"/>
    <col min="517" max="517" width="10.83203125" style="3" customWidth="1"/>
    <col min="518" max="518" width="13" style="3" customWidth="1"/>
    <col min="519" max="762" width="8.4140625" style="3"/>
    <col min="763" max="763" width="10.58203125" style="3" customWidth="1"/>
    <col min="764" max="764" width="13.25" style="3" bestFit="1" customWidth="1"/>
    <col min="765" max="765" width="20.58203125" style="3" customWidth="1"/>
    <col min="766" max="766" width="9" style="3" customWidth="1"/>
    <col min="767" max="767" width="7.58203125" style="3" customWidth="1"/>
    <col min="768" max="768" width="9.6640625" style="3" customWidth="1"/>
    <col min="769" max="769" width="6.4140625" style="3" customWidth="1"/>
    <col min="770" max="770" width="8.4140625" style="3"/>
    <col min="771" max="771" width="7.5" style="3" customWidth="1"/>
    <col min="772" max="772" width="16.75" style="3" customWidth="1"/>
    <col min="773" max="773" width="10.83203125" style="3" customWidth="1"/>
    <col min="774" max="774" width="13" style="3" customWidth="1"/>
    <col min="775" max="1018" width="8.4140625" style="3"/>
    <col min="1019" max="1019" width="10.58203125" style="3" customWidth="1"/>
    <col min="1020" max="1020" width="13.25" style="3" bestFit="1" customWidth="1"/>
    <col min="1021" max="1021" width="20.58203125" style="3" customWidth="1"/>
    <col min="1022" max="1022" width="9" style="3" customWidth="1"/>
    <col min="1023" max="1023" width="7.58203125" style="3" customWidth="1"/>
    <col min="1024" max="1024" width="9.6640625" style="3" customWidth="1"/>
    <col min="1025" max="1025" width="6.4140625" style="3" customWidth="1"/>
    <col min="1026" max="1026" width="8.4140625" style="3"/>
    <col min="1027" max="1027" width="7.5" style="3" customWidth="1"/>
    <col min="1028" max="1028" width="16.75" style="3" customWidth="1"/>
    <col min="1029" max="1029" width="10.83203125" style="3" customWidth="1"/>
    <col min="1030" max="1030" width="13" style="3" customWidth="1"/>
    <col min="1031" max="1274" width="8.4140625" style="3"/>
    <col min="1275" max="1275" width="10.58203125" style="3" customWidth="1"/>
    <col min="1276" max="1276" width="13.25" style="3" bestFit="1" customWidth="1"/>
    <col min="1277" max="1277" width="20.58203125" style="3" customWidth="1"/>
    <col min="1278" max="1278" width="9" style="3" customWidth="1"/>
    <col min="1279" max="1279" width="7.58203125" style="3" customWidth="1"/>
    <col min="1280" max="1280" width="9.6640625" style="3" customWidth="1"/>
    <col min="1281" max="1281" width="6.4140625" style="3" customWidth="1"/>
    <col min="1282" max="1282" width="8.4140625" style="3"/>
    <col min="1283" max="1283" width="7.5" style="3" customWidth="1"/>
    <col min="1284" max="1284" width="16.75" style="3" customWidth="1"/>
    <col min="1285" max="1285" width="10.83203125" style="3" customWidth="1"/>
    <col min="1286" max="1286" width="13" style="3" customWidth="1"/>
    <col min="1287" max="1530" width="8.4140625" style="3"/>
    <col min="1531" max="1531" width="10.58203125" style="3" customWidth="1"/>
    <col min="1532" max="1532" width="13.25" style="3" bestFit="1" customWidth="1"/>
    <col min="1533" max="1533" width="20.58203125" style="3" customWidth="1"/>
    <col min="1534" max="1534" width="9" style="3" customWidth="1"/>
    <col min="1535" max="1535" width="7.58203125" style="3" customWidth="1"/>
    <col min="1536" max="1536" width="9.6640625" style="3" customWidth="1"/>
    <col min="1537" max="1537" width="6.4140625" style="3" customWidth="1"/>
    <col min="1538" max="1538" width="8.4140625" style="3"/>
    <col min="1539" max="1539" width="7.5" style="3" customWidth="1"/>
    <col min="1540" max="1540" width="16.75" style="3" customWidth="1"/>
    <col min="1541" max="1541" width="10.83203125" style="3" customWidth="1"/>
    <col min="1542" max="1542" width="13" style="3" customWidth="1"/>
    <col min="1543" max="1786" width="8.4140625" style="3"/>
    <col min="1787" max="1787" width="10.58203125" style="3" customWidth="1"/>
    <col min="1788" max="1788" width="13.25" style="3" bestFit="1" customWidth="1"/>
    <col min="1789" max="1789" width="20.58203125" style="3" customWidth="1"/>
    <col min="1790" max="1790" width="9" style="3" customWidth="1"/>
    <col min="1791" max="1791" width="7.58203125" style="3" customWidth="1"/>
    <col min="1792" max="1792" width="9.6640625" style="3" customWidth="1"/>
    <col min="1793" max="1793" width="6.4140625" style="3" customWidth="1"/>
    <col min="1794" max="1794" width="8.4140625" style="3"/>
    <col min="1795" max="1795" width="7.5" style="3" customWidth="1"/>
    <col min="1796" max="1796" width="16.75" style="3" customWidth="1"/>
    <col min="1797" max="1797" width="10.83203125" style="3" customWidth="1"/>
    <col min="1798" max="1798" width="13" style="3" customWidth="1"/>
    <col min="1799" max="2042" width="8.4140625" style="3"/>
    <col min="2043" max="2043" width="10.58203125" style="3" customWidth="1"/>
    <col min="2044" max="2044" width="13.25" style="3" bestFit="1" customWidth="1"/>
    <col min="2045" max="2045" width="20.58203125" style="3" customWidth="1"/>
    <col min="2046" max="2046" width="9" style="3" customWidth="1"/>
    <col min="2047" max="2047" width="7.58203125" style="3" customWidth="1"/>
    <col min="2048" max="2048" width="9.6640625" style="3" customWidth="1"/>
    <col min="2049" max="2049" width="6.4140625" style="3" customWidth="1"/>
    <col min="2050" max="2050" width="8.4140625" style="3"/>
    <col min="2051" max="2051" width="7.5" style="3" customWidth="1"/>
    <col min="2052" max="2052" width="16.75" style="3" customWidth="1"/>
    <col min="2053" max="2053" width="10.83203125" style="3" customWidth="1"/>
    <col min="2054" max="2054" width="13" style="3" customWidth="1"/>
    <col min="2055" max="2298" width="8.4140625" style="3"/>
    <col min="2299" max="2299" width="10.58203125" style="3" customWidth="1"/>
    <col min="2300" max="2300" width="13.25" style="3" bestFit="1" customWidth="1"/>
    <col min="2301" max="2301" width="20.58203125" style="3" customWidth="1"/>
    <col min="2302" max="2302" width="9" style="3" customWidth="1"/>
    <col min="2303" max="2303" width="7.58203125" style="3" customWidth="1"/>
    <col min="2304" max="2304" width="9.6640625" style="3" customWidth="1"/>
    <col min="2305" max="2305" width="6.4140625" style="3" customWidth="1"/>
    <col min="2306" max="2306" width="8.4140625" style="3"/>
    <col min="2307" max="2307" width="7.5" style="3" customWidth="1"/>
    <col min="2308" max="2308" width="16.75" style="3" customWidth="1"/>
    <col min="2309" max="2309" width="10.83203125" style="3" customWidth="1"/>
    <col min="2310" max="2310" width="13" style="3" customWidth="1"/>
    <col min="2311" max="2554" width="8.4140625" style="3"/>
    <col min="2555" max="2555" width="10.58203125" style="3" customWidth="1"/>
    <col min="2556" max="2556" width="13.25" style="3" bestFit="1" customWidth="1"/>
    <col min="2557" max="2557" width="20.58203125" style="3" customWidth="1"/>
    <col min="2558" max="2558" width="9" style="3" customWidth="1"/>
    <col min="2559" max="2559" width="7.58203125" style="3" customWidth="1"/>
    <col min="2560" max="2560" width="9.6640625" style="3" customWidth="1"/>
    <col min="2561" max="2561" width="6.4140625" style="3" customWidth="1"/>
    <col min="2562" max="2562" width="8.4140625" style="3"/>
    <col min="2563" max="2563" width="7.5" style="3" customWidth="1"/>
    <col min="2564" max="2564" width="16.75" style="3" customWidth="1"/>
    <col min="2565" max="2565" width="10.83203125" style="3" customWidth="1"/>
    <col min="2566" max="2566" width="13" style="3" customWidth="1"/>
    <col min="2567" max="2810" width="8.4140625" style="3"/>
    <col min="2811" max="2811" width="10.58203125" style="3" customWidth="1"/>
    <col min="2812" max="2812" width="13.25" style="3" bestFit="1" customWidth="1"/>
    <col min="2813" max="2813" width="20.58203125" style="3" customWidth="1"/>
    <col min="2814" max="2814" width="9" style="3" customWidth="1"/>
    <col min="2815" max="2815" width="7.58203125" style="3" customWidth="1"/>
    <col min="2816" max="2816" width="9.6640625" style="3" customWidth="1"/>
    <col min="2817" max="2817" width="6.4140625" style="3" customWidth="1"/>
    <col min="2818" max="2818" width="8.4140625" style="3"/>
    <col min="2819" max="2819" width="7.5" style="3" customWidth="1"/>
    <col min="2820" max="2820" width="16.75" style="3" customWidth="1"/>
    <col min="2821" max="2821" width="10.83203125" style="3" customWidth="1"/>
    <col min="2822" max="2822" width="13" style="3" customWidth="1"/>
    <col min="2823" max="3066" width="8.4140625" style="3"/>
    <col min="3067" max="3067" width="10.58203125" style="3" customWidth="1"/>
    <col min="3068" max="3068" width="13.25" style="3" bestFit="1" customWidth="1"/>
    <col min="3069" max="3069" width="20.58203125" style="3" customWidth="1"/>
    <col min="3070" max="3070" width="9" style="3" customWidth="1"/>
    <col min="3071" max="3071" width="7.58203125" style="3" customWidth="1"/>
    <col min="3072" max="3072" width="9.6640625" style="3" customWidth="1"/>
    <col min="3073" max="3073" width="6.4140625" style="3" customWidth="1"/>
    <col min="3074" max="3074" width="8.4140625" style="3"/>
    <col min="3075" max="3075" width="7.5" style="3" customWidth="1"/>
    <col min="3076" max="3076" width="16.75" style="3" customWidth="1"/>
    <col min="3077" max="3077" width="10.83203125" style="3" customWidth="1"/>
    <col min="3078" max="3078" width="13" style="3" customWidth="1"/>
    <col min="3079" max="3322" width="8.4140625" style="3"/>
    <col min="3323" max="3323" width="10.58203125" style="3" customWidth="1"/>
    <col min="3324" max="3324" width="13.25" style="3" bestFit="1" customWidth="1"/>
    <col min="3325" max="3325" width="20.58203125" style="3" customWidth="1"/>
    <col min="3326" max="3326" width="9" style="3" customWidth="1"/>
    <col min="3327" max="3327" width="7.58203125" style="3" customWidth="1"/>
    <col min="3328" max="3328" width="9.6640625" style="3" customWidth="1"/>
    <col min="3329" max="3329" width="6.4140625" style="3" customWidth="1"/>
    <col min="3330" max="3330" width="8.4140625" style="3"/>
    <col min="3331" max="3331" width="7.5" style="3" customWidth="1"/>
    <col min="3332" max="3332" width="16.75" style="3" customWidth="1"/>
    <col min="3333" max="3333" width="10.83203125" style="3" customWidth="1"/>
    <col min="3334" max="3334" width="13" style="3" customWidth="1"/>
    <col min="3335" max="3578" width="8.4140625" style="3"/>
    <col min="3579" max="3579" width="10.58203125" style="3" customWidth="1"/>
    <col min="3580" max="3580" width="13.25" style="3" bestFit="1" customWidth="1"/>
    <col min="3581" max="3581" width="20.58203125" style="3" customWidth="1"/>
    <col min="3582" max="3582" width="9" style="3" customWidth="1"/>
    <col min="3583" max="3583" width="7.58203125" style="3" customWidth="1"/>
    <col min="3584" max="3584" width="9.6640625" style="3" customWidth="1"/>
    <col min="3585" max="3585" width="6.4140625" style="3" customWidth="1"/>
    <col min="3586" max="3586" width="8.4140625" style="3"/>
    <col min="3587" max="3587" width="7.5" style="3" customWidth="1"/>
    <col min="3588" max="3588" width="16.75" style="3" customWidth="1"/>
    <col min="3589" max="3589" width="10.83203125" style="3" customWidth="1"/>
    <col min="3590" max="3590" width="13" style="3" customWidth="1"/>
    <col min="3591" max="3834" width="8.4140625" style="3"/>
    <col min="3835" max="3835" width="10.58203125" style="3" customWidth="1"/>
    <col min="3836" max="3836" width="13.25" style="3" bestFit="1" customWidth="1"/>
    <col min="3837" max="3837" width="20.58203125" style="3" customWidth="1"/>
    <col min="3838" max="3838" width="9" style="3" customWidth="1"/>
    <col min="3839" max="3839" width="7.58203125" style="3" customWidth="1"/>
    <col min="3840" max="3840" width="9.6640625" style="3" customWidth="1"/>
    <col min="3841" max="3841" width="6.4140625" style="3" customWidth="1"/>
    <col min="3842" max="3842" width="8.4140625" style="3"/>
    <col min="3843" max="3843" width="7.5" style="3" customWidth="1"/>
    <col min="3844" max="3844" width="16.75" style="3" customWidth="1"/>
    <col min="3845" max="3845" width="10.83203125" style="3" customWidth="1"/>
    <col min="3846" max="3846" width="13" style="3" customWidth="1"/>
    <col min="3847" max="4090" width="8.4140625" style="3"/>
    <col min="4091" max="4091" width="10.58203125" style="3" customWidth="1"/>
    <col min="4092" max="4092" width="13.25" style="3" bestFit="1" customWidth="1"/>
    <col min="4093" max="4093" width="20.58203125" style="3" customWidth="1"/>
    <col min="4094" max="4094" width="9" style="3" customWidth="1"/>
    <col min="4095" max="4095" width="7.58203125" style="3" customWidth="1"/>
    <col min="4096" max="4096" width="9.6640625" style="3" customWidth="1"/>
    <col min="4097" max="4097" width="6.4140625" style="3" customWidth="1"/>
    <col min="4098" max="4098" width="8.4140625" style="3"/>
    <col min="4099" max="4099" width="7.5" style="3" customWidth="1"/>
    <col min="4100" max="4100" width="16.75" style="3" customWidth="1"/>
    <col min="4101" max="4101" width="10.83203125" style="3" customWidth="1"/>
    <col min="4102" max="4102" width="13" style="3" customWidth="1"/>
    <col min="4103" max="4346" width="8.4140625" style="3"/>
    <col min="4347" max="4347" width="10.58203125" style="3" customWidth="1"/>
    <col min="4348" max="4348" width="13.25" style="3" bestFit="1" customWidth="1"/>
    <col min="4349" max="4349" width="20.58203125" style="3" customWidth="1"/>
    <col min="4350" max="4350" width="9" style="3" customWidth="1"/>
    <col min="4351" max="4351" width="7.58203125" style="3" customWidth="1"/>
    <col min="4352" max="4352" width="9.6640625" style="3" customWidth="1"/>
    <col min="4353" max="4353" width="6.4140625" style="3" customWidth="1"/>
    <col min="4354" max="4354" width="8.4140625" style="3"/>
    <col min="4355" max="4355" width="7.5" style="3" customWidth="1"/>
    <col min="4356" max="4356" width="16.75" style="3" customWidth="1"/>
    <col min="4357" max="4357" width="10.83203125" style="3" customWidth="1"/>
    <col min="4358" max="4358" width="13" style="3" customWidth="1"/>
    <col min="4359" max="4602" width="8.4140625" style="3"/>
    <col min="4603" max="4603" width="10.58203125" style="3" customWidth="1"/>
    <col min="4604" max="4604" width="13.25" style="3" bestFit="1" customWidth="1"/>
    <col min="4605" max="4605" width="20.58203125" style="3" customWidth="1"/>
    <col min="4606" max="4606" width="9" style="3" customWidth="1"/>
    <col min="4607" max="4607" width="7.58203125" style="3" customWidth="1"/>
    <col min="4608" max="4608" width="9.6640625" style="3" customWidth="1"/>
    <col min="4609" max="4609" width="6.4140625" style="3" customWidth="1"/>
    <col min="4610" max="4610" width="8.4140625" style="3"/>
    <col min="4611" max="4611" width="7.5" style="3" customWidth="1"/>
    <col min="4612" max="4612" width="16.75" style="3" customWidth="1"/>
    <col min="4613" max="4613" width="10.83203125" style="3" customWidth="1"/>
    <col min="4614" max="4614" width="13" style="3" customWidth="1"/>
    <col min="4615" max="4858" width="8.4140625" style="3"/>
    <col min="4859" max="4859" width="10.58203125" style="3" customWidth="1"/>
    <col min="4860" max="4860" width="13.25" style="3" bestFit="1" customWidth="1"/>
    <col min="4861" max="4861" width="20.58203125" style="3" customWidth="1"/>
    <col min="4862" max="4862" width="9" style="3" customWidth="1"/>
    <col min="4863" max="4863" width="7.58203125" style="3" customWidth="1"/>
    <col min="4864" max="4864" width="9.6640625" style="3" customWidth="1"/>
    <col min="4865" max="4865" width="6.4140625" style="3" customWidth="1"/>
    <col min="4866" max="4866" width="8.4140625" style="3"/>
    <col min="4867" max="4867" width="7.5" style="3" customWidth="1"/>
    <col min="4868" max="4868" width="16.75" style="3" customWidth="1"/>
    <col min="4869" max="4869" width="10.83203125" style="3" customWidth="1"/>
    <col min="4870" max="4870" width="13" style="3" customWidth="1"/>
    <col min="4871" max="5114" width="8.4140625" style="3"/>
    <col min="5115" max="5115" width="10.58203125" style="3" customWidth="1"/>
    <col min="5116" max="5116" width="13.25" style="3" bestFit="1" customWidth="1"/>
    <col min="5117" max="5117" width="20.58203125" style="3" customWidth="1"/>
    <col min="5118" max="5118" width="9" style="3" customWidth="1"/>
    <col min="5119" max="5119" width="7.58203125" style="3" customWidth="1"/>
    <col min="5120" max="5120" width="9.6640625" style="3" customWidth="1"/>
    <col min="5121" max="5121" width="6.4140625" style="3" customWidth="1"/>
    <col min="5122" max="5122" width="8.4140625" style="3"/>
    <col min="5123" max="5123" width="7.5" style="3" customWidth="1"/>
    <col min="5124" max="5124" width="16.75" style="3" customWidth="1"/>
    <col min="5125" max="5125" width="10.83203125" style="3" customWidth="1"/>
    <col min="5126" max="5126" width="13" style="3" customWidth="1"/>
    <col min="5127" max="5370" width="8.4140625" style="3"/>
    <col min="5371" max="5371" width="10.58203125" style="3" customWidth="1"/>
    <col min="5372" max="5372" width="13.25" style="3" bestFit="1" customWidth="1"/>
    <col min="5373" max="5373" width="20.58203125" style="3" customWidth="1"/>
    <col min="5374" max="5374" width="9" style="3" customWidth="1"/>
    <col min="5375" max="5375" width="7.58203125" style="3" customWidth="1"/>
    <col min="5376" max="5376" width="9.6640625" style="3" customWidth="1"/>
    <col min="5377" max="5377" width="6.4140625" style="3" customWidth="1"/>
    <col min="5378" max="5378" width="8.4140625" style="3"/>
    <col min="5379" max="5379" width="7.5" style="3" customWidth="1"/>
    <col min="5380" max="5380" width="16.75" style="3" customWidth="1"/>
    <col min="5381" max="5381" width="10.83203125" style="3" customWidth="1"/>
    <col min="5382" max="5382" width="13" style="3" customWidth="1"/>
    <col min="5383" max="5626" width="8.4140625" style="3"/>
    <col min="5627" max="5627" width="10.58203125" style="3" customWidth="1"/>
    <col min="5628" max="5628" width="13.25" style="3" bestFit="1" customWidth="1"/>
    <col min="5629" max="5629" width="20.58203125" style="3" customWidth="1"/>
    <col min="5630" max="5630" width="9" style="3" customWidth="1"/>
    <col min="5631" max="5631" width="7.58203125" style="3" customWidth="1"/>
    <col min="5632" max="5632" width="9.6640625" style="3" customWidth="1"/>
    <col min="5633" max="5633" width="6.4140625" style="3" customWidth="1"/>
    <col min="5634" max="5634" width="8.4140625" style="3"/>
    <col min="5635" max="5635" width="7.5" style="3" customWidth="1"/>
    <col min="5636" max="5636" width="16.75" style="3" customWidth="1"/>
    <col min="5637" max="5637" width="10.83203125" style="3" customWidth="1"/>
    <col min="5638" max="5638" width="13" style="3" customWidth="1"/>
    <col min="5639" max="5882" width="8.4140625" style="3"/>
    <col min="5883" max="5883" width="10.58203125" style="3" customWidth="1"/>
    <col min="5884" max="5884" width="13.25" style="3" bestFit="1" customWidth="1"/>
    <col min="5885" max="5885" width="20.58203125" style="3" customWidth="1"/>
    <col min="5886" max="5886" width="9" style="3" customWidth="1"/>
    <col min="5887" max="5887" width="7.58203125" style="3" customWidth="1"/>
    <col min="5888" max="5888" width="9.6640625" style="3" customWidth="1"/>
    <col min="5889" max="5889" width="6.4140625" style="3" customWidth="1"/>
    <col min="5890" max="5890" width="8.4140625" style="3"/>
    <col min="5891" max="5891" width="7.5" style="3" customWidth="1"/>
    <col min="5892" max="5892" width="16.75" style="3" customWidth="1"/>
    <col min="5893" max="5893" width="10.83203125" style="3" customWidth="1"/>
    <col min="5894" max="5894" width="13" style="3" customWidth="1"/>
    <col min="5895" max="6138" width="8.4140625" style="3"/>
    <col min="6139" max="6139" width="10.58203125" style="3" customWidth="1"/>
    <col min="6140" max="6140" width="13.25" style="3" bestFit="1" customWidth="1"/>
    <col min="6141" max="6141" width="20.58203125" style="3" customWidth="1"/>
    <col min="6142" max="6142" width="9" style="3" customWidth="1"/>
    <col min="6143" max="6143" width="7.58203125" style="3" customWidth="1"/>
    <col min="6144" max="6144" width="9.6640625" style="3" customWidth="1"/>
    <col min="6145" max="6145" width="6.4140625" style="3" customWidth="1"/>
    <col min="6146" max="6146" width="8.4140625" style="3"/>
    <col min="6147" max="6147" width="7.5" style="3" customWidth="1"/>
    <col min="6148" max="6148" width="16.75" style="3" customWidth="1"/>
    <col min="6149" max="6149" width="10.83203125" style="3" customWidth="1"/>
    <col min="6150" max="6150" width="13" style="3" customWidth="1"/>
    <col min="6151" max="6394" width="8.4140625" style="3"/>
    <col min="6395" max="6395" width="10.58203125" style="3" customWidth="1"/>
    <col min="6396" max="6396" width="13.25" style="3" bestFit="1" customWidth="1"/>
    <col min="6397" max="6397" width="20.58203125" style="3" customWidth="1"/>
    <col min="6398" max="6398" width="9" style="3" customWidth="1"/>
    <col min="6399" max="6399" width="7.58203125" style="3" customWidth="1"/>
    <col min="6400" max="6400" width="9.6640625" style="3" customWidth="1"/>
    <col min="6401" max="6401" width="6.4140625" style="3" customWidth="1"/>
    <col min="6402" max="6402" width="8.4140625" style="3"/>
    <col min="6403" max="6403" width="7.5" style="3" customWidth="1"/>
    <col min="6404" max="6404" width="16.75" style="3" customWidth="1"/>
    <col min="6405" max="6405" width="10.83203125" style="3" customWidth="1"/>
    <col min="6406" max="6406" width="13" style="3" customWidth="1"/>
    <col min="6407" max="6650" width="8.4140625" style="3"/>
    <col min="6651" max="6651" width="10.58203125" style="3" customWidth="1"/>
    <col min="6652" max="6652" width="13.25" style="3" bestFit="1" customWidth="1"/>
    <col min="6653" max="6653" width="20.58203125" style="3" customWidth="1"/>
    <col min="6654" max="6654" width="9" style="3" customWidth="1"/>
    <col min="6655" max="6655" width="7.58203125" style="3" customWidth="1"/>
    <col min="6656" max="6656" width="9.6640625" style="3" customWidth="1"/>
    <col min="6657" max="6657" width="6.4140625" style="3" customWidth="1"/>
    <col min="6658" max="6658" width="8.4140625" style="3"/>
    <col min="6659" max="6659" width="7.5" style="3" customWidth="1"/>
    <col min="6660" max="6660" width="16.75" style="3" customWidth="1"/>
    <col min="6661" max="6661" width="10.83203125" style="3" customWidth="1"/>
    <col min="6662" max="6662" width="13" style="3" customWidth="1"/>
    <col min="6663" max="6906" width="8.4140625" style="3"/>
    <col min="6907" max="6907" width="10.58203125" style="3" customWidth="1"/>
    <col min="6908" max="6908" width="13.25" style="3" bestFit="1" customWidth="1"/>
    <col min="6909" max="6909" width="20.58203125" style="3" customWidth="1"/>
    <col min="6910" max="6910" width="9" style="3" customWidth="1"/>
    <col min="6911" max="6911" width="7.58203125" style="3" customWidth="1"/>
    <col min="6912" max="6912" width="9.6640625" style="3" customWidth="1"/>
    <col min="6913" max="6913" width="6.4140625" style="3" customWidth="1"/>
    <col min="6914" max="6914" width="8.4140625" style="3"/>
    <col min="6915" max="6915" width="7.5" style="3" customWidth="1"/>
    <col min="6916" max="6916" width="16.75" style="3" customWidth="1"/>
    <col min="6917" max="6917" width="10.83203125" style="3" customWidth="1"/>
    <col min="6918" max="6918" width="13" style="3" customWidth="1"/>
    <col min="6919" max="7162" width="8.4140625" style="3"/>
    <col min="7163" max="7163" width="10.58203125" style="3" customWidth="1"/>
    <col min="7164" max="7164" width="13.25" style="3" bestFit="1" customWidth="1"/>
    <col min="7165" max="7165" width="20.58203125" style="3" customWidth="1"/>
    <col min="7166" max="7166" width="9" style="3" customWidth="1"/>
    <col min="7167" max="7167" width="7.58203125" style="3" customWidth="1"/>
    <col min="7168" max="7168" width="9.6640625" style="3" customWidth="1"/>
    <col min="7169" max="7169" width="6.4140625" style="3" customWidth="1"/>
    <col min="7170" max="7170" width="8.4140625" style="3"/>
    <col min="7171" max="7171" width="7.5" style="3" customWidth="1"/>
    <col min="7172" max="7172" width="16.75" style="3" customWidth="1"/>
    <col min="7173" max="7173" width="10.83203125" style="3" customWidth="1"/>
    <col min="7174" max="7174" width="13" style="3" customWidth="1"/>
    <col min="7175" max="7418" width="8.4140625" style="3"/>
    <col min="7419" max="7419" width="10.58203125" style="3" customWidth="1"/>
    <col min="7420" max="7420" width="13.25" style="3" bestFit="1" customWidth="1"/>
    <col min="7421" max="7421" width="20.58203125" style="3" customWidth="1"/>
    <col min="7422" max="7422" width="9" style="3" customWidth="1"/>
    <col min="7423" max="7423" width="7.58203125" style="3" customWidth="1"/>
    <col min="7424" max="7424" width="9.6640625" style="3" customWidth="1"/>
    <col min="7425" max="7425" width="6.4140625" style="3" customWidth="1"/>
    <col min="7426" max="7426" width="8.4140625" style="3"/>
    <col min="7427" max="7427" width="7.5" style="3" customWidth="1"/>
    <col min="7428" max="7428" width="16.75" style="3" customWidth="1"/>
    <col min="7429" max="7429" width="10.83203125" style="3" customWidth="1"/>
    <col min="7430" max="7430" width="13" style="3" customWidth="1"/>
    <col min="7431" max="7674" width="8.4140625" style="3"/>
    <col min="7675" max="7675" width="10.58203125" style="3" customWidth="1"/>
    <col min="7676" max="7676" width="13.25" style="3" bestFit="1" customWidth="1"/>
    <col min="7677" max="7677" width="20.58203125" style="3" customWidth="1"/>
    <col min="7678" max="7678" width="9" style="3" customWidth="1"/>
    <col min="7679" max="7679" width="7.58203125" style="3" customWidth="1"/>
    <col min="7680" max="7680" width="9.6640625" style="3" customWidth="1"/>
    <col min="7681" max="7681" width="6.4140625" style="3" customWidth="1"/>
    <col min="7682" max="7682" width="8.4140625" style="3"/>
    <col min="7683" max="7683" width="7.5" style="3" customWidth="1"/>
    <col min="7684" max="7684" width="16.75" style="3" customWidth="1"/>
    <col min="7685" max="7685" width="10.83203125" style="3" customWidth="1"/>
    <col min="7686" max="7686" width="13" style="3" customWidth="1"/>
    <col min="7687" max="7930" width="8.4140625" style="3"/>
    <col min="7931" max="7931" width="10.58203125" style="3" customWidth="1"/>
    <col min="7932" max="7932" width="13.25" style="3" bestFit="1" customWidth="1"/>
    <col min="7933" max="7933" width="20.58203125" style="3" customWidth="1"/>
    <col min="7934" max="7934" width="9" style="3" customWidth="1"/>
    <col min="7935" max="7935" width="7.58203125" style="3" customWidth="1"/>
    <col min="7936" max="7936" width="9.6640625" style="3" customWidth="1"/>
    <col min="7937" max="7937" width="6.4140625" style="3" customWidth="1"/>
    <col min="7938" max="7938" width="8.4140625" style="3"/>
    <col min="7939" max="7939" width="7.5" style="3" customWidth="1"/>
    <col min="7940" max="7940" width="16.75" style="3" customWidth="1"/>
    <col min="7941" max="7941" width="10.83203125" style="3" customWidth="1"/>
    <col min="7942" max="7942" width="13" style="3" customWidth="1"/>
    <col min="7943" max="8186" width="8.4140625" style="3"/>
    <col min="8187" max="8187" width="10.58203125" style="3" customWidth="1"/>
    <col min="8188" max="8188" width="13.25" style="3" bestFit="1" customWidth="1"/>
    <col min="8189" max="8189" width="20.58203125" style="3" customWidth="1"/>
    <col min="8190" max="8190" width="9" style="3" customWidth="1"/>
    <col min="8191" max="8191" width="7.58203125" style="3" customWidth="1"/>
    <col min="8192" max="8192" width="9.6640625" style="3" customWidth="1"/>
    <col min="8193" max="8193" width="6.4140625" style="3" customWidth="1"/>
    <col min="8194" max="8194" width="8.4140625" style="3"/>
    <col min="8195" max="8195" width="7.5" style="3" customWidth="1"/>
    <col min="8196" max="8196" width="16.75" style="3" customWidth="1"/>
    <col min="8197" max="8197" width="10.83203125" style="3" customWidth="1"/>
    <col min="8198" max="8198" width="13" style="3" customWidth="1"/>
    <col min="8199" max="8442" width="8.4140625" style="3"/>
    <col min="8443" max="8443" width="10.58203125" style="3" customWidth="1"/>
    <col min="8444" max="8444" width="13.25" style="3" bestFit="1" customWidth="1"/>
    <col min="8445" max="8445" width="20.58203125" style="3" customWidth="1"/>
    <col min="8446" max="8446" width="9" style="3" customWidth="1"/>
    <col min="8447" max="8447" width="7.58203125" style="3" customWidth="1"/>
    <col min="8448" max="8448" width="9.6640625" style="3" customWidth="1"/>
    <col min="8449" max="8449" width="6.4140625" style="3" customWidth="1"/>
    <col min="8450" max="8450" width="8.4140625" style="3"/>
    <col min="8451" max="8451" width="7.5" style="3" customWidth="1"/>
    <col min="8452" max="8452" width="16.75" style="3" customWidth="1"/>
    <col min="8453" max="8453" width="10.83203125" style="3" customWidth="1"/>
    <col min="8454" max="8454" width="13" style="3" customWidth="1"/>
    <col min="8455" max="8698" width="8.4140625" style="3"/>
    <col min="8699" max="8699" width="10.58203125" style="3" customWidth="1"/>
    <col min="8700" max="8700" width="13.25" style="3" bestFit="1" customWidth="1"/>
    <col min="8701" max="8701" width="20.58203125" style="3" customWidth="1"/>
    <col min="8702" max="8702" width="9" style="3" customWidth="1"/>
    <col min="8703" max="8703" width="7.58203125" style="3" customWidth="1"/>
    <col min="8704" max="8704" width="9.6640625" style="3" customWidth="1"/>
    <col min="8705" max="8705" width="6.4140625" style="3" customWidth="1"/>
    <col min="8706" max="8706" width="8.4140625" style="3"/>
    <col min="8707" max="8707" width="7.5" style="3" customWidth="1"/>
    <col min="8708" max="8708" width="16.75" style="3" customWidth="1"/>
    <col min="8709" max="8709" width="10.83203125" style="3" customWidth="1"/>
    <col min="8710" max="8710" width="13" style="3" customWidth="1"/>
    <col min="8711" max="8954" width="8.4140625" style="3"/>
    <col min="8955" max="8955" width="10.58203125" style="3" customWidth="1"/>
    <col min="8956" max="8956" width="13.25" style="3" bestFit="1" customWidth="1"/>
    <col min="8957" max="8957" width="20.58203125" style="3" customWidth="1"/>
    <col min="8958" max="8958" width="9" style="3" customWidth="1"/>
    <col min="8959" max="8959" width="7.58203125" style="3" customWidth="1"/>
    <col min="8960" max="8960" width="9.6640625" style="3" customWidth="1"/>
    <col min="8961" max="8961" width="6.4140625" style="3" customWidth="1"/>
    <col min="8962" max="8962" width="8.4140625" style="3"/>
    <col min="8963" max="8963" width="7.5" style="3" customWidth="1"/>
    <col min="8964" max="8964" width="16.75" style="3" customWidth="1"/>
    <col min="8965" max="8965" width="10.83203125" style="3" customWidth="1"/>
    <col min="8966" max="8966" width="13" style="3" customWidth="1"/>
    <col min="8967" max="9210" width="8.4140625" style="3"/>
    <col min="9211" max="9211" width="10.58203125" style="3" customWidth="1"/>
    <col min="9212" max="9212" width="13.25" style="3" bestFit="1" customWidth="1"/>
    <col min="9213" max="9213" width="20.58203125" style="3" customWidth="1"/>
    <col min="9214" max="9214" width="9" style="3" customWidth="1"/>
    <col min="9215" max="9215" width="7.58203125" style="3" customWidth="1"/>
    <col min="9216" max="9216" width="9.6640625" style="3" customWidth="1"/>
    <col min="9217" max="9217" width="6.4140625" style="3" customWidth="1"/>
    <col min="9218" max="9218" width="8.4140625" style="3"/>
    <col min="9219" max="9219" width="7.5" style="3" customWidth="1"/>
    <col min="9220" max="9220" width="16.75" style="3" customWidth="1"/>
    <col min="9221" max="9221" width="10.83203125" style="3" customWidth="1"/>
    <col min="9222" max="9222" width="13" style="3" customWidth="1"/>
    <col min="9223" max="9466" width="8.4140625" style="3"/>
    <col min="9467" max="9467" width="10.58203125" style="3" customWidth="1"/>
    <col min="9468" max="9468" width="13.25" style="3" bestFit="1" customWidth="1"/>
    <col min="9469" max="9469" width="20.58203125" style="3" customWidth="1"/>
    <col min="9470" max="9470" width="9" style="3" customWidth="1"/>
    <col min="9471" max="9471" width="7.58203125" style="3" customWidth="1"/>
    <col min="9472" max="9472" width="9.6640625" style="3" customWidth="1"/>
    <col min="9473" max="9473" width="6.4140625" style="3" customWidth="1"/>
    <col min="9474" max="9474" width="8.4140625" style="3"/>
    <col min="9475" max="9475" width="7.5" style="3" customWidth="1"/>
    <col min="9476" max="9476" width="16.75" style="3" customWidth="1"/>
    <col min="9477" max="9477" width="10.83203125" style="3" customWidth="1"/>
    <col min="9478" max="9478" width="13" style="3" customWidth="1"/>
    <col min="9479" max="9722" width="8.4140625" style="3"/>
    <col min="9723" max="9723" width="10.58203125" style="3" customWidth="1"/>
    <col min="9724" max="9724" width="13.25" style="3" bestFit="1" customWidth="1"/>
    <col min="9725" max="9725" width="20.58203125" style="3" customWidth="1"/>
    <col min="9726" max="9726" width="9" style="3" customWidth="1"/>
    <col min="9727" max="9727" width="7.58203125" style="3" customWidth="1"/>
    <col min="9728" max="9728" width="9.6640625" style="3" customWidth="1"/>
    <col min="9729" max="9729" width="6.4140625" style="3" customWidth="1"/>
    <col min="9730" max="9730" width="8.4140625" style="3"/>
    <col min="9731" max="9731" width="7.5" style="3" customWidth="1"/>
    <col min="9732" max="9732" width="16.75" style="3" customWidth="1"/>
    <col min="9733" max="9733" width="10.83203125" style="3" customWidth="1"/>
    <col min="9734" max="9734" width="13" style="3" customWidth="1"/>
    <col min="9735" max="9978" width="8.4140625" style="3"/>
    <col min="9979" max="9979" width="10.58203125" style="3" customWidth="1"/>
    <col min="9980" max="9980" width="13.25" style="3" bestFit="1" customWidth="1"/>
    <col min="9981" max="9981" width="20.58203125" style="3" customWidth="1"/>
    <col min="9982" max="9982" width="9" style="3" customWidth="1"/>
    <col min="9983" max="9983" width="7.58203125" style="3" customWidth="1"/>
    <col min="9984" max="9984" width="9.6640625" style="3" customWidth="1"/>
    <col min="9985" max="9985" width="6.4140625" style="3" customWidth="1"/>
    <col min="9986" max="9986" width="8.4140625" style="3"/>
    <col min="9987" max="9987" width="7.5" style="3" customWidth="1"/>
    <col min="9988" max="9988" width="16.75" style="3" customWidth="1"/>
    <col min="9989" max="9989" width="10.83203125" style="3" customWidth="1"/>
    <col min="9990" max="9990" width="13" style="3" customWidth="1"/>
    <col min="9991" max="10234" width="8.4140625" style="3"/>
    <col min="10235" max="10235" width="10.58203125" style="3" customWidth="1"/>
    <col min="10236" max="10236" width="13.25" style="3" bestFit="1" customWidth="1"/>
    <col min="10237" max="10237" width="20.58203125" style="3" customWidth="1"/>
    <col min="10238" max="10238" width="9" style="3" customWidth="1"/>
    <col min="10239" max="10239" width="7.58203125" style="3" customWidth="1"/>
    <col min="10240" max="10240" width="9.6640625" style="3" customWidth="1"/>
    <col min="10241" max="10241" width="6.4140625" style="3" customWidth="1"/>
    <col min="10242" max="10242" width="8.4140625" style="3"/>
    <col min="10243" max="10243" width="7.5" style="3" customWidth="1"/>
    <col min="10244" max="10244" width="16.75" style="3" customWidth="1"/>
    <col min="10245" max="10245" width="10.83203125" style="3" customWidth="1"/>
    <col min="10246" max="10246" width="13" style="3" customWidth="1"/>
    <col min="10247" max="10490" width="8.4140625" style="3"/>
    <col min="10491" max="10491" width="10.58203125" style="3" customWidth="1"/>
    <col min="10492" max="10492" width="13.25" style="3" bestFit="1" customWidth="1"/>
    <col min="10493" max="10493" width="20.58203125" style="3" customWidth="1"/>
    <col min="10494" max="10494" width="9" style="3" customWidth="1"/>
    <col min="10495" max="10495" width="7.58203125" style="3" customWidth="1"/>
    <col min="10496" max="10496" width="9.6640625" style="3" customWidth="1"/>
    <col min="10497" max="10497" width="6.4140625" style="3" customWidth="1"/>
    <col min="10498" max="10498" width="8.4140625" style="3"/>
    <col min="10499" max="10499" width="7.5" style="3" customWidth="1"/>
    <col min="10500" max="10500" width="16.75" style="3" customWidth="1"/>
    <col min="10501" max="10501" width="10.83203125" style="3" customWidth="1"/>
    <col min="10502" max="10502" width="13" style="3" customWidth="1"/>
    <col min="10503" max="10746" width="8.4140625" style="3"/>
    <col min="10747" max="10747" width="10.58203125" style="3" customWidth="1"/>
    <col min="10748" max="10748" width="13.25" style="3" bestFit="1" customWidth="1"/>
    <col min="10749" max="10749" width="20.58203125" style="3" customWidth="1"/>
    <col min="10750" max="10750" width="9" style="3" customWidth="1"/>
    <col min="10751" max="10751" width="7.58203125" style="3" customWidth="1"/>
    <col min="10752" max="10752" width="9.6640625" style="3" customWidth="1"/>
    <col min="10753" max="10753" width="6.4140625" style="3" customWidth="1"/>
    <col min="10754" max="10754" width="8.4140625" style="3"/>
    <col min="10755" max="10755" width="7.5" style="3" customWidth="1"/>
    <col min="10756" max="10756" width="16.75" style="3" customWidth="1"/>
    <col min="10757" max="10757" width="10.83203125" style="3" customWidth="1"/>
    <col min="10758" max="10758" width="13" style="3" customWidth="1"/>
    <col min="10759" max="11002" width="8.4140625" style="3"/>
    <col min="11003" max="11003" width="10.58203125" style="3" customWidth="1"/>
    <col min="11004" max="11004" width="13.25" style="3" bestFit="1" customWidth="1"/>
    <col min="11005" max="11005" width="20.58203125" style="3" customWidth="1"/>
    <col min="11006" max="11006" width="9" style="3" customWidth="1"/>
    <col min="11007" max="11007" width="7.58203125" style="3" customWidth="1"/>
    <col min="11008" max="11008" width="9.6640625" style="3" customWidth="1"/>
    <col min="11009" max="11009" width="6.4140625" style="3" customWidth="1"/>
    <col min="11010" max="11010" width="8.4140625" style="3"/>
    <col min="11011" max="11011" width="7.5" style="3" customWidth="1"/>
    <col min="11012" max="11012" width="16.75" style="3" customWidth="1"/>
    <col min="11013" max="11013" width="10.83203125" style="3" customWidth="1"/>
    <col min="11014" max="11014" width="13" style="3" customWidth="1"/>
    <col min="11015" max="11258" width="8.4140625" style="3"/>
    <col min="11259" max="11259" width="10.58203125" style="3" customWidth="1"/>
    <col min="11260" max="11260" width="13.25" style="3" bestFit="1" customWidth="1"/>
    <col min="11261" max="11261" width="20.58203125" style="3" customWidth="1"/>
    <col min="11262" max="11262" width="9" style="3" customWidth="1"/>
    <col min="11263" max="11263" width="7.58203125" style="3" customWidth="1"/>
    <col min="11264" max="11264" width="9.6640625" style="3" customWidth="1"/>
    <col min="11265" max="11265" width="6.4140625" style="3" customWidth="1"/>
    <col min="11266" max="11266" width="8.4140625" style="3"/>
    <col min="11267" max="11267" width="7.5" style="3" customWidth="1"/>
    <col min="11268" max="11268" width="16.75" style="3" customWidth="1"/>
    <col min="11269" max="11269" width="10.83203125" style="3" customWidth="1"/>
    <col min="11270" max="11270" width="13" style="3" customWidth="1"/>
    <col min="11271" max="11514" width="8.4140625" style="3"/>
    <col min="11515" max="11515" width="10.58203125" style="3" customWidth="1"/>
    <col min="11516" max="11516" width="13.25" style="3" bestFit="1" customWidth="1"/>
    <col min="11517" max="11517" width="20.58203125" style="3" customWidth="1"/>
    <col min="11518" max="11518" width="9" style="3" customWidth="1"/>
    <col min="11519" max="11519" width="7.58203125" style="3" customWidth="1"/>
    <col min="11520" max="11520" width="9.6640625" style="3" customWidth="1"/>
    <col min="11521" max="11521" width="6.4140625" style="3" customWidth="1"/>
    <col min="11522" max="11522" width="8.4140625" style="3"/>
    <col min="11523" max="11523" width="7.5" style="3" customWidth="1"/>
    <col min="11524" max="11524" width="16.75" style="3" customWidth="1"/>
    <col min="11525" max="11525" width="10.83203125" style="3" customWidth="1"/>
    <col min="11526" max="11526" width="13" style="3" customWidth="1"/>
    <col min="11527" max="11770" width="8.4140625" style="3"/>
    <col min="11771" max="11771" width="10.58203125" style="3" customWidth="1"/>
    <col min="11772" max="11772" width="13.25" style="3" bestFit="1" customWidth="1"/>
    <col min="11773" max="11773" width="20.58203125" style="3" customWidth="1"/>
    <col min="11774" max="11774" width="9" style="3" customWidth="1"/>
    <col min="11775" max="11775" width="7.58203125" style="3" customWidth="1"/>
    <col min="11776" max="11776" width="9.6640625" style="3" customWidth="1"/>
    <col min="11777" max="11777" width="6.4140625" style="3" customWidth="1"/>
    <col min="11778" max="11778" width="8.4140625" style="3"/>
    <col min="11779" max="11779" width="7.5" style="3" customWidth="1"/>
    <col min="11780" max="11780" width="16.75" style="3" customWidth="1"/>
    <col min="11781" max="11781" width="10.83203125" style="3" customWidth="1"/>
    <col min="11782" max="11782" width="13" style="3" customWidth="1"/>
    <col min="11783" max="12026" width="8.4140625" style="3"/>
    <col min="12027" max="12027" width="10.58203125" style="3" customWidth="1"/>
    <col min="12028" max="12028" width="13.25" style="3" bestFit="1" customWidth="1"/>
    <col min="12029" max="12029" width="20.58203125" style="3" customWidth="1"/>
    <col min="12030" max="12030" width="9" style="3" customWidth="1"/>
    <col min="12031" max="12031" width="7.58203125" style="3" customWidth="1"/>
    <col min="12032" max="12032" width="9.6640625" style="3" customWidth="1"/>
    <col min="12033" max="12033" width="6.4140625" style="3" customWidth="1"/>
    <col min="12034" max="12034" width="8.4140625" style="3"/>
    <col min="12035" max="12035" width="7.5" style="3" customWidth="1"/>
    <col min="12036" max="12036" width="16.75" style="3" customWidth="1"/>
    <col min="12037" max="12037" width="10.83203125" style="3" customWidth="1"/>
    <col min="12038" max="12038" width="13" style="3" customWidth="1"/>
    <col min="12039" max="12282" width="8.4140625" style="3"/>
    <col min="12283" max="12283" width="10.58203125" style="3" customWidth="1"/>
    <col min="12284" max="12284" width="13.25" style="3" bestFit="1" customWidth="1"/>
    <col min="12285" max="12285" width="20.58203125" style="3" customWidth="1"/>
    <col min="12286" max="12286" width="9" style="3" customWidth="1"/>
    <col min="12287" max="12287" width="7.58203125" style="3" customWidth="1"/>
    <col min="12288" max="12288" width="9.6640625" style="3" customWidth="1"/>
    <col min="12289" max="12289" width="6.4140625" style="3" customWidth="1"/>
    <col min="12290" max="12290" width="8.4140625" style="3"/>
    <col min="12291" max="12291" width="7.5" style="3" customWidth="1"/>
    <col min="12292" max="12292" width="16.75" style="3" customWidth="1"/>
    <col min="12293" max="12293" width="10.83203125" style="3" customWidth="1"/>
    <col min="12294" max="12294" width="13" style="3" customWidth="1"/>
    <col min="12295" max="12538" width="8.4140625" style="3"/>
    <col min="12539" max="12539" width="10.58203125" style="3" customWidth="1"/>
    <col min="12540" max="12540" width="13.25" style="3" bestFit="1" customWidth="1"/>
    <col min="12541" max="12541" width="20.58203125" style="3" customWidth="1"/>
    <col min="12542" max="12542" width="9" style="3" customWidth="1"/>
    <col min="12543" max="12543" width="7.58203125" style="3" customWidth="1"/>
    <col min="12544" max="12544" width="9.6640625" style="3" customWidth="1"/>
    <col min="12545" max="12545" width="6.4140625" style="3" customWidth="1"/>
    <col min="12546" max="12546" width="8.4140625" style="3"/>
    <col min="12547" max="12547" width="7.5" style="3" customWidth="1"/>
    <col min="12548" max="12548" width="16.75" style="3" customWidth="1"/>
    <col min="12549" max="12549" width="10.83203125" style="3" customWidth="1"/>
    <col min="12550" max="12550" width="13" style="3" customWidth="1"/>
    <col min="12551" max="12794" width="8.4140625" style="3"/>
    <col min="12795" max="12795" width="10.58203125" style="3" customWidth="1"/>
    <col min="12796" max="12796" width="13.25" style="3" bestFit="1" customWidth="1"/>
    <col min="12797" max="12797" width="20.58203125" style="3" customWidth="1"/>
    <col min="12798" max="12798" width="9" style="3" customWidth="1"/>
    <col min="12799" max="12799" width="7.58203125" style="3" customWidth="1"/>
    <col min="12800" max="12800" width="9.6640625" style="3" customWidth="1"/>
    <col min="12801" max="12801" width="6.4140625" style="3" customWidth="1"/>
    <col min="12802" max="12802" width="8.4140625" style="3"/>
    <col min="12803" max="12803" width="7.5" style="3" customWidth="1"/>
    <col min="12804" max="12804" width="16.75" style="3" customWidth="1"/>
    <col min="12805" max="12805" width="10.83203125" style="3" customWidth="1"/>
    <col min="12806" max="12806" width="13" style="3" customWidth="1"/>
    <col min="12807" max="13050" width="8.4140625" style="3"/>
    <col min="13051" max="13051" width="10.58203125" style="3" customWidth="1"/>
    <col min="13052" max="13052" width="13.25" style="3" bestFit="1" customWidth="1"/>
    <col min="13053" max="13053" width="20.58203125" style="3" customWidth="1"/>
    <col min="13054" max="13054" width="9" style="3" customWidth="1"/>
    <col min="13055" max="13055" width="7.58203125" style="3" customWidth="1"/>
    <col min="13056" max="13056" width="9.6640625" style="3" customWidth="1"/>
    <col min="13057" max="13057" width="6.4140625" style="3" customWidth="1"/>
    <col min="13058" max="13058" width="8.4140625" style="3"/>
    <col min="13059" max="13059" width="7.5" style="3" customWidth="1"/>
    <col min="13060" max="13060" width="16.75" style="3" customWidth="1"/>
    <col min="13061" max="13061" width="10.83203125" style="3" customWidth="1"/>
    <col min="13062" max="13062" width="13" style="3" customWidth="1"/>
    <col min="13063" max="13306" width="8.4140625" style="3"/>
    <col min="13307" max="13307" width="10.58203125" style="3" customWidth="1"/>
    <col min="13308" max="13308" width="13.25" style="3" bestFit="1" customWidth="1"/>
    <col min="13309" max="13309" width="20.58203125" style="3" customWidth="1"/>
    <col min="13310" max="13310" width="9" style="3" customWidth="1"/>
    <col min="13311" max="13311" width="7.58203125" style="3" customWidth="1"/>
    <col min="13312" max="13312" width="9.6640625" style="3" customWidth="1"/>
    <col min="13313" max="13313" width="6.4140625" style="3" customWidth="1"/>
    <col min="13314" max="13314" width="8.4140625" style="3"/>
    <col min="13315" max="13315" width="7.5" style="3" customWidth="1"/>
    <col min="13316" max="13316" width="16.75" style="3" customWidth="1"/>
    <col min="13317" max="13317" width="10.83203125" style="3" customWidth="1"/>
    <col min="13318" max="13318" width="13" style="3" customWidth="1"/>
    <col min="13319" max="13562" width="8.4140625" style="3"/>
    <col min="13563" max="13563" width="10.58203125" style="3" customWidth="1"/>
    <col min="13564" max="13564" width="13.25" style="3" bestFit="1" customWidth="1"/>
    <col min="13565" max="13565" width="20.58203125" style="3" customWidth="1"/>
    <col min="13566" max="13566" width="9" style="3" customWidth="1"/>
    <col min="13567" max="13567" width="7.58203125" style="3" customWidth="1"/>
    <col min="13568" max="13568" width="9.6640625" style="3" customWidth="1"/>
    <col min="13569" max="13569" width="6.4140625" style="3" customWidth="1"/>
    <col min="13570" max="13570" width="8.4140625" style="3"/>
    <col min="13571" max="13571" width="7.5" style="3" customWidth="1"/>
    <col min="13572" max="13572" width="16.75" style="3" customWidth="1"/>
    <col min="13573" max="13573" width="10.83203125" style="3" customWidth="1"/>
    <col min="13574" max="13574" width="13" style="3" customWidth="1"/>
    <col min="13575" max="13818" width="8.4140625" style="3"/>
    <col min="13819" max="13819" width="10.58203125" style="3" customWidth="1"/>
    <col min="13820" max="13820" width="13.25" style="3" bestFit="1" customWidth="1"/>
    <col min="13821" max="13821" width="20.58203125" style="3" customWidth="1"/>
    <col min="13822" max="13822" width="9" style="3" customWidth="1"/>
    <col min="13823" max="13823" width="7.58203125" style="3" customWidth="1"/>
    <col min="13824" max="13824" width="9.6640625" style="3" customWidth="1"/>
    <col min="13825" max="13825" width="6.4140625" style="3" customWidth="1"/>
    <col min="13826" max="13826" width="8.4140625" style="3"/>
    <col min="13827" max="13827" width="7.5" style="3" customWidth="1"/>
    <col min="13828" max="13828" width="16.75" style="3" customWidth="1"/>
    <col min="13829" max="13829" width="10.83203125" style="3" customWidth="1"/>
    <col min="13830" max="13830" width="13" style="3" customWidth="1"/>
    <col min="13831" max="14074" width="8.4140625" style="3"/>
    <col min="14075" max="14075" width="10.58203125" style="3" customWidth="1"/>
    <col min="14076" max="14076" width="13.25" style="3" bestFit="1" customWidth="1"/>
    <col min="14077" max="14077" width="20.58203125" style="3" customWidth="1"/>
    <col min="14078" max="14078" width="9" style="3" customWidth="1"/>
    <col min="14079" max="14079" width="7.58203125" style="3" customWidth="1"/>
    <col min="14080" max="14080" width="9.6640625" style="3" customWidth="1"/>
    <col min="14081" max="14081" width="6.4140625" style="3" customWidth="1"/>
    <col min="14082" max="14082" width="8.4140625" style="3"/>
    <col min="14083" max="14083" width="7.5" style="3" customWidth="1"/>
    <col min="14084" max="14084" width="16.75" style="3" customWidth="1"/>
    <col min="14085" max="14085" width="10.83203125" style="3" customWidth="1"/>
    <col min="14086" max="14086" width="13" style="3" customWidth="1"/>
    <col min="14087" max="14330" width="8.4140625" style="3"/>
    <col min="14331" max="14331" width="10.58203125" style="3" customWidth="1"/>
    <col min="14332" max="14332" width="13.25" style="3" bestFit="1" customWidth="1"/>
    <col min="14333" max="14333" width="20.58203125" style="3" customWidth="1"/>
    <col min="14334" max="14334" width="9" style="3" customWidth="1"/>
    <col min="14335" max="14335" width="7.58203125" style="3" customWidth="1"/>
    <col min="14336" max="14336" width="9.6640625" style="3" customWidth="1"/>
    <col min="14337" max="14337" width="6.4140625" style="3" customWidth="1"/>
    <col min="14338" max="14338" width="8.4140625" style="3"/>
    <col min="14339" max="14339" width="7.5" style="3" customWidth="1"/>
    <col min="14340" max="14340" width="16.75" style="3" customWidth="1"/>
    <col min="14341" max="14341" width="10.83203125" style="3" customWidth="1"/>
    <col min="14342" max="14342" width="13" style="3" customWidth="1"/>
    <col min="14343" max="14586" width="8.4140625" style="3"/>
    <col min="14587" max="14587" width="10.58203125" style="3" customWidth="1"/>
    <col min="14588" max="14588" width="13.25" style="3" bestFit="1" customWidth="1"/>
    <col min="14589" max="14589" width="20.58203125" style="3" customWidth="1"/>
    <col min="14590" max="14590" width="9" style="3" customWidth="1"/>
    <col min="14591" max="14591" width="7.58203125" style="3" customWidth="1"/>
    <col min="14592" max="14592" width="9.6640625" style="3" customWidth="1"/>
    <col min="14593" max="14593" width="6.4140625" style="3" customWidth="1"/>
    <col min="14594" max="14594" width="8.4140625" style="3"/>
    <col min="14595" max="14595" width="7.5" style="3" customWidth="1"/>
    <col min="14596" max="14596" width="16.75" style="3" customWidth="1"/>
    <col min="14597" max="14597" width="10.83203125" style="3" customWidth="1"/>
    <col min="14598" max="14598" width="13" style="3" customWidth="1"/>
    <col min="14599" max="14842" width="8.4140625" style="3"/>
    <col min="14843" max="14843" width="10.58203125" style="3" customWidth="1"/>
    <col min="14844" max="14844" width="13.25" style="3" bestFit="1" customWidth="1"/>
    <col min="14845" max="14845" width="20.58203125" style="3" customWidth="1"/>
    <col min="14846" max="14846" width="9" style="3" customWidth="1"/>
    <col min="14847" max="14847" width="7.58203125" style="3" customWidth="1"/>
    <col min="14848" max="14848" width="9.6640625" style="3" customWidth="1"/>
    <col min="14849" max="14849" width="6.4140625" style="3" customWidth="1"/>
    <col min="14850" max="14850" width="8.4140625" style="3"/>
    <col min="14851" max="14851" width="7.5" style="3" customWidth="1"/>
    <col min="14852" max="14852" width="16.75" style="3" customWidth="1"/>
    <col min="14853" max="14853" width="10.83203125" style="3" customWidth="1"/>
    <col min="14854" max="14854" width="13" style="3" customWidth="1"/>
    <col min="14855" max="15098" width="8.4140625" style="3"/>
    <col min="15099" max="15099" width="10.58203125" style="3" customWidth="1"/>
    <col min="15100" max="15100" width="13.25" style="3" bestFit="1" customWidth="1"/>
    <col min="15101" max="15101" width="20.58203125" style="3" customWidth="1"/>
    <col min="15102" max="15102" width="9" style="3" customWidth="1"/>
    <col min="15103" max="15103" width="7.58203125" style="3" customWidth="1"/>
    <col min="15104" max="15104" width="9.6640625" style="3" customWidth="1"/>
    <col min="15105" max="15105" width="6.4140625" style="3" customWidth="1"/>
    <col min="15106" max="15106" width="8.4140625" style="3"/>
    <col min="15107" max="15107" width="7.5" style="3" customWidth="1"/>
    <col min="15108" max="15108" width="16.75" style="3" customWidth="1"/>
    <col min="15109" max="15109" width="10.83203125" style="3" customWidth="1"/>
    <col min="15110" max="15110" width="13" style="3" customWidth="1"/>
    <col min="15111" max="15354" width="8.4140625" style="3"/>
    <col min="15355" max="15355" width="10.58203125" style="3" customWidth="1"/>
    <col min="15356" max="15356" width="13.25" style="3" bestFit="1" customWidth="1"/>
    <col min="15357" max="15357" width="20.58203125" style="3" customWidth="1"/>
    <col min="15358" max="15358" width="9" style="3" customWidth="1"/>
    <col min="15359" max="15359" width="7.58203125" style="3" customWidth="1"/>
    <col min="15360" max="15360" width="9.6640625" style="3" customWidth="1"/>
    <col min="15361" max="15361" width="6.4140625" style="3" customWidth="1"/>
    <col min="15362" max="15362" width="8.4140625" style="3"/>
    <col min="15363" max="15363" width="7.5" style="3" customWidth="1"/>
    <col min="15364" max="15364" width="16.75" style="3" customWidth="1"/>
    <col min="15365" max="15365" width="10.83203125" style="3" customWidth="1"/>
    <col min="15366" max="15366" width="13" style="3" customWidth="1"/>
    <col min="15367" max="15610" width="8.4140625" style="3"/>
    <col min="15611" max="15611" width="10.58203125" style="3" customWidth="1"/>
    <col min="15612" max="15612" width="13.25" style="3" bestFit="1" customWidth="1"/>
    <col min="15613" max="15613" width="20.58203125" style="3" customWidth="1"/>
    <col min="15614" max="15614" width="9" style="3" customWidth="1"/>
    <col min="15615" max="15615" width="7.58203125" style="3" customWidth="1"/>
    <col min="15616" max="15616" width="9.6640625" style="3" customWidth="1"/>
    <col min="15617" max="15617" width="6.4140625" style="3" customWidth="1"/>
    <col min="15618" max="15618" width="8.4140625" style="3"/>
    <col min="15619" max="15619" width="7.5" style="3" customWidth="1"/>
    <col min="15620" max="15620" width="16.75" style="3" customWidth="1"/>
    <col min="15621" max="15621" width="10.83203125" style="3" customWidth="1"/>
    <col min="15622" max="15622" width="13" style="3" customWidth="1"/>
    <col min="15623" max="15866" width="8.4140625" style="3"/>
    <col min="15867" max="15867" width="10.58203125" style="3" customWidth="1"/>
    <col min="15868" max="15868" width="13.25" style="3" bestFit="1" customWidth="1"/>
    <col min="15869" max="15869" width="20.58203125" style="3" customWidth="1"/>
    <col min="15870" max="15870" width="9" style="3" customWidth="1"/>
    <col min="15871" max="15871" width="7.58203125" style="3" customWidth="1"/>
    <col min="15872" max="15872" width="9.6640625" style="3" customWidth="1"/>
    <col min="15873" max="15873" width="6.4140625" style="3" customWidth="1"/>
    <col min="15874" max="15874" width="8.4140625" style="3"/>
    <col min="15875" max="15875" width="7.5" style="3" customWidth="1"/>
    <col min="15876" max="15876" width="16.75" style="3" customWidth="1"/>
    <col min="15877" max="15877" width="10.83203125" style="3" customWidth="1"/>
    <col min="15878" max="15878" width="13" style="3" customWidth="1"/>
    <col min="15879" max="16122" width="8.4140625" style="3"/>
    <col min="16123" max="16123" width="10.58203125" style="3" customWidth="1"/>
    <col min="16124" max="16124" width="13.25" style="3" bestFit="1" customWidth="1"/>
    <col min="16125" max="16125" width="20.58203125" style="3" customWidth="1"/>
    <col min="16126" max="16126" width="9" style="3" customWidth="1"/>
    <col min="16127" max="16127" width="7.58203125" style="3" customWidth="1"/>
    <col min="16128" max="16128" width="9.6640625" style="3" customWidth="1"/>
    <col min="16129" max="16129" width="6.4140625" style="3" customWidth="1"/>
    <col min="16130" max="16130" width="8.4140625" style="3"/>
    <col min="16131" max="16131" width="7.5" style="3" customWidth="1"/>
    <col min="16132" max="16132" width="16.75" style="3" customWidth="1"/>
    <col min="16133" max="16133" width="10.83203125" style="3" customWidth="1"/>
    <col min="16134" max="16134" width="13" style="3" customWidth="1"/>
    <col min="16135" max="16384" width="8.4140625" style="3"/>
  </cols>
  <sheetData>
    <row r="1" spans="1:16" x14ac:dyDescent="0.35">
      <c r="A1" s="290"/>
      <c r="B1" s="290"/>
      <c r="C1" s="184"/>
      <c r="D1" s="184"/>
      <c r="E1" s="184"/>
      <c r="F1" s="184"/>
      <c r="G1" s="184"/>
      <c r="H1" s="184"/>
      <c r="I1" s="184"/>
      <c r="J1" s="184"/>
      <c r="K1" s="184"/>
      <c r="L1" s="184"/>
    </row>
    <row r="2" spans="1:16" ht="20" x14ac:dyDescent="0.4">
      <c r="A2" s="291" t="s">
        <v>197</v>
      </c>
      <c r="B2" s="292"/>
      <c r="C2" s="293"/>
      <c r="D2" s="293"/>
      <c r="E2" s="293"/>
      <c r="F2" s="293"/>
      <c r="G2" s="293"/>
      <c r="H2" s="293"/>
      <c r="I2" s="293"/>
      <c r="J2" s="293"/>
      <c r="K2" s="293"/>
      <c r="L2" s="294"/>
    </row>
    <row r="3" spans="1:16" ht="18" x14ac:dyDescent="0.4">
      <c r="A3" s="295" t="s">
        <v>198</v>
      </c>
      <c r="B3" s="296"/>
      <c r="C3" s="297"/>
      <c r="D3" s="297"/>
      <c r="E3" s="297"/>
      <c r="F3" s="297"/>
      <c r="G3" s="297"/>
      <c r="H3" s="297"/>
      <c r="I3" s="297"/>
      <c r="J3" s="297"/>
      <c r="K3" s="297"/>
      <c r="L3" s="298"/>
    </row>
    <row r="4" spans="1:16" x14ac:dyDescent="0.35">
      <c r="A4" s="302" t="s">
        <v>84</v>
      </c>
      <c r="B4" s="302"/>
      <c r="C4" s="302"/>
      <c r="D4" s="299"/>
      <c r="E4" s="299"/>
      <c r="F4" s="299"/>
      <c r="G4" s="299"/>
      <c r="H4" s="299"/>
      <c r="I4" s="299"/>
      <c r="J4" s="299"/>
      <c r="K4" s="299"/>
      <c r="L4" s="299"/>
    </row>
    <row r="5" spans="1:16" x14ac:dyDescent="0.35">
      <c r="A5" s="302" t="s">
        <v>85</v>
      </c>
      <c r="B5" s="302"/>
      <c r="C5" s="302"/>
      <c r="D5" s="300"/>
      <c r="E5" s="300"/>
      <c r="F5" s="300"/>
      <c r="G5" s="300"/>
      <c r="H5" s="300"/>
      <c r="I5" s="300"/>
      <c r="J5" s="300"/>
      <c r="K5" s="300"/>
      <c r="L5" s="300"/>
    </row>
    <row r="6" spans="1:16" x14ac:dyDescent="0.35">
      <c r="A6" s="302" t="s">
        <v>87</v>
      </c>
      <c r="B6" s="302"/>
      <c r="C6" s="302"/>
      <c r="D6" s="299"/>
      <c r="E6" s="299"/>
      <c r="F6" s="299"/>
      <c r="G6" s="299"/>
      <c r="H6" s="299"/>
      <c r="I6" s="299"/>
      <c r="J6" s="299"/>
      <c r="K6" s="299"/>
      <c r="L6" s="299"/>
    </row>
    <row r="7" spans="1:16" x14ac:dyDescent="0.35">
      <c r="A7" s="302" t="s">
        <v>86</v>
      </c>
      <c r="B7" s="302"/>
      <c r="C7" s="302"/>
      <c r="D7" s="301"/>
      <c r="E7" s="301"/>
      <c r="F7" s="301"/>
      <c r="G7" s="301"/>
      <c r="H7" s="301"/>
      <c r="I7" s="301"/>
      <c r="J7" s="301"/>
      <c r="K7" s="301"/>
      <c r="L7" s="301"/>
    </row>
    <row r="8" spans="1:16" x14ac:dyDescent="0.35">
      <c r="A8" s="302" t="s">
        <v>107</v>
      </c>
      <c r="B8" s="302"/>
      <c r="C8" s="302"/>
      <c r="D8" s="299"/>
      <c r="E8" s="299"/>
      <c r="F8" s="299"/>
      <c r="G8" s="299"/>
      <c r="H8" s="299"/>
      <c r="I8" s="299"/>
      <c r="J8" s="299"/>
      <c r="K8" s="299"/>
      <c r="L8" s="299"/>
      <c r="P8" s="4"/>
    </row>
    <row r="9" spans="1:16" x14ac:dyDescent="0.35">
      <c r="A9" s="302" t="s">
        <v>0</v>
      </c>
      <c r="B9" s="302"/>
      <c r="C9" s="302"/>
      <c r="D9" s="299"/>
      <c r="E9" s="299"/>
      <c r="F9" s="299"/>
      <c r="G9" s="299"/>
      <c r="H9" s="299"/>
      <c r="I9" s="299"/>
      <c r="J9" s="299"/>
      <c r="K9" s="299"/>
      <c r="L9" s="299"/>
      <c r="P9" s="4"/>
    </row>
    <row r="10" spans="1:16" x14ac:dyDescent="0.35">
      <c r="A10" s="302" t="s">
        <v>88</v>
      </c>
      <c r="B10" s="302"/>
      <c r="C10" s="302"/>
      <c r="D10" s="301"/>
      <c r="E10" s="301"/>
      <c r="F10" s="301"/>
      <c r="G10" s="301"/>
      <c r="H10" s="301"/>
      <c r="I10" s="301"/>
      <c r="J10" s="301"/>
      <c r="K10" s="301"/>
      <c r="L10" s="301"/>
      <c r="P10" s="4"/>
    </row>
    <row r="11" spans="1:16" x14ac:dyDescent="0.35">
      <c r="A11" s="302" t="s">
        <v>1</v>
      </c>
      <c r="B11" s="302"/>
      <c r="C11" s="302"/>
      <c r="D11" s="304"/>
      <c r="E11" s="299"/>
      <c r="F11" s="299"/>
      <c r="G11" s="299"/>
      <c r="H11" s="299"/>
      <c r="I11" s="299"/>
      <c r="J11" s="299"/>
      <c r="K11" s="299"/>
      <c r="L11" s="299"/>
    </row>
    <row r="12" spans="1:16" x14ac:dyDescent="0.35">
      <c r="A12" s="303"/>
      <c r="B12" s="303"/>
      <c r="C12" s="303"/>
      <c r="D12" s="303"/>
      <c r="E12" s="303"/>
      <c r="F12" s="303"/>
      <c r="G12" s="303"/>
      <c r="H12" s="303"/>
      <c r="I12" s="303"/>
      <c r="J12" s="303"/>
      <c r="K12" s="303"/>
      <c r="L12" s="303"/>
    </row>
    <row r="13" spans="1:16" ht="18" x14ac:dyDescent="0.35">
      <c r="A13" s="261" t="s">
        <v>2</v>
      </c>
      <c r="B13" s="261"/>
      <c r="C13" s="262"/>
      <c r="D13" s="262"/>
      <c r="E13" s="262"/>
      <c r="F13" s="262"/>
      <c r="G13" s="262"/>
      <c r="H13" s="262"/>
      <c r="I13" s="262"/>
      <c r="J13" s="262"/>
      <c r="K13" s="262"/>
      <c r="L13" s="262"/>
    </row>
    <row r="14" spans="1:16" ht="15.5" customHeight="1" x14ac:dyDescent="0.35">
      <c r="A14" s="259" t="s">
        <v>91</v>
      </c>
      <c r="B14" s="259"/>
      <c r="C14" s="260"/>
      <c r="D14" s="260"/>
      <c r="E14" s="260"/>
      <c r="F14" s="259" t="s">
        <v>3</v>
      </c>
      <c r="G14" s="259"/>
      <c r="H14" s="259"/>
      <c r="I14" s="259"/>
      <c r="J14" s="259"/>
      <c r="K14" s="259"/>
      <c r="L14" s="259"/>
    </row>
    <row r="15" spans="1:16" ht="98.5" customHeight="1" x14ac:dyDescent="0.35">
      <c r="A15" s="255" t="s">
        <v>150</v>
      </c>
      <c r="B15" s="256"/>
      <c r="C15" s="256"/>
      <c r="D15" s="256"/>
      <c r="E15" s="257"/>
      <c r="F15" s="258" t="s">
        <v>151</v>
      </c>
      <c r="G15" s="258"/>
      <c r="H15" s="258"/>
      <c r="I15" s="258"/>
      <c r="J15" s="258"/>
      <c r="K15" s="258"/>
      <c r="L15" s="258"/>
    </row>
    <row r="16" spans="1:16" x14ac:dyDescent="0.35">
      <c r="A16" s="194" t="s">
        <v>90</v>
      </c>
      <c r="B16" s="194"/>
      <c r="C16" s="194"/>
      <c r="D16" s="194"/>
      <c r="E16" s="49"/>
      <c r="F16" s="195" t="s">
        <v>90</v>
      </c>
      <c r="G16" s="194"/>
      <c r="H16" s="194"/>
      <c r="I16" s="194"/>
      <c r="J16" s="194"/>
      <c r="K16" s="194"/>
      <c r="L16" s="49"/>
    </row>
    <row r="17" spans="1:12" ht="15.5" customHeight="1" x14ac:dyDescent="0.35">
      <c r="A17" s="259" t="s">
        <v>4</v>
      </c>
      <c r="B17" s="259"/>
      <c r="C17" s="260"/>
      <c r="D17" s="260"/>
      <c r="E17" s="260"/>
      <c r="F17" s="259" t="s">
        <v>4</v>
      </c>
      <c r="G17" s="259"/>
      <c r="H17" s="259"/>
      <c r="I17" s="260"/>
      <c r="J17" s="260"/>
      <c r="K17" s="260"/>
      <c r="L17" s="260"/>
    </row>
    <row r="18" spans="1:12" ht="169.5" customHeight="1" x14ac:dyDescent="0.35">
      <c r="A18" s="258" t="s">
        <v>5</v>
      </c>
      <c r="B18" s="258"/>
      <c r="C18" s="305"/>
      <c r="D18" s="305"/>
      <c r="E18" s="305"/>
      <c r="F18" s="258" t="s">
        <v>199</v>
      </c>
      <c r="G18" s="258"/>
      <c r="H18" s="258"/>
      <c r="I18" s="258"/>
      <c r="J18" s="258"/>
      <c r="K18" s="258"/>
      <c r="L18" s="258"/>
    </row>
    <row r="19" spans="1:12" s="5" customFormat="1" ht="39" customHeight="1" x14ac:dyDescent="0.35">
      <c r="A19" s="306" t="s">
        <v>96</v>
      </c>
      <c r="B19" s="307"/>
      <c r="C19" s="308"/>
      <c r="D19" s="308"/>
      <c r="E19" s="308"/>
      <c r="F19" s="308"/>
      <c r="G19" s="308"/>
      <c r="H19" s="308"/>
      <c r="I19" s="308"/>
      <c r="J19" s="308"/>
      <c r="K19" s="308"/>
      <c r="L19" s="309"/>
    </row>
    <row r="20" spans="1:12" s="5" customFormat="1" ht="15" customHeight="1" x14ac:dyDescent="0.3">
      <c r="A20" s="201"/>
      <c r="B20" s="201"/>
      <c r="C20" s="201"/>
      <c r="D20" s="201"/>
      <c r="E20" s="201"/>
      <c r="F20" s="201"/>
      <c r="G20" s="201"/>
      <c r="H20" s="201"/>
      <c r="I20" s="201"/>
      <c r="J20" s="201"/>
      <c r="K20" s="201"/>
      <c r="L20" s="201"/>
    </row>
    <row r="21" spans="1:12" ht="18" x14ac:dyDescent="0.35">
      <c r="A21" s="310" t="s">
        <v>200</v>
      </c>
      <c r="B21" s="311"/>
      <c r="C21" s="311"/>
      <c r="D21" s="311"/>
      <c r="E21" s="311"/>
      <c r="F21" s="311"/>
      <c r="G21" s="311"/>
      <c r="H21" s="311"/>
      <c r="I21" s="311"/>
      <c r="J21" s="311"/>
      <c r="K21" s="311"/>
      <c r="L21" s="312"/>
    </row>
    <row r="22" spans="1:12" x14ac:dyDescent="0.35">
      <c r="A22" s="318" t="s">
        <v>89</v>
      </c>
      <c r="B22" s="319"/>
      <c r="C22" s="319"/>
      <c r="D22" s="319"/>
      <c r="E22" s="319"/>
      <c r="F22" s="319"/>
      <c r="G22" s="319"/>
      <c r="H22" s="319"/>
      <c r="I22" s="319"/>
      <c r="J22" s="319"/>
      <c r="K22" s="319"/>
      <c r="L22" s="320"/>
    </row>
    <row r="23" spans="1:12" x14ac:dyDescent="0.35">
      <c r="A23" s="321"/>
      <c r="B23" s="322"/>
      <c r="C23" s="322"/>
      <c r="D23" s="322"/>
      <c r="E23" s="322"/>
      <c r="F23" s="322"/>
      <c r="G23" s="322"/>
      <c r="H23" s="322"/>
      <c r="I23" s="322"/>
      <c r="J23" s="322"/>
      <c r="K23" s="322"/>
      <c r="L23" s="323"/>
    </row>
    <row r="24" spans="1:12" x14ac:dyDescent="0.35">
      <c r="A24" s="200"/>
      <c r="B24" s="200"/>
      <c r="C24" s="200"/>
      <c r="D24" s="200"/>
      <c r="E24" s="200"/>
      <c r="F24" s="200"/>
      <c r="G24" s="200"/>
      <c r="H24" s="200"/>
      <c r="I24" s="200"/>
      <c r="J24" s="200"/>
      <c r="K24" s="200"/>
      <c r="L24" s="200"/>
    </row>
    <row r="25" spans="1:12" ht="15.75" customHeight="1" x14ac:dyDescent="0.35">
      <c r="A25" s="324" t="s">
        <v>108</v>
      </c>
      <c r="B25" s="325"/>
      <c r="C25" s="325"/>
      <c r="D25" s="325"/>
      <c r="E25" s="325"/>
      <c r="F25" s="325"/>
      <c r="G25" s="325"/>
      <c r="H25" s="325"/>
      <c r="I25" s="325"/>
      <c r="J25" s="325"/>
      <c r="K25" s="325"/>
      <c r="L25" s="326"/>
    </row>
    <row r="26" spans="1:12" ht="18.75" customHeight="1" x14ac:dyDescent="0.35">
      <c r="A26" s="327"/>
      <c r="B26" s="328"/>
      <c r="C26" s="328"/>
      <c r="D26" s="328"/>
      <c r="E26" s="328"/>
      <c r="F26" s="328"/>
      <c r="G26" s="328"/>
      <c r="H26" s="328"/>
      <c r="I26" s="328"/>
      <c r="J26" s="328"/>
      <c r="K26" s="328"/>
      <c r="L26" s="329"/>
    </row>
    <row r="27" spans="1:12" ht="66" customHeight="1" x14ac:dyDescent="0.35">
      <c r="A27" s="330" t="s">
        <v>106</v>
      </c>
      <c r="B27" s="331"/>
      <c r="C27" s="331"/>
      <c r="D27" s="331"/>
      <c r="E27" s="331"/>
      <c r="F27" s="331"/>
      <c r="G27" s="331"/>
      <c r="H27" s="331"/>
      <c r="I27" s="331"/>
      <c r="J27" s="331"/>
      <c r="K27" s="331"/>
      <c r="L27" s="332"/>
    </row>
    <row r="28" spans="1:12" x14ac:dyDescent="0.35">
      <c r="A28" s="199"/>
      <c r="B28" s="199"/>
      <c r="C28" s="199"/>
      <c r="D28" s="199"/>
      <c r="E28" s="199"/>
      <c r="F28" s="199"/>
      <c r="G28" s="199"/>
      <c r="H28" s="199"/>
      <c r="I28" s="199"/>
      <c r="J28" s="199"/>
      <c r="K28" s="199"/>
      <c r="L28" s="199"/>
    </row>
    <row r="29" spans="1:12" ht="18" x14ac:dyDescent="0.35">
      <c r="A29" s="310" t="s">
        <v>201</v>
      </c>
      <c r="B29" s="311"/>
      <c r="C29" s="311"/>
      <c r="D29" s="311"/>
      <c r="E29" s="311"/>
      <c r="F29" s="311"/>
      <c r="G29" s="311"/>
      <c r="H29" s="311"/>
      <c r="I29" s="311"/>
      <c r="J29" s="311"/>
      <c r="K29" s="311"/>
      <c r="L29" s="312"/>
    </row>
    <row r="30" spans="1:12" ht="227" customHeight="1" x14ac:dyDescent="0.35">
      <c r="A30" s="266" t="s">
        <v>363</v>
      </c>
      <c r="B30" s="333"/>
      <c r="C30" s="333"/>
      <c r="D30" s="333"/>
      <c r="E30" s="333"/>
      <c r="F30" s="333"/>
      <c r="G30" s="333"/>
      <c r="H30" s="333"/>
      <c r="I30" s="333"/>
      <c r="J30" s="333"/>
      <c r="K30" s="333"/>
      <c r="L30" s="333"/>
    </row>
    <row r="31" spans="1:12" ht="118" customHeight="1" x14ac:dyDescent="0.35">
      <c r="A31" s="316" t="s">
        <v>225</v>
      </c>
      <c r="B31" s="317"/>
      <c r="C31" s="317"/>
      <c r="D31" s="317"/>
      <c r="E31" s="317"/>
      <c r="F31" s="317"/>
      <c r="G31" s="317"/>
      <c r="H31" s="317"/>
      <c r="I31" s="317"/>
      <c r="J31" s="317"/>
      <c r="K31" s="317"/>
      <c r="L31" s="317"/>
    </row>
    <row r="32" spans="1:12" ht="41.15" customHeight="1" x14ac:dyDescent="0.35">
      <c r="A32" s="313" t="s">
        <v>152</v>
      </c>
      <c r="B32" s="314"/>
      <c r="C32" s="314"/>
      <c r="D32" s="314"/>
      <c r="E32" s="314"/>
      <c r="F32" s="314"/>
      <c r="G32" s="314"/>
      <c r="H32" s="314"/>
      <c r="I32" s="314"/>
      <c r="J32" s="314"/>
      <c r="K32" s="314"/>
      <c r="L32" s="315"/>
    </row>
    <row r="33" spans="1:13" x14ac:dyDescent="0.35">
      <c r="A33" s="201"/>
      <c r="B33" s="201"/>
      <c r="C33" s="201"/>
      <c r="D33" s="201"/>
      <c r="E33" s="201"/>
      <c r="F33" s="201"/>
      <c r="G33" s="201"/>
      <c r="H33" s="201"/>
      <c r="I33" s="201"/>
      <c r="J33" s="201"/>
      <c r="K33" s="201"/>
      <c r="L33" s="201"/>
    </row>
    <row r="34" spans="1:13" ht="20" x14ac:dyDescent="0.35">
      <c r="A34" s="334" t="s">
        <v>92</v>
      </c>
      <c r="B34" s="335"/>
      <c r="C34" s="335"/>
      <c r="D34" s="335"/>
      <c r="E34" s="335"/>
      <c r="F34" s="335"/>
      <c r="G34" s="335"/>
      <c r="H34" s="335"/>
      <c r="I34" s="335"/>
      <c r="J34" s="335"/>
      <c r="K34" s="335"/>
      <c r="L34" s="336"/>
    </row>
    <row r="35" spans="1:13" x14ac:dyDescent="0.35">
      <c r="A35" s="201"/>
      <c r="B35" s="201"/>
      <c r="C35" s="201"/>
      <c r="D35" s="201"/>
      <c r="E35" s="201"/>
      <c r="F35" s="201"/>
      <c r="G35" s="201"/>
      <c r="H35" s="201"/>
      <c r="I35" s="201"/>
      <c r="J35" s="201"/>
      <c r="K35" s="201"/>
      <c r="L35" s="201"/>
    </row>
    <row r="36" spans="1:13" ht="34" customHeight="1" x14ac:dyDescent="0.35">
      <c r="A36" s="181" t="s">
        <v>6</v>
      </c>
      <c r="B36" s="182"/>
      <c r="C36" s="183"/>
      <c r="D36" s="181" t="s">
        <v>7</v>
      </c>
      <c r="E36" s="182"/>
      <c r="F36" s="182"/>
      <c r="G36" s="182"/>
      <c r="H36" s="182"/>
      <c r="I36" s="182"/>
      <c r="J36" s="183"/>
      <c r="K36" s="39" t="s">
        <v>8</v>
      </c>
      <c r="L36" s="39" t="s">
        <v>9</v>
      </c>
    </row>
    <row r="37" spans="1:13" ht="159.75" customHeight="1" x14ac:dyDescent="0.35">
      <c r="A37" s="161" t="s">
        <v>113</v>
      </c>
      <c r="B37" s="161"/>
      <c r="C37" s="161"/>
      <c r="D37" s="278" t="s">
        <v>207</v>
      </c>
      <c r="E37" s="278"/>
      <c r="F37" s="278"/>
      <c r="G37" s="278"/>
      <c r="H37" s="278"/>
      <c r="I37" s="278"/>
      <c r="J37" s="278"/>
      <c r="K37" s="18">
        <v>3</v>
      </c>
      <c r="L37" s="17">
        <v>0</v>
      </c>
    </row>
    <row r="38" spans="1:13" ht="16.5" customHeight="1" x14ac:dyDescent="0.35">
      <c r="A38" s="180" t="s">
        <v>10</v>
      </c>
      <c r="B38" s="180"/>
      <c r="C38" s="180"/>
      <c r="D38" s="180"/>
      <c r="E38" s="180"/>
      <c r="F38" s="180"/>
      <c r="G38" s="180"/>
      <c r="H38" s="180"/>
      <c r="I38" s="180"/>
      <c r="J38" s="180"/>
      <c r="K38" s="180"/>
      <c r="L38" s="180"/>
    </row>
    <row r="39" spans="1:13" ht="48" customHeight="1" x14ac:dyDescent="0.35">
      <c r="A39" s="337" t="s">
        <v>330</v>
      </c>
      <c r="B39" s="338"/>
      <c r="C39" s="338"/>
      <c r="D39" s="338"/>
      <c r="E39" s="338"/>
      <c r="F39" s="338"/>
      <c r="G39" s="338"/>
      <c r="H39" s="338"/>
      <c r="I39" s="338"/>
      <c r="J39" s="338"/>
      <c r="K39" s="338"/>
      <c r="L39" s="338"/>
    </row>
    <row r="40" spans="1:13" ht="15.5" customHeight="1" x14ac:dyDescent="0.35">
      <c r="A40" s="268" t="s">
        <v>139</v>
      </c>
      <c r="B40" s="268"/>
      <c r="C40" s="268"/>
      <c r="D40" s="268"/>
      <c r="E40" s="268"/>
      <c r="F40" s="268"/>
      <c r="G40" s="268"/>
      <c r="H40" s="268"/>
      <c r="I40" s="268"/>
      <c r="J40" s="268"/>
      <c r="K40" s="268"/>
      <c r="L40" s="268"/>
    </row>
    <row r="41" spans="1:13" ht="15.5" customHeight="1" x14ac:dyDescent="0.35">
      <c r="A41" s="268" t="s">
        <v>218</v>
      </c>
      <c r="B41" s="268"/>
      <c r="C41" s="268"/>
      <c r="D41" s="268"/>
      <c r="E41" s="268"/>
      <c r="F41" s="268"/>
      <c r="G41" s="268"/>
      <c r="H41" s="268"/>
      <c r="I41" s="268"/>
      <c r="J41" s="268"/>
      <c r="K41" s="268"/>
      <c r="L41" s="268"/>
    </row>
    <row r="42" spans="1:13" ht="17.5" customHeight="1" x14ac:dyDescent="0.35">
      <c r="A42" s="266" t="s">
        <v>140</v>
      </c>
      <c r="B42" s="266"/>
      <c r="C42" s="266"/>
      <c r="D42" s="266"/>
      <c r="E42" s="266"/>
      <c r="F42" s="266"/>
      <c r="G42" s="266"/>
      <c r="H42" s="266"/>
      <c r="I42" s="266"/>
      <c r="J42" s="266"/>
      <c r="K42" s="266"/>
      <c r="L42" s="266"/>
    </row>
    <row r="43" spans="1:13" ht="15.5" customHeight="1" x14ac:dyDescent="0.35">
      <c r="A43" s="267" t="s">
        <v>141</v>
      </c>
      <c r="B43" s="268"/>
      <c r="C43" s="268"/>
      <c r="D43" s="268"/>
      <c r="E43" s="268"/>
      <c r="F43" s="268"/>
      <c r="G43" s="268"/>
      <c r="H43" s="268"/>
      <c r="I43" s="268"/>
      <c r="J43" s="268"/>
      <c r="K43" s="268"/>
      <c r="L43" s="268"/>
      <c r="M43" s="1"/>
    </row>
    <row r="44" spans="1:13" ht="31.5" customHeight="1" x14ac:dyDescent="0.35">
      <c r="A44" s="268" t="s">
        <v>142</v>
      </c>
      <c r="B44" s="268"/>
      <c r="C44" s="268"/>
      <c r="D44" s="268"/>
      <c r="E44" s="268"/>
      <c r="F44" s="268"/>
      <c r="G44" s="268"/>
      <c r="H44" s="268"/>
      <c r="I44" s="268"/>
      <c r="J44" s="268"/>
      <c r="K44" s="268"/>
      <c r="L44" s="268"/>
    </row>
    <row r="45" spans="1:13" ht="15.5" customHeight="1" x14ac:dyDescent="0.35">
      <c r="A45" s="266" t="s">
        <v>143</v>
      </c>
      <c r="B45" s="266"/>
      <c r="C45" s="266"/>
      <c r="D45" s="266"/>
      <c r="E45" s="266"/>
      <c r="F45" s="266"/>
      <c r="G45" s="266"/>
      <c r="H45" s="266"/>
      <c r="I45" s="266"/>
      <c r="J45" s="266"/>
      <c r="K45" s="266"/>
      <c r="L45" s="266"/>
    </row>
    <row r="46" spans="1:13" ht="15.65" customHeight="1" x14ac:dyDescent="0.35">
      <c r="A46" s="204" t="s">
        <v>329</v>
      </c>
      <c r="B46" s="205"/>
      <c r="C46" s="205"/>
      <c r="D46" s="205"/>
      <c r="E46" s="205"/>
      <c r="F46" s="205"/>
      <c r="G46" s="205"/>
      <c r="H46" s="205"/>
      <c r="I46" s="205"/>
      <c r="J46" s="205"/>
      <c r="K46" s="205"/>
      <c r="L46" s="206"/>
    </row>
    <row r="47" spans="1:13" ht="15.75" customHeight="1" x14ac:dyDescent="0.35">
      <c r="A47" s="269"/>
      <c r="B47" s="270"/>
      <c r="C47" s="270"/>
      <c r="D47" s="270"/>
      <c r="E47" s="270"/>
      <c r="F47" s="270"/>
      <c r="G47" s="270"/>
      <c r="H47" s="270"/>
      <c r="I47" s="270"/>
      <c r="J47" s="270"/>
      <c r="K47" s="270"/>
      <c r="L47" s="271"/>
    </row>
    <row r="48" spans="1:13" ht="34" customHeight="1" x14ac:dyDescent="0.35">
      <c r="A48" s="181" t="s">
        <v>6</v>
      </c>
      <c r="B48" s="182"/>
      <c r="C48" s="183"/>
      <c r="D48" s="181" t="s">
        <v>7</v>
      </c>
      <c r="E48" s="182"/>
      <c r="F48" s="182"/>
      <c r="G48" s="182"/>
      <c r="H48" s="182"/>
      <c r="I48" s="182"/>
      <c r="J48" s="183"/>
      <c r="K48" s="39" t="s">
        <v>8</v>
      </c>
      <c r="L48" s="39" t="s">
        <v>9</v>
      </c>
    </row>
    <row r="49" spans="1:13" ht="66" customHeight="1" x14ac:dyDescent="0.35">
      <c r="A49" s="161" t="s">
        <v>114</v>
      </c>
      <c r="B49" s="161"/>
      <c r="C49" s="161"/>
      <c r="D49" s="278" t="s">
        <v>206</v>
      </c>
      <c r="E49" s="278"/>
      <c r="F49" s="278"/>
      <c r="G49" s="278"/>
      <c r="H49" s="278"/>
      <c r="I49" s="278"/>
      <c r="J49" s="278"/>
      <c r="K49" s="18">
        <v>3</v>
      </c>
      <c r="L49" s="17">
        <v>0</v>
      </c>
    </row>
    <row r="50" spans="1:13" ht="15.5" customHeight="1" x14ac:dyDescent="0.35">
      <c r="A50" s="180" t="s">
        <v>10</v>
      </c>
      <c r="B50" s="180"/>
      <c r="C50" s="180"/>
      <c r="D50" s="180"/>
      <c r="E50" s="180"/>
      <c r="F50" s="180"/>
      <c r="G50" s="180"/>
      <c r="H50" s="180"/>
      <c r="I50" s="180"/>
      <c r="J50" s="180"/>
      <c r="K50" s="180"/>
      <c r="L50" s="180"/>
    </row>
    <row r="51" spans="1:13" x14ac:dyDescent="0.35">
      <c r="A51" s="160" t="s">
        <v>322</v>
      </c>
      <c r="B51" s="160"/>
      <c r="C51" s="160"/>
      <c r="D51" s="160"/>
      <c r="E51" s="160"/>
      <c r="F51" s="160"/>
      <c r="G51" s="160"/>
      <c r="H51" s="160"/>
      <c r="I51" s="160"/>
      <c r="J51" s="160"/>
      <c r="K51" s="160"/>
      <c r="L51" s="160"/>
    </row>
    <row r="52" spans="1:13" x14ac:dyDescent="0.35">
      <c r="A52" s="277" t="s">
        <v>323</v>
      </c>
      <c r="B52" s="160"/>
      <c r="C52" s="160"/>
      <c r="D52" s="160"/>
      <c r="E52" s="160"/>
      <c r="F52" s="160"/>
      <c r="G52" s="160"/>
      <c r="H52" s="160"/>
      <c r="I52" s="160"/>
      <c r="J52" s="160"/>
      <c r="K52" s="160"/>
      <c r="L52" s="160"/>
    </row>
    <row r="53" spans="1:13" x14ac:dyDescent="0.35">
      <c r="A53" s="160" t="s">
        <v>324</v>
      </c>
      <c r="B53" s="160"/>
      <c r="C53" s="160"/>
      <c r="D53" s="160"/>
      <c r="E53" s="160"/>
      <c r="F53" s="160"/>
      <c r="G53" s="160"/>
      <c r="H53" s="160"/>
      <c r="I53" s="160"/>
      <c r="J53" s="160"/>
      <c r="K53" s="160"/>
      <c r="L53" s="160"/>
    </row>
    <row r="54" spans="1:13" x14ac:dyDescent="0.35">
      <c r="A54" s="277" t="s">
        <v>325</v>
      </c>
      <c r="B54" s="160"/>
      <c r="C54" s="160"/>
      <c r="D54" s="160"/>
      <c r="E54" s="160"/>
      <c r="F54" s="160"/>
      <c r="G54" s="160"/>
      <c r="H54" s="160"/>
      <c r="I54" s="160"/>
      <c r="J54" s="160"/>
      <c r="K54" s="160"/>
      <c r="L54" s="160"/>
    </row>
    <row r="55" spans="1:13" x14ac:dyDescent="0.35">
      <c r="A55" s="274" t="s">
        <v>326</v>
      </c>
      <c r="B55" s="275"/>
      <c r="C55" s="275"/>
      <c r="D55" s="275"/>
      <c r="E55" s="275"/>
      <c r="F55" s="275"/>
      <c r="G55" s="275"/>
      <c r="H55" s="275"/>
      <c r="I55" s="275"/>
      <c r="J55" s="275"/>
      <c r="K55" s="275"/>
      <c r="L55" s="276"/>
    </row>
    <row r="56" spans="1:13" x14ac:dyDescent="0.35">
      <c r="A56" s="160" t="s">
        <v>327</v>
      </c>
      <c r="B56" s="160"/>
      <c r="C56" s="160"/>
      <c r="D56" s="160"/>
      <c r="E56" s="160"/>
      <c r="F56" s="160"/>
      <c r="G56" s="160"/>
      <c r="H56" s="160"/>
      <c r="I56" s="160"/>
      <c r="J56" s="160"/>
      <c r="K56" s="160"/>
      <c r="L56" s="160"/>
    </row>
    <row r="57" spans="1:13" x14ac:dyDescent="0.35">
      <c r="A57" s="160" t="s">
        <v>328</v>
      </c>
      <c r="B57" s="160"/>
      <c r="C57" s="160"/>
      <c r="D57" s="160"/>
      <c r="E57" s="160"/>
      <c r="F57" s="160"/>
      <c r="G57" s="160"/>
      <c r="H57" s="160"/>
      <c r="I57" s="160"/>
      <c r="J57" s="160"/>
      <c r="K57" s="160"/>
      <c r="L57" s="160"/>
    </row>
    <row r="58" spans="1:13" x14ac:dyDescent="0.35">
      <c r="A58" s="339"/>
      <c r="B58" s="339"/>
      <c r="C58" s="339"/>
      <c r="D58" s="339"/>
      <c r="E58" s="339"/>
      <c r="F58" s="339"/>
      <c r="G58" s="339"/>
      <c r="H58" s="339"/>
      <c r="I58" s="339"/>
      <c r="J58" s="339"/>
      <c r="K58" s="339"/>
      <c r="L58" s="339"/>
      <c r="M58" s="6"/>
    </row>
    <row r="59" spans="1:13" ht="34" customHeight="1" x14ac:dyDescent="0.35">
      <c r="A59" s="181" t="s">
        <v>6</v>
      </c>
      <c r="B59" s="182"/>
      <c r="C59" s="183"/>
      <c r="D59" s="181" t="s">
        <v>7</v>
      </c>
      <c r="E59" s="182"/>
      <c r="F59" s="182"/>
      <c r="G59" s="182"/>
      <c r="H59" s="182"/>
      <c r="I59" s="182"/>
      <c r="J59" s="183"/>
      <c r="K59" s="39" t="s">
        <v>8</v>
      </c>
      <c r="L59" s="39" t="s">
        <v>9</v>
      </c>
    </row>
    <row r="60" spans="1:13" ht="128.5" customHeight="1" x14ac:dyDescent="0.35">
      <c r="A60" s="161" t="s">
        <v>115</v>
      </c>
      <c r="B60" s="161"/>
      <c r="C60" s="161"/>
      <c r="D60" s="278" t="s">
        <v>205</v>
      </c>
      <c r="E60" s="278"/>
      <c r="F60" s="278"/>
      <c r="G60" s="278"/>
      <c r="H60" s="278"/>
      <c r="I60" s="278"/>
      <c r="J60" s="278"/>
      <c r="K60" s="18">
        <v>2</v>
      </c>
      <c r="L60" s="17">
        <v>0</v>
      </c>
    </row>
    <row r="61" spans="1:13" ht="15.5" customHeight="1" x14ac:dyDescent="0.35">
      <c r="A61" s="180" t="s">
        <v>10</v>
      </c>
      <c r="B61" s="180"/>
      <c r="C61" s="180"/>
      <c r="D61" s="180"/>
      <c r="E61" s="180"/>
      <c r="F61" s="180"/>
      <c r="G61" s="180"/>
      <c r="H61" s="180"/>
      <c r="I61" s="180"/>
      <c r="J61" s="180"/>
      <c r="K61" s="180"/>
      <c r="L61" s="180"/>
    </row>
    <row r="62" spans="1:13" ht="93.5" customHeight="1" x14ac:dyDescent="0.35">
      <c r="A62" s="189" t="s">
        <v>153</v>
      </c>
      <c r="B62" s="189"/>
      <c r="C62" s="189"/>
      <c r="D62" s="189"/>
      <c r="E62" s="189"/>
      <c r="F62" s="189"/>
      <c r="G62" s="189"/>
      <c r="H62" s="189"/>
      <c r="I62" s="189"/>
      <c r="J62" s="189"/>
      <c r="K62" s="189"/>
      <c r="L62" s="189"/>
    </row>
    <row r="63" spans="1:13" ht="38.25" customHeight="1" x14ac:dyDescent="0.35">
      <c r="A63" s="278" t="s">
        <v>331</v>
      </c>
      <c r="B63" s="278"/>
      <c r="C63" s="278"/>
      <c r="D63" s="278"/>
      <c r="E63" s="278"/>
      <c r="F63" s="278"/>
      <c r="G63" s="278"/>
      <c r="H63" s="278"/>
      <c r="I63" s="278"/>
      <c r="J63" s="278"/>
      <c r="K63" s="278"/>
      <c r="L63" s="278"/>
    </row>
    <row r="64" spans="1:13" ht="30.5" customHeight="1" x14ac:dyDescent="0.35">
      <c r="A64" s="278" t="s">
        <v>332</v>
      </c>
      <c r="B64" s="278"/>
      <c r="C64" s="278"/>
      <c r="D64" s="278"/>
      <c r="E64" s="278"/>
      <c r="F64" s="278"/>
      <c r="G64" s="278"/>
      <c r="H64" s="278"/>
      <c r="I64" s="278"/>
      <c r="J64" s="278"/>
      <c r="K64" s="278"/>
      <c r="L64" s="278"/>
    </row>
    <row r="65" spans="1:12" ht="18.5" customHeight="1" x14ac:dyDescent="0.35">
      <c r="A65" s="353" t="s">
        <v>292</v>
      </c>
      <c r="B65" s="278"/>
      <c r="C65" s="278"/>
      <c r="D65" s="278"/>
      <c r="E65" s="278"/>
      <c r="F65" s="278"/>
      <c r="G65" s="278"/>
      <c r="H65" s="278"/>
      <c r="I65" s="278"/>
      <c r="J65" s="278"/>
      <c r="K65" s="278"/>
      <c r="L65" s="278"/>
    </row>
    <row r="66" spans="1:12" x14ac:dyDescent="0.35">
      <c r="A66" s="203" t="s">
        <v>154</v>
      </c>
      <c r="B66" s="203"/>
      <c r="C66" s="203"/>
      <c r="D66" s="203"/>
      <c r="E66" s="203"/>
      <c r="F66" s="203"/>
      <c r="G66" s="203"/>
      <c r="H66" s="203"/>
      <c r="I66" s="203"/>
      <c r="J66" s="203"/>
      <c r="K66" s="203"/>
      <c r="L66" s="203"/>
    </row>
    <row r="67" spans="1:12" x14ac:dyDescent="0.35">
      <c r="A67" s="184"/>
      <c r="B67" s="184"/>
      <c r="C67" s="184"/>
      <c r="D67" s="184"/>
      <c r="E67" s="184"/>
      <c r="F67" s="184"/>
      <c r="G67" s="184"/>
      <c r="H67" s="184"/>
      <c r="I67" s="184"/>
      <c r="J67" s="184"/>
      <c r="K67" s="184"/>
      <c r="L67" s="184"/>
    </row>
    <row r="68" spans="1:12" ht="34" customHeight="1" x14ac:dyDescent="0.35">
      <c r="A68" s="181" t="s">
        <v>6</v>
      </c>
      <c r="B68" s="182"/>
      <c r="C68" s="183"/>
      <c r="D68" s="181" t="s">
        <v>7</v>
      </c>
      <c r="E68" s="182"/>
      <c r="F68" s="182"/>
      <c r="G68" s="182"/>
      <c r="H68" s="182"/>
      <c r="I68" s="182"/>
      <c r="J68" s="183"/>
      <c r="K68" s="39" t="s">
        <v>8</v>
      </c>
      <c r="L68" s="39" t="s">
        <v>9</v>
      </c>
    </row>
    <row r="69" spans="1:12" ht="147" customHeight="1" x14ac:dyDescent="0.35">
      <c r="A69" s="161" t="s">
        <v>116</v>
      </c>
      <c r="B69" s="161"/>
      <c r="C69" s="161"/>
      <c r="D69" s="278" t="s">
        <v>208</v>
      </c>
      <c r="E69" s="278"/>
      <c r="F69" s="278"/>
      <c r="G69" s="278"/>
      <c r="H69" s="278"/>
      <c r="I69" s="278"/>
      <c r="J69" s="278"/>
      <c r="K69" s="18">
        <v>6</v>
      </c>
      <c r="L69" s="17">
        <v>0</v>
      </c>
    </row>
    <row r="70" spans="1:12" ht="15.5" customHeight="1" x14ac:dyDescent="0.35">
      <c r="A70" s="180" t="s">
        <v>10</v>
      </c>
      <c r="B70" s="180"/>
      <c r="C70" s="180"/>
      <c r="D70" s="180"/>
      <c r="E70" s="180"/>
      <c r="F70" s="180"/>
      <c r="G70" s="180"/>
      <c r="H70" s="180"/>
      <c r="I70" s="180"/>
      <c r="J70" s="180"/>
      <c r="K70" s="180"/>
      <c r="L70" s="180"/>
    </row>
    <row r="71" spans="1:12" ht="35" customHeight="1" x14ac:dyDescent="0.35">
      <c r="A71" s="213" t="s">
        <v>320</v>
      </c>
      <c r="B71" s="213"/>
      <c r="C71" s="213"/>
      <c r="D71" s="213"/>
      <c r="E71" s="213"/>
      <c r="F71" s="213"/>
      <c r="G71" s="213"/>
      <c r="H71" s="213"/>
      <c r="I71" s="213"/>
      <c r="J71" s="213"/>
      <c r="K71" s="213"/>
      <c r="L71" s="213"/>
    </row>
    <row r="72" spans="1:12" ht="15.75" customHeight="1" x14ac:dyDescent="0.35">
      <c r="A72" s="273" t="s">
        <v>144</v>
      </c>
      <c r="B72" s="273"/>
      <c r="C72" s="273"/>
      <c r="D72" s="273"/>
      <c r="E72" s="273"/>
      <c r="F72" s="273"/>
      <c r="G72" s="273"/>
      <c r="H72" s="273"/>
      <c r="I72" s="273"/>
      <c r="J72" s="273"/>
      <c r="K72" s="273"/>
      <c r="L72" s="273"/>
    </row>
    <row r="73" spans="1:12" ht="33" customHeight="1" x14ac:dyDescent="0.35">
      <c r="A73" s="186" t="s">
        <v>321</v>
      </c>
      <c r="B73" s="187"/>
      <c r="C73" s="187"/>
      <c r="D73" s="187"/>
      <c r="E73" s="187"/>
      <c r="F73" s="187"/>
      <c r="G73" s="187"/>
      <c r="H73" s="187"/>
      <c r="I73" s="187"/>
      <c r="J73" s="187"/>
      <c r="K73" s="187"/>
      <c r="L73" s="188"/>
    </row>
    <row r="74" spans="1:12" x14ac:dyDescent="0.35">
      <c r="A74" s="272"/>
      <c r="B74" s="272"/>
      <c r="C74" s="272"/>
      <c r="D74" s="272"/>
      <c r="E74" s="272"/>
      <c r="F74" s="272"/>
      <c r="G74" s="272"/>
      <c r="H74" s="272"/>
      <c r="I74" s="272"/>
      <c r="J74" s="272"/>
      <c r="K74" s="272"/>
      <c r="L74" s="272"/>
    </row>
    <row r="75" spans="1:12" ht="34" customHeight="1" x14ac:dyDescent="0.35">
      <c r="A75" s="181" t="s">
        <v>6</v>
      </c>
      <c r="B75" s="182"/>
      <c r="C75" s="183"/>
      <c r="D75" s="181" t="s">
        <v>7</v>
      </c>
      <c r="E75" s="182"/>
      <c r="F75" s="182"/>
      <c r="G75" s="182"/>
      <c r="H75" s="182"/>
      <c r="I75" s="182"/>
      <c r="J75" s="183"/>
      <c r="K75" s="39" t="s">
        <v>8</v>
      </c>
      <c r="L75" s="39" t="s">
        <v>9</v>
      </c>
    </row>
    <row r="76" spans="1:12" ht="148.5" customHeight="1" x14ac:dyDescent="0.35">
      <c r="A76" s="161" t="s">
        <v>211</v>
      </c>
      <c r="B76" s="161"/>
      <c r="C76" s="161"/>
      <c r="D76" s="278" t="s">
        <v>219</v>
      </c>
      <c r="E76" s="278"/>
      <c r="F76" s="278"/>
      <c r="G76" s="278"/>
      <c r="H76" s="278"/>
      <c r="I76" s="278"/>
      <c r="J76" s="278"/>
      <c r="K76" s="18">
        <v>4</v>
      </c>
      <c r="L76" s="17">
        <v>0</v>
      </c>
    </row>
    <row r="77" spans="1:12" ht="15.5" customHeight="1" x14ac:dyDescent="0.35">
      <c r="A77" s="180" t="s">
        <v>10</v>
      </c>
      <c r="B77" s="180"/>
      <c r="C77" s="180"/>
      <c r="D77" s="180"/>
      <c r="E77" s="180"/>
      <c r="F77" s="180"/>
      <c r="G77" s="180"/>
      <c r="H77" s="180"/>
      <c r="I77" s="180"/>
      <c r="J77" s="180"/>
      <c r="K77" s="180"/>
      <c r="L77" s="180"/>
    </row>
    <row r="78" spans="1:12" ht="33" customHeight="1" x14ac:dyDescent="0.35">
      <c r="A78" s="263" t="s">
        <v>318</v>
      </c>
      <c r="B78" s="264"/>
      <c r="C78" s="264"/>
      <c r="D78" s="264"/>
      <c r="E78" s="264"/>
      <c r="F78" s="264"/>
      <c r="G78" s="264"/>
      <c r="H78" s="264"/>
      <c r="I78" s="264"/>
      <c r="J78" s="264"/>
      <c r="K78" s="264"/>
      <c r="L78" s="265"/>
    </row>
    <row r="79" spans="1:12" ht="30" customHeight="1" x14ac:dyDescent="0.35">
      <c r="A79" s="263" t="s">
        <v>212</v>
      </c>
      <c r="B79" s="264"/>
      <c r="C79" s="264"/>
      <c r="D79" s="264"/>
      <c r="E79" s="264"/>
      <c r="F79" s="264"/>
      <c r="G79" s="264"/>
      <c r="H79" s="264"/>
      <c r="I79" s="264"/>
      <c r="J79" s="264"/>
      <c r="K79" s="264"/>
      <c r="L79" s="265"/>
    </row>
    <row r="80" spans="1:12" x14ac:dyDescent="0.35">
      <c r="A80" s="263" t="s">
        <v>155</v>
      </c>
      <c r="B80" s="264"/>
      <c r="C80" s="264"/>
      <c r="D80" s="264"/>
      <c r="E80" s="264"/>
      <c r="F80" s="264"/>
      <c r="G80" s="264"/>
      <c r="H80" s="264"/>
      <c r="I80" s="264"/>
      <c r="J80" s="264"/>
      <c r="K80" s="264"/>
      <c r="L80" s="265"/>
    </row>
    <row r="81" spans="1:13" x14ac:dyDescent="0.35">
      <c r="A81" s="263" t="s">
        <v>319</v>
      </c>
      <c r="B81" s="264"/>
      <c r="C81" s="264"/>
      <c r="D81" s="264"/>
      <c r="E81" s="264"/>
      <c r="F81" s="264"/>
      <c r="G81" s="264"/>
      <c r="H81" s="264"/>
      <c r="I81" s="264"/>
      <c r="J81" s="264"/>
      <c r="K81" s="264"/>
      <c r="L81" s="265"/>
    </row>
    <row r="82" spans="1:13" ht="15.75" customHeight="1" x14ac:dyDescent="0.35">
      <c r="A82" s="358"/>
      <c r="B82" s="359"/>
      <c r="C82" s="359"/>
      <c r="D82" s="359"/>
      <c r="E82" s="359"/>
      <c r="F82" s="359"/>
      <c r="G82" s="359"/>
      <c r="H82" s="359"/>
      <c r="I82" s="359"/>
      <c r="J82" s="359"/>
      <c r="K82" s="359"/>
      <c r="L82" s="359"/>
      <c r="M82" s="6"/>
    </row>
    <row r="83" spans="1:13" ht="31.5" customHeight="1" x14ac:dyDescent="0.35">
      <c r="A83" s="181" t="s">
        <v>6</v>
      </c>
      <c r="B83" s="182"/>
      <c r="C83" s="183"/>
      <c r="D83" s="181" t="s">
        <v>7</v>
      </c>
      <c r="E83" s="182"/>
      <c r="F83" s="182"/>
      <c r="G83" s="182"/>
      <c r="H83" s="182"/>
      <c r="I83" s="182"/>
      <c r="J83" s="183"/>
      <c r="K83" s="39" t="s">
        <v>8</v>
      </c>
      <c r="L83" s="39" t="s">
        <v>9</v>
      </c>
    </row>
    <row r="84" spans="1:13" ht="74.25" customHeight="1" x14ac:dyDescent="0.35">
      <c r="A84" s="161" t="s">
        <v>156</v>
      </c>
      <c r="B84" s="161"/>
      <c r="C84" s="161"/>
      <c r="D84" s="278" t="s">
        <v>204</v>
      </c>
      <c r="E84" s="278"/>
      <c r="F84" s="278"/>
      <c r="G84" s="278"/>
      <c r="H84" s="278"/>
      <c r="I84" s="278"/>
      <c r="J84" s="278"/>
      <c r="K84" s="18">
        <v>5</v>
      </c>
      <c r="L84" s="17">
        <v>0</v>
      </c>
    </row>
    <row r="85" spans="1:13" ht="15.5" customHeight="1" x14ac:dyDescent="0.35">
      <c r="A85" s="180" t="s">
        <v>10</v>
      </c>
      <c r="B85" s="180"/>
      <c r="C85" s="180"/>
      <c r="D85" s="180"/>
      <c r="E85" s="180"/>
      <c r="F85" s="180"/>
      <c r="G85" s="180"/>
      <c r="H85" s="180"/>
      <c r="I85" s="180"/>
      <c r="J85" s="180"/>
      <c r="K85" s="180"/>
      <c r="L85" s="180"/>
    </row>
    <row r="86" spans="1:13" ht="84" customHeight="1" x14ac:dyDescent="0.35">
      <c r="A86" s="186" t="s">
        <v>209</v>
      </c>
      <c r="B86" s="187"/>
      <c r="C86" s="187"/>
      <c r="D86" s="187"/>
      <c r="E86" s="187"/>
      <c r="F86" s="187"/>
      <c r="G86" s="187"/>
      <c r="H86" s="187"/>
      <c r="I86" s="187"/>
      <c r="J86" s="187"/>
      <c r="K86" s="187"/>
      <c r="L86" s="188"/>
    </row>
    <row r="87" spans="1:13" ht="31.5" customHeight="1" x14ac:dyDescent="0.35">
      <c r="A87" s="164" t="s">
        <v>333</v>
      </c>
      <c r="B87" s="165"/>
      <c r="C87" s="165"/>
      <c r="D87" s="165"/>
      <c r="E87" s="165"/>
      <c r="F87" s="165"/>
      <c r="G87" s="165"/>
      <c r="H87" s="165"/>
      <c r="I87" s="165"/>
      <c r="J87" s="165"/>
      <c r="K87" s="165"/>
      <c r="L87" s="166"/>
    </row>
    <row r="88" spans="1:13" ht="31" customHeight="1" x14ac:dyDescent="0.35">
      <c r="A88" s="164" t="s">
        <v>334</v>
      </c>
      <c r="B88" s="165"/>
      <c r="C88" s="165"/>
      <c r="D88" s="165"/>
      <c r="E88" s="165"/>
      <c r="F88" s="165"/>
      <c r="G88" s="165"/>
      <c r="H88" s="165"/>
      <c r="I88" s="165"/>
      <c r="J88" s="165"/>
      <c r="K88" s="165"/>
      <c r="L88" s="166"/>
    </row>
    <row r="89" spans="1:13" ht="36.5" customHeight="1" x14ac:dyDescent="0.35">
      <c r="A89" s="354" t="s">
        <v>335</v>
      </c>
      <c r="B89" s="355"/>
      <c r="C89" s="355"/>
      <c r="D89" s="355"/>
      <c r="E89" s="355"/>
      <c r="F89" s="355"/>
      <c r="G89" s="355"/>
      <c r="H89" s="355"/>
      <c r="I89" s="355"/>
      <c r="J89" s="355"/>
      <c r="K89" s="355"/>
      <c r="L89" s="356"/>
    </row>
    <row r="90" spans="1:13" x14ac:dyDescent="0.35">
      <c r="A90" s="278" t="s">
        <v>336</v>
      </c>
      <c r="B90" s="278"/>
      <c r="C90" s="278"/>
      <c r="D90" s="278"/>
      <c r="E90" s="278"/>
      <c r="F90" s="278"/>
      <c r="G90" s="278"/>
      <c r="H90" s="278"/>
      <c r="I90" s="278"/>
      <c r="J90" s="278"/>
      <c r="K90" s="278"/>
      <c r="L90" s="278"/>
    </row>
    <row r="91" spans="1:13" x14ac:dyDescent="0.35">
      <c r="A91" s="357"/>
      <c r="B91" s="357"/>
      <c r="C91" s="357"/>
      <c r="D91" s="357"/>
      <c r="E91" s="357"/>
      <c r="F91" s="357"/>
      <c r="G91" s="357"/>
      <c r="H91" s="357"/>
      <c r="I91" s="357"/>
      <c r="J91" s="357"/>
      <c r="K91" s="357"/>
      <c r="L91" s="357"/>
    </row>
    <row r="92" spans="1:13" ht="34" customHeight="1" x14ac:dyDescent="0.35">
      <c r="A92" s="181" t="s">
        <v>6</v>
      </c>
      <c r="B92" s="182"/>
      <c r="C92" s="183"/>
      <c r="D92" s="181" t="s">
        <v>7</v>
      </c>
      <c r="E92" s="182"/>
      <c r="F92" s="182"/>
      <c r="G92" s="182"/>
      <c r="H92" s="182"/>
      <c r="I92" s="182"/>
      <c r="J92" s="183"/>
      <c r="K92" s="39" t="s">
        <v>8</v>
      </c>
      <c r="L92" s="39" t="s">
        <v>9</v>
      </c>
    </row>
    <row r="93" spans="1:13" ht="82.5" customHeight="1" x14ac:dyDescent="0.35">
      <c r="A93" s="161" t="s">
        <v>157</v>
      </c>
      <c r="B93" s="161"/>
      <c r="C93" s="161"/>
      <c r="D93" s="278" t="s">
        <v>203</v>
      </c>
      <c r="E93" s="278"/>
      <c r="F93" s="278"/>
      <c r="G93" s="278"/>
      <c r="H93" s="278"/>
      <c r="I93" s="278"/>
      <c r="J93" s="278"/>
      <c r="K93" s="18">
        <v>3</v>
      </c>
      <c r="L93" s="17">
        <v>0</v>
      </c>
    </row>
    <row r="94" spans="1:13" ht="15.5" customHeight="1" x14ac:dyDescent="0.35">
      <c r="A94" s="180" t="s">
        <v>10</v>
      </c>
      <c r="B94" s="180"/>
      <c r="C94" s="180"/>
      <c r="D94" s="180"/>
      <c r="E94" s="180"/>
      <c r="F94" s="180"/>
      <c r="G94" s="180"/>
      <c r="H94" s="180"/>
      <c r="I94" s="180"/>
      <c r="J94" s="180"/>
      <c r="K94" s="180"/>
      <c r="L94" s="180"/>
    </row>
    <row r="95" spans="1:13" x14ac:dyDescent="0.35">
      <c r="A95" s="186" t="s">
        <v>158</v>
      </c>
      <c r="B95" s="187"/>
      <c r="C95" s="187"/>
      <c r="D95" s="187"/>
      <c r="E95" s="187"/>
      <c r="F95" s="187"/>
      <c r="G95" s="187"/>
      <c r="H95" s="187"/>
      <c r="I95" s="187"/>
      <c r="J95" s="187"/>
      <c r="K95" s="187"/>
      <c r="L95" s="188"/>
    </row>
    <row r="96" spans="1:13" x14ac:dyDescent="0.35">
      <c r="A96" s="168" t="s">
        <v>315</v>
      </c>
      <c r="B96" s="169"/>
      <c r="C96" s="169"/>
      <c r="D96" s="169"/>
      <c r="E96" s="169"/>
      <c r="F96" s="169"/>
      <c r="G96" s="169"/>
      <c r="H96" s="169"/>
      <c r="I96" s="169"/>
      <c r="J96" s="169"/>
      <c r="K96" s="169"/>
      <c r="L96" s="170"/>
    </row>
    <row r="97" spans="1:14" ht="51.5" customHeight="1" x14ac:dyDescent="0.35">
      <c r="A97" s="168" t="s">
        <v>316</v>
      </c>
      <c r="B97" s="169"/>
      <c r="C97" s="169"/>
      <c r="D97" s="169"/>
      <c r="E97" s="169"/>
      <c r="F97" s="169"/>
      <c r="G97" s="169"/>
      <c r="H97" s="169"/>
      <c r="I97" s="169"/>
      <c r="J97" s="169"/>
      <c r="K97" s="169"/>
      <c r="L97" s="170"/>
    </row>
    <row r="98" spans="1:14" x14ac:dyDescent="0.35">
      <c r="A98" s="167" t="s">
        <v>317</v>
      </c>
      <c r="B98" s="167"/>
      <c r="C98" s="167"/>
      <c r="D98" s="167"/>
      <c r="E98" s="167"/>
      <c r="F98" s="167"/>
      <c r="G98" s="167"/>
      <c r="H98" s="167"/>
      <c r="I98" s="167"/>
      <c r="J98" s="167"/>
      <c r="K98" s="167"/>
      <c r="L98" s="167"/>
    </row>
    <row r="99" spans="1:14" x14ac:dyDescent="0.35">
      <c r="A99" s="171"/>
      <c r="B99" s="172"/>
      <c r="C99" s="172"/>
      <c r="D99" s="172"/>
      <c r="E99" s="172"/>
      <c r="F99" s="172"/>
      <c r="G99" s="172"/>
      <c r="H99" s="172"/>
      <c r="I99" s="172"/>
      <c r="J99" s="172"/>
      <c r="K99" s="172"/>
      <c r="L99" s="172"/>
      <c r="M99" s="6"/>
    </row>
    <row r="100" spans="1:14" ht="34" customHeight="1" x14ac:dyDescent="0.35">
      <c r="A100" s="181" t="s">
        <v>11</v>
      </c>
      <c r="B100" s="182"/>
      <c r="C100" s="183"/>
      <c r="D100" s="181" t="s">
        <v>7</v>
      </c>
      <c r="E100" s="182"/>
      <c r="F100" s="182"/>
      <c r="G100" s="182"/>
      <c r="H100" s="182"/>
      <c r="I100" s="182"/>
      <c r="J100" s="183"/>
      <c r="K100" s="39" t="s">
        <v>8</v>
      </c>
      <c r="L100" s="39" t="s">
        <v>9</v>
      </c>
    </row>
    <row r="101" spans="1:14" ht="156" customHeight="1" x14ac:dyDescent="0.35">
      <c r="A101" s="161" t="s">
        <v>120</v>
      </c>
      <c r="B101" s="161"/>
      <c r="C101" s="161"/>
      <c r="D101" s="278" t="s">
        <v>202</v>
      </c>
      <c r="E101" s="278"/>
      <c r="F101" s="278"/>
      <c r="G101" s="278"/>
      <c r="H101" s="278"/>
      <c r="I101" s="278"/>
      <c r="J101" s="278"/>
      <c r="K101" s="18">
        <v>5</v>
      </c>
      <c r="L101" s="17">
        <f>SUM(L104,L107)</f>
        <v>0</v>
      </c>
    </row>
    <row r="102" spans="1:14" ht="15.5" customHeight="1" x14ac:dyDescent="0.35">
      <c r="A102" s="180" t="s">
        <v>10</v>
      </c>
      <c r="B102" s="180"/>
      <c r="C102" s="180"/>
      <c r="D102" s="180"/>
      <c r="E102" s="180"/>
      <c r="F102" s="180"/>
      <c r="G102" s="180"/>
      <c r="H102" s="180"/>
      <c r="I102" s="180"/>
      <c r="J102" s="180"/>
      <c r="K102" s="180"/>
      <c r="L102" s="180"/>
    </row>
    <row r="103" spans="1:14" ht="15.5" customHeight="1" x14ac:dyDescent="0.35">
      <c r="A103" s="350" t="s">
        <v>122</v>
      </c>
      <c r="B103" s="351"/>
      <c r="C103" s="351"/>
      <c r="D103" s="351"/>
      <c r="E103" s="351"/>
      <c r="F103" s="351"/>
      <c r="G103" s="351"/>
      <c r="H103" s="351"/>
      <c r="I103" s="351"/>
      <c r="J103" s="351"/>
      <c r="K103" s="351"/>
      <c r="L103" s="352"/>
    </row>
    <row r="104" spans="1:14" ht="50.5" customHeight="1" x14ac:dyDescent="0.35">
      <c r="A104" s="375" t="s">
        <v>314</v>
      </c>
      <c r="B104" s="376"/>
      <c r="C104" s="376"/>
      <c r="D104" s="376"/>
      <c r="E104" s="376"/>
      <c r="F104" s="376"/>
      <c r="G104" s="376"/>
      <c r="H104" s="376"/>
      <c r="I104" s="376"/>
      <c r="J104" s="377"/>
      <c r="K104" s="370">
        <v>2</v>
      </c>
      <c r="L104" s="370">
        <v>0</v>
      </c>
      <c r="M104" s="373"/>
      <c r="N104" s="7"/>
    </row>
    <row r="105" spans="1:14" ht="125" customHeight="1" x14ac:dyDescent="0.35">
      <c r="A105" s="378" t="s">
        <v>159</v>
      </c>
      <c r="B105" s="361"/>
      <c r="C105" s="361"/>
      <c r="D105" s="361"/>
      <c r="E105" s="361"/>
      <c r="F105" s="361"/>
      <c r="G105" s="361"/>
      <c r="H105" s="361"/>
      <c r="I105" s="361"/>
      <c r="J105" s="362"/>
      <c r="K105" s="370"/>
      <c r="L105" s="370"/>
      <c r="M105" s="373"/>
      <c r="N105" s="7"/>
    </row>
    <row r="106" spans="1:14" ht="15.5" customHeight="1" x14ac:dyDescent="0.35">
      <c r="A106" s="350" t="s">
        <v>121</v>
      </c>
      <c r="B106" s="351"/>
      <c r="C106" s="351"/>
      <c r="D106" s="351"/>
      <c r="E106" s="351"/>
      <c r="F106" s="351"/>
      <c r="G106" s="351"/>
      <c r="H106" s="351"/>
      <c r="I106" s="351"/>
      <c r="J106" s="351"/>
      <c r="K106" s="351"/>
      <c r="L106" s="352"/>
      <c r="M106" s="8"/>
      <c r="N106" s="7"/>
    </row>
    <row r="107" spans="1:14" ht="67" customHeight="1" x14ac:dyDescent="0.35">
      <c r="A107" s="239" t="s">
        <v>145</v>
      </c>
      <c r="B107" s="240"/>
      <c r="C107" s="240"/>
      <c r="D107" s="240"/>
      <c r="E107" s="240"/>
      <c r="F107" s="240"/>
      <c r="G107" s="240"/>
      <c r="H107" s="240"/>
      <c r="I107" s="240"/>
      <c r="J107" s="241"/>
      <c r="K107" s="370">
        <v>3</v>
      </c>
      <c r="L107" s="370">
        <v>0</v>
      </c>
      <c r="M107" s="373"/>
    </row>
    <row r="108" spans="1:14" x14ac:dyDescent="0.35">
      <c r="A108" s="239" t="s">
        <v>146</v>
      </c>
      <c r="B108" s="240"/>
      <c r="C108" s="240"/>
      <c r="D108" s="240"/>
      <c r="E108" s="240"/>
      <c r="F108" s="240"/>
      <c r="G108" s="240"/>
      <c r="H108" s="240"/>
      <c r="I108" s="240"/>
      <c r="J108" s="241"/>
      <c r="K108" s="370"/>
      <c r="L108" s="370"/>
      <c r="M108" s="373"/>
    </row>
    <row r="109" spans="1:14" x14ac:dyDescent="0.35">
      <c r="A109" s="239" t="s">
        <v>147</v>
      </c>
      <c r="B109" s="240"/>
      <c r="C109" s="240"/>
      <c r="D109" s="240"/>
      <c r="E109" s="240"/>
      <c r="F109" s="240"/>
      <c r="G109" s="240"/>
      <c r="H109" s="240"/>
      <c r="I109" s="240"/>
      <c r="J109" s="241"/>
      <c r="K109" s="370"/>
      <c r="L109" s="370"/>
      <c r="M109" s="373"/>
    </row>
    <row r="110" spans="1:14" ht="34" customHeight="1" x14ac:dyDescent="0.35">
      <c r="A110" s="374" t="s">
        <v>337</v>
      </c>
      <c r="B110" s="169"/>
      <c r="C110" s="169"/>
      <c r="D110" s="169"/>
      <c r="E110" s="169"/>
      <c r="F110" s="169"/>
      <c r="G110" s="169"/>
      <c r="H110" s="169"/>
      <c r="I110" s="169"/>
      <c r="J110" s="170"/>
      <c r="K110" s="370"/>
      <c r="L110" s="370"/>
      <c r="M110" s="8"/>
    </row>
    <row r="111" spans="1:14" x14ac:dyDescent="0.35">
      <c r="A111" s="184"/>
      <c r="B111" s="184"/>
      <c r="C111" s="184"/>
      <c r="D111" s="184"/>
      <c r="E111" s="184"/>
      <c r="F111" s="184"/>
      <c r="G111" s="184"/>
      <c r="H111" s="184"/>
      <c r="I111" s="184"/>
      <c r="J111" s="184"/>
      <c r="K111" s="184"/>
      <c r="L111" s="184"/>
    </row>
    <row r="112" spans="1:14" s="9" customFormat="1" ht="34" customHeight="1" x14ac:dyDescent="0.35">
      <c r="A112" s="181" t="s">
        <v>11</v>
      </c>
      <c r="B112" s="182"/>
      <c r="C112" s="183"/>
      <c r="D112" s="181" t="s">
        <v>7</v>
      </c>
      <c r="E112" s="182"/>
      <c r="F112" s="182"/>
      <c r="G112" s="182"/>
      <c r="H112" s="182"/>
      <c r="I112" s="182"/>
      <c r="J112" s="183"/>
      <c r="K112" s="39" t="s">
        <v>8</v>
      </c>
      <c r="L112" s="39" t="s">
        <v>9</v>
      </c>
    </row>
    <row r="113" spans="1:12" s="9" customFormat="1" ht="119.5" customHeight="1" x14ac:dyDescent="0.35">
      <c r="A113" s="161" t="s">
        <v>160</v>
      </c>
      <c r="B113" s="161"/>
      <c r="C113" s="161"/>
      <c r="D113" s="278" t="s">
        <v>196</v>
      </c>
      <c r="E113" s="278"/>
      <c r="F113" s="278"/>
      <c r="G113" s="278"/>
      <c r="H113" s="278"/>
      <c r="I113" s="278"/>
      <c r="J113" s="278"/>
      <c r="K113" s="18">
        <v>4</v>
      </c>
      <c r="L113" s="17">
        <v>0</v>
      </c>
    </row>
    <row r="114" spans="1:12" s="9" customFormat="1" ht="15.75" customHeight="1" x14ac:dyDescent="0.35">
      <c r="A114" s="180" t="s">
        <v>10</v>
      </c>
      <c r="B114" s="180"/>
      <c r="C114" s="180"/>
      <c r="D114" s="180"/>
      <c r="E114" s="180"/>
      <c r="F114" s="180"/>
      <c r="G114" s="180"/>
      <c r="H114" s="180"/>
      <c r="I114" s="180"/>
      <c r="J114" s="180"/>
      <c r="K114" s="180"/>
      <c r="L114" s="180"/>
    </row>
    <row r="115" spans="1:12" s="9" customFormat="1" x14ac:dyDescent="0.35">
      <c r="A115" s="379" t="s">
        <v>126</v>
      </c>
      <c r="B115" s="205"/>
      <c r="C115" s="205"/>
      <c r="D115" s="205"/>
      <c r="E115" s="205"/>
      <c r="F115" s="205"/>
      <c r="G115" s="205"/>
      <c r="H115" s="205"/>
      <c r="I115" s="205"/>
      <c r="J115" s="205"/>
      <c r="K115" s="205"/>
      <c r="L115" s="206"/>
    </row>
    <row r="116" spans="1:12" s="9" customFormat="1" ht="175" customHeight="1" x14ac:dyDescent="0.35">
      <c r="A116" s="177" t="s">
        <v>338</v>
      </c>
      <c r="B116" s="178"/>
      <c r="C116" s="178"/>
      <c r="D116" s="178"/>
      <c r="E116" s="178"/>
      <c r="F116" s="178"/>
      <c r="G116" s="178"/>
      <c r="H116" s="178"/>
      <c r="I116" s="178"/>
      <c r="J116" s="178"/>
      <c r="K116" s="178"/>
      <c r="L116" s="179"/>
    </row>
    <row r="117" spans="1:12" s="9" customFormat="1" x14ac:dyDescent="0.35">
      <c r="A117" s="174" t="s">
        <v>339</v>
      </c>
      <c r="B117" s="175"/>
      <c r="C117" s="175"/>
      <c r="D117" s="175"/>
      <c r="E117" s="175"/>
      <c r="F117" s="175"/>
      <c r="G117" s="175"/>
      <c r="H117" s="175"/>
      <c r="I117" s="175"/>
      <c r="J117" s="175"/>
      <c r="K117" s="175"/>
      <c r="L117" s="176"/>
    </row>
    <row r="118" spans="1:12" s="9" customFormat="1" x14ac:dyDescent="0.35">
      <c r="A118" s="174" t="s">
        <v>340</v>
      </c>
      <c r="B118" s="175"/>
      <c r="C118" s="175"/>
      <c r="D118" s="175"/>
      <c r="E118" s="175"/>
      <c r="F118" s="175"/>
      <c r="G118" s="175"/>
      <c r="H118" s="175"/>
      <c r="I118" s="175"/>
      <c r="J118" s="175"/>
      <c r="K118" s="175"/>
      <c r="L118" s="176"/>
    </row>
    <row r="119" spans="1:12" s="9" customFormat="1" x14ac:dyDescent="0.35">
      <c r="A119" s="174" t="s">
        <v>341</v>
      </c>
      <c r="B119" s="175"/>
      <c r="C119" s="175"/>
      <c r="D119" s="175"/>
      <c r="E119" s="175"/>
      <c r="F119" s="175"/>
      <c r="G119" s="175"/>
      <c r="H119" s="175"/>
      <c r="I119" s="175"/>
      <c r="J119" s="175"/>
      <c r="K119" s="175"/>
      <c r="L119" s="176"/>
    </row>
    <row r="120" spans="1:12" s="9" customFormat="1" x14ac:dyDescent="0.35">
      <c r="A120" s="372"/>
      <c r="B120" s="372"/>
      <c r="C120" s="372"/>
      <c r="D120" s="372"/>
      <c r="E120" s="372"/>
      <c r="F120" s="372"/>
      <c r="G120" s="372"/>
      <c r="H120" s="372"/>
      <c r="I120" s="372"/>
      <c r="J120" s="372"/>
      <c r="K120" s="372"/>
      <c r="L120" s="372"/>
    </row>
    <row r="121" spans="1:12" ht="34" customHeight="1" x14ac:dyDescent="0.35">
      <c r="A121" s="181" t="s">
        <v>94</v>
      </c>
      <c r="B121" s="182"/>
      <c r="C121" s="183"/>
      <c r="D121" s="181" t="s">
        <v>12</v>
      </c>
      <c r="E121" s="182"/>
      <c r="F121" s="182"/>
      <c r="G121" s="182"/>
      <c r="H121" s="182"/>
      <c r="I121" s="182"/>
      <c r="J121" s="183"/>
      <c r="K121" s="39" t="s">
        <v>8</v>
      </c>
      <c r="L121" s="39" t="s">
        <v>9</v>
      </c>
    </row>
    <row r="122" spans="1:12" ht="38.25" customHeight="1" x14ac:dyDescent="0.35">
      <c r="A122" s="161" t="s">
        <v>117</v>
      </c>
      <c r="B122" s="161"/>
      <c r="C122" s="161"/>
      <c r="D122" s="278" t="s">
        <v>195</v>
      </c>
      <c r="E122" s="278"/>
      <c r="F122" s="278"/>
      <c r="G122" s="278"/>
      <c r="H122" s="278"/>
      <c r="I122" s="278"/>
      <c r="J122" s="278"/>
      <c r="K122" s="18">
        <v>5</v>
      </c>
      <c r="L122" s="17">
        <v>0</v>
      </c>
    </row>
    <row r="123" spans="1:12" ht="15.5" customHeight="1" x14ac:dyDescent="0.35">
      <c r="A123" s="180" t="s">
        <v>10</v>
      </c>
      <c r="B123" s="180"/>
      <c r="C123" s="180"/>
      <c r="D123" s="180"/>
      <c r="E123" s="180"/>
      <c r="F123" s="180"/>
      <c r="G123" s="180"/>
      <c r="H123" s="180"/>
      <c r="I123" s="180"/>
      <c r="J123" s="180"/>
      <c r="K123" s="180"/>
      <c r="L123" s="180"/>
    </row>
    <row r="124" spans="1:12" ht="36.5" customHeight="1" x14ac:dyDescent="0.35">
      <c r="A124" s="167" t="s">
        <v>342</v>
      </c>
      <c r="B124" s="167"/>
      <c r="C124" s="167"/>
      <c r="D124" s="167"/>
      <c r="E124" s="167"/>
      <c r="F124" s="167"/>
      <c r="G124" s="167"/>
      <c r="H124" s="167"/>
      <c r="I124" s="167"/>
      <c r="J124" s="167"/>
      <c r="K124" s="167"/>
      <c r="L124" s="167"/>
    </row>
    <row r="125" spans="1:12" ht="37" customHeight="1" x14ac:dyDescent="0.35">
      <c r="A125" s="167" t="s">
        <v>343</v>
      </c>
      <c r="B125" s="167"/>
      <c r="C125" s="167"/>
      <c r="D125" s="167"/>
      <c r="E125" s="167"/>
      <c r="F125" s="167"/>
      <c r="G125" s="167"/>
      <c r="H125" s="167"/>
      <c r="I125" s="167"/>
      <c r="J125" s="167"/>
      <c r="K125" s="167"/>
      <c r="L125" s="167"/>
    </row>
    <row r="126" spans="1:12" ht="51.75" customHeight="1" x14ac:dyDescent="0.35">
      <c r="A126" s="212" t="s">
        <v>344</v>
      </c>
      <c r="B126" s="212"/>
      <c r="C126" s="212"/>
      <c r="D126" s="212"/>
      <c r="E126" s="212"/>
      <c r="F126" s="212"/>
      <c r="G126" s="212"/>
      <c r="H126" s="212"/>
      <c r="I126" s="212"/>
      <c r="J126" s="212"/>
      <c r="K126" s="212"/>
      <c r="L126" s="212"/>
    </row>
    <row r="127" spans="1:12" ht="16.5" customHeight="1" x14ac:dyDescent="0.35">
      <c r="A127" s="173"/>
      <c r="B127" s="173"/>
      <c r="C127" s="173"/>
      <c r="D127" s="173"/>
      <c r="E127" s="173"/>
      <c r="F127" s="173"/>
      <c r="G127" s="173"/>
      <c r="H127" s="173"/>
      <c r="I127" s="173"/>
      <c r="J127" s="173"/>
      <c r="K127" s="173"/>
      <c r="L127" s="173"/>
    </row>
    <row r="128" spans="1:12" ht="34" customHeight="1" x14ac:dyDescent="0.35">
      <c r="A128" s="181" t="s">
        <v>94</v>
      </c>
      <c r="B128" s="182"/>
      <c r="C128" s="183"/>
      <c r="D128" s="181" t="s">
        <v>12</v>
      </c>
      <c r="E128" s="182"/>
      <c r="F128" s="182"/>
      <c r="G128" s="182"/>
      <c r="H128" s="182"/>
      <c r="I128" s="182"/>
      <c r="J128" s="183"/>
      <c r="K128" s="39" t="s">
        <v>8</v>
      </c>
      <c r="L128" s="39" t="s">
        <v>9</v>
      </c>
    </row>
    <row r="129" spans="1:12" ht="66" customHeight="1" x14ac:dyDescent="0.35">
      <c r="A129" s="161" t="s">
        <v>118</v>
      </c>
      <c r="B129" s="161"/>
      <c r="C129" s="161"/>
      <c r="D129" s="278" t="s">
        <v>194</v>
      </c>
      <c r="E129" s="278"/>
      <c r="F129" s="278"/>
      <c r="G129" s="278"/>
      <c r="H129" s="278"/>
      <c r="I129" s="278"/>
      <c r="J129" s="278"/>
      <c r="K129" s="18">
        <v>3</v>
      </c>
      <c r="L129" s="17">
        <v>0</v>
      </c>
    </row>
    <row r="130" spans="1:12" ht="16.5" customHeight="1" x14ac:dyDescent="0.35">
      <c r="A130" s="180" t="s">
        <v>10</v>
      </c>
      <c r="B130" s="180"/>
      <c r="C130" s="180"/>
      <c r="D130" s="180"/>
      <c r="E130" s="180"/>
      <c r="F130" s="180"/>
      <c r="G130" s="180"/>
      <c r="H130" s="180"/>
      <c r="I130" s="180"/>
      <c r="J130" s="180"/>
      <c r="K130" s="180"/>
      <c r="L130" s="180"/>
    </row>
    <row r="131" spans="1:12" x14ac:dyDescent="0.35">
      <c r="A131" s="360" t="s">
        <v>161</v>
      </c>
      <c r="B131" s="361"/>
      <c r="C131" s="361"/>
      <c r="D131" s="361"/>
      <c r="E131" s="361"/>
      <c r="F131" s="361"/>
      <c r="G131" s="361"/>
      <c r="H131" s="361"/>
      <c r="I131" s="361"/>
      <c r="J131" s="361"/>
      <c r="K131" s="361"/>
      <c r="L131" s="362"/>
    </row>
    <row r="132" spans="1:12" ht="15.75" customHeight="1" x14ac:dyDescent="0.35">
      <c r="A132" s="213" t="s">
        <v>345</v>
      </c>
      <c r="B132" s="213"/>
      <c r="C132" s="213"/>
      <c r="D132" s="213"/>
      <c r="E132" s="213"/>
      <c r="F132" s="213"/>
      <c r="G132" s="213"/>
      <c r="H132" s="213"/>
      <c r="I132" s="213"/>
      <c r="J132" s="213"/>
      <c r="K132" s="213"/>
      <c r="L132" s="213"/>
    </row>
    <row r="133" spans="1:12" x14ac:dyDescent="0.35">
      <c r="A133" s="213"/>
      <c r="B133" s="213"/>
      <c r="C133" s="213"/>
      <c r="D133" s="213"/>
      <c r="E133" s="213"/>
      <c r="F133" s="213"/>
      <c r="G133" s="213"/>
      <c r="H133" s="213"/>
      <c r="I133" s="213"/>
      <c r="J133" s="213"/>
      <c r="K133" s="213"/>
      <c r="L133" s="213"/>
    </row>
    <row r="134" spans="1:12" ht="33" customHeight="1" x14ac:dyDescent="0.35">
      <c r="A134" s="213" t="s">
        <v>346</v>
      </c>
      <c r="B134" s="213"/>
      <c r="C134" s="213"/>
      <c r="D134" s="213"/>
      <c r="E134" s="213"/>
      <c r="F134" s="213"/>
      <c r="G134" s="213"/>
      <c r="H134" s="213"/>
      <c r="I134" s="213"/>
      <c r="J134" s="213"/>
      <c r="K134" s="213"/>
      <c r="L134" s="213"/>
    </row>
    <row r="135" spans="1:12" x14ac:dyDescent="0.35">
      <c r="A135" s="213" t="s">
        <v>347</v>
      </c>
      <c r="B135" s="213"/>
      <c r="C135" s="213"/>
      <c r="D135" s="213"/>
      <c r="E135" s="213"/>
      <c r="F135" s="213"/>
      <c r="G135" s="213"/>
      <c r="H135" s="213"/>
      <c r="I135" s="213"/>
      <c r="J135" s="213"/>
      <c r="K135" s="213"/>
      <c r="L135" s="213"/>
    </row>
    <row r="136" spans="1:12" x14ac:dyDescent="0.35">
      <c r="A136" s="363"/>
      <c r="B136" s="363"/>
      <c r="C136" s="363"/>
      <c r="D136" s="363"/>
      <c r="E136" s="363"/>
      <c r="F136" s="363"/>
      <c r="G136" s="363"/>
      <c r="H136" s="363"/>
      <c r="I136" s="363"/>
      <c r="J136" s="363"/>
      <c r="K136" s="363"/>
      <c r="L136" s="363"/>
    </row>
    <row r="137" spans="1:12" ht="31" x14ac:dyDescent="0.35">
      <c r="A137" s="181" t="s">
        <v>13</v>
      </c>
      <c r="B137" s="182"/>
      <c r="C137" s="183"/>
      <c r="D137" s="181" t="s">
        <v>7</v>
      </c>
      <c r="E137" s="182"/>
      <c r="F137" s="182"/>
      <c r="G137" s="182"/>
      <c r="H137" s="182"/>
      <c r="I137" s="182"/>
      <c r="J137" s="183"/>
      <c r="K137" s="39" t="s">
        <v>8</v>
      </c>
      <c r="L137" s="39" t="s">
        <v>9</v>
      </c>
    </row>
    <row r="138" spans="1:12" ht="50.25" customHeight="1" x14ac:dyDescent="0.35">
      <c r="A138" s="161" t="s">
        <v>119</v>
      </c>
      <c r="B138" s="161"/>
      <c r="C138" s="161"/>
      <c r="D138" s="278" t="s">
        <v>193</v>
      </c>
      <c r="E138" s="278"/>
      <c r="F138" s="278"/>
      <c r="G138" s="278"/>
      <c r="H138" s="278"/>
      <c r="I138" s="278"/>
      <c r="J138" s="278"/>
      <c r="K138" s="18">
        <v>3</v>
      </c>
      <c r="L138" s="17">
        <v>0</v>
      </c>
    </row>
    <row r="139" spans="1:12" ht="15.5" customHeight="1" x14ac:dyDescent="0.35">
      <c r="A139" s="180" t="s">
        <v>10</v>
      </c>
      <c r="B139" s="180"/>
      <c r="C139" s="180"/>
      <c r="D139" s="180"/>
      <c r="E139" s="180"/>
      <c r="F139" s="180"/>
      <c r="G139" s="180"/>
      <c r="H139" s="180"/>
      <c r="I139" s="180"/>
      <c r="J139" s="180"/>
      <c r="K139" s="180"/>
      <c r="L139" s="180"/>
    </row>
    <row r="140" spans="1:12" x14ac:dyDescent="0.35">
      <c r="A140" s="160" t="s">
        <v>162</v>
      </c>
      <c r="B140" s="160"/>
      <c r="C140" s="160"/>
      <c r="D140" s="160"/>
      <c r="E140" s="160"/>
      <c r="F140" s="160"/>
      <c r="G140" s="160"/>
      <c r="H140" s="160"/>
      <c r="I140" s="160"/>
      <c r="J140" s="160"/>
      <c r="K140" s="160"/>
      <c r="L140" s="160"/>
    </row>
    <row r="141" spans="1:12" x14ac:dyDescent="0.35">
      <c r="A141" s="160" t="s">
        <v>163</v>
      </c>
      <c r="B141" s="160"/>
      <c r="C141" s="160"/>
      <c r="D141" s="160"/>
      <c r="E141" s="160"/>
      <c r="F141" s="160"/>
      <c r="G141" s="160"/>
      <c r="H141" s="160"/>
      <c r="I141" s="160"/>
      <c r="J141" s="160"/>
      <c r="K141" s="160"/>
      <c r="L141" s="160"/>
    </row>
    <row r="142" spans="1:12" ht="34.5" customHeight="1" x14ac:dyDescent="0.35">
      <c r="A142" s="213" t="s">
        <v>348</v>
      </c>
      <c r="B142" s="213"/>
      <c r="C142" s="213"/>
      <c r="D142" s="213"/>
      <c r="E142" s="213"/>
      <c r="F142" s="213"/>
      <c r="G142" s="213"/>
      <c r="H142" s="213"/>
      <c r="I142" s="213"/>
      <c r="J142" s="213"/>
      <c r="K142" s="213"/>
      <c r="L142" s="213"/>
    </row>
    <row r="143" spans="1:12" x14ac:dyDescent="0.35">
      <c r="A143" s="213" t="s">
        <v>349</v>
      </c>
      <c r="B143" s="213"/>
      <c r="C143" s="213"/>
      <c r="D143" s="213"/>
      <c r="E143" s="213"/>
      <c r="F143" s="213"/>
      <c r="G143" s="213"/>
      <c r="H143" s="213"/>
      <c r="I143" s="213"/>
      <c r="J143" s="213"/>
      <c r="K143" s="213"/>
      <c r="L143" s="213"/>
    </row>
    <row r="144" spans="1:12" ht="33" customHeight="1" x14ac:dyDescent="0.35">
      <c r="A144" s="213" t="s">
        <v>350</v>
      </c>
      <c r="B144" s="213"/>
      <c r="C144" s="213"/>
      <c r="D144" s="213"/>
      <c r="E144" s="213"/>
      <c r="F144" s="213"/>
      <c r="G144" s="213"/>
      <c r="H144" s="213"/>
      <c r="I144" s="213"/>
      <c r="J144" s="213"/>
      <c r="K144" s="213"/>
      <c r="L144" s="213"/>
    </row>
    <row r="145" spans="1:13" x14ac:dyDescent="0.35">
      <c r="A145" s="168" t="s">
        <v>351</v>
      </c>
      <c r="B145" s="169"/>
      <c r="C145" s="169"/>
      <c r="D145" s="169"/>
      <c r="E145" s="169"/>
      <c r="F145" s="169"/>
      <c r="G145" s="169"/>
      <c r="H145" s="169"/>
      <c r="I145" s="169"/>
      <c r="J145" s="169"/>
      <c r="K145" s="169"/>
      <c r="L145" s="170"/>
    </row>
    <row r="146" spans="1:13" ht="54" customHeight="1" x14ac:dyDescent="0.35">
      <c r="A146" s="367" t="s">
        <v>352</v>
      </c>
      <c r="B146" s="367"/>
      <c r="C146" s="367"/>
      <c r="D146" s="367"/>
      <c r="E146" s="367"/>
      <c r="F146" s="367"/>
      <c r="G146" s="367"/>
      <c r="H146" s="367"/>
      <c r="I146" s="367"/>
      <c r="J146" s="367"/>
      <c r="K146" s="367"/>
      <c r="L146" s="367"/>
    </row>
    <row r="147" spans="1:13" x14ac:dyDescent="0.35">
      <c r="A147" s="371"/>
      <c r="B147" s="202"/>
      <c r="C147" s="202"/>
      <c r="D147" s="202"/>
      <c r="E147" s="202"/>
      <c r="F147" s="202"/>
      <c r="G147" s="202"/>
      <c r="H147" s="202"/>
      <c r="I147" s="202"/>
      <c r="J147" s="202"/>
      <c r="K147" s="202"/>
      <c r="L147" s="202"/>
    </row>
    <row r="148" spans="1:13" s="9" customFormat="1" ht="31" x14ac:dyDescent="0.35">
      <c r="A148" s="181" t="s">
        <v>14</v>
      </c>
      <c r="B148" s="182"/>
      <c r="C148" s="183"/>
      <c r="D148" s="181" t="s">
        <v>7</v>
      </c>
      <c r="E148" s="182"/>
      <c r="F148" s="182"/>
      <c r="G148" s="182"/>
      <c r="H148" s="182"/>
      <c r="I148" s="182"/>
      <c r="J148" s="183"/>
      <c r="K148" s="39" t="s">
        <v>8</v>
      </c>
      <c r="L148" s="39" t="s">
        <v>9</v>
      </c>
    </row>
    <row r="149" spans="1:13" s="9" customFormat="1" ht="64.5" customHeight="1" x14ac:dyDescent="0.35">
      <c r="A149" s="161" t="s">
        <v>164</v>
      </c>
      <c r="B149" s="161"/>
      <c r="C149" s="161"/>
      <c r="D149" s="278" t="s">
        <v>192</v>
      </c>
      <c r="E149" s="278"/>
      <c r="F149" s="278"/>
      <c r="G149" s="278"/>
      <c r="H149" s="278"/>
      <c r="I149" s="278"/>
      <c r="J149" s="278"/>
      <c r="K149" s="18">
        <v>3</v>
      </c>
      <c r="L149" s="17">
        <v>0</v>
      </c>
    </row>
    <row r="150" spans="1:13" s="9" customFormat="1" ht="17.25" customHeight="1" x14ac:dyDescent="0.35">
      <c r="A150" s="180" t="s">
        <v>10</v>
      </c>
      <c r="B150" s="180"/>
      <c r="C150" s="180"/>
      <c r="D150" s="180"/>
      <c r="E150" s="180"/>
      <c r="F150" s="180"/>
      <c r="G150" s="180"/>
      <c r="H150" s="180"/>
      <c r="I150" s="180"/>
      <c r="J150" s="180"/>
      <c r="K150" s="180"/>
      <c r="L150" s="180"/>
    </row>
    <row r="151" spans="1:13" s="9" customFormat="1" ht="33" customHeight="1" x14ac:dyDescent="0.35">
      <c r="A151" s="189" t="s">
        <v>165</v>
      </c>
      <c r="B151" s="189"/>
      <c r="C151" s="189"/>
      <c r="D151" s="189"/>
      <c r="E151" s="189"/>
      <c r="F151" s="189"/>
      <c r="G151" s="189"/>
      <c r="H151" s="189"/>
      <c r="I151" s="189"/>
      <c r="J151" s="189"/>
      <c r="K151" s="189"/>
      <c r="L151" s="189"/>
    </row>
    <row r="152" spans="1:13" s="9" customFormat="1" ht="34.5" customHeight="1" x14ac:dyDescent="0.35">
      <c r="A152" s="168" t="s">
        <v>353</v>
      </c>
      <c r="B152" s="169"/>
      <c r="C152" s="169"/>
      <c r="D152" s="169"/>
      <c r="E152" s="169"/>
      <c r="F152" s="169"/>
      <c r="G152" s="169"/>
      <c r="H152" s="169"/>
      <c r="I152" s="169"/>
      <c r="J152" s="169"/>
      <c r="K152" s="169"/>
      <c r="L152" s="170"/>
    </row>
    <row r="153" spans="1:13" s="9" customFormat="1" x14ac:dyDescent="0.35">
      <c r="A153" s="343" t="s">
        <v>220</v>
      </c>
      <c r="B153" s="344"/>
      <c r="C153" s="344"/>
      <c r="D153" s="344"/>
      <c r="E153" s="344"/>
      <c r="F153" s="344"/>
      <c r="G153" s="344"/>
      <c r="H153" s="344"/>
      <c r="I153" s="344"/>
      <c r="J153" s="344"/>
      <c r="K153" s="344"/>
      <c r="L153" s="345"/>
    </row>
    <row r="154" spans="1:13" s="9" customFormat="1" ht="37.5" customHeight="1" x14ac:dyDescent="0.35">
      <c r="A154" s="343" t="s">
        <v>166</v>
      </c>
      <c r="B154" s="344"/>
      <c r="C154" s="344"/>
      <c r="D154" s="344"/>
      <c r="E154" s="344"/>
      <c r="F154" s="344"/>
      <c r="G154" s="344"/>
      <c r="H154" s="344"/>
      <c r="I154" s="344"/>
      <c r="J154" s="344"/>
      <c r="K154" s="344"/>
      <c r="L154" s="345"/>
    </row>
    <row r="155" spans="1:13" s="9" customFormat="1" ht="50.25" customHeight="1" x14ac:dyDescent="0.35">
      <c r="A155" s="343" t="s">
        <v>221</v>
      </c>
      <c r="B155" s="344"/>
      <c r="C155" s="344"/>
      <c r="D155" s="344"/>
      <c r="E155" s="344"/>
      <c r="F155" s="344"/>
      <c r="G155" s="344"/>
      <c r="H155" s="344"/>
      <c r="I155" s="344"/>
      <c r="J155" s="344"/>
      <c r="K155" s="344"/>
      <c r="L155" s="345"/>
    </row>
    <row r="156" spans="1:13" s="9" customFormat="1" x14ac:dyDescent="0.35">
      <c r="A156" s="346" t="s">
        <v>127</v>
      </c>
      <c r="B156" s="346"/>
      <c r="C156" s="346"/>
      <c r="D156" s="346"/>
      <c r="E156" s="346"/>
      <c r="F156" s="346"/>
      <c r="G156" s="346"/>
      <c r="H156" s="346"/>
      <c r="I156" s="346"/>
      <c r="J156" s="346"/>
      <c r="K156" s="346"/>
      <c r="L156" s="346"/>
    </row>
    <row r="157" spans="1:13" x14ac:dyDescent="0.35">
      <c r="A157" s="202"/>
      <c r="B157" s="202"/>
      <c r="C157" s="202"/>
      <c r="D157" s="202"/>
      <c r="E157" s="202"/>
      <c r="F157" s="202"/>
      <c r="G157" s="202"/>
      <c r="H157" s="202"/>
      <c r="I157" s="202"/>
      <c r="J157" s="202"/>
      <c r="K157" s="202"/>
      <c r="L157" s="202"/>
    </row>
    <row r="158" spans="1:13" ht="20" x14ac:dyDescent="0.35">
      <c r="A158" s="380" t="s">
        <v>188</v>
      </c>
      <c r="B158" s="381"/>
      <c r="C158" s="381"/>
      <c r="D158" s="381"/>
      <c r="E158" s="381"/>
      <c r="F158" s="381"/>
      <c r="G158" s="381"/>
      <c r="H158" s="381"/>
      <c r="I158" s="381"/>
      <c r="J158" s="381"/>
      <c r="K158" s="381"/>
      <c r="L158" s="382"/>
    </row>
    <row r="159" spans="1:13" ht="15.5" customHeight="1" x14ac:dyDescent="0.35">
      <c r="A159" s="218" t="s">
        <v>189</v>
      </c>
      <c r="B159" s="218"/>
      <c r="C159" s="218"/>
      <c r="D159" s="218"/>
      <c r="E159" s="218"/>
      <c r="F159" s="218"/>
      <c r="G159" s="218"/>
      <c r="H159" s="218"/>
      <c r="I159" s="218"/>
      <c r="J159" s="218"/>
      <c r="K159" s="47">
        <f>SUM(K149,K138,K129,K122,K113,K101,K93,K84,K76,K69,K60,K49,K37)</f>
        <v>49</v>
      </c>
      <c r="L159" s="47">
        <f>SUM(L149,L138,L129,L122,L113,L101,L93,L84,L76,L69,L60,L49,L37)</f>
        <v>0</v>
      </c>
    </row>
    <row r="160" spans="1:13" x14ac:dyDescent="0.35">
      <c r="A160" s="202"/>
      <c r="B160" s="202"/>
      <c r="C160" s="202"/>
      <c r="D160" s="202"/>
      <c r="E160" s="202"/>
      <c r="F160" s="202"/>
      <c r="G160" s="202"/>
      <c r="H160" s="202"/>
      <c r="I160" s="202"/>
      <c r="J160" s="202"/>
      <c r="K160" s="202"/>
      <c r="L160" s="202"/>
      <c r="M160" s="6"/>
    </row>
    <row r="161" spans="1:14" ht="20" x14ac:dyDescent="0.35">
      <c r="A161" s="334" t="s">
        <v>93</v>
      </c>
      <c r="B161" s="335"/>
      <c r="C161" s="335"/>
      <c r="D161" s="335"/>
      <c r="E161" s="335"/>
      <c r="F161" s="335"/>
      <c r="G161" s="335"/>
      <c r="H161" s="335"/>
      <c r="I161" s="335"/>
      <c r="J161" s="335"/>
      <c r="K161" s="335"/>
      <c r="L161" s="336"/>
    </row>
    <row r="162" spans="1:14" x14ac:dyDescent="0.35">
      <c r="A162" s="202"/>
      <c r="B162" s="202"/>
      <c r="C162" s="202"/>
      <c r="D162" s="202"/>
      <c r="E162" s="202"/>
      <c r="F162" s="202"/>
      <c r="G162" s="202"/>
      <c r="H162" s="202"/>
      <c r="I162" s="202"/>
      <c r="J162" s="202"/>
      <c r="K162" s="202"/>
      <c r="L162" s="202"/>
    </row>
    <row r="163" spans="1:14" ht="34" customHeight="1" x14ac:dyDescent="0.35">
      <c r="A163" s="181" t="s">
        <v>14</v>
      </c>
      <c r="B163" s="182"/>
      <c r="C163" s="183"/>
      <c r="D163" s="181" t="s">
        <v>7</v>
      </c>
      <c r="E163" s="182"/>
      <c r="F163" s="182"/>
      <c r="G163" s="182"/>
      <c r="H163" s="182"/>
      <c r="I163" s="182"/>
      <c r="J163" s="183"/>
      <c r="K163" s="39" t="s">
        <v>8</v>
      </c>
      <c r="L163" s="39" t="s">
        <v>9</v>
      </c>
    </row>
    <row r="164" spans="1:14" ht="46" customHeight="1" x14ac:dyDescent="0.35">
      <c r="A164" s="161" t="s">
        <v>217</v>
      </c>
      <c r="B164" s="161"/>
      <c r="C164" s="161"/>
      <c r="D164" s="278" t="s">
        <v>210</v>
      </c>
      <c r="E164" s="278"/>
      <c r="F164" s="278"/>
      <c r="G164" s="278"/>
      <c r="H164" s="278"/>
      <c r="I164" s="278"/>
      <c r="J164" s="278"/>
      <c r="K164" s="18">
        <v>2</v>
      </c>
      <c r="L164" s="17">
        <v>0</v>
      </c>
    </row>
    <row r="165" spans="1:14" ht="16.5" customHeight="1" x14ac:dyDescent="0.35">
      <c r="A165" s="180" t="s">
        <v>10</v>
      </c>
      <c r="B165" s="180"/>
      <c r="C165" s="180"/>
      <c r="D165" s="180"/>
      <c r="E165" s="180"/>
      <c r="F165" s="180"/>
      <c r="G165" s="180"/>
      <c r="H165" s="180"/>
      <c r="I165" s="180"/>
      <c r="J165" s="180"/>
      <c r="K165" s="180"/>
      <c r="L165" s="180"/>
    </row>
    <row r="166" spans="1:14" ht="67" customHeight="1" x14ac:dyDescent="0.35">
      <c r="A166" s="213" t="s">
        <v>354</v>
      </c>
      <c r="B166" s="213"/>
      <c r="C166" s="213"/>
      <c r="D166" s="213"/>
      <c r="E166" s="213"/>
      <c r="F166" s="213"/>
      <c r="G166" s="213"/>
      <c r="H166" s="213"/>
      <c r="I166" s="213"/>
      <c r="J166" s="213"/>
      <c r="K166" s="213"/>
      <c r="L166" s="213"/>
    </row>
    <row r="167" spans="1:14" x14ac:dyDescent="0.35">
      <c r="A167" s="269"/>
      <c r="B167" s="270"/>
      <c r="C167" s="270"/>
      <c r="D167" s="270"/>
      <c r="E167" s="270"/>
      <c r="F167" s="270"/>
      <c r="G167" s="270"/>
      <c r="H167" s="270"/>
      <c r="I167" s="270"/>
      <c r="J167" s="270"/>
      <c r="K167" s="270"/>
      <c r="L167" s="270"/>
      <c r="M167" s="6"/>
    </row>
    <row r="168" spans="1:14" ht="34" customHeight="1" x14ac:dyDescent="0.35">
      <c r="A168" s="364" t="s">
        <v>14</v>
      </c>
      <c r="B168" s="365"/>
      <c r="C168" s="366"/>
      <c r="D168" s="364" t="s">
        <v>7</v>
      </c>
      <c r="E168" s="365"/>
      <c r="F168" s="365"/>
      <c r="G168" s="365"/>
      <c r="H168" s="365"/>
      <c r="I168" s="365"/>
      <c r="J168" s="366"/>
      <c r="K168" s="50" t="s">
        <v>8</v>
      </c>
      <c r="L168" s="50" t="s">
        <v>9</v>
      </c>
    </row>
    <row r="169" spans="1:14" s="9" customFormat="1" ht="128.5" customHeight="1" x14ac:dyDescent="0.35">
      <c r="A169" s="253" t="s">
        <v>167</v>
      </c>
      <c r="B169" s="253"/>
      <c r="C169" s="253"/>
      <c r="D169" s="341" t="s">
        <v>293</v>
      </c>
      <c r="E169" s="341"/>
      <c r="F169" s="341"/>
      <c r="G169" s="341"/>
      <c r="H169" s="341"/>
      <c r="I169" s="341"/>
      <c r="J169" s="341"/>
      <c r="K169" s="44">
        <v>0</v>
      </c>
      <c r="L169" s="51">
        <v>0</v>
      </c>
      <c r="N169" s="45"/>
    </row>
    <row r="170" spans="1:14" s="9" customFormat="1" ht="15.5" customHeight="1" x14ac:dyDescent="0.35">
      <c r="A170" s="342" t="s">
        <v>10</v>
      </c>
      <c r="B170" s="342"/>
      <c r="C170" s="342"/>
      <c r="D170" s="342"/>
      <c r="E170" s="342"/>
      <c r="F170" s="342"/>
      <c r="G170" s="342"/>
      <c r="H170" s="342"/>
      <c r="I170" s="342"/>
      <c r="J170" s="342"/>
      <c r="K170" s="342"/>
      <c r="L170" s="342"/>
    </row>
    <row r="171" spans="1:14" s="9" customFormat="1" ht="69" customHeight="1" x14ac:dyDescent="0.35">
      <c r="A171" s="185" t="s">
        <v>222</v>
      </c>
      <c r="B171" s="185"/>
      <c r="C171" s="185"/>
      <c r="D171" s="185"/>
      <c r="E171" s="185"/>
      <c r="F171" s="185"/>
      <c r="G171" s="185"/>
      <c r="H171" s="185"/>
      <c r="I171" s="185"/>
      <c r="J171" s="185"/>
      <c r="K171" s="185"/>
      <c r="L171" s="185"/>
    </row>
    <row r="172" spans="1:14" s="9" customFormat="1" x14ac:dyDescent="0.35">
      <c r="A172" s="185" t="s">
        <v>223</v>
      </c>
      <c r="B172" s="185"/>
      <c r="C172" s="185"/>
      <c r="D172" s="185"/>
      <c r="E172" s="185"/>
      <c r="F172" s="185"/>
      <c r="G172" s="185"/>
      <c r="H172" s="185"/>
      <c r="I172" s="185"/>
      <c r="J172" s="185"/>
      <c r="K172" s="185"/>
      <c r="L172" s="185"/>
    </row>
    <row r="173" spans="1:14" s="9" customFormat="1" ht="35.25" customHeight="1" x14ac:dyDescent="0.35">
      <c r="A173" s="368" t="s">
        <v>168</v>
      </c>
      <c r="B173" s="368"/>
      <c r="C173" s="368"/>
      <c r="D173" s="368"/>
      <c r="E173" s="368"/>
      <c r="F173" s="368"/>
      <c r="G173" s="368"/>
      <c r="H173" s="368"/>
      <c r="I173" s="368"/>
      <c r="J173" s="368"/>
      <c r="K173" s="368"/>
      <c r="L173" s="369"/>
    </row>
    <row r="174" spans="1:14" s="9" customFormat="1" ht="69" customHeight="1" x14ac:dyDescent="0.35">
      <c r="A174" s="162" t="s">
        <v>224</v>
      </c>
      <c r="B174" s="162"/>
      <c r="C174" s="162"/>
      <c r="D174" s="162"/>
      <c r="E174" s="162"/>
      <c r="F174" s="162"/>
      <c r="G174" s="162"/>
      <c r="H174" s="162"/>
      <c r="I174" s="162"/>
      <c r="J174" s="162"/>
      <c r="K174" s="162"/>
      <c r="L174" s="163"/>
    </row>
    <row r="175" spans="1:14" s="9" customFormat="1" ht="15.75" customHeight="1" x14ac:dyDescent="0.35">
      <c r="A175" s="340"/>
      <c r="B175" s="340"/>
      <c r="C175" s="340"/>
      <c r="D175" s="340"/>
      <c r="E175" s="340"/>
      <c r="F175" s="340"/>
      <c r="G175" s="340"/>
      <c r="H175" s="340"/>
      <c r="I175" s="340"/>
      <c r="J175" s="340"/>
      <c r="K175" s="340"/>
      <c r="L175" s="340"/>
      <c r="M175" s="1"/>
    </row>
    <row r="176" spans="1:14" ht="34" customHeight="1" x14ac:dyDescent="0.35">
      <c r="A176" s="181" t="s">
        <v>16</v>
      </c>
      <c r="B176" s="182"/>
      <c r="C176" s="183"/>
      <c r="D176" s="181" t="s">
        <v>7</v>
      </c>
      <c r="E176" s="182"/>
      <c r="F176" s="182"/>
      <c r="G176" s="182"/>
      <c r="H176" s="182"/>
      <c r="I176" s="182"/>
      <c r="J176" s="183"/>
      <c r="K176" s="39" t="s">
        <v>8</v>
      </c>
      <c r="L176" s="39" t="s">
        <v>9</v>
      </c>
      <c r="M176" s="9"/>
    </row>
    <row r="177" spans="1:13" ht="105" customHeight="1" x14ac:dyDescent="0.35">
      <c r="A177" s="161" t="s">
        <v>169</v>
      </c>
      <c r="B177" s="161"/>
      <c r="C177" s="161"/>
      <c r="D177" s="278" t="s">
        <v>213</v>
      </c>
      <c r="E177" s="278"/>
      <c r="F177" s="278"/>
      <c r="G177" s="278"/>
      <c r="H177" s="278"/>
      <c r="I177" s="278"/>
      <c r="J177" s="278"/>
      <c r="K177" s="18">
        <v>26</v>
      </c>
      <c r="L177" s="17">
        <f>SUM(L180,LARGE(L184:L218,ROW(1:1)),LARGE(L184:L218,ROW(2:2)),LARGE(L184:L218,ROW(3:3)),LARGE(L184:L218,ROW(4:4)),LARGE(L184:L218,ROW(5:5)))</f>
        <v>0</v>
      </c>
    </row>
    <row r="178" spans="1:13" ht="21" customHeight="1" x14ac:dyDescent="0.35">
      <c r="A178" s="180" t="s">
        <v>10</v>
      </c>
      <c r="B178" s="180"/>
      <c r="C178" s="180"/>
      <c r="D178" s="180"/>
      <c r="E178" s="180"/>
      <c r="F178" s="180"/>
      <c r="G178" s="180"/>
      <c r="H178" s="180"/>
      <c r="I178" s="180"/>
      <c r="J178" s="180"/>
      <c r="K178" s="180"/>
      <c r="L178" s="180"/>
      <c r="M178" s="10"/>
    </row>
    <row r="179" spans="1:13" ht="21" customHeight="1" x14ac:dyDescent="0.35">
      <c r="A179" s="350" t="s">
        <v>124</v>
      </c>
      <c r="B179" s="351"/>
      <c r="C179" s="351"/>
      <c r="D179" s="351"/>
      <c r="E179" s="351"/>
      <c r="F179" s="351"/>
      <c r="G179" s="351"/>
      <c r="H179" s="351"/>
      <c r="I179" s="351"/>
      <c r="J179" s="351"/>
      <c r="K179" s="351"/>
      <c r="L179" s="352"/>
      <c r="M179" s="10"/>
    </row>
    <row r="180" spans="1:13" ht="36.5" customHeight="1" x14ac:dyDescent="0.35">
      <c r="A180" s="160" t="s">
        <v>312</v>
      </c>
      <c r="B180" s="160"/>
      <c r="C180" s="160"/>
      <c r="D180" s="160"/>
      <c r="E180" s="160"/>
      <c r="F180" s="160"/>
      <c r="G180" s="160"/>
      <c r="H180" s="160"/>
      <c r="I180" s="160"/>
      <c r="J180" s="160"/>
      <c r="K180" s="14">
        <v>1</v>
      </c>
      <c r="L180" s="14">
        <v>0</v>
      </c>
      <c r="M180" s="10"/>
    </row>
    <row r="181" spans="1:13" ht="20.5" customHeight="1" x14ac:dyDescent="0.35">
      <c r="A181" s="350" t="s">
        <v>313</v>
      </c>
      <c r="B181" s="351"/>
      <c r="C181" s="351"/>
      <c r="D181" s="351"/>
      <c r="E181" s="351"/>
      <c r="F181" s="351"/>
      <c r="G181" s="351"/>
      <c r="H181" s="351"/>
      <c r="I181" s="351"/>
      <c r="J181" s="351"/>
      <c r="K181" s="351"/>
      <c r="L181" s="352"/>
      <c r="M181" s="10"/>
    </row>
    <row r="182" spans="1:13" ht="32.25" customHeight="1" x14ac:dyDescent="0.35">
      <c r="A182" s="347" t="s">
        <v>355</v>
      </c>
      <c r="B182" s="348"/>
      <c r="C182" s="348"/>
      <c r="D182" s="348"/>
      <c r="E182" s="348"/>
      <c r="F182" s="348"/>
      <c r="G182" s="348"/>
      <c r="H182" s="348"/>
      <c r="I182" s="348"/>
      <c r="J182" s="348"/>
      <c r="K182" s="348"/>
      <c r="L182" s="349"/>
      <c r="M182" s="10"/>
    </row>
    <row r="183" spans="1:13" ht="34" customHeight="1" x14ac:dyDescent="0.35">
      <c r="A183" s="214" t="s">
        <v>17</v>
      </c>
      <c r="B183" s="214"/>
      <c r="C183" s="214"/>
      <c r="D183" s="37" t="s">
        <v>18</v>
      </c>
      <c r="E183" s="37" t="s">
        <v>187</v>
      </c>
      <c r="F183" s="214" t="s">
        <v>125</v>
      </c>
      <c r="G183" s="214"/>
      <c r="H183" s="214"/>
      <c r="I183" s="214"/>
      <c r="J183" s="214"/>
      <c r="K183" s="37" t="s">
        <v>8</v>
      </c>
      <c r="L183" s="37" t="s">
        <v>9</v>
      </c>
    </row>
    <row r="184" spans="1:13" x14ac:dyDescent="0.35">
      <c r="A184" s="161" t="s">
        <v>123</v>
      </c>
      <c r="B184" s="161"/>
      <c r="C184" s="161"/>
      <c r="D184" s="287">
        <v>13.02</v>
      </c>
      <c r="E184" s="18" t="s">
        <v>73</v>
      </c>
      <c r="F184" s="210" t="str">
        <f>'QM Calculation Tool'!H19</f>
        <v>Score of 1.49% or less</v>
      </c>
      <c r="G184" s="210"/>
      <c r="H184" s="210"/>
      <c r="I184" s="210"/>
      <c r="J184" s="210"/>
      <c r="K184" s="18">
        <v>5</v>
      </c>
      <c r="L184" s="18">
        <v>0</v>
      </c>
      <c r="M184" s="11"/>
    </row>
    <row r="185" spans="1:13" ht="15.65" customHeight="1" x14ac:dyDescent="0.35">
      <c r="A185" s="161"/>
      <c r="B185" s="161"/>
      <c r="C185" s="161"/>
      <c r="D185" s="288"/>
      <c r="E185" s="18" t="s">
        <v>74</v>
      </c>
      <c r="F185" s="210" t="str">
        <f>'QM Calculation Tool'!H20</f>
        <v>Score &gt;1.49% but &lt;=2.06%</v>
      </c>
      <c r="G185" s="210"/>
      <c r="H185" s="210"/>
      <c r="I185" s="210"/>
      <c r="J185" s="210"/>
      <c r="K185" s="18">
        <v>4</v>
      </c>
      <c r="L185" s="18">
        <v>0</v>
      </c>
      <c r="M185" s="11"/>
    </row>
    <row r="186" spans="1:13" ht="15.65" customHeight="1" x14ac:dyDescent="0.35">
      <c r="A186" s="161"/>
      <c r="B186" s="161"/>
      <c r="C186" s="161"/>
      <c r="D186" s="288"/>
      <c r="E186" s="18" t="s">
        <v>75</v>
      </c>
      <c r="F186" s="210" t="str">
        <f>'QM Calculation Tool'!H21</f>
        <v>Score &gt;2.06% but &lt;=2.48%</v>
      </c>
      <c r="G186" s="210"/>
      <c r="H186" s="210"/>
      <c r="I186" s="210"/>
      <c r="J186" s="210"/>
      <c r="K186" s="18">
        <v>3</v>
      </c>
      <c r="L186" s="18">
        <v>0</v>
      </c>
      <c r="M186" s="11"/>
    </row>
    <row r="187" spans="1:13" ht="15.65" customHeight="1" x14ac:dyDescent="0.35">
      <c r="A187" s="161"/>
      <c r="B187" s="161"/>
      <c r="C187" s="161"/>
      <c r="D187" s="288"/>
      <c r="E187" s="18" t="s">
        <v>76</v>
      </c>
      <c r="F187" s="210" t="str">
        <f>'QM Calculation Tool'!H22</f>
        <v>Score &gt;2.48% but &lt;=2.86%</v>
      </c>
      <c r="G187" s="210"/>
      <c r="H187" s="210"/>
      <c r="I187" s="210"/>
      <c r="J187" s="210"/>
      <c r="K187" s="18">
        <v>2</v>
      </c>
      <c r="L187" s="18">
        <v>0</v>
      </c>
      <c r="M187" s="11"/>
    </row>
    <row r="188" spans="1:13" ht="15.65" customHeight="1" x14ac:dyDescent="0.35">
      <c r="A188" s="161"/>
      <c r="B188" s="161"/>
      <c r="C188" s="161"/>
      <c r="D188" s="289"/>
      <c r="E188" s="18" t="s">
        <v>77</v>
      </c>
      <c r="F188" s="210" t="str">
        <f>'QM Calculation Tool'!H23</f>
        <v>Score &gt;2.86% but &lt;=3.43%</v>
      </c>
      <c r="G188" s="210"/>
      <c r="H188" s="210"/>
      <c r="I188" s="210"/>
      <c r="J188" s="210"/>
      <c r="K188" s="18">
        <v>1</v>
      </c>
      <c r="L188" s="18">
        <v>0</v>
      </c>
      <c r="M188" s="11"/>
    </row>
    <row r="189" spans="1:13" ht="15.65" customHeight="1" x14ac:dyDescent="0.35">
      <c r="A189" s="253" t="s">
        <v>136</v>
      </c>
      <c r="B189" s="253"/>
      <c r="C189" s="253"/>
      <c r="D189" s="250">
        <v>15.03</v>
      </c>
      <c r="E189" s="44" t="s">
        <v>73</v>
      </c>
      <c r="F189" s="211" t="str">
        <f>'QM Calculation Tool'!H24</f>
        <v>Score of 2.95% or less</v>
      </c>
      <c r="G189" s="211"/>
      <c r="H189" s="211"/>
      <c r="I189" s="211"/>
      <c r="J189" s="211"/>
      <c r="K189" s="44">
        <v>5</v>
      </c>
      <c r="L189" s="44">
        <v>0</v>
      </c>
    </row>
    <row r="190" spans="1:13" ht="15.65" customHeight="1" x14ac:dyDescent="0.35">
      <c r="A190" s="253"/>
      <c r="B190" s="253"/>
      <c r="C190" s="253"/>
      <c r="D190" s="251"/>
      <c r="E190" s="44" t="s">
        <v>74</v>
      </c>
      <c r="F190" s="211" t="str">
        <f>'QM Calculation Tool'!H25</f>
        <v>Score &gt;2.95% but &lt;=3.45%</v>
      </c>
      <c r="G190" s="211"/>
      <c r="H190" s="211"/>
      <c r="I190" s="211"/>
      <c r="J190" s="211"/>
      <c r="K190" s="44">
        <v>4</v>
      </c>
      <c r="L190" s="44">
        <v>0</v>
      </c>
    </row>
    <row r="191" spans="1:13" ht="15.65" customHeight="1" x14ac:dyDescent="0.35">
      <c r="A191" s="253"/>
      <c r="B191" s="253"/>
      <c r="C191" s="253"/>
      <c r="D191" s="251"/>
      <c r="E191" s="44" t="s">
        <v>75</v>
      </c>
      <c r="F191" s="211" t="str">
        <f>'QM Calculation Tool'!H26</f>
        <v>Score &gt;3.45% but &lt;=3.79%</v>
      </c>
      <c r="G191" s="211"/>
      <c r="H191" s="211"/>
      <c r="I191" s="211"/>
      <c r="J191" s="211"/>
      <c r="K191" s="44">
        <v>3</v>
      </c>
      <c r="L191" s="44">
        <v>0</v>
      </c>
    </row>
    <row r="192" spans="1:13" ht="15.65" customHeight="1" x14ac:dyDescent="0.35">
      <c r="A192" s="253"/>
      <c r="B192" s="253"/>
      <c r="C192" s="253"/>
      <c r="D192" s="251"/>
      <c r="E192" s="44" t="s">
        <v>76</v>
      </c>
      <c r="F192" s="211" t="str">
        <f>'QM Calculation Tool'!H27</f>
        <v>Score &gt;3.79% but &lt;=4.08%</v>
      </c>
      <c r="G192" s="211"/>
      <c r="H192" s="211"/>
      <c r="I192" s="211"/>
      <c r="J192" s="211"/>
      <c r="K192" s="44">
        <v>2</v>
      </c>
      <c r="L192" s="44">
        <v>0</v>
      </c>
    </row>
    <row r="193" spans="1:12" ht="15.65" customHeight="1" x14ac:dyDescent="0.35">
      <c r="A193" s="253"/>
      <c r="B193" s="253"/>
      <c r="C193" s="253"/>
      <c r="D193" s="252"/>
      <c r="E193" s="44" t="s">
        <v>77</v>
      </c>
      <c r="F193" s="211" t="str">
        <f>'QM Calculation Tool'!H28</f>
        <v>Score &gt;4.08% but &lt;=5.27%</v>
      </c>
      <c r="G193" s="211"/>
      <c r="H193" s="211"/>
      <c r="I193" s="211"/>
      <c r="J193" s="211"/>
      <c r="K193" s="44">
        <v>1</v>
      </c>
      <c r="L193" s="44">
        <v>0</v>
      </c>
    </row>
    <row r="194" spans="1:12" ht="15.65" customHeight="1" x14ac:dyDescent="0.35">
      <c r="A194" s="161" t="s">
        <v>137</v>
      </c>
      <c r="B194" s="161"/>
      <c r="C194" s="161"/>
      <c r="D194" s="287">
        <v>25.02</v>
      </c>
      <c r="E194" s="18" t="s">
        <v>73</v>
      </c>
      <c r="F194" s="210" t="str">
        <f>'QM Calculation Tool'!H29</f>
        <v>Score of 34.10% or less</v>
      </c>
      <c r="G194" s="210"/>
      <c r="H194" s="210"/>
      <c r="I194" s="210"/>
      <c r="J194" s="210"/>
      <c r="K194" s="18">
        <v>5</v>
      </c>
      <c r="L194" s="18">
        <v>0</v>
      </c>
    </row>
    <row r="195" spans="1:12" ht="15.65" customHeight="1" x14ac:dyDescent="0.35">
      <c r="A195" s="161"/>
      <c r="B195" s="161"/>
      <c r="C195" s="161"/>
      <c r="D195" s="288"/>
      <c r="E195" s="18" t="s">
        <v>74</v>
      </c>
      <c r="F195" s="210" t="str">
        <f>'QM Calculation Tool'!H30</f>
        <v>Score &gt;34.10% but &lt;=35.22%</v>
      </c>
      <c r="G195" s="210"/>
      <c r="H195" s="210"/>
      <c r="I195" s="210"/>
      <c r="J195" s="210"/>
      <c r="K195" s="18">
        <v>4</v>
      </c>
      <c r="L195" s="18">
        <v>0</v>
      </c>
    </row>
    <row r="196" spans="1:12" ht="15.65" customHeight="1" x14ac:dyDescent="0.35">
      <c r="A196" s="161"/>
      <c r="B196" s="161"/>
      <c r="C196" s="161"/>
      <c r="D196" s="288"/>
      <c r="E196" s="18" t="s">
        <v>75</v>
      </c>
      <c r="F196" s="210" t="str">
        <f>'QM Calculation Tool'!H31</f>
        <v>Score &gt;35.22% but &lt;=36.91%</v>
      </c>
      <c r="G196" s="210"/>
      <c r="H196" s="210"/>
      <c r="I196" s="210"/>
      <c r="J196" s="210"/>
      <c r="K196" s="18">
        <v>3</v>
      </c>
      <c r="L196" s="18">
        <v>0</v>
      </c>
    </row>
    <row r="197" spans="1:12" ht="15.65" customHeight="1" x14ac:dyDescent="0.35">
      <c r="A197" s="161"/>
      <c r="B197" s="161"/>
      <c r="C197" s="161"/>
      <c r="D197" s="288"/>
      <c r="E197" s="18" t="s">
        <v>76</v>
      </c>
      <c r="F197" s="210" t="str">
        <f>'QM Calculation Tool'!H32</f>
        <v>Score &gt;36.91% but &lt;=38.79%</v>
      </c>
      <c r="G197" s="210"/>
      <c r="H197" s="210"/>
      <c r="I197" s="210"/>
      <c r="J197" s="210"/>
      <c r="K197" s="18">
        <v>2</v>
      </c>
      <c r="L197" s="18">
        <v>0</v>
      </c>
    </row>
    <row r="198" spans="1:12" ht="15.65" customHeight="1" x14ac:dyDescent="0.35">
      <c r="A198" s="161"/>
      <c r="B198" s="161"/>
      <c r="C198" s="161"/>
      <c r="D198" s="289"/>
      <c r="E198" s="18" t="s">
        <v>77</v>
      </c>
      <c r="F198" s="210" t="str">
        <f>'QM Calculation Tool'!H33</f>
        <v>Score &gt;38.79% but &lt;=44.75%</v>
      </c>
      <c r="G198" s="210"/>
      <c r="H198" s="210"/>
      <c r="I198" s="210"/>
      <c r="J198" s="210"/>
      <c r="K198" s="18">
        <v>1</v>
      </c>
      <c r="L198" s="18">
        <v>0</v>
      </c>
    </row>
    <row r="199" spans="1:12" ht="15.65" customHeight="1" x14ac:dyDescent="0.35">
      <c r="A199" s="253" t="s">
        <v>138</v>
      </c>
      <c r="B199" s="253"/>
      <c r="C199" s="253"/>
      <c r="D199" s="250">
        <v>11.03</v>
      </c>
      <c r="E199" s="44" t="s">
        <v>73</v>
      </c>
      <c r="F199" s="211" t="str">
        <f>'QM Calculation Tool'!H34</f>
        <v>Score of 9.76% or less</v>
      </c>
      <c r="G199" s="211"/>
      <c r="H199" s="211"/>
      <c r="I199" s="211"/>
      <c r="J199" s="211"/>
      <c r="K199" s="44">
        <v>5</v>
      </c>
      <c r="L199" s="44">
        <v>0</v>
      </c>
    </row>
    <row r="200" spans="1:12" ht="15.65" customHeight="1" x14ac:dyDescent="0.35">
      <c r="A200" s="253"/>
      <c r="B200" s="253"/>
      <c r="C200" s="253"/>
      <c r="D200" s="251"/>
      <c r="E200" s="44" t="s">
        <v>74</v>
      </c>
      <c r="F200" s="211" t="str">
        <f>'QM Calculation Tool'!H35</f>
        <v>Score &gt;9.76% but &lt;=10.72%</v>
      </c>
      <c r="G200" s="211"/>
      <c r="H200" s="211"/>
      <c r="I200" s="211"/>
      <c r="J200" s="211"/>
      <c r="K200" s="44">
        <v>4</v>
      </c>
      <c r="L200" s="44">
        <v>0</v>
      </c>
    </row>
    <row r="201" spans="1:12" ht="15.65" customHeight="1" x14ac:dyDescent="0.35">
      <c r="A201" s="253"/>
      <c r="B201" s="253"/>
      <c r="C201" s="253"/>
      <c r="D201" s="251"/>
      <c r="E201" s="44" t="s">
        <v>75</v>
      </c>
      <c r="F201" s="211" t="str">
        <f>'QM Calculation Tool'!H36</f>
        <v>Score &gt;10.72% but &lt;=11.62%</v>
      </c>
      <c r="G201" s="211"/>
      <c r="H201" s="211"/>
      <c r="I201" s="211"/>
      <c r="J201" s="211"/>
      <c r="K201" s="44">
        <v>3</v>
      </c>
      <c r="L201" s="44">
        <v>0</v>
      </c>
    </row>
    <row r="202" spans="1:12" ht="15.65" customHeight="1" x14ac:dyDescent="0.35">
      <c r="A202" s="253"/>
      <c r="B202" s="253"/>
      <c r="C202" s="253"/>
      <c r="D202" s="251"/>
      <c r="E202" s="44" t="s">
        <v>76</v>
      </c>
      <c r="F202" s="211" t="str">
        <f>'QM Calculation Tool'!H37</f>
        <v>Score &gt;11.62% but &lt;=13.04%</v>
      </c>
      <c r="G202" s="211"/>
      <c r="H202" s="211"/>
      <c r="I202" s="211"/>
      <c r="J202" s="211"/>
      <c r="K202" s="44">
        <v>2</v>
      </c>
      <c r="L202" s="44">
        <v>0</v>
      </c>
    </row>
    <row r="203" spans="1:12" ht="15.65" customHeight="1" x14ac:dyDescent="0.35">
      <c r="A203" s="253"/>
      <c r="B203" s="253"/>
      <c r="C203" s="253"/>
      <c r="D203" s="252"/>
      <c r="E203" s="44" t="s">
        <v>77</v>
      </c>
      <c r="F203" s="211" t="str">
        <f>'QM Calculation Tool'!H38</f>
        <v>Score &gt;13.04% but &lt;=15.25%</v>
      </c>
      <c r="G203" s="211"/>
      <c r="H203" s="211"/>
      <c r="I203" s="211"/>
      <c r="J203" s="211"/>
      <c r="K203" s="44">
        <v>1</v>
      </c>
      <c r="L203" s="44">
        <v>0</v>
      </c>
    </row>
    <row r="204" spans="1:12" ht="15.65" customHeight="1" x14ac:dyDescent="0.35">
      <c r="A204" s="161" t="s">
        <v>308</v>
      </c>
      <c r="B204" s="161"/>
      <c r="C204" s="161"/>
      <c r="D204" s="287">
        <v>30.02</v>
      </c>
      <c r="E204" s="18" t="s">
        <v>73</v>
      </c>
      <c r="F204" s="210" t="str">
        <f>'QM Calculation Tool'!H39</f>
        <v>Score of 0.58% or less</v>
      </c>
      <c r="G204" s="210"/>
      <c r="H204" s="210"/>
      <c r="I204" s="210"/>
      <c r="J204" s="210"/>
      <c r="K204" s="18">
        <v>5</v>
      </c>
      <c r="L204" s="18">
        <v>0</v>
      </c>
    </row>
    <row r="205" spans="1:12" ht="15.65" customHeight="1" x14ac:dyDescent="0.35">
      <c r="A205" s="161"/>
      <c r="B205" s="161"/>
      <c r="C205" s="161"/>
      <c r="D205" s="288"/>
      <c r="E205" s="18" t="s">
        <v>74</v>
      </c>
      <c r="F205" s="210" t="str">
        <f>'QM Calculation Tool'!H40</f>
        <v>Score &gt;0.58% but &lt;=0.82%</v>
      </c>
      <c r="G205" s="210"/>
      <c r="H205" s="210"/>
      <c r="I205" s="210"/>
      <c r="J205" s="210"/>
      <c r="K205" s="18">
        <v>4</v>
      </c>
      <c r="L205" s="18">
        <v>0</v>
      </c>
    </row>
    <row r="206" spans="1:12" ht="15.65" customHeight="1" x14ac:dyDescent="0.35">
      <c r="A206" s="161"/>
      <c r="B206" s="161"/>
      <c r="C206" s="161"/>
      <c r="D206" s="288"/>
      <c r="E206" s="18" t="s">
        <v>75</v>
      </c>
      <c r="F206" s="210" t="str">
        <f>'QM Calculation Tool'!H41</f>
        <v>Score &gt;0.82% but &lt;=1.32%</v>
      </c>
      <c r="G206" s="210"/>
      <c r="H206" s="210"/>
      <c r="I206" s="210"/>
      <c r="J206" s="210"/>
      <c r="K206" s="18">
        <v>3</v>
      </c>
      <c r="L206" s="18">
        <v>0</v>
      </c>
    </row>
    <row r="207" spans="1:12" ht="15.65" customHeight="1" x14ac:dyDescent="0.35">
      <c r="A207" s="161"/>
      <c r="B207" s="161"/>
      <c r="C207" s="161"/>
      <c r="D207" s="288"/>
      <c r="E207" s="18" t="s">
        <v>76</v>
      </c>
      <c r="F207" s="210" t="str">
        <f>'QM Calculation Tool'!H42</f>
        <v>Score &gt;1.32% but &lt;=1.85%</v>
      </c>
      <c r="G207" s="210"/>
      <c r="H207" s="210"/>
      <c r="I207" s="210"/>
      <c r="J207" s="210"/>
      <c r="K207" s="18">
        <v>2</v>
      </c>
      <c r="L207" s="18">
        <v>0</v>
      </c>
    </row>
    <row r="208" spans="1:12" ht="15.65" customHeight="1" x14ac:dyDescent="0.35">
      <c r="A208" s="161"/>
      <c r="B208" s="161"/>
      <c r="C208" s="161"/>
      <c r="D208" s="289"/>
      <c r="E208" s="18" t="s">
        <v>77</v>
      </c>
      <c r="F208" s="210" t="str">
        <f>'QM Calculation Tool'!H43</f>
        <v>Score &gt;1.85% but &lt;=2.72%</v>
      </c>
      <c r="G208" s="210"/>
      <c r="H208" s="210"/>
      <c r="I208" s="210"/>
      <c r="J208" s="210"/>
      <c r="K208" s="18">
        <v>1</v>
      </c>
      <c r="L208" s="18">
        <v>0</v>
      </c>
    </row>
    <row r="209" spans="1:12" ht="15.65" customHeight="1" x14ac:dyDescent="0.35">
      <c r="A209" s="253" t="s">
        <v>309</v>
      </c>
      <c r="B209" s="253"/>
      <c r="C209" s="253"/>
      <c r="D209" s="250">
        <v>35.03</v>
      </c>
      <c r="E209" s="44" t="s">
        <v>73</v>
      </c>
      <c r="F209" s="211" t="str">
        <f>'QM Calculation Tool'!H44</f>
        <v>Score of 17.27% or less</v>
      </c>
      <c r="G209" s="211"/>
      <c r="H209" s="211"/>
      <c r="I209" s="211"/>
      <c r="J209" s="211"/>
      <c r="K209" s="44">
        <v>5</v>
      </c>
      <c r="L209" s="44">
        <v>0</v>
      </c>
    </row>
    <row r="210" spans="1:12" ht="15.65" customHeight="1" x14ac:dyDescent="0.35">
      <c r="A210" s="253"/>
      <c r="B210" s="253"/>
      <c r="C210" s="253"/>
      <c r="D210" s="251"/>
      <c r="E210" s="44" t="s">
        <v>74</v>
      </c>
      <c r="F210" s="211" t="str">
        <f>'QM Calculation Tool'!H45</f>
        <v>Score &gt;17.27% but &lt;=18.50%</v>
      </c>
      <c r="G210" s="211"/>
      <c r="H210" s="211"/>
      <c r="I210" s="211"/>
      <c r="J210" s="211"/>
      <c r="K210" s="44">
        <v>4</v>
      </c>
      <c r="L210" s="44">
        <v>0</v>
      </c>
    </row>
    <row r="211" spans="1:12" ht="15.65" customHeight="1" x14ac:dyDescent="0.35">
      <c r="A211" s="253"/>
      <c r="B211" s="253"/>
      <c r="C211" s="253"/>
      <c r="D211" s="251"/>
      <c r="E211" s="44" t="s">
        <v>75</v>
      </c>
      <c r="F211" s="211" t="str">
        <f>'QM Calculation Tool'!H46</f>
        <v>Score &gt;18.50% but &lt;=19.63%</v>
      </c>
      <c r="G211" s="211"/>
      <c r="H211" s="211"/>
      <c r="I211" s="211"/>
      <c r="J211" s="211"/>
      <c r="K211" s="44">
        <v>3</v>
      </c>
      <c r="L211" s="44">
        <v>0</v>
      </c>
    </row>
    <row r="212" spans="1:12" ht="15.65" customHeight="1" x14ac:dyDescent="0.35">
      <c r="A212" s="253"/>
      <c r="B212" s="253"/>
      <c r="C212" s="253"/>
      <c r="D212" s="251"/>
      <c r="E212" s="44" t="s">
        <v>76</v>
      </c>
      <c r="F212" s="211" t="str">
        <f>'QM Calculation Tool'!H47</f>
        <v>Score &gt;19.63% but &lt;=20.77%</v>
      </c>
      <c r="G212" s="211"/>
      <c r="H212" s="211"/>
      <c r="I212" s="211"/>
      <c r="J212" s="211"/>
      <c r="K212" s="44">
        <v>2</v>
      </c>
      <c r="L212" s="44">
        <v>0</v>
      </c>
    </row>
    <row r="213" spans="1:12" ht="15.65" customHeight="1" x14ac:dyDescent="0.35">
      <c r="A213" s="253"/>
      <c r="B213" s="253"/>
      <c r="C213" s="253"/>
      <c r="D213" s="252"/>
      <c r="E213" s="44" t="s">
        <v>77</v>
      </c>
      <c r="F213" s="211" t="str">
        <f>'QM Calculation Tool'!H48</f>
        <v>Score &gt;20.77% but &lt;=23.04%</v>
      </c>
      <c r="G213" s="211"/>
      <c r="H213" s="211"/>
      <c r="I213" s="211"/>
      <c r="J213" s="211"/>
      <c r="K213" s="44">
        <v>1</v>
      </c>
      <c r="L213" s="44">
        <v>0</v>
      </c>
    </row>
    <row r="214" spans="1:12" ht="15.65" customHeight="1" x14ac:dyDescent="0.35">
      <c r="A214" s="161" t="s">
        <v>310</v>
      </c>
      <c r="B214" s="161"/>
      <c r="C214" s="161"/>
      <c r="D214" s="287">
        <v>28.02</v>
      </c>
      <c r="E214" s="18" t="s">
        <v>73</v>
      </c>
      <c r="F214" s="210" t="str">
        <f>'QM Calculation Tool'!H49</f>
        <v>Score of 12.21% or less</v>
      </c>
      <c r="G214" s="210"/>
      <c r="H214" s="210"/>
      <c r="I214" s="210"/>
      <c r="J214" s="210"/>
      <c r="K214" s="18">
        <v>5</v>
      </c>
      <c r="L214" s="18">
        <v>0</v>
      </c>
    </row>
    <row r="215" spans="1:12" ht="15.65" customHeight="1" x14ac:dyDescent="0.35">
      <c r="A215" s="161"/>
      <c r="B215" s="161"/>
      <c r="C215" s="161"/>
      <c r="D215" s="288"/>
      <c r="E215" s="18" t="s">
        <v>74</v>
      </c>
      <c r="F215" s="210" t="str">
        <f>'QM Calculation Tool'!H50</f>
        <v>Score &gt;12.21% but &lt;=13.44%</v>
      </c>
      <c r="G215" s="210"/>
      <c r="H215" s="210"/>
      <c r="I215" s="210"/>
      <c r="J215" s="210"/>
      <c r="K215" s="18">
        <v>4</v>
      </c>
      <c r="L215" s="18">
        <v>0</v>
      </c>
    </row>
    <row r="216" spans="1:12" ht="15.65" customHeight="1" x14ac:dyDescent="0.35">
      <c r="A216" s="161"/>
      <c r="B216" s="161"/>
      <c r="C216" s="161"/>
      <c r="D216" s="288"/>
      <c r="E216" s="18" t="s">
        <v>75</v>
      </c>
      <c r="F216" s="210" t="str">
        <f>'QM Calculation Tool'!H51</f>
        <v>Score &gt;13.44% but &lt;=14.21%</v>
      </c>
      <c r="G216" s="210"/>
      <c r="H216" s="210"/>
      <c r="I216" s="210"/>
      <c r="J216" s="210"/>
      <c r="K216" s="18">
        <v>3</v>
      </c>
      <c r="L216" s="18">
        <v>0</v>
      </c>
    </row>
    <row r="217" spans="1:12" ht="15.65" customHeight="1" x14ac:dyDescent="0.35">
      <c r="A217" s="161"/>
      <c r="B217" s="161"/>
      <c r="C217" s="161"/>
      <c r="D217" s="288"/>
      <c r="E217" s="18" t="s">
        <v>76</v>
      </c>
      <c r="F217" s="210" t="str">
        <f>'QM Calculation Tool'!H52</f>
        <v>Score &gt;14.21% but &lt;=14.65%</v>
      </c>
      <c r="G217" s="210"/>
      <c r="H217" s="210"/>
      <c r="I217" s="210"/>
      <c r="J217" s="210"/>
      <c r="K217" s="18">
        <v>2</v>
      </c>
      <c r="L217" s="18">
        <v>0</v>
      </c>
    </row>
    <row r="218" spans="1:12" ht="15.65" customHeight="1" x14ac:dyDescent="0.35">
      <c r="A218" s="161"/>
      <c r="B218" s="161"/>
      <c r="C218" s="161"/>
      <c r="D218" s="289"/>
      <c r="E218" s="18" t="s">
        <v>77</v>
      </c>
      <c r="F218" s="210" t="str">
        <f>'QM Calculation Tool'!H53</f>
        <v>Score &gt;14.65% but &lt;=15.83%</v>
      </c>
      <c r="G218" s="210"/>
      <c r="H218" s="210"/>
      <c r="I218" s="210"/>
      <c r="J218" s="210"/>
      <c r="K218" s="18">
        <v>1</v>
      </c>
      <c r="L218" s="18">
        <v>0</v>
      </c>
    </row>
    <row r="219" spans="1:12" ht="15.65" customHeight="1" x14ac:dyDescent="0.35">
      <c r="A219" s="253" t="s">
        <v>311</v>
      </c>
      <c r="B219" s="253"/>
      <c r="C219" s="253"/>
      <c r="D219" s="250">
        <v>29.02</v>
      </c>
      <c r="E219" s="44" t="s">
        <v>73</v>
      </c>
      <c r="F219" s="211" t="str">
        <f>'QM Calculation Tool'!H54</f>
        <v>Score of 4.14% or less</v>
      </c>
      <c r="G219" s="211"/>
      <c r="H219" s="211"/>
      <c r="I219" s="211"/>
      <c r="J219" s="211"/>
      <c r="K219" s="44">
        <v>5</v>
      </c>
      <c r="L219" s="44">
        <v>0</v>
      </c>
    </row>
    <row r="220" spans="1:12" ht="15.65" customHeight="1" x14ac:dyDescent="0.35">
      <c r="A220" s="253"/>
      <c r="B220" s="253"/>
      <c r="C220" s="253"/>
      <c r="D220" s="251"/>
      <c r="E220" s="44" t="s">
        <v>74</v>
      </c>
      <c r="F220" s="211" t="str">
        <f>'QM Calculation Tool'!H55</f>
        <v>Score &gt;4.14% but &lt;=4.48%</v>
      </c>
      <c r="G220" s="211"/>
      <c r="H220" s="211"/>
      <c r="I220" s="211"/>
      <c r="J220" s="211"/>
      <c r="K220" s="44">
        <v>4</v>
      </c>
      <c r="L220" s="44">
        <v>0</v>
      </c>
    </row>
    <row r="221" spans="1:12" ht="15.65" customHeight="1" x14ac:dyDescent="0.35">
      <c r="A221" s="253"/>
      <c r="B221" s="253"/>
      <c r="C221" s="253"/>
      <c r="D221" s="251"/>
      <c r="E221" s="44" t="s">
        <v>75</v>
      </c>
      <c r="F221" s="211" t="str">
        <f>'QM Calculation Tool'!H56</f>
        <v>Score &gt;4.48% but &lt;=5.03%</v>
      </c>
      <c r="G221" s="211"/>
      <c r="H221" s="211"/>
      <c r="I221" s="211"/>
      <c r="J221" s="211"/>
      <c r="K221" s="44">
        <v>3</v>
      </c>
      <c r="L221" s="44">
        <v>0</v>
      </c>
    </row>
    <row r="222" spans="1:12" ht="15.65" customHeight="1" x14ac:dyDescent="0.35">
      <c r="A222" s="253"/>
      <c r="B222" s="253"/>
      <c r="C222" s="253"/>
      <c r="D222" s="251"/>
      <c r="E222" s="44" t="s">
        <v>76</v>
      </c>
      <c r="F222" s="211" t="str">
        <f>'QM Calculation Tool'!H57</f>
        <v>Score &gt;5.03% but &lt;=5.62%</v>
      </c>
      <c r="G222" s="211"/>
      <c r="H222" s="211"/>
      <c r="I222" s="211"/>
      <c r="J222" s="211"/>
      <c r="K222" s="44">
        <v>2</v>
      </c>
      <c r="L222" s="44">
        <v>0</v>
      </c>
    </row>
    <row r="223" spans="1:12" ht="15.65" customHeight="1" x14ac:dyDescent="0.35">
      <c r="A223" s="253"/>
      <c r="B223" s="253"/>
      <c r="C223" s="253"/>
      <c r="D223" s="252"/>
      <c r="E223" s="44" t="s">
        <v>77</v>
      </c>
      <c r="F223" s="211" t="str">
        <f>'QM Calculation Tool'!H58</f>
        <v>Score &gt;5.62% but &lt;=6.56%</v>
      </c>
      <c r="G223" s="211"/>
      <c r="H223" s="211"/>
      <c r="I223" s="211"/>
      <c r="J223" s="211"/>
      <c r="K223" s="44">
        <v>1</v>
      </c>
      <c r="L223" s="44">
        <v>0</v>
      </c>
    </row>
    <row r="224" spans="1:12" ht="18.25" customHeight="1" x14ac:dyDescent="0.35">
      <c r="A224" s="202"/>
      <c r="B224" s="202"/>
      <c r="C224" s="202"/>
      <c r="D224" s="202"/>
      <c r="E224" s="202"/>
      <c r="F224" s="202"/>
      <c r="G224" s="202"/>
      <c r="H224" s="202"/>
      <c r="I224" s="202"/>
      <c r="J224" s="202"/>
      <c r="K224" s="202"/>
      <c r="L224" s="202"/>
    </row>
    <row r="225" spans="1:13" ht="31" customHeight="1" x14ac:dyDescent="0.35">
      <c r="A225" s="181" t="s">
        <v>14</v>
      </c>
      <c r="B225" s="182"/>
      <c r="C225" s="183"/>
      <c r="D225" s="181" t="s">
        <v>7</v>
      </c>
      <c r="E225" s="182"/>
      <c r="F225" s="182"/>
      <c r="G225" s="182"/>
      <c r="H225" s="182"/>
      <c r="I225" s="182"/>
      <c r="J225" s="183"/>
      <c r="K225" s="39" t="s">
        <v>8</v>
      </c>
      <c r="L225" s="39" t="s">
        <v>9</v>
      </c>
      <c r="M225" s="12"/>
    </row>
    <row r="226" spans="1:13" ht="58.5" customHeight="1" x14ac:dyDescent="0.35">
      <c r="A226" s="236" t="s">
        <v>133</v>
      </c>
      <c r="B226" s="237"/>
      <c r="C226" s="238"/>
      <c r="D226" s="239" t="s">
        <v>186</v>
      </c>
      <c r="E226" s="240"/>
      <c r="F226" s="240"/>
      <c r="G226" s="240"/>
      <c r="H226" s="240"/>
      <c r="I226" s="240"/>
      <c r="J226" s="241"/>
      <c r="K226" s="41">
        <f>SUM(K228:K230)</f>
        <v>5</v>
      </c>
      <c r="L226" s="41">
        <f>SUM(L228:L230)</f>
        <v>0</v>
      </c>
      <c r="M226" s="12"/>
    </row>
    <row r="227" spans="1:13" ht="15.5" customHeight="1" x14ac:dyDescent="0.35">
      <c r="A227" s="180" t="s">
        <v>10</v>
      </c>
      <c r="B227" s="180"/>
      <c r="C227" s="180"/>
      <c r="D227" s="180"/>
      <c r="E227" s="180"/>
      <c r="F227" s="180"/>
      <c r="G227" s="180"/>
      <c r="H227" s="180"/>
      <c r="I227" s="180"/>
      <c r="J227" s="180"/>
      <c r="K227" s="180"/>
      <c r="L227" s="180"/>
      <c r="M227" s="12"/>
    </row>
    <row r="228" spans="1:13" ht="40" customHeight="1" x14ac:dyDescent="0.35">
      <c r="A228" s="234" t="s">
        <v>214</v>
      </c>
      <c r="B228" s="235"/>
      <c r="C228" s="235"/>
      <c r="D228" s="235"/>
      <c r="E228" s="235"/>
      <c r="F228" s="235"/>
      <c r="G228" s="235"/>
      <c r="H228" s="235"/>
      <c r="I228" s="235"/>
      <c r="J228" s="235"/>
      <c r="K228" s="18">
        <v>1</v>
      </c>
      <c r="L228" s="18">
        <v>0</v>
      </c>
      <c r="M228" s="12"/>
    </row>
    <row r="229" spans="1:13" x14ac:dyDescent="0.35">
      <c r="A229" s="234" t="s">
        <v>215</v>
      </c>
      <c r="B229" s="235"/>
      <c r="C229" s="235"/>
      <c r="D229" s="235"/>
      <c r="E229" s="235"/>
      <c r="F229" s="235"/>
      <c r="G229" s="235"/>
      <c r="H229" s="235"/>
      <c r="I229" s="235"/>
      <c r="J229" s="235"/>
      <c r="K229" s="18">
        <v>1</v>
      </c>
      <c r="L229" s="18">
        <v>0</v>
      </c>
      <c r="M229" s="12"/>
    </row>
    <row r="230" spans="1:13" ht="208.5" customHeight="1" x14ac:dyDescent="0.35">
      <c r="A230" s="234" t="s">
        <v>185</v>
      </c>
      <c r="B230" s="235"/>
      <c r="C230" s="235"/>
      <c r="D230" s="235"/>
      <c r="E230" s="235"/>
      <c r="F230" s="235"/>
      <c r="G230" s="235"/>
      <c r="H230" s="235"/>
      <c r="I230" s="235"/>
      <c r="J230" s="235"/>
      <c r="K230" s="18">
        <v>3</v>
      </c>
      <c r="L230" s="18">
        <v>0</v>
      </c>
      <c r="M230" s="12"/>
    </row>
    <row r="231" spans="1:13" x14ac:dyDescent="0.35">
      <c r="A231" s="19"/>
      <c r="B231" s="20"/>
      <c r="C231" s="21"/>
      <c r="D231" s="22"/>
      <c r="E231" s="23"/>
      <c r="F231" s="23"/>
      <c r="G231" s="23"/>
      <c r="H231" s="23"/>
      <c r="I231" s="23"/>
      <c r="J231" s="24"/>
      <c r="K231" s="25"/>
      <c r="L231" s="15"/>
      <c r="M231" s="12"/>
    </row>
    <row r="232" spans="1:13" ht="31" x14ac:dyDescent="0.35">
      <c r="A232" s="181" t="s">
        <v>14</v>
      </c>
      <c r="B232" s="182"/>
      <c r="C232" s="183"/>
      <c r="D232" s="181" t="s">
        <v>180</v>
      </c>
      <c r="E232" s="182"/>
      <c r="F232" s="182"/>
      <c r="G232" s="182"/>
      <c r="H232" s="182"/>
      <c r="I232" s="182"/>
      <c r="J232" s="183"/>
      <c r="K232" s="39" t="s">
        <v>8</v>
      </c>
      <c r="L232" s="39" t="s">
        <v>9</v>
      </c>
      <c r="M232" s="12"/>
    </row>
    <row r="233" spans="1:13" ht="67.5" customHeight="1" x14ac:dyDescent="0.35">
      <c r="A233" s="236" t="s">
        <v>170</v>
      </c>
      <c r="B233" s="237"/>
      <c r="C233" s="238"/>
      <c r="D233" s="239" t="s">
        <v>183</v>
      </c>
      <c r="E233" s="240"/>
      <c r="F233" s="240"/>
      <c r="G233" s="240"/>
      <c r="H233" s="240"/>
      <c r="I233" s="240"/>
      <c r="J233" s="241"/>
      <c r="K233" s="41">
        <f>SUM(K236,K240, K241)</f>
        <v>5</v>
      </c>
      <c r="L233" s="41">
        <f>SUM(L236,L240, L241, L242)</f>
        <v>0</v>
      </c>
      <c r="M233" s="12"/>
    </row>
    <row r="234" spans="1:13" x14ac:dyDescent="0.35">
      <c r="A234" s="180" t="s">
        <v>10</v>
      </c>
      <c r="B234" s="180"/>
      <c r="C234" s="180"/>
      <c r="D234" s="180"/>
      <c r="E234" s="180"/>
      <c r="F234" s="180"/>
      <c r="G234" s="180"/>
      <c r="H234" s="180"/>
      <c r="I234" s="180"/>
      <c r="J234" s="180"/>
      <c r="K234" s="180"/>
      <c r="L234" s="180"/>
      <c r="M234" s="12"/>
    </row>
    <row r="235" spans="1:13" x14ac:dyDescent="0.35">
      <c r="A235" s="350" t="s">
        <v>128</v>
      </c>
      <c r="B235" s="351"/>
      <c r="C235" s="351"/>
      <c r="D235" s="351"/>
      <c r="E235" s="351"/>
      <c r="F235" s="351"/>
      <c r="G235" s="351"/>
      <c r="H235" s="351"/>
      <c r="I235" s="351"/>
      <c r="J235" s="351"/>
      <c r="K235" s="351"/>
      <c r="L235" s="352"/>
      <c r="M235" s="12"/>
    </row>
    <row r="236" spans="1:13" ht="38" customHeight="1" x14ac:dyDescent="0.35">
      <c r="A236" s="273" t="s">
        <v>171</v>
      </c>
      <c r="B236" s="273"/>
      <c r="C236" s="273"/>
      <c r="D236" s="273"/>
      <c r="E236" s="273"/>
      <c r="F236" s="273"/>
      <c r="G236" s="273"/>
      <c r="H236" s="273"/>
      <c r="I236" s="273"/>
      <c r="J236" s="273"/>
      <c r="K236" s="385">
        <v>3</v>
      </c>
      <c r="L236" s="385">
        <v>0</v>
      </c>
      <c r="M236" s="12"/>
    </row>
    <row r="237" spans="1:13" ht="34" customHeight="1" x14ac:dyDescent="0.35">
      <c r="A237" s="273" t="s">
        <v>216</v>
      </c>
      <c r="B237" s="273"/>
      <c r="C237" s="273"/>
      <c r="D237" s="273"/>
      <c r="E237" s="273"/>
      <c r="F237" s="273"/>
      <c r="G237" s="273"/>
      <c r="H237" s="273"/>
      <c r="I237" s="273"/>
      <c r="J237" s="273"/>
      <c r="K237" s="385"/>
      <c r="L237" s="385"/>
      <c r="M237" s="12"/>
    </row>
    <row r="238" spans="1:13" x14ac:dyDescent="0.35">
      <c r="A238" s="273" t="s">
        <v>172</v>
      </c>
      <c r="B238" s="273"/>
      <c r="C238" s="273"/>
      <c r="D238" s="273"/>
      <c r="E238" s="273"/>
      <c r="F238" s="273"/>
      <c r="G238" s="273"/>
      <c r="H238" s="273"/>
      <c r="I238" s="273"/>
      <c r="J238" s="273"/>
      <c r="K238" s="385"/>
      <c r="L238" s="385"/>
      <c r="M238" s="12"/>
    </row>
    <row r="239" spans="1:13" x14ac:dyDescent="0.35">
      <c r="A239" s="231" t="s">
        <v>129</v>
      </c>
      <c r="B239" s="232"/>
      <c r="C239" s="232"/>
      <c r="D239" s="232"/>
      <c r="E239" s="232"/>
      <c r="F239" s="232"/>
      <c r="G239" s="232"/>
      <c r="H239" s="232"/>
      <c r="I239" s="232"/>
      <c r="J239" s="232"/>
      <c r="K239" s="232"/>
      <c r="L239" s="233"/>
      <c r="M239" s="12"/>
    </row>
    <row r="240" spans="1:13" ht="58" customHeight="1" x14ac:dyDescent="0.35">
      <c r="A240" s="245" t="s">
        <v>356</v>
      </c>
      <c r="B240" s="245"/>
      <c r="C240" s="245"/>
      <c r="D240" s="245"/>
      <c r="E240" s="245"/>
      <c r="F240" s="245"/>
      <c r="G240" s="245"/>
      <c r="H240" s="245"/>
      <c r="I240" s="245"/>
      <c r="J240" s="246"/>
      <c r="K240" s="159">
        <v>1</v>
      </c>
      <c r="L240" s="159">
        <v>0</v>
      </c>
      <c r="M240" s="12"/>
    </row>
    <row r="241" spans="1:13" ht="63.5" customHeight="1" x14ac:dyDescent="0.35">
      <c r="A241" s="245" t="s">
        <v>357</v>
      </c>
      <c r="B241" s="245"/>
      <c r="C241" s="245"/>
      <c r="D241" s="245"/>
      <c r="E241" s="245"/>
      <c r="F241" s="245"/>
      <c r="G241" s="245"/>
      <c r="H241" s="245"/>
      <c r="I241" s="245"/>
      <c r="J241" s="246"/>
      <c r="K241" s="159">
        <v>1</v>
      </c>
      <c r="L241" s="159">
        <v>0</v>
      </c>
      <c r="M241" s="12"/>
    </row>
    <row r="242" spans="1:13" ht="96" customHeight="1" x14ac:dyDescent="0.35">
      <c r="A242" s="245" t="s">
        <v>358</v>
      </c>
      <c r="B242" s="245"/>
      <c r="C242" s="245"/>
      <c r="D242" s="245"/>
      <c r="E242" s="245"/>
      <c r="F242" s="245"/>
      <c r="G242" s="245"/>
      <c r="H242" s="245"/>
      <c r="I242" s="245"/>
      <c r="J242" s="245"/>
      <c r="K242" s="245"/>
      <c r="L242" s="246"/>
      <c r="M242" s="12"/>
    </row>
    <row r="243" spans="1:13" ht="37" customHeight="1" x14ac:dyDescent="0.35">
      <c r="A243" s="38"/>
      <c r="B243" s="38"/>
      <c r="C243" s="38"/>
      <c r="D243" s="38"/>
      <c r="E243" s="38"/>
      <c r="F243" s="38"/>
      <c r="G243" s="38"/>
      <c r="H243" s="38"/>
      <c r="I243" s="38"/>
      <c r="J243" s="38"/>
      <c r="K243" s="38"/>
      <c r="L243" s="38"/>
      <c r="M243" s="13"/>
    </row>
    <row r="244" spans="1:13" ht="37" customHeight="1" x14ac:dyDescent="0.35">
      <c r="A244" s="181" t="s">
        <v>19</v>
      </c>
      <c r="B244" s="182"/>
      <c r="C244" s="183"/>
      <c r="D244" s="181" t="s">
        <v>180</v>
      </c>
      <c r="E244" s="182"/>
      <c r="F244" s="182"/>
      <c r="G244" s="182"/>
      <c r="H244" s="182"/>
      <c r="I244" s="182"/>
      <c r="J244" s="183"/>
      <c r="K244" s="39" t="s">
        <v>8</v>
      </c>
      <c r="L244" s="39" t="s">
        <v>9</v>
      </c>
      <c r="M244" s="13"/>
    </row>
    <row r="245" spans="1:13" ht="54" customHeight="1" x14ac:dyDescent="0.35">
      <c r="A245" s="242" t="s">
        <v>130</v>
      </c>
      <c r="B245" s="243"/>
      <c r="C245" s="244"/>
      <c r="D245" s="383" t="s">
        <v>181</v>
      </c>
      <c r="E245" s="384"/>
      <c r="F245" s="384"/>
      <c r="G245" s="384"/>
      <c r="H245" s="384"/>
      <c r="I245" s="384"/>
      <c r="J245" s="384"/>
      <c r="K245" s="40">
        <v>4</v>
      </c>
      <c r="L245" s="40">
        <f>MAX(L246,L248)</f>
        <v>0</v>
      </c>
      <c r="M245" s="13"/>
    </row>
    <row r="246" spans="1:13" x14ac:dyDescent="0.35">
      <c r="A246" s="254" t="s">
        <v>20</v>
      </c>
      <c r="B246" s="254"/>
      <c r="C246" s="254"/>
      <c r="D246" s="282" t="s">
        <v>111</v>
      </c>
      <c r="E246" s="282"/>
      <c r="F246" s="282"/>
      <c r="G246" s="282"/>
      <c r="H246" s="282"/>
      <c r="I246" s="282"/>
      <c r="J246" s="282"/>
      <c r="K246" s="41">
        <v>4</v>
      </c>
      <c r="L246" s="15">
        <v>0</v>
      </c>
      <c r="M246" s="13"/>
    </row>
    <row r="247" spans="1:13" x14ac:dyDescent="0.35">
      <c r="A247" s="286" t="s">
        <v>15</v>
      </c>
      <c r="B247" s="243"/>
      <c r="C247" s="243"/>
      <c r="D247" s="243"/>
      <c r="E247" s="243"/>
      <c r="F247" s="243"/>
      <c r="G247" s="243"/>
      <c r="H247" s="243"/>
      <c r="I247" s="243"/>
      <c r="J247" s="243"/>
      <c r="K247" s="243"/>
      <c r="L247" s="244"/>
      <c r="M247" s="13"/>
    </row>
    <row r="248" spans="1:13" x14ac:dyDescent="0.35">
      <c r="A248" s="283" t="s">
        <v>21</v>
      </c>
      <c r="B248" s="284"/>
      <c r="C248" s="285"/>
      <c r="D248" s="281" t="s">
        <v>112</v>
      </c>
      <c r="E248" s="281"/>
      <c r="F248" s="281"/>
      <c r="G248" s="281"/>
      <c r="H248" s="281"/>
      <c r="I248" s="281"/>
      <c r="J248" s="281"/>
      <c r="K248" s="42">
        <v>3</v>
      </c>
      <c r="L248" s="16">
        <v>0</v>
      </c>
      <c r="M248" s="13"/>
    </row>
    <row r="249" spans="1:13" x14ac:dyDescent="0.35">
      <c r="A249" s="190" t="s">
        <v>10</v>
      </c>
      <c r="B249" s="191"/>
      <c r="C249" s="191"/>
      <c r="D249" s="191"/>
      <c r="E249" s="191"/>
      <c r="F249" s="191"/>
      <c r="G249" s="191"/>
      <c r="H249" s="191"/>
      <c r="I249" s="191"/>
      <c r="J249" s="191"/>
      <c r="K249" s="191"/>
      <c r="L249" s="192"/>
    </row>
    <row r="250" spans="1:13" x14ac:dyDescent="0.35">
      <c r="A250" s="217" t="s">
        <v>294</v>
      </c>
      <c r="B250" s="217"/>
      <c r="C250" s="217"/>
      <c r="D250" s="217"/>
      <c r="E250" s="217"/>
      <c r="F250" s="217"/>
      <c r="G250" s="217"/>
      <c r="H250" s="217"/>
      <c r="I250" s="217"/>
      <c r="J250" s="217"/>
      <c r="K250" s="217"/>
      <c r="L250" s="217"/>
    </row>
    <row r="251" spans="1:13" x14ac:dyDescent="0.35">
      <c r="A251" s="217" t="s">
        <v>182</v>
      </c>
      <c r="B251" s="217"/>
      <c r="C251" s="217"/>
      <c r="D251" s="217"/>
      <c r="E251" s="217"/>
      <c r="F251" s="217"/>
      <c r="G251" s="217"/>
      <c r="H251" s="217"/>
      <c r="I251" s="217"/>
      <c r="J251" s="217"/>
      <c r="K251" s="217"/>
      <c r="L251" s="217"/>
    </row>
    <row r="252" spans="1:13" s="6" customFormat="1" ht="34" customHeight="1" x14ac:dyDescent="0.35">
      <c r="A252" s="43"/>
      <c r="B252" s="43"/>
      <c r="C252" s="43"/>
      <c r="D252" s="43"/>
      <c r="E252" s="43"/>
      <c r="F252" s="43"/>
      <c r="G252" s="43"/>
      <c r="H252" s="43"/>
      <c r="I252" s="43"/>
      <c r="J252" s="43"/>
      <c r="K252" s="43"/>
      <c r="L252" s="43"/>
    </row>
    <row r="253" spans="1:13" ht="48.75" customHeight="1" x14ac:dyDescent="0.35">
      <c r="A253" s="214" t="s">
        <v>22</v>
      </c>
      <c r="B253" s="214"/>
      <c r="C253" s="214"/>
      <c r="D253" s="214" t="s">
        <v>7</v>
      </c>
      <c r="E253" s="214"/>
      <c r="F253" s="214"/>
      <c r="G253" s="214"/>
      <c r="H253" s="214"/>
      <c r="I253" s="214"/>
      <c r="J253" s="214"/>
      <c r="K253" s="37" t="s">
        <v>8</v>
      </c>
      <c r="L253" s="37" t="s">
        <v>9</v>
      </c>
    </row>
    <row r="254" spans="1:13" ht="46" customHeight="1" x14ac:dyDescent="0.35">
      <c r="A254" s="196" t="s">
        <v>131</v>
      </c>
      <c r="B254" s="197"/>
      <c r="C254" s="198"/>
      <c r="D254" s="216" t="s">
        <v>179</v>
      </c>
      <c r="E254" s="216"/>
      <c r="F254" s="216"/>
      <c r="G254" s="216"/>
      <c r="H254" s="216"/>
      <c r="I254" s="216"/>
      <c r="J254" s="216"/>
      <c r="K254" s="18">
        <v>3</v>
      </c>
      <c r="L254" s="27">
        <v>0</v>
      </c>
    </row>
    <row r="255" spans="1:13" ht="15.5" customHeight="1" x14ac:dyDescent="0.35">
      <c r="A255" s="190" t="s">
        <v>10</v>
      </c>
      <c r="B255" s="191"/>
      <c r="C255" s="191"/>
      <c r="D255" s="191"/>
      <c r="E255" s="191"/>
      <c r="F255" s="191"/>
      <c r="G255" s="191"/>
      <c r="H255" s="191"/>
      <c r="I255" s="191"/>
      <c r="J255" s="191"/>
      <c r="K255" s="191"/>
      <c r="L255" s="192"/>
    </row>
    <row r="256" spans="1:13" x14ac:dyDescent="0.35">
      <c r="A256" s="217" t="s">
        <v>359</v>
      </c>
      <c r="B256" s="217"/>
      <c r="C256" s="217"/>
      <c r="D256" s="217"/>
      <c r="E256" s="217"/>
      <c r="F256" s="217"/>
      <c r="G256" s="217"/>
      <c r="H256" s="217"/>
      <c r="I256" s="217"/>
      <c r="J256" s="217"/>
      <c r="K256" s="217"/>
      <c r="L256" s="217"/>
    </row>
    <row r="257" spans="1:13" x14ac:dyDescent="0.35">
      <c r="A257" s="203" t="s">
        <v>178</v>
      </c>
      <c r="B257" s="203"/>
      <c r="C257" s="203"/>
      <c r="D257" s="203"/>
      <c r="E257" s="203"/>
      <c r="F257" s="203"/>
      <c r="G257" s="203"/>
      <c r="H257" s="203"/>
      <c r="I257" s="203"/>
      <c r="J257" s="203"/>
      <c r="K257" s="203"/>
      <c r="L257" s="203"/>
    </row>
    <row r="258" spans="1:13" ht="53.5" customHeight="1" x14ac:dyDescent="0.35">
      <c r="A258" s="219" t="s">
        <v>184</v>
      </c>
      <c r="B258" s="219"/>
      <c r="C258" s="219"/>
      <c r="D258" s="219"/>
      <c r="E258" s="219"/>
      <c r="F258" s="219"/>
      <c r="G258" s="219"/>
      <c r="H258" s="219"/>
      <c r="I258" s="219"/>
      <c r="J258" s="219"/>
      <c r="K258" s="219"/>
      <c r="L258" s="219"/>
    </row>
    <row r="259" spans="1:13" ht="34" customHeight="1" x14ac:dyDescent="0.35">
      <c r="A259" s="225"/>
      <c r="B259" s="225"/>
      <c r="C259" s="225"/>
      <c r="D259" s="225"/>
      <c r="E259" s="225"/>
      <c r="F259" s="225"/>
      <c r="G259" s="225"/>
      <c r="H259" s="225"/>
      <c r="I259" s="225"/>
      <c r="J259" s="225"/>
      <c r="K259" s="225"/>
      <c r="L259" s="225"/>
    </row>
    <row r="260" spans="1:13" ht="34.5" customHeight="1" x14ac:dyDescent="0.35">
      <c r="A260" s="214" t="s">
        <v>22</v>
      </c>
      <c r="B260" s="214"/>
      <c r="C260" s="214"/>
      <c r="D260" s="214" t="s">
        <v>7</v>
      </c>
      <c r="E260" s="214"/>
      <c r="F260" s="214"/>
      <c r="G260" s="214"/>
      <c r="H260" s="214"/>
      <c r="I260" s="214"/>
      <c r="J260" s="214"/>
      <c r="K260" s="37" t="s">
        <v>8</v>
      </c>
      <c r="L260" s="37" t="s">
        <v>9</v>
      </c>
      <c r="M260" s="12"/>
    </row>
    <row r="261" spans="1:13" ht="34.5" customHeight="1" x14ac:dyDescent="0.35">
      <c r="A261" s="196" t="s">
        <v>132</v>
      </c>
      <c r="B261" s="197"/>
      <c r="C261" s="198"/>
      <c r="D261" s="216" t="s">
        <v>177</v>
      </c>
      <c r="E261" s="216"/>
      <c r="F261" s="216"/>
      <c r="G261" s="216"/>
      <c r="H261" s="216"/>
      <c r="I261" s="216"/>
      <c r="J261" s="216"/>
      <c r="K261" s="18">
        <v>2</v>
      </c>
      <c r="L261" s="27">
        <v>0</v>
      </c>
    </row>
    <row r="262" spans="1:13" ht="15.5" customHeight="1" x14ac:dyDescent="0.35">
      <c r="A262" s="190" t="s">
        <v>10</v>
      </c>
      <c r="B262" s="191"/>
      <c r="C262" s="191"/>
      <c r="D262" s="191"/>
      <c r="E262" s="191"/>
      <c r="F262" s="191"/>
      <c r="G262" s="191"/>
      <c r="H262" s="191"/>
      <c r="I262" s="191"/>
      <c r="J262" s="191"/>
      <c r="K262" s="191"/>
      <c r="L262" s="192"/>
    </row>
    <row r="263" spans="1:13" ht="15.5" customHeight="1" x14ac:dyDescent="0.35">
      <c r="A263" s="227" t="s">
        <v>100</v>
      </c>
      <c r="B263" s="228"/>
      <c r="C263" s="228"/>
      <c r="D263" s="228"/>
      <c r="E263" s="228"/>
      <c r="F263" s="228"/>
      <c r="G263" s="228"/>
      <c r="H263" s="228"/>
      <c r="I263" s="228"/>
      <c r="J263" s="228"/>
      <c r="K263" s="228"/>
      <c r="L263" s="229"/>
    </row>
    <row r="264" spans="1:13" x14ac:dyDescent="0.35">
      <c r="A264" s="208" t="s">
        <v>173</v>
      </c>
      <c r="B264" s="208"/>
      <c r="C264" s="208"/>
      <c r="D264" s="208"/>
      <c r="E264" s="208"/>
      <c r="F264" s="208"/>
      <c r="G264" s="208"/>
      <c r="H264" s="208"/>
      <c r="I264" s="208"/>
      <c r="J264" s="208"/>
      <c r="K264" s="208"/>
      <c r="L264" s="208"/>
    </row>
    <row r="265" spans="1:13" ht="15.75" customHeight="1" x14ac:dyDescent="0.35">
      <c r="A265" s="224" t="s">
        <v>100</v>
      </c>
      <c r="B265" s="225"/>
      <c r="C265" s="225"/>
      <c r="D265" s="225"/>
      <c r="E265" s="225"/>
      <c r="F265" s="225"/>
      <c r="G265" s="225"/>
      <c r="H265" s="225"/>
      <c r="I265" s="225"/>
      <c r="J265" s="225"/>
      <c r="K265" s="225"/>
      <c r="L265" s="226"/>
    </row>
    <row r="266" spans="1:13" ht="15.75" customHeight="1" x14ac:dyDescent="0.35">
      <c r="A266" s="209" t="s">
        <v>99</v>
      </c>
      <c r="B266" s="209"/>
      <c r="C266" s="209"/>
      <c r="D266" s="221"/>
      <c r="E266" s="222"/>
      <c r="F266" s="222"/>
      <c r="G266" s="222"/>
      <c r="H266" s="222"/>
      <c r="I266" s="222"/>
      <c r="J266" s="222"/>
      <c r="K266" s="222"/>
      <c r="L266" s="223"/>
    </row>
    <row r="267" spans="1:13" ht="15.75" customHeight="1" x14ac:dyDescent="0.35">
      <c r="A267" s="209" t="s">
        <v>98</v>
      </c>
      <c r="B267" s="209"/>
      <c r="C267" s="209"/>
      <c r="D267" s="221"/>
      <c r="E267" s="222"/>
      <c r="F267" s="222"/>
      <c r="G267" s="222"/>
      <c r="H267" s="222"/>
      <c r="I267" s="222"/>
      <c r="J267" s="222"/>
      <c r="K267" s="222"/>
      <c r="L267" s="223"/>
    </row>
    <row r="268" spans="1:13" x14ac:dyDescent="0.35">
      <c r="A268" s="209" t="s">
        <v>103</v>
      </c>
      <c r="B268" s="209"/>
      <c r="C268" s="209"/>
      <c r="D268" s="221">
        <v>44561</v>
      </c>
      <c r="E268" s="222"/>
      <c r="F268" s="222"/>
      <c r="G268" s="222"/>
      <c r="H268" s="222"/>
      <c r="I268" s="222"/>
      <c r="J268" s="222"/>
      <c r="K268" s="222"/>
      <c r="L268" s="223"/>
    </row>
    <row r="269" spans="1:13" x14ac:dyDescent="0.35">
      <c r="A269" s="220" t="s">
        <v>104</v>
      </c>
      <c r="B269" s="220"/>
      <c r="C269" s="220"/>
      <c r="D269" s="247">
        <f>IF(D267="",0,D268-D267)/365</f>
        <v>0</v>
      </c>
      <c r="E269" s="248"/>
      <c r="F269" s="248"/>
      <c r="G269" s="248"/>
      <c r="H269" s="248"/>
      <c r="I269" s="248"/>
      <c r="J269" s="248"/>
      <c r="K269" s="248"/>
      <c r="L269" s="249"/>
    </row>
    <row r="270" spans="1:13" ht="16.5" customHeight="1" x14ac:dyDescent="0.35">
      <c r="A270" s="227" t="s">
        <v>102</v>
      </c>
      <c r="B270" s="228"/>
      <c r="C270" s="228"/>
      <c r="D270" s="228"/>
      <c r="E270" s="228"/>
      <c r="F270" s="228"/>
      <c r="G270" s="228"/>
      <c r="H270" s="228"/>
      <c r="I270" s="228"/>
      <c r="J270" s="228"/>
      <c r="K270" s="228"/>
      <c r="L270" s="229"/>
    </row>
    <row r="271" spans="1:13" ht="16.5" customHeight="1" x14ac:dyDescent="0.35">
      <c r="A271" s="208" t="s">
        <v>174</v>
      </c>
      <c r="B271" s="208"/>
      <c r="C271" s="208"/>
      <c r="D271" s="208"/>
      <c r="E271" s="208"/>
      <c r="F271" s="208"/>
      <c r="G271" s="208"/>
      <c r="H271" s="208"/>
      <c r="I271" s="208"/>
      <c r="J271" s="208"/>
      <c r="K271" s="208"/>
      <c r="L271" s="208"/>
    </row>
    <row r="272" spans="1:13" ht="16.5" customHeight="1" x14ac:dyDescent="0.35">
      <c r="A272" s="224" t="s">
        <v>102</v>
      </c>
      <c r="B272" s="225"/>
      <c r="C272" s="225"/>
      <c r="D272" s="225"/>
      <c r="E272" s="225"/>
      <c r="F272" s="225"/>
      <c r="G272" s="225"/>
      <c r="H272" s="225"/>
      <c r="I272" s="225"/>
      <c r="J272" s="225"/>
      <c r="K272" s="225"/>
      <c r="L272" s="226"/>
    </row>
    <row r="273" spans="1:12" ht="16.5" customHeight="1" x14ac:dyDescent="0.35">
      <c r="A273" s="209" t="s">
        <v>99</v>
      </c>
      <c r="B273" s="209"/>
      <c r="C273" s="209"/>
      <c r="D273" s="221"/>
      <c r="E273" s="222"/>
      <c r="F273" s="222"/>
      <c r="G273" s="222"/>
      <c r="H273" s="222"/>
      <c r="I273" s="222"/>
      <c r="J273" s="222"/>
      <c r="K273" s="222"/>
      <c r="L273" s="223"/>
    </row>
    <row r="274" spans="1:12" ht="16.5" customHeight="1" x14ac:dyDescent="0.35">
      <c r="A274" s="209" t="s">
        <v>101</v>
      </c>
      <c r="B274" s="209"/>
      <c r="C274" s="209"/>
      <c r="D274" s="221"/>
      <c r="E274" s="222"/>
      <c r="F274" s="222"/>
      <c r="G274" s="222"/>
      <c r="H274" s="222"/>
      <c r="I274" s="222"/>
      <c r="J274" s="222"/>
      <c r="K274" s="222"/>
      <c r="L274" s="223"/>
    </row>
    <row r="275" spans="1:12" ht="16.5" customHeight="1" x14ac:dyDescent="0.35">
      <c r="A275" s="209" t="s">
        <v>103</v>
      </c>
      <c r="B275" s="209"/>
      <c r="C275" s="209"/>
      <c r="D275" s="221">
        <v>44561</v>
      </c>
      <c r="E275" s="222"/>
      <c r="F275" s="222"/>
      <c r="G275" s="222"/>
      <c r="H275" s="222"/>
      <c r="I275" s="222"/>
      <c r="J275" s="222"/>
      <c r="K275" s="222"/>
      <c r="L275" s="223"/>
    </row>
    <row r="276" spans="1:12" ht="16.5" customHeight="1" x14ac:dyDescent="0.35">
      <c r="A276" s="220" t="s">
        <v>105</v>
      </c>
      <c r="B276" s="220"/>
      <c r="C276" s="220"/>
      <c r="D276" s="247">
        <f>IF(D274="",0,D275-D274)/365</f>
        <v>0</v>
      </c>
      <c r="E276" s="248"/>
      <c r="F276" s="248"/>
      <c r="G276" s="248"/>
      <c r="H276" s="248"/>
      <c r="I276" s="248"/>
      <c r="J276" s="248"/>
      <c r="K276" s="248"/>
      <c r="L276" s="249"/>
    </row>
    <row r="277" spans="1:12" ht="34" customHeight="1" x14ac:dyDescent="0.35">
      <c r="A277" s="172"/>
      <c r="B277" s="172"/>
      <c r="C277" s="172"/>
      <c r="D277" s="172"/>
      <c r="E277" s="172"/>
      <c r="F277" s="172"/>
      <c r="G277" s="172"/>
      <c r="H277" s="172"/>
      <c r="I277" s="172"/>
      <c r="J277" s="172"/>
      <c r="K277" s="172"/>
      <c r="L277" s="172"/>
    </row>
    <row r="278" spans="1:12" s="9" customFormat="1" ht="33.75" customHeight="1" x14ac:dyDescent="0.35">
      <c r="A278" s="214" t="s">
        <v>22</v>
      </c>
      <c r="B278" s="214"/>
      <c r="C278" s="214"/>
      <c r="D278" s="214" t="s">
        <v>7</v>
      </c>
      <c r="E278" s="214"/>
      <c r="F278" s="214"/>
      <c r="G278" s="214"/>
      <c r="H278" s="214"/>
      <c r="I278" s="214"/>
      <c r="J278" s="214"/>
      <c r="K278" s="37" t="s">
        <v>8</v>
      </c>
      <c r="L278" s="37" t="s">
        <v>9</v>
      </c>
    </row>
    <row r="279" spans="1:12" s="9" customFormat="1" ht="40.5" customHeight="1" x14ac:dyDescent="0.35">
      <c r="A279" s="196" t="s">
        <v>175</v>
      </c>
      <c r="B279" s="197"/>
      <c r="C279" s="198"/>
      <c r="D279" s="216" t="s">
        <v>149</v>
      </c>
      <c r="E279" s="216"/>
      <c r="F279" s="216"/>
      <c r="G279" s="216"/>
      <c r="H279" s="216"/>
      <c r="I279" s="216"/>
      <c r="J279" s="216"/>
      <c r="K279" s="18">
        <v>3</v>
      </c>
      <c r="L279" s="27">
        <v>0</v>
      </c>
    </row>
    <row r="280" spans="1:12" s="9" customFormat="1" x14ac:dyDescent="0.35">
      <c r="A280" s="190" t="s">
        <v>10</v>
      </c>
      <c r="B280" s="191"/>
      <c r="C280" s="191"/>
      <c r="D280" s="191"/>
      <c r="E280" s="191"/>
      <c r="F280" s="191"/>
      <c r="G280" s="191"/>
      <c r="H280" s="191"/>
      <c r="I280" s="191"/>
      <c r="J280" s="191"/>
      <c r="K280" s="191"/>
      <c r="L280" s="192"/>
    </row>
    <row r="281" spans="1:12" ht="37" customHeight="1" x14ac:dyDescent="0.35">
      <c r="A281" s="204" t="s">
        <v>360</v>
      </c>
      <c r="B281" s="205"/>
      <c r="C281" s="205"/>
      <c r="D281" s="205"/>
      <c r="E281" s="205"/>
      <c r="F281" s="205"/>
      <c r="G281" s="205"/>
      <c r="H281" s="205"/>
      <c r="I281" s="205"/>
      <c r="J281" s="205"/>
      <c r="K281" s="205"/>
      <c r="L281" s="206"/>
    </row>
    <row r="282" spans="1:12" ht="51.5" customHeight="1" x14ac:dyDescent="0.35">
      <c r="A282" s="207" t="s">
        <v>361</v>
      </c>
      <c r="B282" s="207"/>
      <c r="C282" s="207"/>
      <c r="D282" s="207"/>
      <c r="E282" s="207"/>
      <c r="F282" s="207"/>
      <c r="G282" s="207"/>
      <c r="H282" s="207"/>
      <c r="I282" s="207"/>
      <c r="J282" s="207"/>
      <c r="K282" s="207"/>
      <c r="L282" s="207"/>
    </row>
    <row r="283" spans="1:12" s="6" customFormat="1" ht="16.5" customHeight="1" x14ac:dyDescent="0.35">
      <c r="A283" s="26"/>
      <c r="B283" s="26"/>
      <c r="C283" s="26"/>
      <c r="D283" s="26"/>
      <c r="E283" s="26"/>
      <c r="F283" s="26"/>
      <c r="G283" s="26"/>
      <c r="H283" s="26"/>
      <c r="I283" s="26"/>
      <c r="J283" s="26"/>
      <c r="K283" s="26"/>
      <c r="L283" s="26"/>
    </row>
    <row r="284" spans="1:12" s="9" customFormat="1" ht="33.75" customHeight="1" x14ac:dyDescent="0.35">
      <c r="A284" s="214" t="s">
        <v>134</v>
      </c>
      <c r="B284" s="214"/>
      <c r="C284" s="214"/>
      <c r="D284" s="214" t="s">
        <v>7</v>
      </c>
      <c r="E284" s="214"/>
      <c r="F284" s="214"/>
      <c r="G284" s="214"/>
      <c r="H284" s="214"/>
      <c r="I284" s="214"/>
      <c r="J284" s="214"/>
      <c r="K284" s="37" t="s">
        <v>8</v>
      </c>
      <c r="L284" s="37" t="s">
        <v>9</v>
      </c>
    </row>
    <row r="285" spans="1:12" s="9" customFormat="1" ht="35.5" customHeight="1" x14ac:dyDescent="0.35">
      <c r="A285" s="196" t="s">
        <v>135</v>
      </c>
      <c r="B285" s="197"/>
      <c r="C285" s="198"/>
      <c r="D285" s="216" t="s">
        <v>148</v>
      </c>
      <c r="E285" s="216"/>
      <c r="F285" s="216"/>
      <c r="G285" s="216"/>
      <c r="H285" s="216"/>
      <c r="I285" s="216"/>
      <c r="J285" s="216"/>
      <c r="K285" s="18">
        <v>1</v>
      </c>
      <c r="L285" s="27">
        <v>0</v>
      </c>
    </row>
    <row r="286" spans="1:12" s="9" customFormat="1" x14ac:dyDescent="0.35">
      <c r="A286" s="190" t="s">
        <v>10</v>
      </c>
      <c r="B286" s="191"/>
      <c r="C286" s="191"/>
      <c r="D286" s="191"/>
      <c r="E286" s="191"/>
      <c r="F286" s="191"/>
      <c r="G286" s="191"/>
      <c r="H286" s="191"/>
      <c r="I286" s="191"/>
      <c r="J286" s="191"/>
      <c r="K286" s="191"/>
      <c r="L286" s="192"/>
    </row>
    <row r="287" spans="1:12" ht="32.5" customHeight="1" x14ac:dyDescent="0.35">
      <c r="A287" s="168" t="s">
        <v>176</v>
      </c>
      <c r="B287" s="169"/>
      <c r="C287" s="169"/>
      <c r="D287" s="169"/>
      <c r="E287" s="169"/>
      <c r="F287" s="169"/>
      <c r="G287" s="169"/>
      <c r="H287" s="169"/>
      <c r="I287" s="169"/>
      <c r="J287" s="169"/>
      <c r="K287" s="169"/>
      <c r="L287" s="170"/>
    </row>
    <row r="288" spans="1:12" x14ac:dyDescent="0.35">
      <c r="A288" s="168" t="s">
        <v>362</v>
      </c>
      <c r="B288" s="169"/>
      <c r="C288" s="169"/>
      <c r="D288" s="169"/>
      <c r="E288" s="169"/>
      <c r="F288" s="169"/>
      <c r="G288" s="169"/>
      <c r="H288" s="169"/>
      <c r="I288" s="169"/>
      <c r="J288" s="169"/>
      <c r="K288" s="169"/>
      <c r="L288" s="170"/>
    </row>
    <row r="289" spans="1:13" ht="17.25" customHeight="1" x14ac:dyDescent="0.35">
      <c r="A289" s="225"/>
      <c r="B289" s="225"/>
      <c r="C289" s="225"/>
      <c r="D289" s="225"/>
      <c r="E289" s="225"/>
      <c r="F289" s="225"/>
      <c r="G289" s="225"/>
      <c r="H289" s="225"/>
      <c r="I289" s="225"/>
      <c r="J289" s="225"/>
      <c r="K289" s="225"/>
      <c r="L289" s="225"/>
    </row>
    <row r="290" spans="1:13" ht="17.25" customHeight="1" x14ac:dyDescent="0.35">
      <c r="A290" s="380" t="s">
        <v>188</v>
      </c>
      <c r="B290" s="381"/>
      <c r="C290" s="381"/>
      <c r="D290" s="381"/>
      <c r="E290" s="381"/>
      <c r="F290" s="381"/>
      <c r="G290" s="381"/>
      <c r="H290" s="381"/>
      <c r="I290" s="381"/>
      <c r="J290" s="381"/>
      <c r="K290" s="381"/>
      <c r="L290" s="382"/>
    </row>
    <row r="291" spans="1:13" ht="18" x14ac:dyDescent="0.35">
      <c r="A291" s="218" t="s">
        <v>189</v>
      </c>
      <c r="B291" s="218"/>
      <c r="C291" s="218"/>
      <c r="D291" s="218"/>
      <c r="E291" s="218"/>
      <c r="F291" s="218"/>
      <c r="G291" s="218"/>
      <c r="H291" s="218"/>
      <c r="I291" s="218"/>
      <c r="J291" s="218"/>
      <c r="K291" s="46">
        <f>K159</f>
        <v>49</v>
      </c>
      <c r="L291" s="46">
        <f>L159</f>
        <v>0</v>
      </c>
    </row>
    <row r="292" spans="1:13" ht="18" x14ac:dyDescent="0.35">
      <c r="A292" s="218" t="s">
        <v>190</v>
      </c>
      <c r="B292" s="218"/>
      <c r="C292" s="218"/>
      <c r="D292" s="218"/>
      <c r="E292" s="218"/>
      <c r="F292" s="218"/>
      <c r="G292" s="218"/>
      <c r="H292" s="218"/>
      <c r="I292" s="218"/>
      <c r="J292" s="218"/>
      <c r="K292" s="47">
        <f>SUM(K285,K279,K261,K254,K245,K233,K226,K177,K169,K164)</f>
        <v>51</v>
      </c>
      <c r="L292" s="47">
        <f>SUM(L285,L279,L261,L254,L245,L233,L226,L177,L169,L164)</f>
        <v>0</v>
      </c>
      <c r="M292" s="6"/>
    </row>
    <row r="293" spans="1:13" x14ac:dyDescent="0.35">
      <c r="A293" s="280"/>
      <c r="B293" s="280"/>
      <c r="C293" s="280"/>
      <c r="D293" s="280"/>
      <c r="E293" s="280"/>
      <c r="F293" s="280"/>
      <c r="G293" s="280"/>
      <c r="H293" s="280"/>
      <c r="I293" s="280"/>
      <c r="J293" s="280"/>
      <c r="K293" s="280"/>
      <c r="L293" s="280"/>
    </row>
    <row r="294" spans="1:13" ht="20" x14ac:dyDescent="0.35">
      <c r="A294" s="279" t="s">
        <v>191</v>
      </c>
      <c r="B294" s="279"/>
      <c r="C294" s="279"/>
      <c r="D294" s="279"/>
      <c r="E294" s="279"/>
      <c r="F294" s="279"/>
      <c r="G294" s="279"/>
      <c r="H294" s="279"/>
      <c r="I294" s="279"/>
      <c r="J294" s="279"/>
      <c r="K294" s="48">
        <f>K292+K291</f>
        <v>100</v>
      </c>
      <c r="L294" s="48">
        <f>L292+L291</f>
        <v>0</v>
      </c>
    </row>
    <row r="295" spans="1:13" x14ac:dyDescent="0.35">
      <c r="A295" s="230"/>
      <c r="B295" s="230"/>
      <c r="C295" s="230"/>
      <c r="D295" s="230"/>
      <c r="E295" s="230"/>
      <c r="F295" s="230"/>
      <c r="G295" s="230"/>
      <c r="H295" s="230"/>
      <c r="I295" s="230"/>
      <c r="J295" s="230"/>
      <c r="K295" s="230"/>
      <c r="L295" s="230"/>
    </row>
    <row r="296" spans="1:13" x14ac:dyDescent="0.35">
      <c r="A296" s="215" t="s">
        <v>95</v>
      </c>
      <c r="B296" s="215"/>
      <c r="C296" s="215"/>
      <c r="D296" s="215"/>
      <c r="E296" s="215"/>
      <c r="F296" s="215"/>
      <c r="G296" s="215"/>
      <c r="H296" s="215"/>
      <c r="I296" s="215"/>
      <c r="J296" s="215"/>
      <c r="K296" s="215"/>
      <c r="L296" s="215"/>
    </row>
    <row r="297" spans="1:13" x14ac:dyDescent="0.35">
      <c r="A297" s="28"/>
      <c r="B297" s="28"/>
      <c r="C297" s="28"/>
      <c r="D297" s="28"/>
      <c r="E297" s="28"/>
      <c r="F297" s="28"/>
      <c r="G297" s="28"/>
      <c r="H297" s="28"/>
      <c r="I297" s="28"/>
      <c r="J297" s="28"/>
      <c r="K297" s="28"/>
      <c r="L297" s="28"/>
    </row>
    <row r="298" spans="1:13" ht="16.5" customHeight="1" x14ac:dyDescent="0.35">
      <c r="A298" s="29"/>
      <c r="B298" s="30" t="s">
        <v>23</v>
      </c>
      <c r="C298" s="193"/>
      <c r="D298" s="193"/>
      <c r="E298" s="193"/>
      <c r="F298" s="193"/>
      <c r="G298" s="193"/>
      <c r="H298" s="31"/>
      <c r="I298" s="30" t="s">
        <v>24</v>
      </c>
      <c r="J298" s="32"/>
      <c r="K298" s="33"/>
      <c r="L298" s="29"/>
    </row>
    <row r="299" spans="1:13" ht="16.5" customHeight="1" x14ac:dyDescent="0.35">
      <c r="A299" s="29"/>
      <c r="B299" s="29"/>
      <c r="C299" s="34"/>
      <c r="D299" s="35"/>
      <c r="E299" s="35"/>
      <c r="F299" s="35"/>
      <c r="G299" s="35"/>
      <c r="H299" s="36"/>
      <c r="I299" s="36"/>
      <c r="J299" s="35"/>
      <c r="K299" s="33"/>
      <c r="L299" s="29"/>
    </row>
    <row r="300" spans="1:13" ht="12.75" customHeight="1" x14ac:dyDescent="0.35"/>
    <row r="301" spans="1:13" ht="12.75" customHeight="1" x14ac:dyDescent="0.35">
      <c r="A301" s="2"/>
      <c r="B301" s="2"/>
      <c r="C301" s="2"/>
      <c r="D301" s="2"/>
      <c r="E301" s="2"/>
      <c r="F301" s="2"/>
      <c r="G301" s="2"/>
      <c r="H301" s="2"/>
      <c r="I301" s="2"/>
      <c r="J301" s="2"/>
      <c r="K301" s="2"/>
      <c r="L301" s="2"/>
    </row>
    <row r="302" spans="1:13" ht="12.75" customHeight="1" x14ac:dyDescent="0.35">
      <c r="A302" s="2"/>
      <c r="B302" s="2"/>
      <c r="C302" s="2"/>
      <c r="D302" s="2"/>
      <c r="E302" s="2"/>
      <c r="F302" s="2"/>
      <c r="G302" s="2"/>
      <c r="H302" s="2"/>
      <c r="I302" s="2"/>
      <c r="J302" s="2"/>
      <c r="K302" s="2"/>
      <c r="L302" s="2"/>
    </row>
    <row r="303" spans="1:13" ht="18.75" customHeight="1" x14ac:dyDescent="0.35">
      <c r="A303" s="2"/>
      <c r="B303" s="2"/>
      <c r="C303" s="2"/>
      <c r="D303" s="2"/>
      <c r="E303" s="2"/>
      <c r="F303" s="2"/>
      <c r="G303" s="2"/>
      <c r="H303" s="2"/>
      <c r="I303" s="2"/>
      <c r="J303" s="2"/>
      <c r="K303" s="2"/>
      <c r="L303" s="2"/>
    </row>
  </sheetData>
  <mergeCells count="384">
    <mergeCell ref="A219:C223"/>
    <mergeCell ref="D219:D223"/>
    <mergeCell ref="F219:J219"/>
    <mergeCell ref="F220:J220"/>
    <mergeCell ref="F221:J221"/>
    <mergeCell ref="F222:J222"/>
    <mergeCell ref="F223:J223"/>
    <mergeCell ref="A290:L290"/>
    <mergeCell ref="A158:L158"/>
    <mergeCell ref="A288:L288"/>
    <mergeCell ref="A263:L263"/>
    <mergeCell ref="D245:J245"/>
    <mergeCell ref="A250:L250"/>
    <mergeCell ref="A251:L251"/>
    <mergeCell ref="A235:L235"/>
    <mergeCell ref="A236:J236"/>
    <mergeCell ref="K236:K238"/>
    <mergeCell ref="L236:L238"/>
    <mergeCell ref="A237:J237"/>
    <mergeCell ref="A238:J238"/>
    <mergeCell ref="A241:J241"/>
    <mergeCell ref="A286:L286"/>
    <mergeCell ref="A284:C284"/>
    <mergeCell ref="D284:J284"/>
    <mergeCell ref="A285:C285"/>
    <mergeCell ref="D285:J285"/>
    <mergeCell ref="A287:L287"/>
    <mergeCell ref="A225:C225"/>
    <mergeCell ref="D225:J225"/>
    <mergeCell ref="A226:C226"/>
    <mergeCell ref="A172:L172"/>
    <mergeCell ref="M104:M105"/>
    <mergeCell ref="D100:J100"/>
    <mergeCell ref="A101:C101"/>
    <mergeCell ref="D128:J128"/>
    <mergeCell ref="A102:L102"/>
    <mergeCell ref="A108:J108"/>
    <mergeCell ref="A110:J110"/>
    <mergeCell ref="A109:J109"/>
    <mergeCell ref="A104:J104"/>
    <mergeCell ref="A105:J105"/>
    <mergeCell ref="A103:L103"/>
    <mergeCell ref="A106:L106"/>
    <mergeCell ref="A107:J107"/>
    <mergeCell ref="A115:L115"/>
    <mergeCell ref="D112:J112"/>
    <mergeCell ref="D113:J113"/>
    <mergeCell ref="M107:M109"/>
    <mergeCell ref="K104:K105"/>
    <mergeCell ref="L104:L105"/>
    <mergeCell ref="D122:J122"/>
    <mergeCell ref="A96:L96"/>
    <mergeCell ref="D92:J92"/>
    <mergeCell ref="A93:C93"/>
    <mergeCell ref="A147:L147"/>
    <mergeCell ref="D138:J138"/>
    <mergeCell ref="A139:L139"/>
    <mergeCell ref="A114:L114"/>
    <mergeCell ref="A112:C112"/>
    <mergeCell ref="A113:C113"/>
    <mergeCell ref="A120:L120"/>
    <mergeCell ref="A128:C128"/>
    <mergeCell ref="A134:L134"/>
    <mergeCell ref="A129:C129"/>
    <mergeCell ref="D129:J129"/>
    <mergeCell ref="A143:L143"/>
    <mergeCell ref="A121:C121"/>
    <mergeCell ref="K107:K110"/>
    <mergeCell ref="L107:L110"/>
    <mergeCell ref="A145:L145"/>
    <mergeCell ref="A124:L124"/>
    <mergeCell ref="A130:L130"/>
    <mergeCell ref="A131:L131"/>
    <mergeCell ref="A136:L136"/>
    <mergeCell ref="D189:D193"/>
    <mergeCell ref="D148:J148"/>
    <mergeCell ref="A149:C149"/>
    <mergeCell ref="D149:J149"/>
    <mergeCell ref="A150:L150"/>
    <mergeCell ref="D184:D188"/>
    <mergeCell ref="A152:L152"/>
    <mergeCell ref="D164:J164"/>
    <mergeCell ref="A159:J159"/>
    <mergeCell ref="A161:L161"/>
    <mergeCell ref="D168:J168"/>
    <mergeCell ref="A168:C168"/>
    <mergeCell ref="A146:L146"/>
    <mergeCell ref="A166:L166"/>
    <mergeCell ref="A154:L154"/>
    <mergeCell ref="A163:C163"/>
    <mergeCell ref="A157:L157"/>
    <mergeCell ref="A167:L167"/>
    <mergeCell ref="A155:L155"/>
    <mergeCell ref="A169:C169"/>
    <mergeCell ref="A173:L173"/>
    <mergeCell ref="A140:L140"/>
    <mergeCell ref="A80:L80"/>
    <mergeCell ref="A81:L81"/>
    <mergeCell ref="D93:J93"/>
    <mergeCell ref="A94:L94"/>
    <mergeCell ref="A86:L86"/>
    <mergeCell ref="D84:J84"/>
    <mergeCell ref="A85:L85"/>
    <mergeCell ref="A87:L87"/>
    <mergeCell ref="A89:L89"/>
    <mergeCell ref="A91:L91"/>
    <mergeCell ref="D83:J83"/>
    <mergeCell ref="A82:L82"/>
    <mergeCell ref="A90:L90"/>
    <mergeCell ref="D101:J101"/>
    <mergeCell ref="D121:J121"/>
    <mergeCell ref="A122:C122"/>
    <mergeCell ref="A60:C60"/>
    <mergeCell ref="A61:L61"/>
    <mergeCell ref="A68:C68"/>
    <mergeCell ref="D68:J68"/>
    <mergeCell ref="A67:L67"/>
    <mergeCell ref="A75:C75"/>
    <mergeCell ref="A76:C76"/>
    <mergeCell ref="A64:L64"/>
    <mergeCell ref="A66:L66"/>
    <mergeCell ref="D69:J69"/>
    <mergeCell ref="A69:C69"/>
    <mergeCell ref="D76:J76"/>
    <mergeCell ref="D75:J75"/>
    <mergeCell ref="A65:L65"/>
    <mergeCell ref="A73:L73"/>
    <mergeCell ref="A70:L70"/>
    <mergeCell ref="A77:L77"/>
    <mergeCell ref="A92:C92"/>
    <mergeCell ref="A78:L78"/>
    <mergeCell ref="A83:C83"/>
    <mergeCell ref="A84:C84"/>
    <mergeCell ref="F201:J201"/>
    <mergeCell ref="F193:J193"/>
    <mergeCell ref="A204:C208"/>
    <mergeCell ref="A199:C203"/>
    <mergeCell ref="F186:J186"/>
    <mergeCell ref="F187:J187"/>
    <mergeCell ref="F188:J188"/>
    <mergeCell ref="A177:C177"/>
    <mergeCell ref="F183:J183"/>
    <mergeCell ref="D177:J177"/>
    <mergeCell ref="A181:L181"/>
    <mergeCell ref="F199:J199"/>
    <mergeCell ref="F196:J196"/>
    <mergeCell ref="F197:J197"/>
    <mergeCell ref="F198:J198"/>
    <mergeCell ref="F192:J192"/>
    <mergeCell ref="F191:J191"/>
    <mergeCell ref="F207:J207"/>
    <mergeCell ref="F194:J194"/>
    <mergeCell ref="F195:J195"/>
    <mergeCell ref="D194:D198"/>
    <mergeCell ref="D199:D203"/>
    <mergeCell ref="A189:C193"/>
    <mergeCell ref="D204:D208"/>
    <mergeCell ref="A54:L54"/>
    <mergeCell ref="A56:L56"/>
    <mergeCell ref="A58:L58"/>
    <mergeCell ref="A59:C59"/>
    <mergeCell ref="A57:L57"/>
    <mergeCell ref="D59:J59"/>
    <mergeCell ref="D60:J60"/>
    <mergeCell ref="A175:L175"/>
    <mergeCell ref="A183:C183"/>
    <mergeCell ref="A176:C176"/>
    <mergeCell ref="A162:L162"/>
    <mergeCell ref="D169:J169"/>
    <mergeCell ref="A170:L170"/>
    <mergeCell ref="A148:C148"/>
    <mergeCell ref="A153:L153"/>
    <mergeCell ref="D137:J137"/>
    <mergeCell ref="A138:C138"/>
    <mergeCell ref="A141:L141"/>
    <mergeCell ref="A156:L156"/>
    <mergeCell ref="A165:L165"/>
    <mergeCell ref="D176:J176"/>
    <mergeCell ref="A178:L178"/>
    <mergeCell ref="A182:L182"/>
    <mergeCell ref="A179:L179"/>
    <mergeCell ref="A18:E18"/>
    <mergeCell ref="F18:L18"/>
    <mergeCell ref="A44:L44"/>
    <mergeCell ref="A19:L19"/>
    <mergeCell ref="A21:L21"/>
    <mergeCell ref="A32:L32"/>
    <mergeCell ref="D36:J36"/>
    <mergeCell ref="A20:L20"/>
    <mergeCell ref="A31:L31"/>
    <mergeCell ref="A22:L23"/>
    <mergeCell ref="A25:L26"/>
    <mergeCell ref="D37:J37"/>
    <mergeCell ref="A27:L27"/>
    <mergeCell ref="A29:L29"/>
    <mergeCell ref="A30:L30"/>
    <mergeCell ref="A34:L34"/>
    <mergeCell ref="A36:C36"/>
    <mergeCell ref="A42:L42"/>
    <mergeCell ref="A40:L40"/>
    <mergeCell ref="A41:L41"/>
    <mergeCell ref="A37:C37"/>
    <mergeCell ref="A38:L38"/>
    <mergeCell ref="A39:L39"/>
    <mergeCell ref="A1:L1"/>
    <mergeCell ref="A2:L2"/>
    <mergeCell ref="A14:E14"/>
    <mergeCell ref="F14:L14"/>
    <mergeCell ref="A3:L3"/>
    <mergeCell ref="D4:L4"/>
    <mergeCell ref="D5:L5"/>
    <mergeCell ref="D6:L6"/>
    <mergeCell ref="D7:L7"/>
    <mergeCell ref="D8:L8"/>
    <mergeCell ref="D9:L9"/>
    <mergeCell ref="D10:L10"/>
    <mergeCell ref="A4:C4"/>
    <mergeCell ref="A5:C5"/>
    <mergeCell ref="A6:C6"/>
    <mergeCell ref="A7:C7"/>
    <mergeCell ref="A8:C8"/>
    <mergeCell ref="A9:C9"/>
    <mergeCell ref="A10:C10"/>
    <mergeCell ref="A12:L12"/>
    <mergeCell ref="D11:L11"/>
    <mergeCell ref="A11:C11"/>
    <mergeCell ref="A294:J294"/>
    <mergeCell ref="A293:L293"/>
    <mergeCell ref="A125:L125"/>
    <mergeCell ref="A254:C254"/>
    <mergeCell ref="D248:J248"/>
    <mergeCell ref="D246:J246"/>
    <mergeCell ref="A248:C248"/>
    <mergeCell ref="A240:J240"/>
    <mergeCell ref="A273:C273"/>
    <mergeCell ref="D273:L273"/>
    <mergeCell ref="A274:C274"/>
    <mergeCell ref="D274:L274"/>
    <mergeCell ref="A275:C275"/>
    <mergeCell ref="D275:L275"/>
    <mergeCell ref="D254:J254"/>
    <mergeCell ref="A247:L247"/>
    <mergeCell ref="D214:D218"/>
    <mergeCell ref="F214:J214"/>
    <mergeCell ref="F190:J190"/>
    <mergeCell ref="F200:J200"/>
    <mergeCell ref="D269:L269"/>
    <mergeCell ref="A234:L234"/>
    <mergeCell ref="F204:J204"/>
    <mergeCell ref="A276:C276"/>
    <mergeCell ref="A15:E15"/>
    <mergeCell ref="F15:L15"/>
    <mergeCell ref="A17:E17"/>
    <mergeCell ref="F17:L17"/>
    <mergeCell ref="A13:L13"/>
    <mergeCell ref="A79:L79"/>
    <mergeCell ref="A45:L45"/>
    <mergeCell ref="A43:L43"/>
    <mergeCell ref="A48:C48"/>
    <mergeCell ref="D48:J48"/>
    <mergeCell ref="A47:L47"/>
    <mergeCell ref="A49:C49"/>
    <mergeCell ref="A74:L74"/>
    <mergeCell ref="A71:L71"/>
    <mergeCell ref="A72:L72"/>
    <mergeCell ref="A46:L46"/>
    <mergeCell ref="A55:L55"/>
    <mergeCell ref="A50:L50"/>
    <mergeCell ref="A51:L51"/>
    <mergeCell ref="A52:L52"/>
    <mergeCell ref="A62:L62"/>
    <mergeCell ref="A63:L63"/>
    <mergeCell ref="A53:L53"/>
    <mergeCell ref="D49:J49"/>
    <mergeCell ref="A289:L289"/>
    <mergeCell ref="A272:L272"/>
    <mergeCell ref="D276:L276"/>
    <mergeCell ref="F202:J202"/>
    <mergeCell ref="F203:J203"/>
    <mergeCell ref="F208:J208"/>
    <mergeCell ref="F205:J205"/>
    <mergeCell ref="F210:J210"/>
    <mergeCell ref="F211:J211"/>
    <mergeCell ref="F212:J212"/>
    <mergeCell ref="F213:J213"/>
    <mergeCell ref="F206:J206"/>
    <mergeCell ref="D226:J226"/>
    <mergeCell ref="D209:D213"/>
    <mergeCell ref="F215:J215"/>
    <mergeCell ref="A209:C213"/>
    <mergeCell ref="F209:J209"/>
    <mergeCell ref="A214:C218"/>
    <mergeCell ref="A224:L224"/>
    <mergeCell ref="A246:C246"/>
    <mergeCell ref="F216:J216"/>
    <mergeCell ref="F217:J217"/>
    <mergeCell ref="F218:J218"/>
    <mergeCell ref="D253:J253"/>
    <mergeCell ref="A249:L249"/>
    <mergeCell ref="A239:L239"/>
    <mergeCell ref="A228:J228"/>
    <mergeCell ref="A229:J229"/>
    <mergeCell ref="A230:J230"/>
    <mergeCell ref="A227:L227"/>
    <mergeCell ref="A233:C233"/>
    <mergeCell ref="D233:J233"/>
    <mergeCell ref="A232:C232"/>
    <mergeCell ref="D232:J232"/>
    <mergeCell ref="A244:C244"/>
    <mergeCell ref="A245:C245"/>
    <mergeCell ref="D244:J244"/>
    <mergeCell ref="A242:L242"/>
    <mergeCell ref="A253:C253"/>
    <mergeCell ref="A296:L296"/>
    <mergeCell ref="D279:J279"/>
    <mergeCell ref="D261:J261"/>
    <mergeCell ref="A255:L255"/>
    <mergeCell ref="A260:C260"/>
    <mergeCell ref="D260:J260"/>
    <mergeCell ref="A256:L256"/>
    <mergeCell ref="A292:J292"/>
    <mergeCell ref="A258:L258"/>
    <mergeCell ref="A262:L262"/>
    <mergeCell ref="A261:C261"/>
    <mergeCell ref="A264:L264"/>
    <mergeCell ref="A269:C269"/>
    <mergeCell ref="D267:L267"/>
    <mergeCell ref="A265:L265"/>
    <mergeCell ref="A259:L259"/>
    <mergeCell ref="A270:L270"/>
    <mergeCell ref="D268:L268"/>
    <mergeCell ref="D266:L266"/>
    <mergeCell ref="A295:L295"/>
    <mergeCell ref="A278:C278"/>
    <mergeCell ref="D278:J278"/>
    <mergeCell ref="A291:J291"/>
    <mergeCell ref="A280:L280"/>
    <mergeCell ref="C298:G298"/>
    <mergeCell ref="A16:D16"/>
    <mergeCell ref="F16:K16"/>
    <mergeCell ref="A279:C279"/>
    <mergeCell ref="A28:L28"/>
    <mergeCell ref="A24:L24"/>
    <mergeCell ref="A35:L35"/>
    <mergeCell ref="A33:L33"/>
    <mergeCell ref="A160:L160"/>
    <mergeCell ref="A257:L257"/>
    <mergeCell ref="A281:L281"/>
    <mergeCell ref="A282:L282"/>
    <mergeCell ref="A271:L271"/>
    <mergeCell ref="A277:L277"/>
    <mergeCell ref="A267:C267"/>
    <mergeCell ref="A266:C266"/>
    <mergeCell ref="A268:C268"/>
    <mergeCell ref="A194:C198"/>
    <mergeCell ref="F184:J184"/>
    <mergeCell ref="F185:J185"/>
    <mergeCell ref="F189:J189"/>
    <mergeCell ref="A126:L126"/>
    <mergeCell ref="A135:L135"/>
    <mergeCell ref="A180:J180"/>
    <mergeCell ref="A184:C188"/>
    <mergeCell ref="A174:L174"/>
    <mergeCell ref="A88:L88"/>
    <mergeCell ref="A98:L98"/>
    <mergeCell ref="A97:L97"/>
    <mergeCell ref="A99:L99"/>
    <mergeCell ref="A127:L127"/>
    <mergeCell ref="A117:L117"/>
    <mergeCell ref="A118:L118"/>
    <mergeCell ref="A119:L119"/>
    <mergeCell ref="A116:L116"/>
    <mergeCell ref="A123:L123"/>
    <mergeCell ref="A100:C100"/>
    <mergeCell ref="A111:L111"/>
    <mergeCell ref="A171:L171"/>
    <mergeCell ref="A164:C164"/>
    <mergeCell ref="A137:C137"/>
    <mergeCell ref="A95:L95"/>
    <mergeCell ref="A151:L151"/>
    <mergeCell ref="D163:J163"/>
    <mergeCell ref="A142:L142"/>
    <mergeCell ref="A144:L144"/>
    <mergeCell ref="A132:L133"/>
  </mergeCells>
  <pageMargins left="0.5" right="0.5" top="0.5" bottom="0.75" header="0.5" footer="0.5"/>
  <pageSetup scale="77" fitToHeight="0" orientation="landscape" r:id="rId1"/>
  <headerFooter alignWithMargins="0">
    <oddFooter>&amp;R
&amp;P</oddFooter>
  </headerFooter>
  <rowBreaks count="23" manualBreakCount="23">
    <brk id="19" max="16383" man="1"/>
    <brk id="27" max="16383" man="1"/>
    <brk id="32" max="16383" man="1"/>
    <brk id="47" max="16383" man="1"/>
    <brk id="58" max="16383" man="1"/>
    <brk id="67" max="16383" man="1"/>
    <brk id="74" max="16383" man="1"/>
    <brk id="82" max="16383" man="1"/>
    <brk id="91" max="16383" man="1"/>
    <brk id="99" max="16383" man="1"/>
    <brk id="105" max="16383" man="1"/>
    <brk id="111" max="16383" man="1"/>
    <brk id="120" max="16383" man="1"/>
    <brk id="127" max="16383" man="1"/>
    <brk id="136" max="16383" man="1"/>
    <brk id="147" max="16383" man="1"/>
    <brk id="160" max="16383" man="1"/>
    <brk id="175" max="16383" man="1"/>
    <brk id="180" max="16383" man="1"/>
    <brk id="198" max="16383" man="1"/>
    <brk id="224" max="16383" man="1"/>
    <brk id="252" max="16383" man="1"/>
    <brk id="277" max="16383" man="1"/>
  </rowBreaks>
  <colBreaks count="1" manualBreakCount="1">
    <brk id="3"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80475B-5411-4B01-861A-17255934ED89}">
  <sheetPr>
    <tabColor theme="6"/>
    <pageSetUpPr fitToPage="1"/>
  </sheetPr>
  <dimension ref="A1:M39"/>
  <sheetViews>
    <sheetView showGridLines="0" zoomScale="85" zoomScaleNormal="85" workbookViewId="0">
      <selection activeCell="A27" sqref="A27:M27"/>
    </sheetView>
  </sheetViews>
  <sheetFormatPr defaultRowHeight="12.5" x14ac:dyDescent="0.3"/>
  <cols>
    <col min="1" max="1" width="11.5" style="56" customWidth="1"/>
    <col min="2" max="2" width="12.25" style="56" customWidth="1"/>
    <col min="3" max="3" width="14.4140625" style="56" customWidth="1"/>
    <col min="4" max="4" width="22.4140625" style="56" customWidth="1"/>
    <col min="5" max="5" width="9.75" style="56" customWidth="1"/>
    <col min="6" max="6" width="8.25" style="56" customWidth="1"/>
    <col min="7" max="7" width="10.5" style="56" customWidth="1"/>
    <col min="8" max="8" width="6.9140625" style="56" customWidth="1"/>
    <col min="9" max="9" width="9.1640625" style="56" customWidth="1"/>
    <col min="10" max="10" width="10.9140625" style="56" customWidth="1"/>
    <col min="11" max="11" width="18.25" style="56" customWidth="1"/>
    <col min="12" max="12" width="13.25" style="56" customWidth="1"/>
    <col min="13" max="13" width="14.9140625" style="56" customWidth="1"/>
    <col min="14" max="14" width="9.1640625" style="56" customWidth="1"/>
    <col min="15" max="257" width="8.6640625" style="56"/>
    <col min="258" max="258" width="10.58203125" style="56" customWidth="1"/>
    <col min="259" max="259" width="13.25" style="56" bestFit="1" customWidth="1"/>
    <col min="260" max="260" width="20.58203125" style="56" customWidth="1"/>
    <col min="261" max="261" width="9" style="56" customWidth="1"/>
    <col min="262" max="262" width="7.58203125" style="56" customWidth="1"/>
    <col min="263" max="263" width="9.6640625" style="56" customWidth="1"/>
    <col min="264" max="264" width="6.4140625" style="56" customWidth="1"/>
    <col min="265" max="265" width="8.6640625" style="56"/>
    <col min="266" max="266" width="7.5" style="56" customWidth="1"/>
    <col min="267" max="267" width="16.75" style="56" customWidth="1"/>
    <col min="268" max="268" width="10.83203125" style="56" customWidth="1"/>
    <col min="269" max="269" width="13" style="56" customWidth="1"/>
    <col min="270" max="513" width="8.6640625" style="56"/>
    <col min="514" max="514" width="10.58203125" style="56" customWidth="1"/>
    <col min="515" max="515" width="13.25" style="56" bestFit="1" customWidth="1"/>
    <col min="516" max="516" width="20.58203125" style="56" customWidth="1"/>
    <col min="517" max="517" width="9" style="56" customWidth="1"/>
    <col min="518" max="518" width="7.58203125" style="56" customWidth="1"/>
    <col min="519" max="519" width="9.6640625" style="56" customWidth="1"/>
    <col min="520" max="520" width="6.4140625" style="56" customWidth="1"/>
    <col min="521" max="521" width="8.6640625" style="56"/>
    <col min="522" max="522" width="7.5" style="56" customWidth="1"/>
    <col min="523" max="523" width="16.75" style="56" customWidth="1"/>
    <col min="524" max="524" width="10.83203125" style="56" customWidth="1"/>
    <col min="525" max="525" width="13" style="56" customWidth="1"/>
    <col min="526" max="769" width="8.6640625" style="56"/>
    <col min="770" max="770" width="10.58203125" style="56" customWidth="1"/>
    <col min="771" max="771" width="13.25" style="56" bestFit="1" customWidth="1"/>
    <col min="772" max="772" width="20.58203125" style="56" customWidth="1"/>
    <col min="773" max="773" width="9" style="56" customWidth="1"/>
    <col min="774" max="774" width="7.58203125" style="56" customWidth="1"/>
    <col min="775" max="775" width="9.6640625" style="56" customWidth="1"/>
    <col min="776" max="776" width="6.4140625" style="56" customWidth="1"/>
    <col min="777" max="777" width="8.6640625" style="56"/>
    <col min="778" max="778" width="7.5" style="56" customWidth="1"/>
    <col min="779" max="779" width="16.75" style="56" customWidth="1"/>
    <col min="780" max="780" width="10.83203125" style="56" customWidth="1"/>
    <col min="781" max="781" width="13" style="56" customWidth="1"/>
    <col min="782" max="1025" width="8.6640625" style="56"/>
    <col min="1026" max="1026" width="10.58203125" style="56" customWidth="1"/>
    <col min="1027" max="1027" width="13.25" style="56" bestFit="1" customWidth="1"/>
    <col min="1028" max="1028" width="20.58203125" style="56" customWidth="1"/>
    <col min="1029" max="1029" width="9" style="56" customWidth="1"/>
    <col min="1030" max="1030" width="7.58203125" style="56" customWidth="1"/>
    <col min="1031" max="1031" width="9.6640625" style="56" customWidth="1"/>
    <col min="1032" max="1032" width="6.4140625" style="56" customWidth="1"/>
    <col min="1033" max="1033" width="8.6640625" style="56"/>
    <col min="1034" max="1034" width="7.5" style="56" customWidth="1"/>
    <col min="1035" max="1035" width="16.75" style="56" customWidth="1"/>
    <col min="1036" max="1036" width="10.83203125" style="56" customWidth="1"/>
    <col min="1037" max="1037" width="13" style="56" customWidth="1"/>
    <col min="1038" max="1281" width="8.6640625" style="56"/>
    <col min="1282" max="1282" width="10.58203125" style="56" customWidth="1"/>
    <col min="1283" max="1283" width="13.25" style="56" bestFit="1" customWidth="1"/>
    <col min="1284" max="1284" width="20.58203125" style="56" customWidth="1"/>
    <col min="1285" max="1285" width="9" style="56" customWidth="1"/>
    <col min="1286" max="1286" width="7.58203125" style="56" customWidth="1"/>
    <col min="1287" max="1287" width="9.6640625" style="56" customWidth="1"/>
    <col min="1288" max="1288" width="6.4140625" style="56" customWidth="1"/>
    <col min="1289" max="1289" width="8.6640625" style="56"/>
    <col min="1290" max="1290" width="7.5" style="56" customWidth="1"/>
    <col min="1291" max="1291" width="16.75" style="56" customWidth="1"/>
    <col min="1292" max="1292" width="10.83203125" style="56" customWidth="1"/>
    <col min="1293" max="1293" width="13" style="56" customWidth="1"/>
    <col min="1294" max="1537" width="8.6640625" style="56"/>
    <col min="1538" max="1538" width="10.58203125" style="56" customWidth="1"/>
    <col min="1539" max="1539" width="13.25" style="56" bestFit="1" customWidth="1"/>
    <col min="1540" max="1540" width="20.58203125" style="56" customWidth="1"/>
    <col min="1541" max="1541" width="9" style="56" customWidth="1"/>
    <col min="1542" max="1542" width="7.58203125" style="56" customWidth="1"/>
    <col min="1543" max="1543" width="9.6640625" style="56" customWidth="1"/>
    <col min="1544" max="1544" width="6.4140625" style="56" customWidth="1"/>
    <col min="1545" max="1545" width="8.6640625" style="56"/>
    <col min="1546" max="1546" width="7.5" style="56" customWidth="1"/>
    <col min="1547" max="1547" width="16.75" style="56" customWidth="1"/>
    <col min="1548" max="1548" width="10.83203125" style="56" customWidth="1"/>
    <col min="1549" max="1549" width="13" style="56" customWidth="1"/>
    <col min="1550" max="1793" width="8.6640625" style="56"/>
    <col min="1794" max="1794" width="10.58203125" style="56" customWidth="1"/>
    <col min="1795" max="1795" width="13.25" style="56" bestFit="1" customWidth="1"/>
    <col min="1796" max="1796" width="20.58203125" style="56" customWidth="1"/>
    <col min="1797" max="1797" width="9" style="56" customWidth="1"/>
    <col min="1798" max="1798" width="7.58203125" style="56" customWidth="1"/>
    <col min="1799" max="1799" width="9.6640625" style="56" customWidth="1"/>
    <col min="1800" max="1800" width="6.4140625" style="56" customWidth="1"/>
    <col min="1801" max="1801" width="8.6640625" style="56"/>
    <col min="1802" max="1802" width="7.5" style="56" customWidth="1"/>
    <col min="1803" max="1803" width="16.75" style="56" customWidth="1"/>
    <col min="1804" max="1804" width="10.83203125" style="56" customWidth="1"/>
    <col min="1805" max="1805" width="13" style="56" customWidth="1"/>
    <col min="1806" max="2049" width="8.6640625" style="56"/>
    <col min="2050" max="2050" width="10.58203125" style="56" customWidth="1"/>
    <col min="2051" max="2051" width="13.25" style="56" bestFit="1" customWidth="1"/>
    <col min="2052" max="2052" width="20.58203125" style="56" customWidth="1"/>
    <col min="2053" max="2053" width="9" style="56" customWidth="1"/>
    <col min="2054" max="2054" width="7.58203125" style="56" customWidth="1"/>
    <col min="2055" max="2055" width="9.6640625" style="56" customWidth="1"/>
    <col min="2056" max="2056" width="6.4140625" style="56" customWidth="1"/>
    <col min="2057" max="2057" width="8.6640625" style="56"/>
    <col min="2058" max="2058" width="7.5" style="56" customWidth="1"/>
    <col min="2059" max="2059" width="16.75" style="56" customWidth="1"/>
    <col min="2060" max="2060" width="10.83203125" style="56" customWidth="1"/>
    <col min="2061" max="2061" width="13" style="56" customWidth="1"/>
    <col min="2062" max="2305" width="8.6640625" style="56"/>
    <col min="2306" max="2306" width="10.58203125" style="56" customWidth="1"/>
    <col min="2307" max="2307" width="13.25" style="56" bestFit="1" customWidth="1"/>
    <col min="2308" max="2308" width="20.58203125" style="56" customWidth="1"/>
    <col min="2309" max="2309" width="9" style="56" customWidth="1"/>
    <col min="2310" max="2310" width="7.58203125" style="56" customWidth="1"/>
    <col min="2311" max="2311" width="9.6640625" style="56" customWidth="1"/>
    <col min="2312" max="2312" width="6.4140625" style="56" customWidth="1"/>
    <col min="2313" max="2313" width="8.6640625" style="56"/>
    <col min="2314" max="2314" width="7.5" style="56" customWidth="1"/>
    <col min="2315" max="2315" width="16.75" style="56" customWidth="1"/>
    <col min="2316" max="2316" width="10.83203125" style="56" customWidth="1"/>
    <col min="2317" max="2317" width="13" style="56" customWidth="1"/>
    <col min="2318" max="2561" width="8.6640625" style="56"/>
    <col min="2562" max="2562" width="10.58203125" style="56" customWidth="1"/>
    <col min="2563" max="2563" width="13.25" style="56" bestFit="1" customWidth="1"/>
    <col min="2564" max="2564" width="20.58203125" style="56" customWidth="1"/>
    <col min="2565" max="2565" width="9" style="56" customWidth="1"/>
    <col min="2566" max="2566" width="7.58203125" style="56" customWidth="1"/>
    <col min="2567" max="2567" width="9.6640625" style="56" customWidth="1"/>
    <col min="2568" max="2568" width="6.4140625" style="56" customWidth="1"/>
    <col min="2569" max="2569" width="8.6640625" style="56"/>
    <col min="2570" max="2570" width="7.5" style="56" customWidth="1"/>
    <col min="2571" max="2571" width="16.75" style="56" customWidth="1"/>
    <col min="2572" max="2572" width="10.83203125" style="56" customWidth="1"/>
    <col min="2573" max="2573" width="13" style="56" customWidth="1"/>
    <col min="2574" max="2817" width="8.6640625" style="56"/>
    <col min="2818" max="2818" width="10.58203125" style="56" customWidth="1"/>
    <col min="2819" max="2819" width="13.25" style="56" bestFit="1" customWidth="1"/>
    <col min="2820" max="2820" width="20.58203125" style="56" customWidth="1"/>
    <col min="2821" max="2821" width="9" style="56" customWidth="1"/>
    <col min="2822" max="2822" width="7.58203125" style="56" customWidth="1"/>
    <col min="2823" max="2823" width="9.6640625" style="56" customWidth="1"/>
    <col min="2824" max="2824" width="6.4140625" style="56" customWidth="1"/>
    <col min="2825" max="2825" width="8.6640625" style="56"/>
    <col min="2826" max="2826" width="7.5" style="56" customWidth="1"/>
    <col min="2827" max="2827" width="16.75" style="56" customWidth="1"/>
    <col min="2828" max="2828" width="10.83203125" style="56" customWidth="1"/>
    <col min="2829" max="2829" width="13" style="56" customWidth="1"/>
    <col min="2830" max="3073" width="8.6640625" style="56"/>
    <col min="3074" max="3074" width="10.58203125" style="56" customWidth="1"/>
    <col min="3075" max="3075" width="13.25" style="56" bestFit="1" customWidth="1"/>
    <col min="3076" max="3076" width="20.58203125" style="56" customWidth="1"/>
    <col min="3077" max="3077" width="9" style="56" customWidth="1"/>
    <col min="3078" max="3078" width="7.58203125" style="56" customWidth="1"/>
    <col min="3079" max="3079" width="9.6640625" style="56" customWidth="1"/>
    <col min="3080" max="3080" width="6.4140625" style="56" customWidth="1"/>
    <col min="3081" max="3081" width="8.6640625" style="56"/>
    <col min="3082" max="3082" width="7.5" style="56" customWidth="1"/>
    <col min="3083" max="3083" width="16.75" style="56" customWidth="1"/>
    <col min="3084" max="3084" width="10.83203125" style="56" customWidth="1"/>
    <col min="3085" max="3085" width="13" style="56" customWidth="1"/>
    <col min="3086" max="3329" width="8.6640625" style="56"/>
    <col min="3330" max="3330" width="10.58203125" style="56" customWidth="1"/>
    <col min="3331" max="3331" width="13.25" style="56" bestFit="1" customWidth="1"/>
    <col min="3332" max="3332" width="20.58203125" style="56" customWidth="1"/>
    <col min="3333" max="3333" width="9" style="56" customWidth="1"/>
    <col min="3334" max="3334" width="7.58203125" style="56" customWidth="1"/>
    <col min="3335" max="3335" width="9.6640625" style="56" customWidth="1"/>
    <col min="3336" max="3336" width="6.4140625" style="56" customWidth="1"/>
    <col min="3337" max="3337" width="8.6640625" style="56"/>
    <col min="3338" max="3338" width="7.5" style="56" customWidth="1"/>
    <col min="3339" max="3339" width="16.75" style="56" customWidth="1"/>
    <col min="3340" max="3340" width="10.83203125" style="56" customWidth="1"/>
    <col min="3341" max="3341" width="13" style="56" customWidth="1"/>
    <col min="3342" max="3585" width="8.6640625" style="56"/>
    <col min="3586" max="3586" width="10.58203125" style="56" customWidth="1"/>
    <col min="3587" max="3587" width="13.25" style="56" bestFit="1" customWidth="1"/>
    <col min="3588" max="3588" width="20.58203125" style="56" customWidth="1"/>
    <col min="3589" max="3589" width="9" style="56" customWidth="1"/>
    <col min="3590" max="3590" width="7.58203125" style="56" customWidth="1"/>
    <col min="3591" max="3591" width="9.6640625" style="56" customWidth="1"/>
    <col min="3592" max="3592" width="6.4140625" style="56" customWidth="1"/>
    <col min="3593" max="3593" width="8.6640625" style="56"/>
    <col min="3594" max="3594" width="7.5" style="56" customWidth="1"/>
    <col min="3595" max="3595" width="16.75" style="56" customWidth="1"/>
    <col min="3596" max="3596" width="10.83203125" style="56" customWidth="1"/>
    <col min="3597" max="3597" width="13" style="56" customWidth="1"/>
    <col min="3598" max="3841" width="8.6640625" style="56"/>
    <col min="3842" max="3842" width="10.58203125" style="56" customWidth="1"/>
    <col min="3843" max="3843" width="13.25" style="56" bestFit="1" customWidth="1"/>
    <col min="3844" max="3844" width="20.58203125" style="56" customWidth="1"/>
    <col min="3845" max="3845" width="9" style="56" customWidth="1"/>
    <col min="3846" max="3846" width="7.58203125" style="56" customWidth="1"/>
    <col min="3847" max="3847" width="9.6640625" style="56" customWidth="1"/>
    <col min="3848" max="3848" width="6.4140625" style="56" customWidth="1"/>
    <col min="3849" max="3849" width="8.6640625" style="56"/>
    <col min="3850" max="3850" width="7.5" style="56" customWidth="1"/>
    <col min="3851" max="3851" width="16.75" style="56" customWidth="1"/>
    <col min="3852" max="3852" width="10.83203125" style="56" customWidth="1"/>
    <col min="3853" max="3853" width="13" style="56" customWidth="1"/>
    <col min="3854" max="4097" width="8.6640625" style="56"/>
    <col min="4098" max="4098" width="10.58203125" style="56" customWidth="1"/>
    <col min="4099" max="4099" width="13.25" style="56" bestFit="1" customWidth="1"/>
    <col min="4100" max="4100" width="20.58203125" style="56" customWidth="1"/>
    <col min="4101" max="4101" width="9" style="56" customWidth="1"/>
    <col min="4102" max="4102" width="7.58203125" style="56" customWidth="1"/>
    <col min="4103" max="4103" width="9.6640625" style="56" customWidth="1"/>
    <col min="4104" max="4104" width="6.4140625" style="56" customWidth="1"/>
    <col min="4105" max="4105" width="8.6640625" style="56"/>
    <col min="4106" max="4106" width="7.5" style="56" customWidth="1"/>
    <col min="4107" max="4107" width="16.75" style="56" customWidth="1"/>
    <col min="4108" max="4108" width="10.83203125" style="56" customWidth="1"/>
    <col min="4109" max="4109" width="13" style="56" customWidth="1"/>
    <col min="4110" max="4353" width="8.6640625" style="56"/>
    <col min="4354" max="4354" width="10.58203125" style="56" customWidth="1"/>
    <col min="4355" max="4355" width="13.25" style="56" bestFit="1" customWidth="1"/>
    <col min="4356" max="4356" width="20.58203125" style="56" customWidth="1"/>
    <col min="4357" max="4357" width="9" style="56" customWidth="1"/>
    <col min="4358" max="4358" width="7.58203125" style="56" customWidth="1"/>
    <col min="4359" max="4359" width="9.6640625" style="56" customWidth="1"/>
    <col min="4360" max="4360" width="6.4140625" style="56" customWidth="1"/>
    <col min="4361" max="4361" width="8.6640625" style="56"/>
    <col min="4362" max="4362" width="7.5" style="56" customWidth="1"/>
    <col min="4363" max="4363" width="16.75" style="56" customWidth="1"/>
    <col min="4364" max="4364" width="10.83203125" style="56" customWidth="1"/>
    <col min="4365" max="4365" width="13" style="56" customWidth="1"/>
    <col min="4366" max="4609" width="8.6640625" style="56"/>
    <col min="4610" max="4610" width="10.58203125" style="56" customWidth="1"/>
    <col min="4611" max="4611" width="13.25" style="56" bestFit="1" customWidth="1"/>
    <col min="4612" max="4612" width="20.58203125" style="56" customWidth="1"/>
    <col min="4613" max="4613" width="9" style="56" customWidth="1"/>
    <col min="4614" max="4614" width="7.58203125" style="56" customWidth="1"/>
    <col min="4615" max="4615" width="9.6640625" style="56" customWidth="1"/>
    <col min="4616" max="4616" width="6.4140625" style="56" customWidth="1"/>
    <col min="4617" max="4617" width="8.6640625" style="56"/>
    <col min="4618" max="4618" width="7.5" style="56" customWidth="1"/>
    <col min="4619" max="4619" width="16.75" style="56" customWidth="1"/>
    <col min="4620" max="4620" width="10.83203125" style="56" customWidth="1"/>
    <col min="4621" max="4621" width="13" style="56" customWidth="1"/>
    <col min="4622" max="4865" width="8.6640625" style="56"/>
    <col min="4866" max="4866" width="10.58203125" style="56" customWidth="1"/>
    <col min="4867" max="4867" width="13.25" style="56" bestFit="1" customWidth="1"/>
    <col min="4868" max="4868" width="20.58203125" style="56" customWidth="1"/>
    <col min="4869" max="4869" width="9" style="56" customWidth="1"/>
    <col min="4870" max="4870" width="7.58203125" style="56" customWidth="1"/>
    <col min="4871" max="4871" width="9.6640625" style="56" customWidth="1"/>
    <col min="4872" max="4872" width="6.4140625" style="56" customWidth="1"/>
    <col min="4873" max="4873" width="8.6640625" style="56"/>
    <col min="4874" max="4874" width="7.5" style="56" customWidth="1"/>
    <col min="4875" max="4875" width="16.75" style="56" customWidth="1"/>
    <col min="4876" max="4876" width="10.83203125" style="56" customWidth="1"/>
    <col min="4877" max="4877" width="13" style="56" customWidth="1"/>
    <col min="4878" max="5121" width="8.6640625" style="56"/>
    <col min="5122" max="5122" width="10.58203125" style="56" customWidth="1"/>
    <col min="5123" max="5123" width="13.25" style="56" bestFit="1" customWidth="1"/>
    <col min="5124" max="5124" width="20.58203125" style="56" customWidth="1"/>
    <col min="5125" max="5125" width="9" style="56" customWidth="1"/>
    <col min="5126" max="5126" width="7.58203125" style="56" customWidth="1"/>
    <col min="5127" max="5127" width="9.6640625" style="56" customWidth="1"/>
    <col min="5128" max="5128" width="6.4140625" style="56" customWidth="1"/>
    <col min="5129" max="5129" width="8.6640625" style="56"/>
    <col min="5130" max="5130" width="7.5" style="56" customWidth="1"/>
    <col min="5131" max="5131" width="16.75" style="56" customWidth="1"/>
    <col min="5132" max="5132" width="10.83203125" style="56" customWidth="1"/>
    <col min="5133" max="5133" width="13" style="56" customWidth="1"/>
    <col min="5134" max="5377" width="8.6640625" style="56"/>
    <col min="5378" max="5378" width="10.58203125" style="56" customWidth="1"/>
    <col min="5379" max="5379" width="13.25" style="56" bestFit="1" customWidth="1"/>
    <col min="5380" max="5380" width="20.58203125" style="56" customWidth="1"/>
    <col min="5381" max="5381" width="9" style="56" customWidth="1"/>
    <col min="5382" max="5382" width="7.58203125" style="56" customWidth="1"/>
    <col min="5383" max="5383" width="9.6640625" style="56" customWidth="1"/>
    <col min="5384" max="5384" width="6.4140625" style="56" customWidth="1"/>
    <col min="5385" max="5385" width="8.6640625" style="56"/>
    <col min="5386" max="5386" width="7.5" style="56" customWidth="1"/>
    <col min="5387" max="5387" width="16.75" style="56" customWidth="1"/>
    <col min="5388" max="5388" width="10.83203125" style="56" customWidth="1"/>
    <col min="5389" max="5389" width="13" style="56" customWidth="1"/>
    <col min="5390" max="5633" width="8.6640625" style="56"/>
    <col min="5634" max="5634" width="10.58203125" style="56" customWidth="1"/>
    <col min="5635" max="5635" width="13.25" style="56" bestFit="1" customWidth="1"/>
    <col min="5636" max="5636" width="20.58203125" style="56" customWidth="1"/>
    <col min="5637" max="5637" width="9" style="56" customWidth="1"/>
    <col min="5638" max="5638" width="7.58203125" style="56" customWidth="1"/>
    <col min="5639" max="5639" width="9.6640625" style="56" customWidth="1"/>
    <col min="5640" max="5640" width="6.4140625" style="56" customWidth="1"/>
    <col min="5641" max="5641" width="8.6640625" style="56"/>
    <col min="5642" max="5642" width="7.5" style="56" customWidth="1"/>
    <col min="5643" max="5643" width="16.75" style="56" customWidth="1"/>
    <col min="5644" max="5644" width="10.83203125" style="56" customWidth="1"/>
    <col min="5645" max="5645" width="13" style="56" customWidth="1"/>
    <col min="5646" max="5889" width="8.6640625" style="56"/>
    <col min="5890" max="5890" width="10.58203125" style="56" customWidth="1"/>
    <col min="5891" max="5891" width="13.25" style="56" bestFit="1" customWidth="1"/>
    <col min="5892" max="5892" width="20.58203125" style="56" customWidth="1"/>
    <col min="5893" max="5893" width="9" style="56" customWidth="1"/>
    <col min="5894" max="5894" width="7.58203125" style="56" customWidth="1"/>
    <col min="5895" max="5895" width="9.6640625" style="56" customWidth="1"/>
    <col min="5896" max="5896" width="6.4140625" style="56" customWidth="1"/>
    <col min="5897" max="5897" width="8.6640625" style="56"/>
    <col min="5898" max="5898" width="7.5" style="56" customWidth="1"/>
    <col min="5899" max="5899" width="16.75" style="56" customWidth="1"/>
    <col min="5900" max="5900" width="10.83203125" style="56" customWidth="1"/>
    <col min="5901" max="5901" width="13" style="56" customWidth="1"/>
    <col min="5902" max="6145" width="8.6640625" style="56"/>
    <col min="6146" max="6146" width="10.58203125" style="56" customWidth="1"/>
    <col min="6147" max="6147" width="13.25" style="56" bestFit="1" customWidth="1"/>
    <col min="6148" max="6148" width="20.58203125" style="56" customWidth="1"/>
    <col min="6149" max="6149" width="9" style="56" customWidth="1"/>
    <col min="6150" max="6150" width="7.58203125" style="56" customWidth="1"/>
    <col min="6151" max="6151" width="9.6640625" style="56" customWidth="1"/>
    <col min="6152" max="6152" width="6.4140625" style="56" customWidth="1"/>
    <col min="6153" max="6153" width="8.6640625" style="56"/>
    <col min="6154" max="6154" width="7.5" style="56" customWidth="1"/>
    <col min="6155" max="6155" width="16.75" style="56" customWidth="1"/>
    <col min="6156" max="6156" width="10.83203125" style="56" customWidth="1"/>
    <col min="6157" max="6157" width="13" style="56" customWidth="1"/>
    <col min="6158" max="6401" width="8.6640625" style="56"/>
    <col min="6402" max="6402" width="10.58203125" style="56" customWidth="1"/>
    <col min="6403" max="6403" width="13.25" style="56" bestFit="1" customWidth="1"/>
    <col min="6404" max="6404" width="20.58203125" style="56" customWidth="1"/>
    <col min="6405" max="6405" width="9" style="56" customWidth="1"/>
    <col min="6406" max="6406" width="7.58203125" style="56" customWidth="1"/>
    <col min="6407" max="6407" width="9.6640625" style="56" customWidth="1"/>
    <col min="6408" max="6408" width="6.4140625" style="56" customWidth="1"/>
    <col min="6409" max="6409" width="8.6640625" style="56"/>
    <col min="6410" max="6410" width="7.5" style="56" customWidth="1"/>
    <col min="6411" max="6411" width="16.75" style="56" customWidth="1"/>
    <col min="6412" max="6412" width="10.83203125" style="56" customWidth="1"/>
    <col min="6413" max="6413" width="13" style="56" customWidth="1"/>
    <col min="6414" max="6657" width="8.6640625" style="56"/>
    <col min="6658" max="6658" width="10.58203125" style="56" customWidth="1"/>
    <col min="6659" max="6659" width="13.25" style="56" bestFit="1" customWidth="1"/>
    <col min="6660" max="6660" width="20.58203125" style="56" customWidth="1"/>
    <col min="6661" max="6661" width="9" style="56" customWidth="1"/>
    <col min="6662" max="6662" width="7.58203125" style="56" customWidth="1"/>
    <col min="6663" max="6663" width="9.6640625" style="56" customWidth="1"/>
    <col min="6664" max="6664" width="6.4140625" style="56" customWidth="1"/>
    <col min="6665" max="6665" width="8.6640625" style="56"/>
    <col min="6666" max="6666" width="7.5" style="56" customWidth="1"/>
    <col min="6667" max="6667" width="16.75" style="56" customWidth="1"/>
    <col min="6668" max="6668" width="10.83203125" style="56" customWidth="1"/>
    <col min="6669" max="6669" width="13" style="56" customWidth="1"/>
    <col min="6670" max="6913" width="8.6640625" style="56"/>
    <col min="6914" max="6914" width="10.58203125" style="56" customWidth="1"/>
    <col min="6915" max="6915" width="13.25" style="56" bestFit="1" customWidth="1"/>
    <col min="6916" max="6916" width="20.58203125" style="56" customWidth="1"/>
    <col min="6917" max="6917" width="9" style="56" customWidth="1"/>
    <col min="6918" max="6918" width="7.58203125" style="56" customWidth="1"/>
    <col min="6919" max="6919" width="9.6640625" style="56" customWidth="1"/>
    <col min="6920" max="6920" width="6.4140625" style="56" customWidth="1"/>
    <col min="6921" max="6921" width="8.6640625" style="56"/>
    <col min="6922" max="6922" width="7.5" style="56" customWidth="1"/>
    <col min="6923" max="6923" width="16.75" style="56" customWidth="1"/>
    <col min="6924" max="6924" width="10.83203125" style="56" customWidth="1"/>
    <col min="6925" max="6925" width="13" style="56" customWidth="1"/>
    <col min="6926" max="7169" width="8.6640625" style="56"/>
    <col min="7170" max="7170" width="10.58203125" style="56" customWidth="1"/>
    <col min="7171" max="7171" width="13.25" style="56" bestFit="1" customWidth="1"/>
    <col min="7172" max="7172" width="20.58203125" style="56" customWidth="1"/>
    <col min="7173" max="7173" width="9" style="56" customWidth="1"/>
    <col min="7174" max="7174" width="7.58203125" style="56" customWidth="1"/>
    <col min="7175" max="7175" width="9.6640625" style="56" customWidth="1"/>
    <col min="7176" max="7176" width="6.4140625" style="56" customWidth="1"/>
    <col min="7177" max="7177" width="8.6640625" style="56"/>
    <col min="7178" max="7178" width="7.5" style="56" customWidth="1"/>
    <col min="7179" max="7179" width="16.75" style="56" customWidth="1"/>
    <col min="7180" max="7180" width="10.83203125" style="56" customWidth="1"/>
    <col min="7181" max="7181" width="13" style="56" customWidth="1"/>
    <col min="7182" max="7425" width="8.6640625" style="56"/>
    <col min="7426" max="7426" width="10.58203125" style="56" customWidth="1"/>
    <col min="7427" max="7427" width="13.25" style="56" bestFit="1" customWidth="1"/>
    <col min="7428" max="7428" width="20.58203125" style="56" customWidth="1"/>
    <col min="7429" max="7429" width="9" style="56" customWidth="1"/>
    <col min="7430" max="7430" width="7.58203125" style="56" customWidth="1"/>
    <col min="7431" max="7431" width="9.6640625" style="56" customWidth="1"/>
    <col min="7432" max="7432" width="6.4140625" style="56" customWidth="1"/>
    <col min="7433" max="7433" width="8.6640625" style="56"/>
    <col min="7434" max="7434" width="7.5" style="56" customWidth="1"/>
    <col min="7435" max="7435" width="16.75" style="56" customWidth="1"/>
    <col min="7436" max="7436" width="10.83203125" style="56" customWidth="1"/>
    <col min="7437" max="7437" width="13" style="56" customWidth="1"/>
    <col min="7438" max="7681" width="8.6640625" style="56"/>
    <col min="7682" max="7682" width="10.58203125" style="56" customWidth="1"/>
    <col min="7683" max="7683" width="13.25" style="56" bestFit="1" customWidth="1"/>
    <col min="7684" max="7684" width="20.58203125" style="56" customWidth="1"/>
    <col min="7685" max="7685" width="9" style="56" customWidth="1"/>
    <col min="7686" max="7686" width="7.58203125" style="56" customWidth="1"/>
    <col min="7687" max="7687" width="9.6640625" style="56" customWidth="1"/>
    <col min="7688" max="7688" width="6.4140625" style="56" customWidth="1"/>
    <col min="7689" max="7689" width="8.6640625" style="56"/>
    <col min="7690" max="7690" width="7.5" style="56" customWidth="1"/>
    <col min="7691" max="7691" width="16.75" style="56" customWidth="1"/>
    <col min="7692" max="7692" width="10.83203125" style="56" customWidth="1"/>
    <col min="7693" max="7693" width="13" style="56" customWidth="1"/>
    <col min="7694" max="7937" width="8.6640625" style="56"/>
    <col min="7938" max="7938" width="10.58203125" style="56" customWidth="1"/>
    <col min="7939" max="7939" width="13.25" style="56" bestFit="1" customWidth="1"/>
    <col min="7940" max="7940" width="20.58203125" style="56" customWidth="1"/>
    <col min="7941" max="7941" width="9" style="56" customWidth="1"/>
    <col min="7942" max="7942" width="7.58203125" style="56" customWidth="1"/>
    <col min="7943" max="7943" width="9.6640625" style="56" customWidth="1"/>
    <col min="7944" max="7944" width="6.4140625" style="56" customWidth="1"/>
    <col min="7945" max="7945" width="8.6640625" style="56"/>
    <col min="7946" max="7946" width="7.5" style="56" customWidth="1"/>
    <col min="7947" max="7947" width="16.75" style="56" customWidth="1"/>
    <col min="7948" max="7948" width="10.83203125" style="56" customWidth="1"/>
    <col min="7949" max="7949" width="13" style="56" customWidth="1"/>
    <col min="7950" max="8193" width="8.6640625" style="56"/>
    <col min="8194" max="8194" width="10.58203125" style="56" customWidth="1"/>
    <col min="8195" max="8195" width="13.25" style="56" bestFit="1" customWidth="1"/>
    <col min="8196" max="8196" width="20.58203125" style="56" customWidth="1"/>
    <col min="8197" max="8197" width="9" style="56" customWidth="1"/>
    <col min="8198" max="8198" width="7.58203125" style="56" customWidth="1"/>
    <col min="8199" max="8199" width="9.6640625" style="56" customWidth="1"/>
    <col min="8200" max="8200" width="6.4140625" style="56" customWidth="1"/>
    <col min="8201" max="8201" width="8.6640625" style="56"/>
    <col min="8202" max="8202" width="7.5" style="56" customWidth="1"/>
    <col min="8203" max="8203" width="16.75" style="56" customWidth="1"/>
    <col min="8204" max="8204" width="10.83203125" style="56" customWidth="1"/>
    <col min="8205" max="8205" width="13" style="56" customWidth="1"/>
    <col min="8206" max="8449" width="8.6640625" style="56"/>
    <col min="8450" max="8450" width="10.58203125" style="56" customWidth="1"/>
    <col min="8451" max="8451" width="13.25" style="56" bestFit="1" customWidth="1"/>
    <col min="8452" max="8452" width="20.58203125" style="56" customWidth="1"/>
    <col min="8453" max="8453" width="9" style="56" customWidth="1"/>
    <col min="8454" max="8454" width="7.58203125" style="56" customWidth="1"/>
    <col min="8455" max="8455" width="9.6640625" style="56" customWidth="1"/>
    <col min="8456" max="8456" width="6.4140625" style="56" customWidth="1"/>
    <col min="8457" max="8457" width="8.6640625" style="56"/>
    <col min="8458" max="8458" width="7.5" style="56" customWidth="1"/>
    <col min="8459" max="8459" width="16.75" style="56" customWidth="1"/>
    <col min="8460" max="8460" width="10.83203125" style="56" customWidth="1"/>
    <col min="8461" max="8461" width="13" style="56" customWidth="1"/>
    <col min="8462" max="8705" width="8.6640625" style="56"/>
    <col min="8706" max="8706" width="10.58203125" style="56" customWidth="1"/>
    <col min="8707" max="8707" width="13.25" style="56" bestFit="1" customWidth="1"/>
    <col min="8708" max="8708" width="20.58203125" style="56" customWidth="1"/>
    <col min="8709" max="8709" width="9" style="56" customWidth="1"/>
    <col min="8710" max="8710" width="7.58203125" style="56" customWidth="1"/>
    <col min="8711" max="8711" width="9.6640625" style="56" customWidth="1"/>
    <col min="8712" max="8712" width="6.4140625" style="56" customWidth="1"/>
    <col min="8713" max="8713" width="8.6640625" style="56"/>
    <col min="8714" max="8714" width="7.5" style="56" customWidth="1"/>
    <col min="8715" max="8715" width="16.75" style="56" customWidth="1"/>
    <col min="8716" max="8716" width="10.83203125" style="56" customWidth="1"/>
    <col min="8717" max="8717" width="13" style="56" customWidth="1"/>
    <col min="8718" max="8961" width="8.6640625" style="56"/>
    <col min="8962" max="8962" width="10.58203125" style="56" customWidth="1"/>
    <col min="8963" max="8963" width="13.25" style="56" bestFit="1" customWidth="1"/>
    <col min="8964" max="8964" width="20.58203125" style="56" customWidth="1"/>
    <col min="8965" max="8965" width="9" style="56" customWidth="1"/>
    <col min="8966" max="8966" width="7.58203125" style="56" customWidth="1"/>
    <col min="8967" max="8967" width="9.6640625" style="56" customWidth="1"/>
    <col min="8968" max="8968" width="6.4140625" style="56" customWidth="1"/>
    <col min="8969" max="8969" width="8.6640625" style="56"/>
    <col min="8970" max="8970" width="7.5" style="56" customWidth="1"/>
    <col min="8971" max="8971" width="16.75" style="56" customWidth="1"/>
    <col min="8972" max="8972" width="10.83203125" style="56" customWidth="1"/>
    <col min="8973" max="8973" width="13" style="56" customWidth="1"/>
    <col min="8974" max="9217" width="8.6640625" style="56"/>
    <col min="9218" max="9218" width="10.58203125" style="56" customWidth="1"/>
    <col min="9219" max="9219" width="13.25" style="56" bestFit="1" customWidth="1"/>
    <col min="9220" max="9220" width="20.58203125" style="56" customWidth="1"/>
    <col min="9221" max="9221" width="9" style="56" customWidth="1"/>
    <col min="9222" max="9222" width="7.58203125" style="56" customWidth="1"/>
    <col min="9223" max="9223" width="9.6640625" style="56" customWidth="1"/>
    <col min="9224" max="9224" width="6.4140625" style="56" customWidth="1"/>
    <col min="9225" max="9225" width="8.6640625" style="56"/>
    <col min="9226" max="9226" width="7.5" style="56" customWidth="1"/>
    <col min="9227" max="9227" width="16.75" style="56" customWidth="1"/>
    <col min="9228" max="9228" width="10.83203125" style="56" customWidth="1"/>
    <col min="9229" max="9229" width="13" style="56" customWidth="1"/>
    <col min="9230" max="9473" width="8.6640625" style="56"/>
    <col min="9474" max="9474" width="10.58203125" style="56" customWidth="1"/>
    <col min="9475" max="9475" width="13.25" style="56" bestFit="1" customWidth="1"/>
    <col min="9476" max="9476" width="20.58203125" style="56" customWidth="1"/>
    <col min="9477" max="9477" width="9" style="56" customWidth="1"/>
    <col min="9478" max="9478" width="7.58203125" style="56" customWidth="1"/>
    <col min="9479" max="9479" width="9.6640625" style="56" customWidth="1"/>
    <col min="9480" max="9480" width="6.4140625" style="56" customWidth="1"/>
    <col min="9481" max="9481" width="8.6640625" style="56"/>
    <col min="9482" max="9482" width="7.5" style="56" customWidth="1"/>
    <col min="9483" max="9483" width="16.75" style="56" customWidth="1"/>
    <col min="9484" max="9484" width="10.83203125" style="56" customWidth="1"/>
    <col min="9485" max="9485" width="13" style="56" customWidth="1"/>
    <col min="9486" max="9729" width="8.6640625" style="56"/>
    <col min="9730" max="9730" width="10.58203125" style="56" customWidth="1"/>
    <col min="9731" max="9731" width="13.25" style="56" bestFit="1" customWidth="1"/>
    <col min="9732" max="9732" width="20.58203125" style="56" customWidth="1"/>
    <col min="9733" max="9733" width="9" style="56" customWidth="1"/>
    <col min="9734" max="9734" width="7.58203125" style="56" customWidth="1"/>
    <col min="9735" max="9735" width="9.6640625" style="56" customWidth="1"/>
    <col min="9736" max="9736" width="6.4140625" style="56" customWidth="1"/>
    <col min="9737" max="9737" width="8.6640625" style="56"/>
    <col min="9738" max="9738" width="7.5" style="56" customWidth="1"/>
    <col min="9739" max="9739" width="16.75" style="56" customWidth="1"/>
    <col min="9740" max="9740" width="10.83203125" style="56" customWidth="1"/>
    <col min="9741" max="9741" width="13" style="56" customWidth="1"/>
    <col min="9742" max="9985" width="8.6640625" style="56"/>
    <col min="9986" max="9986" width="10.58203125" style="56" customWidth="1"/>
    <col min="9987" max="9987" width="13.25" style="56" bestFit="1" customWidth="1"/>
    <col min="9988" max="9988" width="20.58203125" style="56" customWidth="1"/>
    <col min="9989" max="9989" width="9" style="56" customWidth="1"/>
    <col min="9990" max="9990" width="7.58203125" style="56" customWidth="1"/>
    <col min="9991" max="9991" width="9.6640625" style="56" customWidth="1"/>
    <col min="9992" max="9992" width="6.4140625" style="56" customWidth="1"/>
    <col min="9993" max="9993" width="8.6640625" style="56"/>
    <col min="9994" max="9994" width="7.5" style="56" customWidth="1"/>
    <col min="9995" max="9995" width="16.75" style="56" customWidth="1"/>
    <col min="9996" max="9996" width="10.83203125" style="56" customWidth="1"/>
    <col min="9997" max="9997" width="13" style="56" customWidth="1"/>
    <col min="9998" max="10241" width="8.6640625" style="56"/>
    <col min="10242" max="10242" width="10.58203125" style="56" customWidth="1"/>
    <col min="10243" max="10243" width="13.25" style="56" bestFit="1" customWidth="1"/>
    <col min="10244" max="10244" width="20.58203125" style="56" customWidth="1"/>
    <col min="10245" max="10245" width="9" style="56" customWidth="1"/>
    <col min="10246" max="10246" width="7.58203125" style="56" customWidth="1"/>
    <col min="10247" max="10247" width="9.6640625" style="56" customWidth="1"/>
    <col min="10248" max="10248" width="6.4140625" style="56" customWidth="1"/>
    <col min="10249" max="10249" width="8.6640625" style="56"/>
    <col min="10250" max="10250" width="7.5" style="56" customWidth="1"/>
    <col min="10251" max="10251" width="16.75" style="56" customWidth="1"/>
    <col min="10252" max="10252" width="10.83203125" style="56" customWidth="1"/>
    <col min="10253" max="10253" width="13" style="56" customWidth="1"/>
    <col min="10254" max="10497" width="8.6640625" style="56"/>
    <col min="10498" max="10498" width="10.58203125" style="56" customWidth="1"/>
    <col min="10499" max="10499" width="13.25" style="56" bestFit="1" customWidth="1"/>
    <col min="10500" max="10500" width="20.58203125" style="56" customWidth="1"/>
    <col min="10501" max="10501" width="9" style="56" customWidth="1"/>
    <col min="10502" max="10502" width="7.58203125" style="56" customWidth="1"/>
    <col min="10503" max="10503" width="9.6640625" style="56" customWidth="1"/>
    <col min="10504" max="10504" width="6.4140625" style="56" customWidth="1"/>
    <col min="10505" max="10505" width="8.6640625" style="56"/>
    <col min="10506" max="10506" width="7.5" style="56" customWidth="1"/>
    <col min="10507" max="10507" width="16.75" style="56" customWidth="1"/>
    <col min="10508" max="10508" width="10.83203125" style="56" customWidth="1"/>
    <col min="10509" max="10509" width="13" style="56" customWidth="1"/>
    <col min="10510" max="10753" width="8.6640625" style="56"/>
    <col min="10754" max="10754" width="10.58203125" style="56" customWidth="1"/>
    <col min="10755" max="10755" width="13.25" style="56" bestFit="1" customWidth="1"/>
    <col min="10756" max="10756" width="20.58203125" style="56" customWidth="1"/>
    <col min="10757" max="10757" width="9" style="56" customWidth="1"/>
    <col min="10758" max="10758" width="7.58203125" style="56" customWidth="1"/>
    <col min="10759" max="10759" width="9.6640625" style="56" customWidth="1"/>
    <col min="10760" max="10760" width="6.4140625" style="56" customWidth="1"/>
    <col min="10761" max="10761" width="8.6640625" style="56"/>
    <col min="10762" max="10762" width="7.5" style="56" customWidth="1"/>
    <col min="10763" max="10763" width="16.75" style="56" customWidth="1"/>
    <col min="10764" max="10764" width="10.83203125" style="56" customWidth="1"/>
    <col min="10765" max="10765" width="13" style="56" customWidth="1"/>
    <col min="10766" max="11009" width="8.6640625" style="56"/>
    <col min="11010" max="11010" width="10.58203125" style="56" customWidth="1"/>
    <col min="11011" max="11011" width="13.25" style="56" bestFit="1" customWidth="1"/>
    <col min="11012" max="11012" width="20.58203125" style="56" customWidth="1"/>
    <col min="11013" max="11013" width="9" style="56" customWidth="1"/>
    <col min="11014" max="11014" width="7.58203125" style="56" customWidth="1"/>
    <col min="11015" max="11015" width="9.6640625" style="56" customWidth="1"/>
    <col min="11016" max="11016" width="6.4140625" style="56" customWidth="1"/>
    <col min="11017" max="11017" width="8.6640625" style="56"/>
    <col min="11018" max="11018" width="7.5" style="56" customWidth="1"/>
    <col min="11019" max="11019" width="16.75" style="56" customWidth="1"/>
    <col min="11020" max="11020" width="10.83203125" style="56" customWidth="1"/>
    <col min="11021" max="11021" width="13" style="56" customWidth="1"/>
    <col min="11022" max="11265" width="8.6640625" style="56"/>
    <col min="11266" max="11266" width="10.58203125" style="56" customWidth="1"/>
    <col min="11267" max="11267" width="13.25" style="56" bestFit="1" customWidth="1"/>
    <col min="11268" max="11268" width="20.58203125" style="56" customWidth="1"/>
    <col min="11269" max="11269" width="9" style="56" customWidth="1"/>
    <col min="11270" max="11270" width="7.58203125" style="56" customWidth="1"/>
    <col min="11271" max="11271" width="9.6640625" style="56" customWidth="1"/>
    <col min="11272" max="11272" width="6.4140625" style="56" customWidth="1"/>
    <col min="11273" max="11273" width="8.6640625" style="56"/>
    <col min="11274" max="11274" width="7.5" style="56" customWidth="1"/>
    <col min="11275" max="11275" width="16.75" style="56" customWidth="1"/>
    <col min="11276" max="11276" width="10.83203125" style="56" customWidth="1"/>
    <col min="11277" max="11277" width="13" style="56" customWidth="1"/>
    <col min="11278" max="11521" width="8.6640625" style="56"/>
    <col min="11522" max="11522" width="10.58203125" style="56" customWidth="1"/>
    <col min="11523" max="11523" width="13.25" style="56" bestFit="1" customWidth="1"/>
    <col min="11524" max="11524" width="20.58203125" style="56" customWidth="1"/>
    <col min="11525" max="11525" width="9" style="56" customWidth="1"/>
    <col min="11526" max="11526" width="7.58203125" style="56" customWidth="1"/>
    <col min="11527" max="11527" width="9.6640625" style="56" customWidth="1"/>
    <col min="11528" max="11528" width="6.4140625" style="56" customWidth="1"/>
    <col min="11529" max="11529" width="8.6640625" style="56"/>
    <col min="11530" max="11530" width="7.5" style="56" customWidth="1"/>
    <col min="11531" max="11531" width="16.75" style="56" customWidth="1"/>
    <col min="11532" max="11532" width="10.83203125" style="56" customWidth="1"/>
    <col min="11533" max="11533" width="13" style="56" customWidth="1"/>
    <col min="11534" max="11777" width="8.6640625" style="56"/>
    <col min="11778" max="11778" width="10.58203125" style="56" customWidth="1"/>
    <col min="11779" max="11779" width="13.25" style="56" bestFit="1" customWidth="1"/>
    <col min="11780" max="11780" width="20.58203125" style="56" customWidth="1"/>
    <col min="11781" max="11781" width="9" style="56" customWidth="1"/>
    <col min="11782" max="11782" width="7.58203125" style="56" customWidth="1"/>
    <col min="11783" max="11783" width="9.6640625" style="56" customWidth="1"/>
    <col min="11784" max="11784" width="6.4140625" style="56" customWidth="1"/>
    <col min="11785" max="11785" width="8.6640625" style="56"/>
    <col min="11786" max="11786" width="7.5" style="56" customWidth="1"/>
    <col min="11787" max="11787" width="16.75" style="56" customWidth="1"/>
    <col min="11788" max="11788" width="10.83203125" style="56" customWidth="1"/>
    <col min="11789" max="11789" width="13" style="56" customWidth="1"/>
    <col min="11790" max="12033" width="8.6640625" style="56"/>
    <col min="12034" max="12034" width="10.58203125" style="56" customWidth="1"/>
    <col min="12035" max="12035" width="13.25" style="56" bestFit="1" customWidth="1"/>
    <col min="12036" max="12036" width="20.58203125" style="56" customWidth="1"/>
    <col min="12037" max="12037" width="9" style="56" customWidth="1"/>
    <col min="12038" max="12038" width="7.58203125" style="56" customWidth="1"/>
    <col min="12039" max="12039" width="9.6640625" style="56" customWidth="1"/>
    <col min="12040" max="12040" width="6.4140625" style="56" customWidth="1"/>
    <col min="12041" max="12041" width="8.6640625" style="56"/>
    <col min="12042" max="12042" width="7.5" style="56" customWidth="1"/>
    <col min="12043" max="12043" width="16.75" style="56" customWidth="1"/>
    <col min="12044" max="12044" width="10.83203125" style="56" customWidth="1"/>
    <col min="12045" max="12045" width="13" style="56" customWidth="1"/>
    <col min="12046" max="12289" width="8.6640625" style="56"/>
    <col min="12290" max="12290" width="10.58203125" style="56" customWidth="1"/>
    <col min="12291" max="12291" width="13.25" style="56" bestFit="1" customWidth="1"/>
    <col min="12292" max="12292" width="20.58203125" style="56" customWidth="1"/>
    <col min="12293" max="12293" width="9" style="56" customWidth="1"/>
    <col min="12294" max="12294" width="7.58203125" style="56" customWidth="1"/>
    <col min="12295" max="12295" width="9.6640625" style="56" customWidth="1"/>
    <col min="12296" max="12296" width="6.4140625" style="56" customWidth="1"/>
    <col min="12297" max="12297" width="8.6640625" style="56"/>
    <col min="12298" max="12298" width="7.5" style="56" customWidth="1"/>
    <col min="12299" max="12299" width="16.75" style="56" customWidth="1"/>
    <col min="12300" max="12300" width="10.83203125" style="56" customWidth="1"/>
    <col min="12301" max="12301" width="13" style="56" customWidth="1"/>
    <col min="12302" max="12545" width="8.6640625" style="56"/>
    <col min="12546" max="12546" width="10.58203125" style="56" customWidth="1"/>
    <col min="12547" max="12547" width="13.25" style="56" bestFit="1" customWidth="1"/>
    <col min="12548" max="12548" width="20.58203125" style="56" customWidth="1"/>
    <col min="12549" max="12549" width="9" style="56" customWidth="1"/>
    <col min="12550" max="12550" width="7.58203125" style="56" customWidth="1"/>
    <col min="12551" max="12551" width="9.6640625" style="56" customWidth="1"/>
    <col min="12552" max="12552" width="6.4140625" style="56" customWidth="1"/>
    <col min="12553" max="12553" width="8.6640625" style="56"/>
    <col min="12554" max="12554" width="7.5" style="56" customWidth="1"/>
    <col min="12555" max="12555" width="16.75" style="56" customWidth="1"/>
    <col min="12556" max="12556" width="10.83203125" style="56" customWidth="1"/>
    <col min="12557" max="12557" width="13" style="56" customWidth="1"/>
    <col min="12558" max="12801" width="8.6640625" style="56"/>
    <col min="12802" max="12802" width="10.58203125" style="56" customWidth="1"/>
    <col min="12803" max="12803" width="13.25" style="56" bestFit="1" customWidth="1"/>
    <col min="12804" max="12804" width="20.58203125" style="56" customWidth="1"/>
    <col min="12805" max="12805" width="9" style="56" customWidth="1"/>
    <col min="12806" max="12806" width="7.58203125" style="56" customWidth="1"/>
    <col min="12807" max="12807" width="9.6640625" style="56" customWidth="1"/>
    <col min="12808" max="12808" width="6.4140625" style="56" customWidth="1"/>
    <col min="12809" max="12809" width="8.6640625" style="56"/>
    <col min="12810" max="12810" width="7.5" style="56" customWidth="1"/>
    <col min="12811" max="12811" width="16.75" style="56" customWidth="1"/>
    <col min="12812" max="12812" width="10.83203125" style="56" customWidth="1"/>
    <col min="12813" max="12813" width="13" style="56" customWidth="1"/>
    <col min="12814" max="13057" width="8.6640625" style="56"/>
    <col min="13058" max="13058" width="10.58203125" style="56" customWidth="1"/>
    <col min="13059" max="13059" width="13.25" style="56" bestFit="1" customWidth="1"/>
    <col min="13060" max="13060" width="20.58203125" style="56" customWidth="1"/>
    <col min="13061" max="13061" width="9" style="56" customWidth="1"/>
    <col min="13062" max="13062" width="7.58203125" style="56" customWidth="1"/>
    <col min="13063" max="13063" width="9.6640625" style="56" customWidth="1"/>
    <col min="13064" max="13064" width="6.4140625" style="56" customWidth="1"/>
    <col min="13065" max="13065" width="8.6640625" style="56"/>
    <col min="13066" max="13066" width="7.5" style="56" customWidth="1"/>
    <col min="13067" max="13067" width="16.75" style="56" customWidth="1"/>
    <col min="13068" max="13068" width="10.83203125" style="56" customWidth="1"/>
    <col min="13069" max="13069" width="13" style="56" customWidth="1"/>
    <col min="13070" max="13313" width="8.6640625" style="56"/>
    <col min="13314" max="13314" width="10.58203125" style="56" customWidth="1"/>
    <col min="13315" max="13315" width="13.25" style="56" bestFit="1" customWidth="1"/>
    <col min="13316" max="13316" width="20.58203125" style="56" customWidth="1"/>
    <col min="13317" max="13317" width="9" style="56" customWidth="1"/>
    <col min="13318" max="13318" width="7.58203125" style="56" customWidth="1"/>
    <col min="13319" max="13319" width="9.6640625" style="56" customWidth="1"/>
    <col min="13320" max="13320" width="6.4140625" style="56" customWidth="1"/>
    <col min="13321" max="13321" width="8.6640625" style="56"/>
    <col min="13322" max="13322" width="7.5" style="56" customWidth="1"/>
    <col min="13323" max="13323" width="16.75" style="56" customWidth="1"/>
    <col min="13324" max="13324" width="10.83203125" style="56" customWidth="1"/>
    <col min="13325" max="13325" width="13" style="56" customWidth="1"/>
    <col min="13326" max="13569" width="8.6640625" style="56"/>
    <col min="13570" max="13570" width="10.58203125" style="56" customWidth="1"/>
    <col min="13571" max="13571" width="13.25" style="56" bestFit="1" customWidth="1"/>
    <col min="13572" max="13572" width="20.58203125" style="56" customWidth="1"/>
    <col min="13573" max="13573" width="9" style="56" customWidth="1"/>
    <col min="13574" max="13574" width="7.58203125" style="56" customWidth="1"/>
    <col min="13575" max="13575" width="9.6640625" style="56" customWidth="1"/>
    <col min="13576" max="13576" width="6.4140625" style="56" customWidth="1"/>
    <col min="13577" max="13577" width="8.6640625" style="56"/>
    <col min="13578" max="13578" width="7.5" style="56" customWidth="1"/>
    <col min="13579" max="13579" width="16.75" style="56" customWidth="1"/>
    <col min="13580" max="13580" width="10.83203125" style="56" customWidth="1"/>
    <col min="13581" max="13581" width="13" style="56" customWidth="1"/>
    <col min="13582" max="13825" width="8.6640625" style="56"/>
    <col min="13826" max="13826" width="10.58203125" style="56" customWidth="1"/>
    <col min="13827" max="13827" width="13.25" style="56" bestFit="1" customWidth="1"/>
    <col min="13828" max="13828" width="20.58203125" style="56" customWidth="1"/>
    <col min="13829" max="13829" width="9" style="56" customWidth="1"/>
    <col min="13830" max="13830" width="7.58203125" style="56" customWidth="1"/>
    <col min="13831" max="13831" width="9.6640625" style="56" customWidth="1"/>
    <col min="13832" max="13832" width="6.4140625" style="56" customWidth="1"/>
    <col min="13833" max="13833" width="8.6640625" style="56"/>
    <col min="13834" max="13834" width="7.5" style="56" customWidth="1"/>
    <col min="13835" max="13835" width="16.75" style="56" customWidth="1"/>
    <col min="13836" max="13836" width="10.83203125" style="56" customWidth="1"/>
    <col min="13837" max="13837" width="13" style="56" customWidth="1"/>
    <col min="13838" max="14081" width="8.6640625" style="56"/>
    <col min="14082" max="14082" width="10.58203125" style="56" customWidth="1"/>
    <col min="14083" max="14083" width="13.25" style="56" bestFit="1" customWidth="1"/>
    <col min="14084" max="14084" width="20.58203125" style="56" customWidth="1"/>
    <col min="14085" max="14085" width="9" style="56" customWidth="1"/>
    <col min="14086" max="14086" width="7.58203125" style="56" customWidth="1"/>
    <col min="14087" max="14087" width="9.6640625" style="56" customWidth="1"/>
    <col min="14088" max="14088" width="6.4140625" style="56" customWidth="1"/>
    <col min="14089" max="14089" width="8.6640625" style="56"/>
    <col min="14090" max="14090" width="7.5" style="56" customWidth="1"/>
    <col min="14091" max="14091" width="16.75" style="56" customWidth="1"/>
    <col min="14092" max="14092" width="10.83203125" style="56" customWidth="1"/>
    <col min="14093" max="14093" width="13" style="56" customWidth="1"/>
    <col min="14094" max="14337" width="8.6640625" style="56"/>
    <col min="14338" max="14338" width="10.58203125" style="56" customWidth="1"/>
    <col min="14339" max="14339" width="13.25" style="56" bestFit="1" customWidth="1"/>
    <col min="14340" max="14340" width="20.58203125" style="56" customWidth="1"/>
    <col min="14341" max="14341" width="9" style="56" customWidth="1"/>
    <col min="14342" max="14342" width="7.58203125" style="56" customWidth="1"/>
    <col min="14343" max="14343" width="9.6640625" style="56" customWidth="1"/>
    <col min="14344" max="14344" width="6.4140625" style="56" customWidth="1"/>
    <col min="14345" max="14345" width="8.6640625" style="56"/>
    <col min="14346" max="14346" width="7.5" style="56" customWidth="1"/>
    <col min="14347" max="14347" width="16.75" style="56" customWidth="1"/>
    <col min="14348" max="14348" width="10.83203125" style="56" customWidth="1"/>
    <col min="14349" max="14349" width="13" style="56" customWidth="1"/>
    <col min="14350" max="14593" width="8.6640625" style="56"/>
    <col min="14594" max="14594" width="10.58203125" style="56" customWidth="1"/>
    <col min="14595" max="14595" width="13.25" style="56" bestFit="1" customWidth="1"/>
    <col min="14596" max="14596" width="20.58203125" style="56" customWidth="1"/>
    <col min="14597" max="14597" width="9" style="56" customWidth="1"/>
    <col min="14598" max="14598" width="7.58203125" style="56" customWidth="1"/>
    <col min="14599" max="14599" width="9.6640625" style="56" customWidth="1"/>
    <col min="14600" max="14600" width="6.4140625" style="56" customWidth="1"/>
    <col min="14601" max="14601" width="8.6640625" style="56"/>
    <col min="14602" max="14602" width="7.5" style="56" customWidth="1"/>
    <col min="14603" max="14603" width="16.75" style="56" customWidth="1"/>
    <col min="14604" max="14604" width="10.83203125" style="56" customWidth="1"/>
    <col min="14605" max="14605" width="13" style="56" customWidth="1"/>
    <col min="14606" max="14849" width="8.6640625" style="56"/>
    <col min="14850" max="14850" width="10.58203125" style="56" customWidth="1"/>
    <col min="14851" max="14851" width="13.25" style="56" bestFit="1" customWidth="1"/>
    <col min="14852" max="14852" width="20.58203125" style="56" customWidth="1"/>
    <col min="14853" max="14853" width="9" style="56" customWidth="1"/>
    <col min="14854" max="14854" width="7.58203125" style="56" customWidth="1"/>
    <col min="14855" max="14855" width="9.6640625" style="56" customWidth="1"/>
    <col min="14856" max="14856" width="6.4140625" style="56" customWidth="1"/>
    <col min="14857" max="14857" width="8.6640625" style="56"/>
    <col min="14858" max="14858" width="7.5" style="56" customWidth="1"/>
    <col min="14859" max="14859" width="16.75" style="56" customWidth="1"/>
    <col min="14860" max="14860" width="10.83203125" style="56" customWidth="1"/>
    <col min="14861" max="14861" width="13" style="56" customWidth="1"/>
    <col min="14862" max="15105" width="8.6640625" style="56"/>
    <col min="15106" max="15106" width="10.58203125" style="56" customWidth="1"/>
    <col min="15107" max="15107" width="13.25" style="56" bestFit="1" customWidth="1"/>
    <col min="15108" max="15108" width="20.58203125" style="56" customWidth="1"/>
    <col min="15109" max="15109" width="9" style="56" customWidth="1"/>
    <col min="15110" max="15110" width="7.58203125" style="56" customWidth="1"/>
    <col min="15111" max="15111" width="9.6640625" style="56" customWidth="1"/>
    <col min="15112" max="15112" width="6.4140625" style="56" customWidth="1"/>
    <col min="15113" max="15113" width="8.6640625" style="56"/>
    <col min="15114" max="15114" width="7.5" style="56" customWidth="1"/>
    <col min="15115" max="15115" width="16.75" style="56" customWidth="1"/>
    <col min="15116" max="15116" width="10.83203125" style="56" customWidth="1"/>
    <col min="15117" max="15117" width="13" style="56" customWidth="1"/>
    <col min="15118" max="15361" width="8.6640625" style="56"/>
    <col min="15362" max="15362" width="10.58203125" style="56" customWidth="1"/>
    <col min="15363" max="15363" width="13.25" style="56" bestFit="1" customWidth="1"/>
    <col min="15364" max="15364" width="20.58203125" style="56" customWidth="1"/>
    <col min="15365" max="15365" width="9" style="56" customWidth="1"/>
    <col min="15366" max="15366" width="7.58203125" style="56" customWidth="1"/>
    <col min="15367" max="15367" width="9.6640625" style="56" customWidth="1"/>
    <col min="15368" max="15368" width="6.4140625" style="56" customWidth="1"/>
    <col min="15369" max="15369" width="8.6640625" style="56"/>
    <col min="15370" max="15370" width="7.5" style="56" customWidth="1"/>
    <col min="15371" max="15371" width="16.75" style="56" customWidth="1"/>
    <col min="15372" max="15372" width="10.83203125" style="56" customWidth="1"/>
    <col min="15373" max="15373" width="13" style="56" customWidth="1"/>
    <col min="15374" max="15617" width="8.6640625" style="56"/>
    <col min="15618" max="15618" width="10.58203125" style="56" customWidth="1"/>
    <col min="15619" max="15619" width="13.25" style="56" bestFit="1" customWidth="1"/>
    <col min="15620" max="15620" width="20.58203125" style="56" customWidth="1"/>
    <col min="15621" max="15621" width="9" style="56" customWidth="1"/>
    <col min="15622" max="15622" width="7.58203125" style="56" customWidth="1"/>
    <col min="15623" max="15623" width="9.6640625" style="56" customWidth="1"/>
    <col min="15624" max="15624" width="6.4140625" style="56" customWidth="1"/>
    <col min="15625" max="15625" width="8.6640625" style="56"/>
    <col min="15626" max="15626" width="7.5" style="56" customWidth="1"/>
    <col min="15627" max="15627" width="16.75" style="56" customWidth="1"/>
    <col min="15628" max="15628" width="10.83203125" style="56" customWidth="1"/>
    <col min="15629" max="15629" width="13" style="56" customWidth="1"/>
    <col min="15630" max="15873" width="8.6640625" style="56"/>
    <col min="15874" max="15874" width="10.58203125" style="56" customWidth="1"/>
    <col min="15875" max="15875" width="13.25" style="56" bestFit="1" customWidth="1"/>
    <col min="15876" max="15876" width="20.58203125" style="56" customWidth="1"/>
    <col min="15877" max="15877" width="9" style="56" customWidth="1"/>
    <col min="15878" max="15878" width="7.58203125" style="56" customWidth="1"/>
    <col min="15879" max="15879" width="9.6640625" style="56" customWidth="1"/>
    <col min="15880" max="15880" width="6.4140625" style="56" customWidth="1"/>
    <col min="15881" max="15881" width="8.6640625" style="56"/>
    <col min="15882" max="15882" width="7.5" style="56" customWidth="1"/>
    <col min="15883" max="15883" width="16.75" style="56" customWidth="1"/>
    <col min="15884" max="15884" width="10.83203125" style="56" customWidth="1"/>
    <col min="15885" max="15885" width="13" style="56" customWidth="1"/>
    <col min="15886" max="16129" width="8.6640625" style="56"/>
    <col min="16130" max="16130" width="10.58203125" style="56" customWidth="1"/>
    <col min="16131" max="16131" width="13.25" style="56" bestFit="1" customWidth="1"/>
    <col min="16132" max="16132" width="20.58203125" style="56" customWidth="1"/>
    <col min="16133" max="16133" width="9" style="56" customWidth="1"/>
    <col min="16134" max="16134" width="7.58203125" style="56" customWidth="1"/>
    <col min="16135" max="16135" width="9.6640625" style="56" customWidth="1"/>
    <col min="16136" max="16136" width="6.4140625" style="56" customWidth="1"/>
    <col min="16137" max="16137" width="8.6640625" style="56"/>
    <col min="16138" max="16138" width="7.5" style="56" customWidth="1"/>
    <col min="16139" max="16139" width="16.75" style="56" customWidth="1"/>
    <col min="16140" max="16140" width="10.83203125" style="56" customWidth="1"/>
    <col min="16141" max="16141" width="13" style="56" customWidth="1"/>
    <col min="16142" max="16384" width="8.6640625" style="56"/>
  </cols>
  <sheetData>
    <row r="1" spans="1:13" ht="16.5" customHeight="1" x14ac:dyDescent="0.3"/>
    <row r="2" spans="1:13" ht="16.5" customHeight="1" x14ac:dyDescent="0.3">
      <c r="A2" s="395" t="s">
        <v>25</v>
      </c>
      <c r="B2" s="395"/>
      <c r="C2" s="395"/>
      <c r="D2" s="395"/>
      <c r="E2" s="395"/>
      <c r="F2" s="395"/>
      <c r="G2" s="395"/>
      <c r="H2" s="395"/>
      <c r="I2" s="395"/>
      <c r="J2" s="395"/>
      <c r="K2" s="395"/>
      <c r="L2" s="395"/>
      <c r="M2" s="395"/>
    </row>
    <row r="3" spans="1:13" ht="16.5" customHeight="1" x14ac:dyDescent="0.3"/>
    <row r="4" spans="1:13" ht="40.5" customHeight="1" x14ac:dyDescent="0.3">
      <c r="C4" s="396" t="s">
        <v>97</v>
      </c>
      <c r="D4" s="397"/>
      <c r="E4" s="397"/>
      <c r="F4" s="397"/>
      <c r="G4" s="397"/>
      <c r="H4" s="397"/>
      <c r="I4" s="397"/>
      <c r="J4" s="397"/>
      <c r="K4" s="397"/>
      <c r="L4" s="398"/>
      <c r="M4" s="57"/>
    </row>
    <row r="5" spans="1:13" ht="16.5" customHeight="1" x14ac:dyDescent="0.3">
      <c r="C5" s="399" t="s">
        <v>229</v>
      </c>
      <c r="D5" s="400"/>
      <c r="E5" s="400"/>
      <c r="F5" s="400"/>
      <c r="G5" s="400"/>
      <c r="H5" s="400"/>
      <c r="I5" s="400"/>
      <c r="J5" s="400"/>
      <c r="K5" s="400"/>
      <c r="L5" s="401"/>
    </row>
    <row r="6" spans="1:13" ht="16.5" customHeight="1" x14ac:dyDescent="0.3">
      <c r="C6" s="399"/>
      <c r="D6" s="400"/>
      <c r="E6" s="400"/>
      <c r="F6" s="400"/>
      <c r="G6" s="400"/>
      <c r="H6" s="400"/>
      <c r="I6" s="400"/>
      <c r="J6" s="400"/>
      <c r="K6" s="400"/>
      <c r="L6" s="401"/>
    </row>
    <row r="7" spans="1:13" ht="16.5" customHeight="1" x14ac:dyDescent="0.3">
      <c r="C7" s="399"/>
      <c r="D7" s="400"/>
      <c r="E7" s="400"/>
      <c r="F7" s="400"/>
      <c r="G7" s="400"/>
      <c r="H7" s="400"/>
      <c r="I7" s="400"/>
      <c r="J7" s="400"/>
      <c r="K7" s="400"/>
      <c r="L7" s="401"/>
    </row>
    <row r="8" spans="1:13" ht="62" customHeight="1" x14ac:dyDescent="0.3">
      <c r="C8" s="402"/>
      <c r="D8" s="403"/>
      <c r="E8" s="403"/>
      <c r="F8" s="403"/>
      <c r="G8" s="403"/>
      <c r="H8" s="403"/>
      <c r="I8" s="403"/>
      <c r="J8" s="403"/>
      <c r="K8" s="403"/>
      <c r="L8" s="404"/>
    </row>
    <row r="9" spans="1:13" ht="16.5" customHeight="1" x14ac:dyDescent="0.3">
      <c r="D9" s="58"/>
    </row>
    <row r="10" spans="1:13" ht="33.75" customHeight="1" x14ac:dyDescent="0.3">
      <c r="C10" s="405" t="s">
        <v>26</v>
      </c>
      <c r="D10" s="408" t="s">
        <v>27</v>
      </c>
      <c r="E10" s="409"/>
      <c r="F10" s="409"/>
      <c r="G10" s="409"/>
      <c r="H10" s="409"/>
      <c r="I10" s="409"/>
      <c r="J10" s="409"/>
      <c r="K10" s="410"/>
    </row>
    <row r="11" spans="1:13" ht="33" customHeight="1" x14ac:dyDescent="0.3">
      <c r="C11" s="406"/>
      <c r="D11" s="386"/>
      <c r="E11" s="388"/>
      <c r="F11" s="386" t="s">
        <v>28</v>
      </c>
      <c r="G11" s="388"/>
      <c r="H11" s="386" t="s">
        <v>29</v>
      </c>
      <c r="I11" s="387"/>
      <c r="J11" s="388"/>
      <c r="K11" s="59" t="s">
        <v>30</v>
      </c>
    </row>
    <row r="12" spans="1:13" ht="33.75" customHeight="1" x14ac:dyDescent="0.3">
      <c r="C12" s="406"/>
      <c r="D12" s="392" t="s">
        <v>31</v>
      </c>
      <c r="E12" s="393"/>
      <c r="F12" s="411" t="s">
        <v>32</v>
      </c>
      <c r="G12" s="412"/>
      <c r="H12" s="411" t="s">
        <v>33</v>
      </c>
      <c r="I12" s="413"/>
      <c r="J12" s="412"/>
      <c r="K12" s="60" t="s">
        <v>34</v>
      </c>
    </row>
    <row r="13" spans="1:13" ht="33" customHeight="1" x14ac:dyDescent="0.3">
      <c r="C13" s="406"/>
      <c r="D13" s="392" t="s">
        <v>35</v>
      </c>
      <c r="E13" s="393"/>
      <c r="F13" s="386" t="s">
        <v>36</v>
      </c>
      <c r="G13" s="388"/>
      <c r="H13" s="411" t="s">
        <v>37</v>
      </c>
      <c r="I13" s="413"/>
      <c r="J13" s="412"/>
      <c r="K13" s="60" t="s">
        <v>38</v>
      </c>
    </row>
    <row r="14" spans="1:13" ht="48" customHeight="1" x14ac:dyDescent="0.3">
      <c r="C14" s="406"/>
      <c r="D14" s="392" t="s">
        <v>39</v>
      </c>
      <c r="E14" s="393"/>
      <c r="F14" s="386" t="s">
        <v>40</v>
      </c>
      <c r="G14" s="388"/>
      <c r="H14" s="386" t="s">
        <v>41</v>
      </c>
      <c r="I14" s="387"/>
      <c r="J14" s="388"/>
      <c r="K14" s="60" t="s">
        <v>42</v>
      </c>
    </row>
    <row r="15" spans="1:13" ht="33" customHeight="1" x14ac:dyDescent="0.3">
      <c r="C15" s="407"/>
      <c r="D15" s="392" t="s">
        <v>43</v>
      </c>
      <c r="E15" s="393"/>
      <c r="F15" s="386" t="s">
        <v>44</v>
      </c>
      <c r="G15" s="388"/>
      <c r="H15" s="386" t="s">
        <v>45</v>
      </c>
      <c r="I15" s="387"/>
      <c r="J15" s="388"/>
      <c r="K15" s="59" t="s">
        <v>46</v>
      </c>
    </row>
    <row r="16" spans="1:13" ht="16.5" customHeight="1" x14ac:dyDescent="0.3">
      <c r="D16" s="61"/>
    </row>
    <row r="17" spans="1:13" ht="16.5" customHeight="1" x14ac:dyDescent="0.3">
      <c r="C17" s="394" t="s">
        <v>47</v>
      </c>
      <c r="D17" s="394"/>
      <c r="E17" s="394"/>
      <c r="F17" s="394"/>
      <c r="G17" s="394"/>
      <c r="H17" s="394"/>
      <c r="I17" s="394"/>
      <c r="J17" s="394"/>
      <c r="K17" s="394"/>
      <c r="L17" s="394"/>
    </row>
    <row r="18" spans="1:13" ht="16.5" customHeight="1" x14ac:dyDescent="0.3">
      <c r="A18" s="62"/>
      <c r="B18" s="62"/>
      <c r="C18" s="62"/>
      <c r="D18" s="62"/>
      <c r="E18" s="62"/>
      <c r="F18" s="62"/>
      <c r="G18" s="62"/>
      <c r="H18" s="62"/>
      <c r="I18" s="62"/>
      <c r="J18" s="62"/>
      <c r="K18" s="62"/>
      <c r="L18" s="62"/>
      <c r="M18" s="62"/>
    </row>
    <row r="20" spans="1:13" ht="18" x14ac:dyDescent="0.3">
      <c r="A20" s="389" t="s">
        <v>230</v>
      </c>
      <c r="B20" s="389"/>
      <c r="C20" s="389"/>
      <c r="D20" s="390"/>
      <c r="E20" s="390"/>
      <c r="F20" s="390"/>
      <c r="G20" s="390"/>
      <c r="H20" s="390"/>
      <c r="I20" s="390"/>
      <c r="J20" s="390"/>
      <c r="K20" s="390"/>
      <c r="L20" s="390"/>
      <c r="M20" s="390"/>
    </row>
    <row r="21" spans="1:13" ht="18.75" customHeight="1" x14ac:dyDescent="0.3">
      <c r="A21" s="391" t="s">
        <v>231</v>
      </c>
      <c r="B21" s="391"/>
      <c r="C21" s="391"/>
      <c r="D21" s="391"/>
      <c r="E21" s="391"/>
      <c r="F21" s="391"/>
      <c r="G21" s="391"/>
      <c r="H21" s="391"/>
      <c r="I21" s="391"/>
      <c r="J21" s="391"/>
      <c r="K21" s="391"/>
      <c r="L21" s="391"/>
      <c r="M21" s="391"/>
    </row>
    <row r="22" spans="1:13" ht="17.25" customHeight="1" x14ac:dyDescent="0.3">
      <c r="A22" s="391"/>
      <c r="B22" s="391"/>
      <c r="C22" s="391"/>
      <c r="D22" s="391"/>
      <c r="E22" s="391"/>
      <c r="F22" s="391"/>
      <c r="G22" s="391"/>
      <c r="H22" s="391"/>
      <c r="I22" s="391"/>
      <c r="J22" s="391"/>
      <c r="K22" s="391"/>
      <c r="L22" s="391"/>
      <c r="M22" s="391"/>
    </row>
    <row r="23" spans="1:13" ht="17.25" customHeight="1" x14ac:dyDescent="0.3">
      <c r="A23" s="391"/>
      <c r="B23" s="391"/>
      <c r="C23" s="391"/>
      <c r="D23" s="391"/>
      <c r="E23" s="391"/>
      <c r="F23" s="391"/>
      <c r="G23" s="391"/>
      <c r="H23" s="391"/>
      <c r="I23" s="391"/>
      <c r="J23" s="391"/>
      <c r="K23" s="391"/>
      <c r="L23" s="391"/>
      <c r="M23" s="391"/>
    </row>
    <row r="24" spans="1:13" ht="17.25" customHeight="1" x14ac:dyDescent="0.3">
      <c r="A24" s="391"/>
      <c r="B24" s="391"/>
      <c r="C24" s="391"/>
      <c r="D24" s="391"/>
      <c r="E24" s="391"/>
      <c r="F24" s="391"/>
      <c r="G24" s="391"/>
      <c r="H24" s="391"/>
      <c r="I24" s="391"/>
      <c r="J24" s="391"/>
      <c r="K24" s="391"/>
      <c r="L24" s="391"/>
      <c r="M24" s="391"/>
    </row>
    <row r="25" spans="1:13" ht="17.5" customHeight="1" x14ac:dyDescent="0.3">
      <c r="C25" s="63"/>
      <c r="D25" s="63"/>
      <c r="E25" s="63"/>
      <c r="F25" s="63"/>
      <c r="G25" s="63"/>
      <c r="H25" s="63"/>
      <c r="I25" s="63"/>
      <c r="J25" s="63"/>
      <c r="K25" s="63"/>
      <c r="L25" s="63"/>
    </row>
    <row r="27" spans="1:13" ht="18" x14ac:dyDescent="0.3">
      <c r="A27" s="389" t="s">
        <v>232</v>
      </c>
      <c r="B27" s="389"/>
      <c r="C27" s="389"/>
      <c r="D27" s="390"/>
      <c r="E27" s="390"/>
      <c r="F27" s="390"/>
      <c r="G27" s="390"/>
      <c r="H27" s="390"/>
      <c r="I27" s="390"/>
      <c r="J27" s="390"/>
      <c r="K27" s="390"/>
      <c r="L27" s="390"/>
      <c r="M27" s="390"/>
    </row>
    <row r="28" spans="1:13" ht="13" customHeight="1" x14ac:dyDescent="0.3">
      <c r="A28" s="391" t="s">
        <v>233</v>
      </c>
      <c r="B28" s="391"/>
      <c r="C28" s="391"/>
      <c r="D28" s="391"/>
      <c r="E28" s="391"/>
      <c r="F28" s="391"/>
      <c r="G28" s="391"/>
      <c r="H28" s="391"/>
      <c r="I28" s="391"/>
      <c r="J28" s="391"/>
      <c r="K28" s="391"/>
      <c r="L28" s="391"/>
      <c r="M28" s="391"/>
    </row>
    <row r="29" spans="1:13" ht="13" customHeight="1" x14ac:dyDescent="0.3">
      <c r="A29" s="391"/>
      <c r="B29" s="391"/>
      <c r="C29" s="391"/>
      <c r="D29" s="391"/>
      <c r="E29" s="391"/>
      <c r="F29" s="391"/>
      <c r="G29" s="391"/>
      <c r="H29" s="391"/>
      <c r="I29" s="391"/>
      <c r="J29" s="391"/>
      <c r="K29" s="391"/>
      <c r="L29" s="391"/>
      <c r="M29" s="391"/>
    </row>
    <row r="30" spans="1:13" ht="13" customHeight="1" x14ac:dyDescent="0.3">
      <c r="A30" s="391"/>
      <c r="B30" s="391"/>
      <c r="C30" s="391"/>
      <c r="D30" s="391"/>
      <c r="E30" s="391"/>
      <c r="F30" s="391"/>
      <c r="G30" s="391"/>
      <c r="H30" s="391"/>
      <c r="I30" s="391"/>
      <c r="J30" s="391"/>
      <c r="K30" s="391"/>
      <c r="L30" s="391"/>
      <c r="M30" s="391"/>
    </row>
    <row r="31" spans="1:13" ht="13" customHeight="1" x14ac:dyDescent="0.3">
      <c r="A31" s="391"/>
      <c r="B31" s="391"/>
      <c r="C31" s="391"/>
      <c r="D31" s="391"/>
      <c r="E31" s="391"/>
      <c r="F31" s="391"/>
      <c r="G31" s="391"/>
      <c r="H31" s="391"/>
      <c r="I31" s="391"/>
      <c r="J31" s="391"/>
      <c r="K31" s="391"/>
      <c r="L31" s="391"/>
      <c r="M31" s="391"/>
    </row>
    <row r="32" spans="1:13" ht="18" x14ac:dyDescent="0.3">
      <c r="C32" s="63"/>
      <c r="D32" s="63"/>
      <c r="E32" s="63"/>
      <c r="F32" s="63"/>
      <c r="G32" s="63"/>
      <c r="H32" s="63"/>
      <c r="I32" s="63"/>
      <c r="J32" s="63"/>
      <c r="K32" s="63"/>
      <c r="L32" s="63"/>
    </row>
    <row r="34" spans="1:13" ht="18" x14ac:dyDescent="0.3">
      <c r="A34" s="389" t="s">
        <v>48</v>
      </c>
      <c r="B34" s="389"/>
      <c r="C34" s="389"/>
      <c r="D34" s="390"/>
      <c r="E34" s="390"/>
      <c r="F34" s="390"/>
      <c r="G34" s="390"/>
      <c r="H34" s="390"/>
      <c r="I34" s="390"/>
      <c r="J34" s="390"/>
      <c r="K34" s="390"/>
      <c r="L34" s="390"/>
      <c r="M34" s="390"/>
    </row>
    <row r="35" spans="1:13" x14ac:dyDescent="0.3">
      <c r="A35" s="391" t="s">
        <v>234</v>
      </c>
      <c r="B35" s="391"/>
      <c r="C35" s="391"/>
      <c r="D35" s="391"/>
      <c r="E35" s="391"/>
      <c r="F35" s="391"/>
      <c r="G35" s="391"/>
      <c r="H35" s="391"/>
      <c r="I35" s="391"/>
      <c r="J35" s="391"/>
      <c r="K35" s="391"/>
      <c r="L35" s="391"/>
      <c r="M35" s="391"/>
    </row>
    <row r="36" spans="1:13" x14ac:dyDescent="0.3">
      <c r="A36" s="391"/>
      <c r="B36" s="391"/>
      <c r="C36" s="391"/>
      <c r="D36" s="391"/>
      <c r="E36" s="391"/>
      <c r="F36" s="391"/>
      <c r="G36" s="391"/>
      <c r="H36" s="391"/>
      <c r="I36" s="391"/>
      <c r="J36" s="391"/>
      <c r="K36" s="391"/>
      <c r="L36" s="391"/>
      <c r="M36" s="391"/>
    </row>
    <row r="37" spans="1:13" x14ac:dyDescent="0.3">
      <c r="A37" s="391"/>
      <c r="B37" s="391"/>
      <c r="C37" s="391"/>
      <c r="D37" s="391"/>
      <c r="E37" s="391"/>
      <c r="F37" s="391"/>
      <c r="G37" s="391"/>
      <c r="H37" s="391"/>
      <c r="I37" s="391"/>
      <c r="J37" s="391"/>
      <c r="K37" s="391"/>
      <c r="L37" s="391"/>
      <c r="M37" s="391"/>
    </row>
    <row r="38" spans="1:13" x14ac:dyDescent="0.3">
      <c r="A38" s="391"/>
      <c r="B38" s="391"/>
      <c r="C38" s="391"/>
      <c r="D38" s="391"/>
      <c r="E38" s="391"/>
      <c r="F38" s="391"/>
      <c r="G38" s="391"/>
      <c r="H38" s="391"/>
      <c r="I38" s="391"/>
      <c r="J38" s="391"/>
      <c r="K38" s="391"/>
      <c r="L38" s="391"/>
      <c r="M38" s="391"/>
    </row>
    <row r="39" spans="1:13" ht="18" x14ac:dyDescent="0.3">
      <c r="C39" s="63"/>
      <c r="D39" s="63"/>
      <c r="E39" s="63"/>
      <c r="F39" s="63"/>
      <c r="G39" s="63"/>
      <c r="H39" s="63"/>
      <c r="I39" s="63"/>
      <c r="J39" s="63"/>
      <c r="K39" s="63"/>
      <c r="L39" s="63"/>
    </row>
  </sheetData>
  <mergeCells count="27">
    <mergeCell ref="A2:M2"/>
    <mergeCell ref="C4:L4"/>
    <mergeCell ref="C5:L8"/>
    <mergeCell ref="C10:C15"/>
    <mergeCell ref="D10:K10"/>
    <mergeCell ref="D11:E11"/>
    <mergeCell ref="F11:G11"/>
    <mergeCell ref="H11:J11"/>
    <mergeCell ref="D12:E12"/>
    <mergeCell ref="F12:G12"/>
    <mergeCell ref="H12:J12"/>
    <mergeCell ref="D13:E13"/>
    <mergeCell ref="F13:G13"/>
    <mergeCell ref="H13:J13"/>
    <mergeCell ref="D14:E14"/>
    <mergeCell ref="F14:G14"/>
    <mergeCell ref="H14:J14"/>
    <mergeCell ref="A27:M27"/>
    <mergeCell ref="A28:M31"/>
    <mergeCell ref="A34:M34"/>
    <mergeCell ref="A35:M38"/>
    <mergeCell ref="D15:E15"/>
    <mergeCell ref="F15:G15"/>
    <mergeCell ref="H15:J15"/>
    <mergeCell ref="C17:L17"/>
    <mergeCell ref="A20:M20"/>
    <mergeCell ref="A21:M24"/>
  </mergeCells>
  <hyperlinks>
    <hyperlink ref="A21:M24" r:id="rId1" display="If you need instructions for accessing your Casper Report, please click to download the PDF entitled Appendix 2 - Accessing CASPER Reports." xr:uid="{A15DC69B-6D62-4234-A27B-3530320914A5}"/>
    <hyperlink ref="A28:M31" r:id="rId2" display="If you need information on a QAPI plan, please click to download the PDF entitled Appendix 3 - QAPI Information. " xr:uid="{F1BAE8B8-3C01-49B2-9AAA-6BAE8458AC18}"/>
    <hyperlink ref="A35:M38" r:id="rId3" display="If you need more information on a QAPI plan, please click to download the PDF entitled Appendix 4 - Five Elements of Quality Assurance and Performance Improvement (QAPI)." xr:uid="{2D4D253B-F9EF-43B6-BD44-30B020576A4D}"/>
  </hyperlinks>
  <pageMargins left="0.5" right="0.5" top="0.5" bottom="0.5" header="0.3" footer="0.3"/>
  <pageSetup scale="73" fitToHeight="0" orientation="landscape"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300684-79C2-4CA1-8230-0A342F04694D}">
  <sheetPr>
    <tabColor theme="8"/>
    <pageSetUpPr fitToPage="1"/>
  </sheetPr>
  <dimension ref="B2:S58"/>
  <sheetViews>
    <sheetView showGridLines="0" topLeftCell="A18" zoomScale="70" zoomScaleNormal="70" workbookViewId="0">
      <selection activeCell="A4" sqref="A4:XFD12"/>
    </sheetView>
  </sheetViews>
  <sheetFormatPr defaultColWidth="9.1640625" defaultRowHeight="15.5" x14ac:dyDescent="0.3"/>
  <cols>
    <col min="1" max="1" width="2.9140625" style="65" customWidth="1"/>
    <col min="2" max="2" width="15.4140625" style="65" customWidth="1"/>
    <col min="3" max="16" width="15.58203125" style="65" customWidth="1"/>
    <col min="17" max="16384" width="9.1640625" style="65"/>
  </cols>
  <sheetData>
    <row r="2" spans="2:16" ht="21.5" customHeight="1" x14ac:dyDescent="0.3">
      <c r="B2" s="432" t="s">
        <v>109</v>
      </c>
      <c r="C2" s="432"/>
      <c r="D2" s="432"/>
      <c r="E2" s="432"/>
      <c r="F2" s="432"/>
      <c r="G2" s="432"/>
      <c r="H2" s="432"/>
      <c r="I2" s="432"/>
      <c r="J2" s="432"/>
      <c r="K2" s="432"/>
      <c r="L2" s="432"/>
      <c r="M2" s="432"/>
      <c r="N2" s="64"/>
      <c r="O2" s="64"/>
    </row>
    <row r="3" spans="2:16" ht="20" x14ac:dyDescent="0.3">
      <c r="B3" s="433" t="s">
        <v>226</v>
      </c>
      <c r="C3" s="433"/>
      <c r="D3" s="433"/>
      <c r="E3" s="433"/>
      <c r="F3" s="433"/>
      <c r="G3" s="433"/>
      <c r="H3" s="433"/>
      <c r="I3" s="433"/>
      <c r="J3" s="433"/>
      <c r="K3" s="433"/>
      <c r="L3" s="433"/>
      <c r="M3" s="433"/>
      <c r="N3" s="66"/>
      <c r="O3" s="66"/>
    </row>
    <row r="4" spans="2:16" ht="31" hidden="1" x14ac:dyDescent="0.3">
      <c r="B4" s="67" t="s">
        <v>235</v>
      </c>
      <c r="C4" s="67" t="s">
        <v>56</v>
      </c>
      <c r="D4" s="67" t="s">
        <v>57</v>
      </c>
      <c r="E4" s="67" t="s">
        <v>58</v>
      </c>
      <c r="F4" s="67" t="s">
        <v>59</v>
      </c>
      <c r="G4" s="67" t="s">
        <v>60</v>
      </c>
      <c r="H4" s="67" t="s">
        <v>61</v>
      </c>
      <c r="I4" s="67" t="s">
        <v>62</v>
      </c>
      <c r="J4" s="67" t="s">
        <v>63</v>
      </c>
      <c r="K4" s="67" t="s">
        <v>110</v>
      </c>
      <c r="L4" s="67" t="s">
        <v>64</v>
      </c>
      <c r="M4" s="67" t="s">
        <v>65</v>
      </c>
      <c r="N4" s="67" t="s">
        <v>66</v>
      </c>
      <c r="O4" s="67" t="s">
        <v>67</v>
      </c>
      <c r="P4" s="67" t="s">
        <v>68</v>
      </c>
    </row>
    <row r="5" spans="2:16" ht="70" hidden="1" x14ac:dyDescent="0.3">
      <c r="B5" s="153" t="s">
        <v>296</v>
      </c>
      <c r="C5" s="152">
        <v>5.1546499999999993E-3</v>
      </c>
      <c r="D5" s="152">
        <v>1.16279E-2</v>
      </c>
      <c r="E5" s="152">
        <v>1.4925349999999999E-2</v>
      </c>
      <c r="F5" s="152">
        <v>2.0638300000000002E-2</v>
      </c>
      <c r="G5" s="152">
        <v>2.4758449999999998E-2</v>
      </c>
      <c r="H5" s="152">
        <v>2.8571399999999997E-2</v>
      </c>
      <c r="I5" s="152">
        <v>3.4294100000000001E-2</v>
      </c>
      <c r="J5" s="152">
        <v>3.6295000000000001E-2</v>
      </c>
      <c r="K5" s="152">
        <v>4.0430349999999997E-2</v>
      </c>
      <c r="L5" s="152">
        <v>4.4003849999999997E-2</v>
      </c>
      <c r="M5" s="152">
        <v>4.9230749999999997E-2</v>
      </c>
      <c r="N5" s="152">
        <v>5.3211349999999998E-2</v>
      </c>
      <c r="O5" s="152">
        <v>5.6983449999999998E-2</v>
      </c>
      <c r="P5" s="152">
        <v>7.21966E-2</v>
      </c>
    </row>
    <row r="6" spans="2:16" ht="46.5" hidden="1" customHeight="1" x14ac:dyDescent="0.3">
      <c r="B6" s="153" t="s">
        <v>297</v>
      </c>
      <c r="C6" s="152">
        <v>9.6153999999999996E-3</v>
      </c>
      <c r="D6" s="152">
        <v>2.2727249999999997E-2</v>
      </c>
      <c r="E6" s="152">
        <v>2.9542950000000002E-2</v>
      </c>
      <c r="F6" s="152">
        <v>3.448275E-2</v>
      </c>
      <c r="G6" s="152">
        <v>3.7878749999999996E-2</v>
      </c>
      <c r="H6" s="152">
        <v>4.0833349999999997E-2</v>
      </c>
      <c r="I6" s="152">
        <v>5.2694949999999997E-2</v>
      </c>
      <c r="J6" s="152">
        <v>5.8080850000000003E-2</v>
      </c>
      <c r="K6" s="152">
        <v>6.4367099999999997E-2</v>
      </c>
      <c r="L6" s="152">
        <v>6.9119299999999995E-2</v>
      </c>
      <c r="M6" s="152">
        <v>7.2383699999999995E-2</v>
      </c>
      <c r="N6" s="152">
        <v>8.3191824999999997E-2</v>
      </c>
      <c r="O6" s="152">
        <v>9.0612250000000005E-2</v>
      </c>
      <c r="P6" s="152">
        <v>0.11317139999999998</v>
      </c>
    </row>
    <row r="7" spans="2:16" ht="42" hidden="1" x14ac:dyDescent="0.3">
      <c r="B7" s="153" t="s">
        <v>298</v>
      </c>
      <c r="C7" s="152">
        <v>0.24940894999999996</v>
      </c>
      <c r="D7" s="152">
        <v>0.31980520000000001</v>
      </c>
      <c r="E7" s="152">
        <v>0.34096530000000003</v>
      </c>
      <c r="F7" s="152">
        <v>0.35217390000000004</v>
      </c>
      <c r="G7" s="152">
        <v>0.36905869999999991</v>
      </c>
      <c r="H7" s="152">
        <v>0.38787260000000001</v>
      </c>
      <c r="I7" s="152">
        <v>0.44748132499999999</v>
      </c>
      <c r="J7" s="152">
        <v>0.47342995000000004</v>
      </c>
      <c r="K7" s="152">
        <v>0.49055234999999997</v>
      </c>
      <c r="L7" s="152">
        <v>0.5</v>
      </c>
      <c r="M7" s="152">
        <v>0.52307689999999996</v>
      </c>
      <c r="N7" s="152">
        <v>0.54434637500000005</v>
      </c>
      <c r="O7" s="152">
        <v>0.56832300000000002</v>
      </c>
      <c r="P7" s="152">
        <v>0.61904759999999992</v>
      </c>
    </row>
    <row r="8" spans="2:16" ht="70" hidden="1" x14ac:dyDescent="0.3">
      <c r="B8" s="153" t="s">
        <v>299</v>
      </c>
      <c r="C8" s="152">
        <v>6.4117649999999998E-2</v>
      </c>
      <c r="D8" s="152">
        <v>8.9321049999999999E-2</v>
      </c>
      <c r="E8" s="152">
        <v>9.7560999999999995E-2</v>
      </c>
      <c r="F8" s="152">
        <v>0.10717705000000001</v>
      </c>
      <c r="G8" s="152">
        <v>0.11620464999999999</v>
      </c>
      <c r="H8" s="152">
        <v>0.13040125</v>
      </c>
      <c r="I8" s="152">
        <v>0.15249517499999998</v>
      </c>
      <c r="J8" s="152">
        <v>0.16600494999999998</v>
      </c>
      <c r="K8" s="152">
        <v>0.17610144999999999</v>
      </c>
      <c r="L8" s="152">
        <v>0.18713754999999999</v>
      </c>
      <c r="M8" s="152">
        <v>0.19583329999999999</v>
      </c>
      <c r="N8" s="152">
        <v>0.20289854999999998</v>
      </c>
      <c r="O8" s="152">
        <v>0.22159089999999998</v>
      </c>
      <c r="P8" s="152">
        <v>0.25979019999999997</v>
      </c>
    </row>
    <row r="9" spans="2:16" ht="36" hidden="1" customHeight="1" x14ac:dyDescent="0.3">
      <c r="B9" s="156" t="s">
        <v>300</v>
      </c>
      <c r="C9" s="154">
        <v>0</v>
      </c>
      <c r="D9" s="154">
        <v>0</v>
      </c>
      <c r="E9" s="154">
        <v>5.81395E-3</v>
      </c>
      <c r="F9" s="154">
        <v>8.1966999999999995E-3</v>
      </c>
      <c r="G9" s="154">
        <v>1.31579E-2</v>
      </c>
      <c r="H9" s="154">
        <v>1.85185E-2</v>
      </c>
      <c r="I9" s="154">
        <v>2.72243E-2</v>
      </c>
      <c r="J9" s="154">
        <v>3.1859900000000003E-2</v>
      </c>
      <c r="K9" s="154">
        <v>3.7030649999999998E-2</v>
      </c>
      <c r="L9" s="154">
        <v>4.2555300000000004E-2</v>
      </c>
      <c r="M9" s="154">
        <v>5.0612250000000004E-2</v>
      </c>
      <c r="N9" s="154">
        <v>5.8461549999999994E-2</v>
      </c>
      <c r="O9" s="154">
        <v>6.4102599999999996E-2</v>
      </c>
      <c r="P9" s="154">
        <v>9.8017250000000014E-2</v>
      </c>
    </row>
    <row r="10" spans="2:16" ht="70" hidden="1" x14ac:dyDescent="0.3">
      <c r="B10" s="156" t="s">
        <v>301</v>
      </c>
      <c r="C10" s="154">
        <v>0.14313989500000002</v>
      </c>
      <c r="D10" s="154">
        <v>0.15749738499999999</v>
      </c>
      <c r="E10" s="154">
        <v>0.17268320500000001</v>
      </c>
      <c r="F10" s="154">
        <v>0.18498212999999999</v>
      </c>
      <c r="G10" s="154">
        <v>0.19632494</v>
      </c>
      <c r="H10" s="154">
        <v>0.20769609999999999</v>
      </c>
      <c r="I10" s="154">
        <v>0.23044932750000002</v>
      </c>
      <c r="J10" s="154">
        <v>0.23926475</v>
      </c>
      <c r="K10" s="154">
        <v>0.24900065500000002</v>
      </c>
      <c r="L10" s="154">
        <v>0.26148525</v>
      </c>
      <c r="M10" s="154">
        <v>0.27121904000000002</v>
      </c>
      <c r="N10" s="154">
        <v>0.28514011</v>
      </c>
      <c r="O10" s="154">
        <v>0.30200755000000001</v>
      </c>
      <c r="P10" s="154">
        <v>0.34700192499999999</v>
      </c>
    </row>
    <row r="11" spans="2:16" ht="56" hidden="1" x14ac:dyDescent="0.3">
      <c r="B11" s="157" t="s">
        <v>302</v>
      </c>
      <c r="C11" s="158">
        <v>9.4771250000000015E-2</v>
      </c>
      <c r="D11" s="158">
        <v>0.11149525</v>
      </c>
      <c r="E11" s="158">
        <v>0.12210047499999999</v>
      </c>
      <c r="F11" s="158">
        <v>0.13440860000000002</v>
      </c>
      <c r="G11" s="158">
        <v>0.14208335</v>
      </c>
      <c r="H11" s="158">
        <v>0.14651430000000001</v>
      </c>
      <c r="I11" s="158">
        <v>0.15829832499999999</v>
      </c>
      <c r="J11" s="158">
        <v>0.1636842</v>
      </c>
      <c r="K11" s="158">
        <v>0.17202730000000002</v>
      </c>
      <c r="L11" s="158">
        <v>0.18333334999999998</v>
      </c>
      <c r="M11" s="158">
        <v>0.19285715</v>
      </c>
      <c r="N11" s="158">
        <v>0.20232372500000001</v>
      </c>
      <c r="O11" s="158">
        <v>0.21636739999999999</v>
      </c>
      <c r="P11" s="158">
        <v>0.2513706</v>
      </c>
    </row>
    <row r="12" spans="2:16" ht="42" hidden="1" x14ac:dyDescent="0.3">
      <c r="B12" s="157" t="s">
        <v>303</v>
      </c>
      <c r="C12" s="158">
        <v>2.174895E-2</v>
      </c>
      <c r="D12" s="158">
        <v>3.7037049999999995E-2</v>
      </c>
      <c r="E12" s="158">
        <v>4.1437600000000005E-2</v>
      </c>
      <c r="F12" s="158">
        <v>4.4827599999999995E-2</v>
      </c>
      <c r="G12" s="158">
        <v>5.02627E-2</v>
      </c>
      <c r="H12" s="158">
        <v>5.6221899999999998E-2</v>
      </c>
      <c r="I12" s="158">
        <v>6.5604775000000004E-2</v>
      </c>
      <c r="J12" s="158">
        <v>7.034739999999999E-2</v>
      </c>
      <c r="K12" s="158">
        <v>7.738094999999999E-2</v>
      </c>
      <c r="L12" s="158">
        <v>8.2291649999999994E-2</v>
      </c>
      <c r="M12" s="158">
        <v>8.8562100000000005E-2</v>
      </c>
      <c r="N12" s="158">
        <v>9.433960000000001E-2</v>
      </c>
      <c r="O12" s="158">
        <v>0.1074561</v>
      </c>
      <c r="P12" s="158">
        <v>0.12582345</v>
      </c>
    </row>
    <row r="13" spans="2:16" x14ac:dyDescent="0.3">
      <c r="B13" s="149"/>
      <c r="C13" s="150"/>
      <c r="D13" s="150"/>
      <c r="E13" s="151"/>
      <c r="F13" s="151"/>
      <c r="G13" s="151"/>
      <c r="H13" s="151"/>
      <c r="I13" s="151"/>
      <c r="J13" s="150"/>
      <c r="K13" s="150"/>
      <c r="L13" s="150"/>
      <c r="M13" s="150"/>
      <c r="N13" s="150"/>
      <c r="O13" s="150"/>
      <c r="P13" s="150"/>
    </row>
    <row r="14" spans="2:16" ht="52" customHeight="1" x14ac:dyDescent="0.3">
      <c r="B14" s="434" t="s">
        <v>307</v>
      </c>
      <c r="C14" s="434"/>
      <c r="D14" s="434"/>
      <c r="E14" s="434"/>
      <c r="F14" s="434"/>
      <c r="G14" s="434"/>
      <c r="H14" s="434"/>
      <c r="I14" s="434"/>
      <c r="J14" s="434"/>
      <c r="K14" s="434"/>
      <c r="L14" s="434"/>
      <c r="M14" s="434"/>
    </row>
    <row r="15" spans="2:16" x14ac:dyDescent="0.3">
      <c r="B15" s="155" t="s">
        <v>306</v>
      </c>
      <c r="C15" s="147"/>
      <c r="D15" s="147"/>
      <c r="E15" s="147"/>
      <c r="F15" s="147"/>
      <c r="G15" s="147"/>
      <c r="H15" s="147"/>
      <c r="I15" s="147"/>
      <c r="J15" s="147"/>
      <c r="K15" s="147"/>
      <c r="L15" s="147"/>
      <c r="M15" s="147"/>
    </row>
    <row r="16" spans="2:16" x14ac:dyDescent="0.3">
      <c r="B16" s="147"/>
      <c r="C16" s="147"/>
      <c r="D16" s="147"/>
      <c r="E16" s="147"/>
      <c r="F16" s="147"/>
      <c r="G16" s="147"/>
      <c r="H16" s="147"/>
      <c r="I16" s="147"/>
      <c r="J16" s="147"/>
      <c r="K16" s="147"/>
      <c r="L16" s="147"/>
      <c r="M16" s="147"/>
    </row>
    <row r="17" spans="2:13" ht="81.75" customHeight="1" x14ac:dyDescent="0.3">
      <c r="B17" s="435" t="s">
        <v>69</v>
      </c>
      <c r="C17" s="435"/>
      <c r="D17" s="436" t="s">
        <v>236</v>
      </c>
      <c r="E17" s="436"/>
      <c r="F17" s="436" t="s">
        <v>237</v>
      </c>
      <c r="G17" s="435" t="s">
        <v>238</v>
      </c>
      <c r="H17" s="435"/>
      <c r="I17" s="435"/>
      <c r="J17" s="435"/>
      <c r="K17" s="435"/>
      <c r="L17" s="435"/>
      <c r="M17" s="435"/>
    </row>
    <row r="18" spans="2:13" ht="31" customHeight="1" x14ac:dyDescent="0.3">
      <c r="B18" s="435"/>
      <c r="C18" s="435"/>
      <c r="D18" s="69" t="s">
        <v>227</v>
      </c>
      <c r="E18" s="69" t="s">
        <v>228</v>
      </c>
      <c r="F18" s="436"/>
      <c r="G18" s="69" t="s">
        <v>70</v>
      </c>
      <c r="H18" s="436" t="s">
        <v>71</v>
      </c>
      <c r="I18" s="436"/>
      <c r="J18" s="436"/>
      <c r="K18" s="436"/>
      <c r="L18" s="69" t="s">
        <v>8</v>
      </c>
      <c r="M18" s="69" t="s">
        <v>72</v>
      </c>
    </row>
    <row r="19" spans="2:13" ht="18.75" customHeight="1" x14ac:dyDescent="0.3">
      <c r="B19" s="385" t="s">
        <v>239</v>
      </c>
      <c r="C19" s="385"/>
      <c r="D19" s="414"/>
      <c r="E19" s="414"/>
      <c r="F19" s="70"/>
      <c r="G19" s="71" t="s">
        <v>73</v>
      </c>
      <c r="H19" s="415" t="str">
        <f>"Score of " &amp;TEXT(E5,"0.00%") &amp; " or less"</f>
        <v>Score of 1.49% or less</v>
      </c>
      <c r="I19" s="415"/>
      <c r="J19" s="415"/>
      <c r="K19" s="415"/>
      <c r="L19" s="72">
        <v>5</v>
      </c>
      <c r="M19" s="71">
        <f>IF($F$21&lt;=E5,5,0)</f>
        <v>0</v>
      </c>
    </row>
    <row r="20" spans="2:13" ht="18.75" customHeight="1" x14ac:dyDescent="0.3">
      <c r="B20" s="385"/>
      <c r="C20" s="385"/>
      <c r="D20" s="414"/>
      <c r="E20" s="414"/>
      <c r="F20" s="70"/>
      <c r="G20" s="71" t="s">
        <v>74</v>
      </c>
      <c r="H20" s="416" t="str">
        <f>"Score &gt;" &amp;TEXT($E5,"0.00%") &amp; " but &lt;=" &amp;TEXT($F5,"0.00%")</f>
        <v>Score &gt;1.49% but &lt;=2.06%</v>
      </c>
      <c r="I20" s="416"/>
      <c r="J20" s="416"/>
      <c r="K20" s="416"/>
      <c r="L20" s="72">
        <v>4</v>
      </c>
      <c r="M20" s="71">
        <f>IF(AND($F$21&gt;E5,$F$21&lt;=F5),4,0)</f>
        <v>0</v>
      </c>
    </row>
    <row r="21" spans="2:13" ht="18.75" customHeight="1" x14ac:dyDescent="0.3">
      <c r="B21" s="385"/>
      <c r="C21" s="385"/>
      <c r="D21" s="414"/>
      <c r="E21" s="414"/>
      <c r="F21" s="73" t="str">
        <f>IFERROR(AVERAGE(D19,E19),"N/A")</f>
        <v>N/A</v>
      </c>
      <c r="G21" s="71" t="s">
        <v>75</v>
      </c>
      <c r="H21" s="416" t="str">
        <f>"Score &gt;" &amp;TEXT($F5,"0.00%") &amp; " but &lt;=" &amp;TEXT($G5,"0.00%")</f>
        <v>Score &gt;2.06% but &lt;=2.48%</v>
      </c>
      <c r="I21" s="416"/>
      <c r="J21" s="416"/>
      <c r="K21" s="416"/>
      <c r="L21" s="146">
        <v>3</v>
      </c>
      <c r="M21" s="71">
        <f>IF(AND($F$21&gt;F5,$F$21&lt;=G5),3,0)</f>
        <v>0</v>
      </c>
    </row>
    <row r="22" spans="2:13" ht="18.75" customHeight="1" x14ac:dyDescent="0.3">
      <c r="B22" s="385"/>
      <c r="C22" s="385"/>
      <c r="D22" s="414"/>
      <c r="E22" s="414"/>
      <c r="F22" s="70"/>
      <c r="G22" s="71" t="s">
        <v>76</v>
      </c>
      <c r="H22" s="416" t="str">
        <f>"Score &gt;" &amp;TEXT($G5,"0.00%") &amp; " but &lt;=" &amp;TEXT($H5,"0.00%")</f>
        <v>Score &gt;2.48% but &lt;=2.86%</v>
      </c>
      <c r="I22" s="416"/>
      <c r="J22" s="416"/>
      <c r="K22" s="416"/>
      <c r="L22" s="146">
        <v>2</v>
      </c>
      <c r="M22" s="71">
        <f>IF(AND($F$21&gt;G5,$F$21&lt;=H5),2,0)</f>
        <v>0</v>
      </c>
    </row>
    <row r="23" spans="2:13" ht="18.75" customHeight="1" x14ac:dyDescent="0.3">
      <c r="B23" s="385"/>
      <c r="C23" s="385"/>
      <c r="D23" s="414"/>
      <c r="E23" s="414"/>
      <c r="F23" s="70"/>
      <c r="G23" s="71" t="s">
        <v>77</v>
      </c>
      <c r="H23" s="416" t="str">
        <f>"Score &gt;" &amp;TEXT($H5,"0.00%") &amp; " but &lt;=" &amp;TEXT($I5,"0.00%")</f>
        <v>Score &gt;2.86% but &lt;=3.43%</v>
      </c>
      <c r="I23" s="416"/>
      <c r="J23" s="416"/>
      <c r="K23" s="416"/>
      <c r="L23" s="72">
        <v>1</v>
      </c>
      <c r="M23" s="71">
        <f>IF(AND($F$21&gt;H5,$F$21&lt;=I5),1,0)</f>
        <v>0</v>
      </c>
    </row>
    <row r="24" spans="2:13" ht="18.75" customHeight="1" x14ac:dyDescent="0.3">
      <c r="B24" s="385" t="s">
        <v>240</v>
      </c>
      <c r="C24" s="385"/>
      <c r="D24" s="414"/>
      <c r="E24" s="414"/>
      <c r="F24" s="70"/>
      <c r="G24" s="71" t="s">
        <v>73</v>
      </c>
      <c r="H24" s="415" t="str">
        <f>"Score of " &amp;TEXT(E6,"0.00%") &amp; " or less"</f>
        <v>Score of 2.95% or less</v>
      </c>
      <c r="I24" s="415"/>
      <c r="J24" s="415"/>
      <c r="K24" s="415"/>
      <c r="L24" s="146">
        <v>5</v>
      </c>
      <c r="M24" s="71">
        <f>IF($F$26&lt;=E6,5,0)</f>
        <v>0</v>
      </c>
    </row>
    <row r="25" spans="2:13" ht="18.75" customHeight="1" x14ac:dyDescent="0.3">
      <c r="B25" s="385"/>
      <c r="C25" s="385"/>
      <c r="D25" s="414"/>
      <c r="E25" s="414"/>
      <c r="F25" s="70"/>
      <c r="G25" s="71" t="s">
        <v>74</v>
      </c>
      <c r="H25" s="416" t="str">
        <f>"Score &gt;" &amp;TEXT($E6,"0.00%") &amp; " but &lt;=" &amp;TEXT($F6,"0.00%")</f>
        <v>Score &gt;2.95% but &lt;=3.45%</v>
      </c>
      <c r="I25" s="416"/>
      <c r="J25" s="416"/>
      <c r="K25" s="416"/>
      <c r="L25" s="146">
        <v>4</v>
      </c>
      <c r="M25" s="71">
        <f>IF(AND($F$26&gt;E6,$F$26&lt;=F6),4,0)</f>
        <v>0</v>
      </c>
    </row>
    <row r="26" spans="2:13" ht="18.75" customHeight="1" x14ac:dyDescent="0.3">
      <c r="B26" s="385"/>
      <c r="C26" s="385"/>
      <c r="D26" s="414"/>
      <c r="E26" s="414"/>
      <c r="F26" s="73" t="str">
        <f>IFERROR(AVERAGE(D24,E24),"N/A")</f>
        <v>N/A</v>
      </c>
      <c r="G26" s="71" t="s">
        <v>75</v>
      </c>
      <c r="H26" s="416" t="str">
        <f>"Score &gt;" &amp;TEXT($F6,"0.00%") &amp; " but &lt;=" &amp;TEXT($G6,"0.00%")</f>
        <v>Score &gt;3.45% but &lt;=3.79%</v>
      </c>
      <c r="I26" s="416"/>
      <c r="J26" s="416"/>
      <c r="K26" s="416"/>
      <c r="L26" s="146">
        <v>3</v>
      </c>
      <c r="M26" s="71">
        <f>IF(AND($F$26&gt;F6,$F$26&lt;=G6),3,0)</f>
        <v>0</v>
      </c>
    </row>
    <row r="27" spans="2:13" ht="18.75" customHeight="1" x14ac:dyDescent="0.3">
      <c r="B27" s="385"/>
      <c r="C27" s="385"/>
      <c r="D27" s="414"/>
      <c r="E27" s="414"/>
      <c r="F27" s="70"/>
      <c r="G27" s="71" t="s">
        <v>76</v>
      </c>
      <c r="H27" s="416" t="str">
        <f>"Score &gt;" &amp;TEXT($G6,"0.00%") &amp; " but &lt;=" &amp;TEXT($H6,"0.00%")</f>
        <v>Score &gt;3.79% but &lt;=4.08%</v>
      </c>
      <c r="I27" s="416"/>
      <c r="J27" s="416"/>
      <c r="K27" s="416"/>
      <c r="L27" s="146">
        <v>2</v>
      </c>
      <c r="M27" s="71">
        <f>IF(AND($F$26&gt;G6,$F$26&lt;=H6),2,0)</f>
        <v>0</v>
      </c>
    </row>
    <row r="28" spans="2:13" ht="18.75" customHeight="1" x14ac:dyDescent="0.3">
      <c r="B28" s="385"/>
      <c r="C28" s="385"/>
      <c r="D28" s="414"/>
      <c r="E28" s="414"/>
      <c r="F28" s="70"/>
      <c r="G28" s="71" t="s">
        <v>77</v>
      </c>
      <c r="H28" s="416" t="str">
        <f>"Score &gt;" &amp;TEXT($H6,"0.00%") &amp; " but &lt;=" &amp;TEXT($I6,"0.00%")</f>
        <v>Score &gt;4.08% but &lt;=5.27%</v>
      </c>
      <c r="I28" s="416"/>
      <c r="J28" s="416"/>
      <c r="K28" s="416"/>
      <c r="L28" s="146">
        <v>1</v>
      </c>
      <c r="M28" s="71">
        <f>IF(AND($F$26&gt;H6,$F$26&lt;=I6),1,0)</f>
        <v>0</v>
      </c>
    </row>
    <row r="29" spans="2:13" ht="18.75" customHeight="1" x14ac:dyDescent="0.3">
      <c r="B29" s="385" t="s">
        <v>241</v>
      </c>
      <c r="C29" s="385"/>
      <c r="D29" s="414"/>
      <c r="E29" s="414"/>
      <c r="F29" s="70"/>
      <c r="G29" s="71" t="s">
        <v>73</v>
      </c>
      <c r="H29" s="415" t="str">
        <f>"Score of " &amp;TEXT(E7,"0.00%") &amp; " or less"</f>
        <v>Score of 34.10% or less</v>
      </c>
      <c r="I29" s="415"/>
      <c r="J29" s="415"/>
      <c r="K29" s="415"/>
      <c r="L29" s="146">
        <v>5</v>
      </c>
      <c r="M29" s="71">
        <f>IF($F$31&lt;=E7,5,0)</f>
        <v>0</v>
      </c>
    </row>
    <row r="30" spans="2:13" ht="18.75" customHeight="1" x14ac:dyDescent="0.3">
      <c r="B30" s="385"/>
      <c r="C30" s="385"/>
      <c r="D30" s="414"/>
      <c r="E30" s="414"/>
      <c r="F30" s="70"/>
      <c r="G30" s="71" t="s">
        <v>74</v>
      </c>
      <c r="H30" s="416" t="str">
        <f>"Score &gt;" &amp;TEXT($E7,"0.00%") &amp; " but &lt;=" &amp;TEXT($F7,"0.00%")</f>
        <v>Score &gt;34.10% but &lt;=35.22%</v>
      </c>
      <c r="I30" s="416"/>
      <c r="J30" s="416"/>
      <c r="K30" s="416"/>
      <c r="L30" s="146">
        <v>4</v>
      </c>
      <c r="M30" s="71">
        <f>IF(AND($F$31&gt;E7,$F$31&lt;=F7),4,0)</f>
        <v>0</v>
      </c>
    </row>
    <row r="31" spans="2:13" ht="18.75" customHeight="1" x14ac:dyDescent="0.3">
      <c r="B31" s="385"/>
      <c r="C31" s="385"/>
      <c r="D31" s="414"/>
      <c r="E31" s="414"/>
      <c r="F31" s="73" t="str">
        <f>IFERROR(AVERAGE(D29,E29),"N/A")</f>
        <v>N/A</v>
      </c>
      <c r="G31" s="71" t="s">
        <v>75</v>
      </c>
      <c r="H31" s="416" t="str">
        <f>"Score &gt;" &amp;TEXT($F7,"0.00%") &amp; " but &lt;=" &amp;TEXT($G7,"0.00%")</f>
        <v>Score &gt;35.22% but &lt;=36.91%</v>
      </c>
      <c r="I31" s="416"/>
      <c r="J31" s="416"/>
      <c r="K31" s="416"/>
      <c r="L31" s="146">
        <v>3</v>
      </c>
      <c r="M31" s="71">
        <f>IF(AND($F$31&gt;F7,$F$31&lt;=G7),3,0)</f>
        <v>0</v>
      </c>
    </row>
    <row r="32" spans="2:13" ht="18.75" customHeight="1" x14ac:dyDescent="0.3">
      <c r="B32" s="385"/>
      <c r="C32" s="385"/>
      <c r="D32" s="414"/>
      <c r="E32" s="414"/>
      <c r="F32" s="70"/>
      <c r="G32" s="71" t="s">
        <v>76</v>
      </c>
      <c r="H32" s="416" t="str">
        <f>"Score &gt;" &amp;TEXT($G7,"0.00%") &amp; " but &lt;=" &amp;TEXT($H7,"0.00%")</f>
        <v>Score &gt;36.91% but &lt;=38.79%</v>
      </c>
      <c r="I32" s="416"/>
      <c r="J32" s="416"/>
      <c r="K32" s="416"/>
      <c r="L32" s="146">
        <v>2</v>
      </c>
      <c r="M32" s="71">
        <f>IF(AND($F$31&gt;G7,$F$31&lt;=H7),2,0)</f>
        <v>0</v>
      </c>
    </row>
    <row r="33" spans="2:19" ht="18.75" customHeight="1" x14ac:dyDescent="0.3">
      <c r="B33" s="385"/>
      <c r="C33" s="385"/>
      <c r="D33" s="414"/>
      <c r="E33" s="414"/>
      <c r="F33" s="70"/>
      <c r="G33" s="71" t="s">
        <v>77</v>
      </c>
      <c r="H33" s="416" t="str">
        <f>"Score &gt;" &amp;TEXT($H7,"0.00%") &amp; " but &lt;=" &amp;TEXT($I7,"0.00%")</f>
        <v>Score &gt;38.79% but &lt;=44.75%</v>
      </c>
      <c r="I33" s="416"/>
      <c r="J33" s="416"/>
      <c r="K33" s="416"/>
      <c r="L33" s="146">
        <v>1</v>
      </c>
      <c r="M33" s="71">
        <f>IF(AND($F$31&gt;H7,$F$31&lt;=I7),1,0)</f>
        <v>0</v>
      </c>
    </row>
    <row r="34" spans="2:19" ht="18.5" customHeight="1" x14ac:dyDescent="0.3">
      <c r="B34" s="385" t="s">
        <v>295</v>
      </c>
      <c r="C34" s="385"/>
      <c r="D34" s="414"/>
      <c r="E34" s="414"/>
      <c r="F34" s="70"/>
      <c r="G34" s="71" t="s">
        <v>73</v>
      </c>
      <c r="H34" s="415" t="str">
        <f>"Score of " &amp;TEXT(E8,"0.00%") &amp; " or less"</f>
        <v>Score of 9.76% or less</v>
      </c>
      <c r="I34" s="415"/>
      <c r="J34" s="415"/>
      <c r="K34" s="415"/>
      <c r="L34" s="146">
        <v>5</v>
      </c>
      <c r="M34" s="71">
        <f>IF($F$36&lt;=E8,5,0)</f>
        <v>0</v>
      </c>
    </row>
    <row r="35" spans="2:19" ht="18.75" customHeight="1" x14ac:dyDescent="0.3">
      <c r="B35" s="385"/>
      <c r="C35" s="385"/>
      <c r="D35" s="414"/>
      <c r="E35" s="414"/>
      <c r="F35" s="70"/>
      <c r="G35" s="71" t="s">
        <v>74</v>
      </c>
      <c r="H35" s="416" t="str">
        <f>"Score &gt;" &amp;TEXT($E8,"0.00%") &amp; " but &lt;=" &amp;TEXT($F8,"0.00%")</f>
        <v>Score &gt;9.76% but &lt;=10.72%</v>
      </c>
      <c r="I35" s="416"/>
      <c r="J35" s="416"/>
      <c r="K35" s="416"/>
      <c r="L35" s="146">
        <v>4</v>
      </c>
      <c r="M35" s="71">
        <f>IF(AND($F$36&gt;E8,$F$36&lt;=F8),4,0)</f>
        <v>0</v>
      </c>
    </row>
    <row r="36" spans="2:19" ht="18.75" customHeight="1" x14ac:dyDescent="0.3">
      <c r="B36" s="385"/>
      <c r="C36" s="385"/>
      <c r="D36" s="414"/>
      <c r="E36" s="414"/>
      <c r="F36" s="73" t="str">
        <f>IFERROR(AVERAGE(D34,E34),"N/A")</f>
        <v>N/A</v>
      </c>
      <c r="G36" s="71" t="s">
        <v>75</v>
      </c>
      <c r="H36" s="416" t="str">
        <f>"Score &gt;" &amp;TEXT($F8,"0.00%") &amp; " but &lt;=" &amp;TEXT($G8,"0.00%")</f>
        <v>Score &gt;10.72% but &lt;=11.62%</v>
      </c>
      <c r="I36" s="416"/>
      <c r="J36" s="416"/>
      <c r="K36" s="416"/>
      <c r="L36" s="146">
        <v>3</v>
      </c>
      <c r="M36" s="71">
        <f>IF(AND($F$36&gt;F8,$F$36&lt;=G8),3,0)</f>
        <v>0</v>
      </c>
    </row>
    <row r="37" spans="2:19" ht="18.75" customHeight="1" x14ac:dyDescent="0.3">
      <c r="B37" s="385"/>
      <c r="C37" s="385"/>
      <c r="D37" s="414"/>
      <c r="E37" s="414"/>
      <c r="F37" s="70"/>
      <c r="G37" s="71" t="s">
        <v>76</v>
      </c>
      <c r="H37" s="416" t="str">
        <f>"Score &gt;" &amp;TEXT($G8,"0.00%") &amp; " but &lt;=" &amp;TEXT($H8,"0.00%")</f>
        <v>Score &gt;11.62% but &lt;=13.04%</v>
      </c>
      <c r="I37" s="416"/>
      <c r="J37" s="416"/>
      <c r="K37" s="416"/>
      <c r="L37" s="146">
        <v>2</v>
      </c>
      <c r="M37" s="71">
        <f>IF(AND($F$36&gt;G8,$F$36&lt;=H8),2,0)</f>
        <v>0</v>
      </c>
    </row>
    <row r="38" spans="2:19" ht="18.75" customHeight="1" x14ac:dyDescent="0.3">
      <c r="B38" s="385"/>
      <c r="C38" s="385"/>
      <c r="D38" s="414"/>
      <c r="E38" s="414"/>
      <c r="F38" s="70"/>
      <c r="G38" s="71" t="s">
        <v>77</v>
      </c>
      <c r="H38" s="416" t="str">
        <f>"Score &gt;" &amp;TEXT($H8,"0.00%") &amp; " but &lt;=" &amp;TEXT($I8,"0.00%")</f>
        <v>Score &gt;13.04% but &lt;=15.25%</v>
      </c>
      <c r="I38" s="416"/>
      <c r="J38" s="416"/>
      <c r="K38" s="416"/>
      <c r="L38" s="146">
        <v>1</v>
      </c>
      <c r="M38" s="71">
        <f>IF(AND($F$36&gt;H8,$F$36&lt;=I8),1,0)</f>
        <v>0</v>
      </c>
    </row>
    <row r="39" spans="2:19" ht="15.75" customHeight="1" x14ac:dyDescent="0.3">
      <c r="B39" s="417" t="s">
        <v>243</v>
      </c>
      <c r="C39" s="418"/>
      <c r="D39" s="423"/>
      <c r="E39" s="423"/>
      <c r="F39" s="70"/>
      <c r="G39" s="71" t="s">
        <v>73</v>
      </c>
      <c r="H39" s="426" t="str">
        <f>"Score of " &amp;TEXT(E9,"0.00%") &amp; " or less"</f>
        <v>Score of 0.58% or less</v>
      </c>
      <c r="I39" s="427"/>
      <c r="J39" s="427"/>
      <c r="K39" s="428"/>
      <c r="L39" s="148">
        <v>5</v>
      </c>
      <c r="M39" s="71">
        <f>IF($F$41&lt;=E9,5,0)</f>
        <v>0</v>
      </c>
      <c r="Q39" s="74"/>
      <c r="R39" s="74"/>
      <c r="S39" s="74"/>
    </row>
    <row r="40" spans="2:19" ht="18.75" customHeight="1" x14ac:dyDescent="0.3">
      <c r="B40" s="419"/>
      <c r="C40" s="420"/>
      <c r="D40" s="424"/>
      <c r="E40" s="424"/>
      <c r="F40" s="70"/>
      <c r="G40" s="71" t="s">
        <v>74</v>
      </c>
      <c r="H40" s="429" t="str">
        <f>"Score &gt;" &amp;TEXT($E9,"0.00%") &amp; " but &lt;=" &amp;TEXT($F9,"0.00%")</f>
        <v>Score &gt;0.58% but &lt;=0.82%</v>
      </c>
      <c r="I40" s="430"/>
      <c r="J40" s="430"/>
      <c r="K40" s="431"/>
      <c r="L40" s="148">
        <v>4</v>
      </c>
      <c r="M40" s="71">
        <f>IF(AND($F$41&gt;E9,$F$41&lt;=F9),4,0)</f>
        <v>0</v>
      </c>
    </row>
    <row r="41" spans="2:19" ht="18.75" customHeight="1" x14ac:dyDescent="0.3">
      <c r="B41" s="419"/>
      <c r="C41" s="420"/>
      <c r="D41" s="424"/>
      <c r="E41" s="424"/>
      <c r="F41" s="73" t="str">
        <f>IFERROR(AVERAGE(D39,E39),"N/A")</f>
        <v>N/A</v>
      </c>
      <c r="G41" s="71" t="s">
        <v>75</v>
      </c>
      <c r="H41" s="429" t="str">
        <f>"Score &gt;" &amp;TEXT($F9,"0.00%") &amp; " but &lt;=" &amp;TEXT($G9,"0.00%")</f>
        <v>Score &gt;0.82% but &lt;=1.32%</v>
      </c>
      <c r="I41" s="430"/>
      <c r="J41" s="430"/>
      <c r="K41" s="431"/>
      <c r="L41" s="148">
        <v>3</v>
      </c>
      <c r="M41" s="71">
        <f>IF(AND($F$41&gt;F9,$F$41&lt;=G9),3,0)</f>
        <v>0</v>
      </c>
    </row>
    <row r="42" spans="2:19" ht="15.75" customHeight="1" x14ac:dyDescent="0.3">
      <c r="B42" s="419"/>
      <c r="C42" s="420"/>
      <c r="D42" s="424"/>
      <c r="E42" s="424"/>
      <c r="F42" s="70"/>
      <c r="G42" s="71" t="s">
        <v>76</v>
      </c>
      <c r="H42" s="429" t="str">
        <f>"Score &gt;" &amp;TEXT($G9,"0.00%") &amp; " but &lt;=" &amp;TEXT($H9,"0.00%")</f>
        <v>Score &gt;1.32% but &lt;=1.85%</v>
      </c>
      <c r="I42" s="430"/>
      <c r="J42" s="430"/>
      <c r="K42" s="431"/>
      <c r="L42" s="148">
        <v>2</v>
      </c>
      <c r="M42" s="71">
        <f>IF(AND($F$41&gt;G9,$F$41&lt;=H9),2,0)</f>
        <v>0</v>
      </c>
      <c r="Q42" s="74"/>
      <c r="R42" s="74"/>
      <c r="S42" s="74"/>
    </row>
    <row r="43" spans="2:19" ht="15.5" customHeight="1" x14ac:dyDescent="0.3">
      <c r="B43" s="421"/>
      <c r="C43" s="422"/>
      <c r="D43" s="425"/>
      <c r="E43" s="425"/>
      <c r="F43" s="70"/>
      <c r="G43" s="71" t="s">
        <v>77</v>
      </c>
      <c r="H43" s="429" t="str">
        <f>"Score &gt;" &amp;TEXT($H9,"0.00%") &amp; " but &lt;=" &amp;TEXT($I9,"0.00%")</f>
        <v>Score &gt;1.85% but &lt;=2.72%</v>
      </c>
      <c r="I43" s="430"/>
      <c r="J43" s="430"/>
      <c r="K43" s="431"/>
      <c r="L43" s="148">
        <v>1</v>
      </c>
      <c r="M43" s="71">
        <f>IF(AND($F$41&gt;H9,$F$41&lt;=I9),1,0)</f>
        <v>0</v>
      </c>
      <c r="Q43" s="74"/>
      <c r="R43" s="74"/>
      <c r="S43" s="74"/>
    </row>
    <row r="44" spans="2:19" ht="15.75" customHeight="1" x14ac:dyDescent="0.3">
      <c r="B44" s="385" t="s">
        <v>244</v>
      </c>
      <c r="C44" s="385"/>
      <c r="D44" s="414"/>
      <c r="E44" s="414"/>
      <c r="F44" s="70"/>
      <c r="G44" s="71" t="s">
        <v>73</v>
      </c>
      <c r="H44" s="415" t="str">
        <f>"Score of " &amp;TEXT(E10,"0.00%") &amp; " or less"</f>
        <v>Score of 17.27% or less</v>
      </c>
      <c r="I44" s="415"/>
      <c r="J44" s="415"/>
      <c r="K44" s="415"/>
      <c r="L44" s="148">
        <v>5</v>
      </c>
      <c r="M44" s="71">
        <f>IF($F$46&lt;=E10,5,0)</f>
        <v>0</v>
      </c>
      <c r="Q44" s="74"/>
      <c r="R44" s="74"/>
      <c r="S44" s="74"/>
    </row>
    <row r="45" spans="2:19" ht="18.75" customHeight="1" x14ac:dyDescent="0.3">
      <c r="B45" s="385"/>
      <c r="C45" s="385"/>
      <c r="D45" s="414"/>
      <c r="E45" s="414"/>
      <c r="F45" s="70"/>
      <c r="G45" s="71" t="s">
        <v>74</v>
      </c>
      <c r="H45" s="416" t="str">
        <f>"Score &gt;" &amp;TEXT($E10,"0.00%") &amp; " but &lt;=" &amp;TEXT($F10,"0.00%")</f>
        <v>Score &gt;17.27% but &lt;=18.50%</v>
      </c>
      <c r="I45" s="416"/>
      <c r="J45" s="416"/>
      <c r="K45" s="416"/>
      <c r="L45" s="148">
        <v>4</v>
      </c>
      <c r="M45" s="71">
        <f>IF(AND($F$46&gt;E10,$F$46&lt;=F10),4,0)</f>
        <v>0</v>
      </c>
    </row>
    <row r="46" spans="2:19" ht="18.75" customHeight="1" x14ac:dyDescent="0.3">
      <c r="B46" s="385"/>
      <c r="C46" s="385"/>
      <c r="D46" s="414"/>
      <c r="E46" s="414"/>
      <c r="F46" s="73" t="str">
        <f>IFERROR(AVERAGE(D44,E44),"N/A")</f>
        <v>N/A</v>
      </c>
      <c r="G46" s="71" t="s">
        <v>75</v>
      </c>
      <c r="H46" s="416" t="str">
        <f>"Score &gt;" &amp;TEXT($F10,"0.00%") &amp; " but &lt;=" &amp;TEXT($G10,"0.00%")</f>
        <v>Score &gt;18.50% but &lt;=19.63%</v>
      </c>
      <c r="I46" s="416"/>
      <c r="J46" s="416"/>
      <c r="K46" s="416"/>
      <c r="L46" s="148">
        <v>3</v>
      </c>
      <c r="M46" s="71">
        <f>IF(AND($F$46&gt;F10,$F$46&lt;=G10),3,0)</f>
        <v>0</v>
      </c>
    </row>
    <row r="47" spans="2:19" ht="15.75" customHeight="1" x14ac:dyDescent="0.3">
      <c r="B47" s="385"/>
      <c r="C47" s="385"/>
      <c r="D47" s="414"/>
      <c r="E47" s="414"/>
      <c r="F47" s="70"/>
      <c r="G47" s="71" t="s">
        <v>76</v>
      </c>
      <c r="H47" s="416" t="str">
        <f>"Score &gt;" &amp;TEXT($G10,"0.00%") &amp; " but &lt;=" &amp;TEXT($H10,"0.00%")</f>
        <v>Score &gt;19.63% but &lt;=20.77%</v>
      </c>
      <c r="I47" s="416"/>
      <c r="J47" s="416"/>
      <c r="K47" s="416"/>
      <c r="L47" s="148">
        <v>2</v>
      </c>
      <c r="M47" s="71">
        <f>IF(AND($F$46&gt;G10,$F$46&lt;=H10),2,0)</f>
        <v>0</v>
      </c>
      <c r="Q47" s="74"/>
      <c r="R47" s="74"/>
      <c r="S47" s="74"/>
    </row>
    <row r="48" spans="2:19" ht="15.75" customHeight="1" x14ac:dyDescent="0.3">
      <c r="B48" s="385"/>
      <c r="C48" s="385"/>
      <c r="D48" s="414"/>
      <c r="E48" s="414"/>
      <c r="F48" s="70"/>
      <c r="G48" s="71" t="s">
        <v>77</v>
      </c>
      <c r="H48" s="416" t="str">
        <f>"Score &gt;" &amp;TEXT($H10,"0.00%") &amp; " but &lt;=" &amp;TEXT($I10,"0.00%")</f>
        <v>Score &gt;20.77% but &lt;=23.04%</v>
      </c>
      <c r="I48" s="416"/>
      <c r="J48" s="416"/>
      <c r="K48" s="416"/>
      <c r="L48" s="148">
        <v>1</v>
      </c>
      <c r="M48" s="71">
        <f>IF(AND($F$46&gt;H10,$F$46&lt;=I10),1,0)</f>
        <v>0</v>
      </c>
      <c r="Q48" s="74"/>
      <c r="R48" s="74"/>
      <c r="S48" s="74"/>
    </row>
    <row r="49" spans="2:19" ht="15.75" customHeight="1" x14ac:dyDescent="0.3">
      <c r="B49" s="385" t="s">
        <v>304</v>
      </c>
      <c r="C49" s="385"/>
      <c r="D49" s="414"/>
      <c r="E49" s="414"/>
      <c r="F49" s="70"/>
      <c r="G49" s="71" t="s">
        <v>73</v>
      </c>
      <c r="H49" s="415" t="str">
        <f>"Score of " &amp;TEXT(E11,"0.00%") &amp; " or less"</f>
        <v>Score of 12.21% or less</v>
      </c>
      <c r="I49" s="415"/>
      <c r="J49" s="415"/>
      <c r="K49" s="415"/>
      <c r="L49" s="146">
        <v>5</v>
      </c>
      <c r="M49" s="71">
        <f>IF($F$51&lt;=E11,5,0)</f>
        <v>0</v>
      </c>
      <c r="Q49" s="74"/>
      <c r="R49" s="74"/>
      <c r="S49" s="74"/>
    </row>
    <row r="50" spans="2:19" ht="18.75" customHeight="1" x14ac:dyDescent="0.3">
      <c r="B50" s="385"/>
      <c r="C50" s="385"/>
      <c r="D50" s="414"/>
      <c r="E50" s="414"/>
      <c r="F50" s="70"/>
      <c r="G50" s="71" t="s">
        <v>74</v>
      </c>
      <c r="H50" s="416" t="str">
        <f>"Score &gt;" &amp;TEXT($E11,"0.00%") &amp; " but &lt;=" &amp;TEXT($F11,"0.00%")</f>
        <v>Score &gt;12.21% but &lt;=13.44%</v>
      </c>
      <c r="I50" s="416"/>
      <c r="J50" s="416"/>
      <c r="K50" s="416"/>
      <c r="L50" s="146">
        <v>4</v>
      </c>
      <c r="M50" s="71">
        <f>IF(AND($F$51&gt;E11,$F$51&lt;=F11),4,0)</f>
        <v>0</v>
      </c>
    </row>
    <row r="51" spans="2:19" ht="18.75" customHeight="1" x14ac:dyDescent="0.3">
      <c r="B51" s="385"/>
      <c r="C51" s="385"/>
      <c r="D51" s="414"/>
      <c r="E51" s="414"/>
      <c r="F51" s="73" t="str">
        <f>IFERROR(AVERAGE(D49,E49),"N/A")</f>
        <v>N/A</v>
      </c>
      <c r="G51" s="71" t="s">
        <v>75</v>
      </c>
      <c r="H51" s="416" t="str">
        <f>"Score &gt;" &amp;TEXT($F11,"0.00%") &amp; " but &lt;=" &amp;TEXT($G11,"0.00%")</f>
        <v>Score &gt;13.44% but &lt;=14.21%</v>
      </c>
      <c r="I51" s="416"/>
      <c r="J51" s="416"/>
      <c r="K51" s="416"/>
      <c r="L51" s="146">
        <v>3</v>
      </c>
      <c r="M51" s="71">
        <f>IF(AND($F$51&gt;F11,$F$51&lt;=G11),3,0)</f>
        <v>0</v>
      </c>
    </row>
    <row r="52" spans="2:19" ht="15.75" customHeight="1" x14ac:dyDescent="0.3">
      <c r="B52" s="385"/>
      <c r="C52" s="385"/>
      <c r="D52" s="414"/>
      <c r="E52" s="414"/>
      <c r="F52" s="70"/>
      <c r="G52" s="71" t="s">
        <v>76</v>
      </c>
      <c r="H52" s="416" t="str">
        <f>"Score &gt;" &amp;TEXT($G11,"0.00%") &amp; " but &lt;=" &amp;TEXT($H11,"0.00%")</f>
        <v>Score &gt;14.21% but &lt;=14.65%</v>
      </c>
      <c r="I52" s="416"/>
      <c r="J52" s="416"/>
      <c r="K52" s="416"/>
      <c r="L52" s="146">
        <v>2</v>
      </c>
      <c r="M52" s="71">
        <f>IF(AND($F$51&gt;G11,$F$51&lt;=H11),2,0)</f>
        <v>0</v>
      </c>
      <c r="Q52" s="74"/>
      <c r="R52" s="74"/>
      <c r="S52" s="74"/>
    </row>
    <row r="53" spans="2:19" ht="15.75" customHeight="1" x14ac:dyDescent="0.3">
      <c r="B53" s="385"/>
      <c r="C53" s="385"/>
      <c r="D53" s="414"/>
      <c r="E53" s="414"/>
      <c r="F53" s="70"/>
      <c r="G53" s="71" t="s">
        <v>77</v>
      </c>
      <c r="H53" s="416" t="str">
        <f>"Score &gt;" &amp;TEXT($H11,"0.00%") &amp; " but &lt;=" &amp;TEXT($I11,"0.00%")</f>
        <v>Score &gt;14.65% but &lt;=15.83%</v>
      </c>
      <c r="I53" s="416"/>
      <c r="J53" s="416"/>
      <c r="K53" s="416"/>
      <c r="L53" s="146">
        <v>1</v>
      </c>
      <c r="M53" s="71">
        <f>IF(AND($F$51&gt;H11,$F$51&lt;=I11),1,0)</f>
        <v>0</v>
      </c>
      <c r="Q53" s="74"/>
      <c r="R53" s="74"/>
      <c r="S53" s="74"/>
    </row>
    <row r="54" spans="2:19" ht="15.5" customHeight="1" x14ac:dyDescent="0.3">
      <c r="B54" s="385" t="s">
        <v>305</v>
      </c>
      <c r="C54" s="385"/>
      <c r="D54" s="414"/>
      <c r="E54" s="414"/>
      <c r="F54" s="70"/>
      <c r="G54" s="71" t="s">
        <v>73</v>
      </c>
      <c r="H54" s="415" t="str">
        <f>"Score of " &amp;TEXT(E12,"0.00%") &amp; " or less"</f>
        <v>Score of 4.14% or less</v>
      </c>
      <c r="I54" s="415"/>
      <c r="J54" s="415"/>
      <c r="K54" s="415"/>
      <c r="L54" s="148">
        <v>5</v>
      </c>
      <c r="M54" s="71">
        <f>IF($F$56&lt;=E12,5,0)</f>
        <v>0</v>
      </c>
    </row>
    <row r="55" spans="2:19" ht="15.5" customHeight="1" x14ac:dyDescent="0.3">
      <c r="B55" s="385"/>
      <c r="C55" s="385"/>
      <c r="D55" s="414"/>
      <c r="E55" s="414"/>
      <c r="F55" s="70"/>
      <c r="G55" s="71" t="s">
        <v>74</v>
      </c>
      <c r="H55" s="416" t="str">
        <f>"Score &gt;" &amp;TEXT($E12,"0.00%") &amp; " but &lt;=" &amp;TEXT($F12,"0.00%")</f>
        <v>Score &gt;4.14% but &lt;=4.48%</v>
      </c>
      <c r="I55" s="416"/>
      <c r="J55" s="416"/>
      <c r="K55" s="416"/>
      <c r="L55" s="148">
        <v>4</v>
      </c>
      <c r="M55" s="71">
        <f>IF(AND($F$56&gt;E12,$F$56&lt;=F12),4,0)</f>
        <v>0</v>
      </c>
    </row>
    <row r="56" spans="2:19" ht="15.5" customHeight="1" x14ac:dyDescent="0.3">
      <c r="B56" s="385"/>
      <c r="C56" s="385"/>
      <c r="D56" s="414"/>
      <c r="E56" s="414"/>
      <c r="F56" s="73" t="str">
        <f>IFERROR(AVERAGE(D54,E54),"N/A")</f>
        <v>N/A</v>
      </c>
      <c r="G56" s="71" t="s">
        <v>75</v>
      </c>
      <c r="H56" s="416" t="str">
        <f>"Score &gt;" &amp;TEXT($F12,"0.00%") &amp; " but &lt;=" &amp;TEXT($G12,"0.00%")</f>
        <v>Score &gt;4.48% but &lt;=5.03%</v>
      </c>
      <c r="I56" s="416"/>
      <c r="J56" s="416"/>
      <c r="K56" s="416"/>
      <c r="L56" s="148">
        <v>3</v>
      </c>
      <c r="M56" s="71">
        <f>IF(AND($F$56&gt;F12,$F$56&lt;=G12),3,0)</f>
        <v>0</v>
      </c>
    </row>
    <row r="57" spans="2:19" ht="15.5" customHeight="1" x14ac:dyDescent="0.3">
      <c r="B57" s="385"/>
      <c r="C57" s="385"/>
      <c r="D57" s="414"/>
      <c r="E57" s="414"/>
      <c r="F57" s="70"/>
      <c r="G57" s="71" t="s">
        <v>76</v>
      </c>
      <c r="H57" s="416" t="str">
        <f>"Score &gt;" &amp;TEXT($G12,"0.00%") &amp; " but &lt;=" &amp;TEXT($H12,"0.00%")</f>
        <v>Score &gt;5.03% but &lt;=5.62%</v>
      </c>
      <c r="I57" s="416"/>
      <c r="J57" s="416"/>
      <c r="K57" s="416"/>
      <c r="L57" s="148">
        <v>2</v>
      </c>
      <c r="M57" s="71">
        <f>IF(AND($F$56&gt;G12,$F$56&lt;=H12),2,0)</f>
        <v>0</v>
      </c>
    </row>
    <row r="58" spans="2:19" ht="15.5" customHeight="1" x14ac:dyDescent="0.3">
      <c r="B58" s="385"/>
      <c r="C58" s="385"/>
      <c r="D58" s="414"/>
      <c r="E58" s="414"/>
      <c r="F58" s="70"/>
      <c r="G58" s="71" t="s">
        <v>77</v>
      </c>
      <c r="H58" s="416" t="str">
        <f>"Score &gt;" &amp;TEXT($H12,"0.00%") &amp; " but &lt;=" &amp;TEXT($I12,"0.00%")</f>
        <v>Score &gt;5.62% but &lt;=6.56%</v>
      </c>
      <c r="I58" s="416"/>
      <c r="J58" s="416"/>
      <c r="K58" s="416"/>
      <c r="L58" s="148">
        <v>1</v>
      </c>
      <c r="M58" s="71">
        <f>IF(AND($F$56&gt;H12,$F$56&lt;=I12),1,0)</f>
        <v>0</v>
      </c>
    </row>
  </sheetData>
  <mergeCells count="72">
    <mergeCell ref="B54:C58"/>
    <mergeCell ref="D54:D58"/>
    <mergeCell ref="E54:E58"/>
    <mergeCell ref="H54:K54"/>
    <mergeCell ref="H55:K55"/>
    <mergeCell ref="H56:K56"/>
    <mergeCell ref="H57:K57"/>
    <mergeCell ref="H58:K58"/>
    <mergeCell ref="B2:M2"/>
    <mergeCell ref="B3:M3"/>
    <mergeCell ref="B14:M14"/>
    <mergeCell ref="B17:C18"/>
    <mergeCell ref="D17:E17"/>
    <mergeCell ref="F17:F18"/>
    <mergeCell ref="G17:M17"/>
    <mergeCell ref="H18:K18"/>
    <mergeCell ref="B19:C23"/>
    <mergeCell ref="D19:D23"/>
    <mergeCell ref="E19:E23"/>
    <mergeCell ref="H19:K19"/>
    <mergeCell ref="H20:K20"/>
    <mergeCell ref="H23:K23"/>
    <mergeCell ref="H21:K21"/>
    <mergeCell ref="H22:K22"/>
    <mergeCell ref="B24:C28"/>
    <mergeCell ref="D24:D28"/>
    <mergeCell ref="E24:E28"/>
    <mergeCell ref="H24:K24"/>
    <mergeCell ref="H27:K27"/>
    <mergeCell ref="H28:K28"/>
    <mergeCell ref="H25:K25"/>
    <mergeCell ref="H26:K26"/>
    <mergeCell ref="B29:C33"/>
    <mergeCell ref="D29:D33"/>
    <mergeCell ref="E29:E33"/>
    <mergeCell ref="H29:K29"/>
    <mergeCell ref="H32:K32"/>
    <mergeCell ref="H33:K33"/>
    <mergeCell ref="H31:K31"/>
    <mergeCell ref="H30:K30"/>
    <mergeCell ref="B34:C38"/>
    <mergeCell ref="D34:D38"/>
    <mergeCell ref="E34:E38"/>
    <mergeCell ref="H34:K34"/>
    <mergeCell ref="H37:K37"/>
    <mergeCell ref="H38:K38"/>
    <mergeCell ref="H36:K36"/>
    <mergeCell ref="H35:K35"/>
    <mergeCell ref="B39:C43"/>
    <mergeCell ref="D39:D43"/>
    <mergeCell ref="E39:E43"/>
    <mergeCell ref="H39:K39"/>
    <mergeCell ref="H42:K42"/>
    <mergeCell ref="H43:K43"/>
    <mergeCell ref="H40:K40"/>
    <mergeCell ref="H41:K41"/>
    <mergeCell ref="B44:C48"/>
    <mergeCell ref="D44:D48"/>
    <mergeCell ref="E44:E48"/>
    <mergeCell ref="H44:K44"/>
    <mergeCell ref="H47:K47"/>
    <mergeCell ref="H48:K48"/>
    <mergeCell ref="H45:K45"/>
    <mergeCell ref="H46:K46"/>
    <mergeCell ref="B49:C53"/>
    <mergeCell ref="D49:D53"/>
    <mergeCell ref="E49:E53"/>
    <mergeCell ref="H49:K49"/>
    <mergeCell ref="H52:K52"/>
    <mergeCell ref="H53:K53"/>
    <mergeCell ref="H50:K50"/>
    <mergeCell ref="H51:K51"/>
  </mergeCells>
  <printOptions horizontalCentered="1"/>
  <pageMargins left="0.5" right="0.5" top="0.5" bottom="0.5" header="0.3" footer="0.3"/>
  <pageSetup scale="62" fitToHeight="0" orientation="landscape" r:id="rId1"/>
  <rowBreaks count="1" manualBreakCount="1">
    <brk id="33" min="1"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BDFDB4-4B99-477A-BD26-454E24FB897E}">
  <sheetPr codeName="Sheet10">
    <tabColor rgb="FFFF0066"/>
    <pageSetUpPr fitToPage="1"/>
  </sheetPr>
  <dimension ref="A1:P55"/>
  <sheetViews>
    <sheetView showGridLines="0" topLeftCell="A22" zoomScale="70" zoomScaleNormal="70" workbookViewId="0">
      <selection activeCell="E44" sqref="E44"/>
    </sheetView>
  </sheetViews>
  <sheetFormatPr defaultRowHeight="14" x14ac:dyDescent="0.3"/>
  <cols>
    <col min="5" max="7" width="12.58203125" customWidth="1"/>
    <col min="8" max="8" width="13.08203125" customWidth="1"/>
    <col min="9" max="9" width="12.58203125" customWidth="1"/>
  </cols>
  <sheetData>
    <row r="1" spans="1:16" x14ac:dyDescent="0.3">
      <c r="A1" s="52"/>
      <c r="B1" s="52"/>
      <c r="C1" s="52"/>
      <c r="D1" s="52"/>
      <c r="E1" s="52"/>
      <c r="F1" s="52"/>
      <c r="G1" s="52"/>
      <c r="H1" s="52"/>
      <c r="I1" s="52"/>
      <c r="J1" s="52"/>
      <c r="K1" s="52"/>
      <c r="L1" s="52"/>
      <c r="M1" s="52"/>
      <c r="N1" s="52"/>
      <c r="O1" s="52"/>
      <c r="P1" s="52"/>
    </row>
    <row r="2" spans="1:16" x14ac:dyDescent="0.3">
      <c r="A2" s="52"/>
      <c r="B2" s="52"/>
      <c r="C2" s="52"/>
      <c r="D2" s="52"/>
      <c r="E2" s="52"/>
      <c r="F2" s="52"/>
      <c r="G2" s="52"/>
      <c r="H2" s="52"/>
      <c r="I2" s="52"/>
      <c r="J2" s="52"/>
      <c r="K2" s="52"/>
      <c r="L2" s="52"/>
      <c r="M2" s="52"/>
      <c r="N2" s="52"/>
      <c r="O2" s="52"/>
      <c r="P2" s="52"/>
    </row>
    <row r="3" spans="1:16" ht="15.5" x14ac:dyDescent="0.35">
      <c r="A3" s="52"/>
      <c r="B3" s="52"/>
      <c r="C3" s="437" t="s">
        <v>49</v>
      </c>
      <c r="D3" s="437"/>
      <c r="E3" s="437"/>
      <c r="F3" s="437"/>
      <c r="G3" s="437"/>
      <c r="H3" s="437"/>
      <c r="I3" s="437"/>
      <c r="J3" s="437"/>
      <c r="K3" s="437"/>
      <c r="L3" s="437"/>
      <c r="M3" s="437"/>
      <c r="N3" s="437"/>
      <c r="O3" s="437"/>
      <c r="P3" s="52"/>
    </row>
    <row r="4" spans="1:16" ht="15.5" x14ac:dyDescent="0.35">
      <c r="A4" s="52"/>
      <c r="B4" s="52"/>
      <c r="C4" s="53"/>
      <c r="D4" s="53"/>
      <c r="E4" s="53"/>
      <c r="F4" s="53"/>
      <c r="G4" s="53"/>
      <c r="H4" s="53"/>
      <c r="I4" s="53"/>
      <c r="J4" s="53"/>
      <c r="K4" s="53"/>
      <c r="L4" s="53"/>
      <c r="M4" s="53"/>
      <c r="N4" s="53"/>
      <c r="O4" s="53"/>
      <c r="P4" s="52"/>
    </row>
    <row r="5" spans="1:16" ht="15.5" x14ac:dyDescent="0.35">
      <c r="A5" s="52"/>
      <c r="B5" s="52"/>
      <c r="C5" s="437" t="s">
        <v>50</v>
      </c>
      <c r="D5" s="437"/>
      <c r="E5" s="437"/>
      <c r="F5" s="437"/>
      <c r="G5" s="437"/>
      <c r="H5" s="437"/>
      <c r="I5" s="437"/>
      <c r="J5" s="437"/>
      <c r="K5" s="437"/>
      <c r="L5" s="437"/>
      <c r="M5" s="437"/>
      <c r="N5" s="437"/>
      <c r="O5" s="437"/>
      <c r="P5" s="52"/>
    </row>
    <row r="6" spans="1:16" ht="20" x14ac:dyDescent="0.4">
      <c r="A6" s="52"/>
      <c r="B6" s="52"/>
      <c r="C6" s="438" t="s">
        <v>15</v>
      </c>
      <c r="D6" s="438"/>
      <c r="E6" s="438"/>
      <c r="F6" s="438"/>
      <c r="G6" s="438"/>
      <c r="H6" s="438"/>
      <c r="I6" s="438"/>
      <c r="J6" s="438"/>
      <c r="K6" s="438"/>
      <c r="L6" s="438"/>
      <c r="M6" s="438"/>
      <c r="N6" s="438"/>
      <c r="O6" s="438"/>
      <c r="P6" s="52"/>
    </row>
    <row r="7" spans="1:16" ht="15.5" x14ac:dyDescent="0.35">
      <c r="A7" s="52"/>
      <c r="B7" s="52"/>
      <c r="C7" s="437" t="s">
        <v>51</v>
      </c>
      <c r="D7" s="437"/>
      <c r="E7" s="437"/>
      <c r="F7" s="437"/>
      <c r="G7" s="437"/>
      <c r="H7" s="437"/>
      <c r="I7" s="437"/>
      <c r="J7" s="437"/>
      <c r="K7" s="437"/>
      <c r="L7" s="437"/>
      <c r="M7" s="437"/>
      <c r="N7" s="437"/>
      <c r="O7" s="437"/>
      <c r="P7" s="52"/>
    </row>
    <row r="8" spans="1:16" ht="15.5" x14ac:dyDescent="0.35">
      <c r="A8" s="52"/>
      <c r="B8" s="52"/>
      <c r="C8" s="53"/>
      <c r="D8" s="53"/>
      <c r="E8" s="53"/>
      <c r="F8" s="53"/>
      <c r="G8" s="53"/>
      <c r="H8" s="53"/>
      <c r="I8" s="53"/>
      <c r="J8" s="53"/>
      <c r="K8" s="53"/>
      <c r="L8" s="53"/>
      <c r="M8" s="53"/>
      <c r="N8" s="53"/>
      <c r="O8" s="53"/>
      <c r="P8" s="52"/>
    </row>
    <row r="9" spans="1:16" ht="15.5" x14ac:dyDescent="0.35">
      <c r="A9" s="52"/>
      <c r="B9" s="52"/>
      <c r="C9" s="437" t="s">
        <v>52</v>
      </c>
      <c r="D9" s="437"/>
      <c r="E9" s="437"/>
      <c r="F9" s="437"/>
      <c r="G9" s="437"/>
      <c r="H9" s="437"/>
      <c r="I9" s="437"/>
      <c r="J9" s="437"/>
      <c r="K9" s="437"/>
      <c r="L9" s="437"/>
      <c r="M9" s="437"/>
      <c r="N9" s="437"/>
      <c r="O9" s="437"/>
      <c r="P9" s="52"/>
    </row>
    <row r="10" spans="1:16" ht="15.5" x14ac:dyDescent="0.35">
      <c r="A10" s="52"/>
      <c r="B10" s="52"/>
      <c r="C10" s="53"/>
      <c r="D10" s="53"/>
      <c r="E10" s="53"/>
      <c r="F10" s="53"/>
      <c r="G10" s="53"/>
      <c r="H10" s="53"/>
      <c r="I10" s="53"/>
      <c r="J10" s="53"/>
      <c r="K10" s="53"/>
      <c r="L10" s="53"/>
      <c r="M10" s="53"/>
      <c r="N10" s="53"/>
      <c r="O10" s="53"/>
      <c r="P10" s="52"/>
    </row>
    <row r="11" spans="1:16" ht="24" customHeight="1" x14ac:dyDescent="0.3">
      <c r="A11" s="52"/>
      <c r="B11" s="52"/>
      <c r="C11" s="445" t="s">
        <v>275</v>
      </c>
      <c r="D11" s="446"/>
      <c r="E11" s="446"/>
      <c r="F11" s="446"/>
      <c r="G11" s="446"/>
      <c r="H11" s="446"/>
      <c r="I11" s="446"/>
      <c r="J11" s="446"/>
      <c r="K11" s="446"/>
      <c r="L11" s="446"/>
      <c r="M11" s="446"/>
      <c r="N11" s="446"/>
      <c r="O11" s="447"/>
      <c r="P11" s="52"/>
    </row>
    <row r="12" spans="1:16" ht="15.5" x14ac:dyDescent="0.35">
      <c r="A12" s="52"/>
      <c r="B12" s="52"/>
      <c r="C12" s="141"/>
      <c r="D12" s="142"/>
      <c r="E12" s="142"/>
      <c r="F12" s="142"/>
      <c r="G12" s="142"/>
      <c r="H12" s="142"/>
      <c r="I12" s="142"/>
      <c r="J12" s="142"/>
      <c r="K12" s="142"/>
      <c r="L12" s="142"/>
      <c r="M12" s="142"/>
      <c r="N12" s="142"/>
      <c r="O12" s="143"/>
      <c r="P12" s="52"/>
    </row>
    <row r="13" spans="1:16" ht="15.5" x14ac:dyDescent="0.35">
      <c r="A13" s="52"/>
      <c r="B13" s="52"/>
      <c r="C13" s="108" t="s">
        <v>53</v>
      </c>
      <c r="D13" s="109"/>
      <c r="E13" s="109"/>
      <c r="F13" s="110"/>
      <c r="G13" s="110"/>
      <c r="H13" s="110"/>
      <c r="I13" s="110"/>
      <c r="J13" s="110"/>
      <c r="K13" s="110"/>
      <c r="L13" s="110"/>
      <c r="M13" s="110"/>
      <c r="N13" s="110"/>
      <c r="O13" s="111"/>
      <c r="P13" s="52"/>
    </row>
    <row r="14" spans="1:16" x14ac:dyDescent="0.3">
      <c r="A14" s="52"/>
      <c r="B14" s="52"/>
      <c r="C14" s="112"/>
      <c r="D14" s="110"/>
      <c r="E14" s="110"/>
      <c r="F14" s="110"/>
      <c r="G14" s="110"/>
      <c r="H14" s="110"/>
      <c r="I14" s="110"/>
      <c r="J14" s="110"/>
      <c r="K14" s="110"/>
      <c r="L14" s="110"/>
      <c r="M14" s="110"/>
      <c r="N14" s="110"/>
      <c r="O14" s="111"/>
      <c r="P14" s="52"/>
    </row>
    <row r="15" spans="1:16" ht="37" customHeight="1" x14ac:dyDescent="0.35">
      <c r="A15" s="52"/>
      <c r="B15" s="52"/>
      <c r="C15" s="448" t="s">
        <v>271</v>
      </c>
      <c r="D15" s="449"/>
      <c r="E15" s="449"/>
      <c r="F15" s="449"/>
      <c r="G15" s="449"/>
      <c r="H15" s="449"/>
      <c r="I15" s="449"/>
      <c r="J15" s="449"/>
      <c r="K15" s="449"/>
      <c r="L15" s="449"/>
      <c r="M15" s="449"/>
      <c r="N15" s="449"/>
      <c r="O15" s="450"/>
      <c r="P15" s="52"/>
    </row>
    <row r="16" spans="1:16" ht="15.5" x14ac:dyDescent="0.35">
      <c r="A16" s="52"/>
      <c r="B16" s="52"/>
      <c r="C16" s="108"/>
      <c r="D16" s="109"/>
      <c r="E16" s="109"/>
      <c r="F16" s="109"/>
      <c r="G16" s="110"/>
      <c r="H16" s="110"/>
      <c r="I16" s="110"/>
      <c r="J16" s="110"/>
      <c r="K16" s="110"/>
      <c r="L16" s="110"/>
      <c r="M16" s="110"/>
      <c r="N16" s="110"/>
      <c r="O16" s="111"/>
      <c r="P16" s="52"/>
    </row>
    <row r="17" spans="1:16" x14ac:dyDescent="0.3">
      <c r="A17" s="52"/>
      <c r="B17" s="52"/>
      <c r="C17" s="112"/>
      <c r="D17" s="110"/>
      <c r="E17" s="440" t="s">
        <v>272</v>
      </c>
      <c r="F17" s="440"/>
      <c r="G17" s="440"/>
      <c r="H17" s="440"/>
      <c r="I17" s="440"/>
      <c r="J17" s="440"/>
      <c r="K17" s="440"/>
      <c r="L17" s="440"/>
      <c r="M17" s="440"/>
      <c r="N17" s="440"/>
      <c r="O17" s="111"/>
      <c r="P17" s="52"/>
    </row>
    <row r="18" spans="1:16" ht="15.5" x14ac:dyDescent="0.35">
      <c r="A18" s="52"/>
      <c r="B18" s="52"/>
      <c r="C18" s="113"/>
      <c r="D18" s="114"/>
      <c r="E18" s="440"/>
      <c r="F18" s="440"/>
      <c r="G18" s="440"/>
      <c r="H18" s="440"/>
      <c r="I18" s="440"/>
      <c r="J18" s="440"/>
      <c r="K18" s="440"/>
      <c r="L18" s="440"/>
      <c r="M18" s="440"/>
      <c r="N18" s="440"/>
      <c r="O18" s="111"/>
      <c r="P18" s="52"/>
    </row>
    <row r="19" spans="1:16" ht="15.5" x14ac:dyDescent="0.35">
      <c r="A19" s="52"/>
      <c r="B19" s="52"/>
      <c r="C19" s="113"/>
      <c r="D19" s="114"/>
      <c r="E19" s="114"/>
      <c r="F19" s="114"/>
      <c r="G19" s="110"/>
      <c r="H19" s="110"/>
      <c r="I19" s="110"/>
      <c r="J19" s="110"/>
      <c r="K19" s="110"/>
      <c r="L19" s="110"/>
      <c r="M19" s="110"/>
      <c r="N19" s="110"/>
      <c r="O19" s="111"/>
      <c r="P19" s="52"/>
    </row>
    <row r="20" spans="1:16" ht="31" customHeight="1" x14ac:dyDescent="0.3">
      <c r="A20" s="52"/>
      <c r="B20" s="52"/>
      <c r="C20" s="112"/>
      <c r="D20" s="110"/>
      <c r="E20" s="443" t="s">
        <v>273</v>
      </c>
      <c r="F20" s="443"/>
      <c r="G20" s="443"/>
      <c r="H20" s="443"/>
      <c r="I20" s="443"/>
      <c r="J20" s="129"/>
      <c r="K20" s="130"/>
      <c r="L20" s="110"/>
      <c r="M20" s="110"/>
      <c r="N20" s="110"/>
      <c r="O20" s="111"/>
      <c r="P20" s="52"/>
    </row>
    <row r="21" spans="1:16" ht="15.5" x14ac:dyDescent="0.3">
      <c r="A21" s="52"/>
      <c r="B21" s="52"/>
      <c r="C21" s="112"/>
      <c r="D21" s="110"/>
      <c r="E21" s="115"/>
      <c r="F21" s="110"/>
      <c r="G21" s="110"/>
      <c r="H21" s="110"/>
      <c r="I21" s="110"/>
      <c r="J21" s="110"/>
      <c r="K21" s="110"/>
      <c r="L21" s="110"/>
      <c r="M21" s="110"/>
      <c r="N21" s="110"/>
      <c r="O21" s="111"/>
      <c r="P21" s="52"/>
    </row>
    <row r="22" spans="1:16" ht="31" customHeight="1" x14ac:dyDescent="0.3">
      <c r="A22" s="52"/>
      <c r="B22" s="52"/>
      <c r="C22" s="112"/>
      <c r="D22" s="110"/>
      <c r="E22" s="440" t="s">
        <v>274</v>
      </c>
      <c r="F22" s="440"/>
      <c r="G22" s="440"/>
      <c r="H22" s="440"/>
      <c r="I22" s="440"/>
      <c r="J22" s="55"/>
      <c r="K22" s="130"/>
      <c r="L22" s="55"/>
      <c r="M22" s="303"/>
      <c r="N22" s="55"/>
      <c r="O22" s="111"/>
      <c r="P22" s="52"/>
    </row>
    <row r="23" spans="1:16" ht="15.5" customHeight="1" x14ac:dyDescent="0.3">
      <c r="A23" s="52"/>
      <c r="B23" s="52"/>
      <c r="C23" s="112"/>
      <c r="D23" s="110"/>
      <c r="E23" s="137" t="s">
        <v>283</v>
      </c>
      <c r="F23" s="136"/>
      <c r="G23" s="136"/>
      <c r="H23" s="136"/>
      <c r="I23" s="136"/>
      <c r="J23" s="136"/>
      <c r="K23" s="136"/>
      <c r="L23" s="136"/>
      <c r="M23" s="303"/>
      <c r="N23" s="55"/>
      <c r="O23" s="111"/>
      <c r="P23" s="52"/>
    </row>
    <row r="24" spans="1:16" x14ac:dyDescent="0.3">
      <c r="A24" s="52"/>
      <c r="B24" s="52"/>
      <c r="C24" s="112"/>
      <c r="D24" s="110"/>
      <c r="E24" s="110"/>
      <c r="F24" s="110"/>
      <c r="G24" s="110"/>
      <c r="H24" s="110"/>
      <c r="I24" s="110"/>
      <c r="J24" s="110"/>
      <c r="K24" s="110"/>
      <c r="L24" s="110"/>
      <c r="M24" s="110"/>
      <c r="N24" s="110"/>
      <c r="O24" s="111"/>
      <c r="P24" s="52"/>
    </row>
    <row r="25" spans="1:16" ht="15.5" x14ac:dyDescent="0.35">
      <c r="A25" s="52"/>
      <c r="B25" s="52"/>
      <c r="C25" s="80"/>
      <c r="D25" s="134"/>
      <c r="E25" s="133" t="s">
        <v>279</v>
      </c>
      <c r="F25" s="133"/>
      <c r="G25" s="133"/>
      <c r="H25" s="134"/>
      <c r="I25" s="451" t="str">
        <f>IFERROR(K22/K20, "")</f>
        <v/>
      </c>
      <c r="J25" s="110"/>
      <c r="K25" s="110"/>
      <c r="L25" s="110"/>
      <c r="M25" s="110"/>
      <c r="N25" s="110"/>
      <c r="O25" s="111"/>
      <c r="P25" s="52"/>
    </row>
    <row r="26" spans="1:16" ht="15.5" x14ac:dyDescent="0.35">
      <c r="A26" s="52"/>
      <c r="B26" s="52"/>
      <c r="C26" s="132"/>
      <c r="D26" s="134"/>
      <c r="E26" s="135" t="s">
        <v>282</v>
      </c>
      <c r="F26" s="133"/>
      <c r="G26" s="133"/>
      <c r="H26" s="110"/>
      <c r="I26" s="452"/>
      <c r="J26" s="110"/>
      <c r="K26" s="110"/>
      <c r="L26" s="110"/>
      <c r="M26" s="110"/>
      <c r="N26" s="110"/>
      <c r="O26" s="111"/>
      <c r="P26" s="52"/>
    </row>
    <row r="27" spans="1:16" ht="15.5" x14ac:dyDescent="0.35">
      <c r="A27" s="52"/>
      <c r="B27" s="52"/>
      <c r="C27" s="113"/>
      <c r="D27" s="114"/>
      <c r="E27" s="114"/>
      <c r="F27" s="110"/>
      <c r="G27" s="110"/>
      <c r="H27" s="110"/>
      <c r="I27" s="110"/>
      <c r="J27" s="110"/>
      <c r="K27" s="110"/>
      <c r="L27" s="110"/>
      <c r="M27" s="110"/>
      <c r="N27" s="110"/>
      <c r="O27" s="111"/>
      <c r="P27" s="52"/>
    </row>
    <row r="28" spans="1:16" ht="15.5" x14ac:dyDescent="0.35">
      <c r="A28" s="52"/>
      <c r="B28" s="52"/>
      <c r="C28" s="108" t="s">
        <v>278</v>
      </c>
      <c r="D28" s="114"/>
      <c r="E28" s="114"/>
      <c r="F28" s="110"/>
      <c r="G28" s="110"/>
      <c r="H28" s="110"/>
      <c r="I28" s="110"/>
      <c r="J28" s="110"/>
      <c r="K28" s="110"/>
      <c r="L28" s="110"/>
      <c r="M28" s="110"/>
      <c r="N28" s="110"/>
      <c r="O28" s="111"/>
      <c r="P28" s="52"/>
    </row>
    <row r="29" spans="1:16" ht="15.5" x14ac:dyDescent="0.35">
      <c r="A29" s="52"/>
      <c r="B29" s="52"/>
      <c r="C29" s="113"/>
      <c r="D29" s="114"/>
      <c r="E29" s="114"/>
      <c r="F29" s="110"/>
      <c r="G29" s="110"/>
      <c r="H29" s="110"/>
      <c r="I29" s="110"/>
      <c r="J29" s="110"/>
      <c r="K29" s="110"/>
      <c r="L29" s="110"/>
      <c r="M29" s="110"/>
      <c r="N29" s="110"/>
      <c r="O29" s="111"/>
      <c r="P29" s="52"/>
    </row>
    <row r="30" spans="1:16" ht="15.5" x14ac:dyDescent="0.35">
      <c r="A30" s="52"/>
      <c r="B30" s="52"/>
      <c r="C30" s="113" t="s">
        <v>54</v>
      </c>
      <c r="D30" s="114"/>
      <c r="E30" s="110"/>
      <c r="F30" s="110"/>
      <c r="G30" s="110"/>
      <c r="H30" s="110"/>
      <c r="I30" s="110"/>
      <c r="J30" s="110"/>
      <c r="K30" s="110"/>
      <c r="L30" s="110"/>
      <c r="M30" s="110"/>
      <c r="N30" s="110"/>
      <c r="O30" s="111"/>
      <c r="P30" s="52"/>
    </row>
    <row r="31" spans="1:16" ht="15.5" x14ac:dyDescent="0.35">
      <c r="A31" s="52"/>
      <c r="B31" s="52"/>
      <c r="C31" s="113" t="s">
        <v>55</v>
      </c>
      <c r="D31" s="114"/>
      <c r="E31" s="110"/>
      <c r="F31" s="110"/>
      <c r="G31" s="110"/>
      <c r="H31" s="110"/>
      <c r="I31" s="110"/>
      <c r="J31" s="110"/>
      <c r="K31" s="110"/>
      <c r="L31" s="110"/>
      <c r="M31" s="110"/>
      <c r="N31" s="110"/>
      <c r="O31" s="111"/>
      <c r="P31" s="52"/>
    </row>
    <row r="32" spans="1:16" ht="15.5" x14ac:dyDescent="0.35">
      <c r="A32" s="52"/>
      <c r="B32" s="52"/>
      <c r="C32" s="113" t="s">
        <v>289</v>
      </c>
      <c r="D32" s="114"/>
      <c r="E32" s="110"/>
      <c r="F32" s="110"/>
      <c r="G32" s="110"/>
      <c r="H32" s="110"/>
      <c r="I32" s="110"/>
      <c r="J32" s="110"/>
      <c r="K32" s="110"/>
      <c r="L32" s="110"/>
      <c r="M32" s="110"/>
      <c r="N32" s="110"/>
      <c r="O32" s="111"/>
      <c r="P32" s="52"/>
    </row>
    <row r="33" spans="1:16" ht="15.5" x14ac:dyDescent="0.35">
      <c r="A33" s="52"/>
      <c r="B33" s="52"/>
      <c r="C33" s="113"/>
      <c r="D33" s="114"/>
      <c r="E33" s="110"/>
      <c r="F33" s="110"/>
      <c r="G33" s="110"/>
      <c r="H33" s="110"/>
      <c r="I33" s="110"/>
      <c r="J33" s="110"/>
      <c r="K33" s="110"/>
      <c r="L33" s="110"/>
      <c r="M33" s="110"/>
      <c r="N33" s="110"/>
      <c r="O33" s="111"/>
      <c r="P33" s="52"/>
    </row>
    <row r="34" spans="1:16" x14ac:dyDescent="0.3">
      <c r="A34" s="52"/>
      <c r="B34" s="52"/>
      <c r="C34" s="112"/>
      <c r="D34" s="110"/>
      <c r="E34" s="110"/>
      <c r="F34" s="110"/>
      <c r="G34" s="110"/>
      <c r="H34" s="110"/>
      <c r="I34" s="110"/>
      <c r="J34" s="110"/>
      <c r="K34" s="110"/>
      <c r="L34" s="110"/>
      <c r="M34" s="110"/>
      <c r="N34" s="110"/>
      <c r="O34" s="111"/>
      <c r="P34" s="52"/>
    </row>
    <row r="35" spans="1:16" ht="52" customHeight="1" x14ac:dyDescent="0.35">
      <c r="A35" s="52"/>
      <c r="B35" s="52"/>
      <c r="C35" s="112"/>
      <c r="D35" s="110"/>
      <c r="E35" s="440" t="s">
        <v>276</v>
      </c>
      <c r="F35" s="440"/>
      <c r="G35" s="440"/>
      <c r="H35" s="440"/>
      <c r="I35" s="440"/>
      <c r="J35" s="440"/>
      <c r="K35" s="440"/>
      <c r="L35" s="440"/>
      <c r="M35" s="440"/>
      <c r="N35" s="440"/>
      <c r="O35" s="116"/>
      <c r="P35" s="52"/>
    </row>
    <row r="36" spans="1:16" ht="15.5" x14ac:dyDescent="0.35">
      <c r="A36" s="52"/>
      <c r="B36" s="52"/>
      <c r="C36" s="117"/>
      <c r="D36" s="118"/>
      <c r="E36" s="118"/>
      <c r="F36" s="119"/>
      <c r="G36" s="119"/>
      <c r="H36" s="119"/>
      <c r="I36" s="119"/>
      <c r="J36" s="119"/>
      <c r="K36" s="119"/>
      <c r="L36" s="119"/>
      <c r="M36" s="119"/>
      <c r="N36" s="119"/>
      <c r="O36" s="116"/>
      <c r="P36" s="52"/>
    </row>
    <row r="37" spans="1:16" ht="31" customHeight="1" x14ac:dyDescent="0.35">
      <c r="A37" s="52"/>
      <c r="B37" s="52"/>
      <c r="C37" s="112"/>
      <c r="D37" s="110"/>
      <c r="E37" s="440" t="s">
        <v>280</v>
      </c>
      <c r="F37" s="440"/>
      <c r="G37" s="440"/>
      <c r="H37" s="440"/>
      <c r="I37" s="440"/>
      <c r="J37" s="55"/>
      <c r="K37" s="140" t="str">
        <f>I25</f>
        <v/>
      </c>
      <c r="L37" s="55"/>
      <c r="M37" s="55"/>
      <c r="N37" s="55"/>
      <c r="O37" s="116"/>
      <c r="P37" s="52"/>
    </row>
    <row r="38" spans="1:16" ht="15.5" x14ac:dyDescent="0.35">
      <c r="A38" s="52"/>
      <c r="B38" s="52"/>
      <c r="C38" s="113"/>
      <c r="D38" s="114"/>
      <c r="E38" s="131" t="s">
        <v>277</v>
      </c>
      <c r="F38" s="55"/>
      <c r="G38" s="55"/>
      <c r="H38" s="55"/>
      <c r="I38" s="55"/>
      <c r="J38" s="55"/>
      <c r="K38" s="55"/>
      <c r="L38" s="55"/>
      <c r="M38" s="55"/>
      <c r="N38" s="55"/>
      <c r="O38" s="116"/>
      <c r="P38" s="52"/>
    </row>
    <row r="39" spans="1:16" ht="15.5" x14ac:dyDescent="0.35">
      <c r="A39" s="52"/>
      <c r="B39" s="52"/>
      <c r="C39" s="113"/>
      <c r="D39" s="114"/>
      <c r="E39" s="114"/>
      <c r="F39" s="119"/>
      <c r="G39" s="119"/>
      <c r="H39" s="119"/>
      <c r="I39" s="119"/>
      <c r="J39" s="119"/>
      <c r="K39" s="119"/>
      <c r="L39" s="119"/>
      <c r="M39" s="119"/>
      <c r="N39" s="119"/>
      <c r="O39" s="116"/>
      <c r="P39" s="52"/>
    </row>
    <row r="40" spans="1:16" ht="31" customHeight="1" x14ac:dyDescent="0.35">
      <c r="A40" s="52"/>
      <c r="B40" s="52"/>
      <c r="C40" s="112"/>
      <c r="D40" s="110"/>
      <c r="E40" s="440" t="s">
        <v>281</v>
      </c>
      <c r="F40" s="440"/>
      <c r="G40" s="440"/>
      <c r="H40" s="440"/>
      <c r="I40" s="440"/>
      <c r="J40" s="55"/>
      <c r="K40" s="138"/>
      <c r="L40" s="55"/>
      <c r="M40" s="55"/>
      <c r="N40" s="55"/>
      <c r="O40" s="116"/>
      <c r="P40" s="52"/>
    </row>
    <row r="41" spans="1:16" ht="15.5" x14ac:dyDescent="0.35">
      <c r="A41" s="52"/>
      <c r="B41" s="52"/>
      <c r="C41" s="117"/>
      <c r="D41" s="118"/>
      <c r="E41" s="118"/>
      <c r="F41" s="119"/>
      <c r="G41" s="119"/>
      <c r="H41" s="119"/>
      <c r="I41" s="119"/>
      <c r="J41" s="119"/>
      <c r="K41" s="119"/>
      <c r="L41" s="119"/>
      <c r="M41" s="119"/>
      <c r="N41" s="119"/>
      <c r="O41" s="116"/>
      <c r="P41" s="52"/>
    </row>
    <row r="42" spans="1:16" ht="15.5" x14ac:dyDescent="0.35">
      <c r="A42" s="52"/>
      <c r="B42" s="52"/>
      <c r="C42" s="112"/>
      <c r="D42" s="110"/>
      <c r="E42" s="133" t="s">
        <v>284</v>
      </c>
      <c r="F42" s="139"/>
      <c r="G42" s="54"/>
      <c r="H42" s="453" t="str">
        <f>IFERROR(K37-K40, "")</f>
        <v/>
      </c>
      <c r="J42" s="55"/>
      <c r="K42" s="55"/>
      <c r="L42" s="55"/>
      <c r="M42" s="55"/>
      <c r="N42" s="55"/>
      <c r="O42" s="120"/>
      <c r="P42" s="52"/>
    </row>
    <row r="43" spans="1:16" ht="15.5" customHeight="1" x14ac:dyDescent="0.3">
      <c r="A43" s="52"/>
      <c r="B43" s="52"/>
      <c r="C43" s="112"/>
      <c r="D43" s="110"/>
      <c r="E43" s="145" t="s">
        <v>291</v>
      </c>
      <c r="F43" s="55"/>
      <c r="G43" s="55"/>
      <c r="H43" s="454"/>
      <c r="J43" s="55"/>
      <c r="K43" s="55"/>
      <c r="L43" s="55"/>
      <c r="M43" s="55"/>
      <c r="N43" s="55"/>
      <c r="O43" s="120"/>
      <c r="P43" s="52"/>
    </row>
    <row r="44" spans="1:16" ht="15.5" x14ac:dyDescent="0.35">
      <c r="A44" s="52"/>
      <c r="B44" s="52"/>
      <c r="C44" s="112"/>
      <c r="D44" s="110"/>
      <c r="E44" s="110"/>
      <c r="F44" s="114"/>
      <c r="G44" s="121"/>
      <c r="H44" s="121"/>
      <c r="I44" s="121"/>
      <c r="J44" s="121"/>
      <c r="K44" s="121"/>
      <c r="L44" s="121"/>
      <c r="M44" s="121"/>
      <c r="N44" s="121"/>
      <c r="O44" s="120"/>
      <c r="P44" s="52"/>
    </row>
    <row r="45" spans="1:16" ht="15.5" x14ac:dyDescent="0.3">
      <c r="A45" s="52"/>
      <c r="B45" s="52"/>
      <c r="C45" s="144" t="s">
        <v>286</v>
      </c>
      <c r="D45" s="122"/>
      <c r="E45" s="122"/>
      <c r="F45" s="122"/>
      <c r="G45" s="122"/>
      <c r="H45" s="122"/>
      <c r="I45" s="122"/>
      <c r="J45" s="122"/>
      <c r="K45" s="122"/>
      <c r="L45" s="122"/>
      <c r="M45" s="134"/>
      <c r="N45" s="134"/>
      <c r="O45" s="123"/>
      <c r="P45" s="52"/>
    </row>
    <row r="46" spans="1:16" ht="23" x14ac:dyDescent="0.5">
      <c r="A46" s="52"/>
      <c r="B46" s="52"/>
      <c r="C46" s="113" t="s">
        <v>285</v>
      </c>
      <c r="D46" s="110"/>
      <c r="E46" s="124"/>
      <c r="F46" s="124"/>
      <c r="G46" s="124"/>
      <c r="H46" s="124"/>
      <c r="I46" s="124"/>
      <c r="J46" s="124"/>
      <c r="K46" s="124"/>
      <c r="L46" s="124"/>
      <c r="M46" s="134"/>
      <c r="N46" s="134"/>
      <c r="O46" s="125"/>
      <c r="P46" s="52"/>
    </row>
    <row r="47" spans="1:16" ht="15" customHeight="1" x14ac:dyDescent="0.5">
      <c r="A47" s="52"/>
      <c r="B47" s="52"/>
      <c r="C47" s="113"/>
      <c r="D47" s="110"/>
      <c r="E47" s="124"/>
      <c r="F47" s="124"/>
      <c r="G47" s="124"/>
      <c r="H47" s="124"/>
      <c r="I47" s="124"/>
      <c r="J47" s="124"/>
      <c r="K47" s="124"/>
      <c r="L47" s="124"/>
      <c r="M47" s="134"/>
      <c r="N47" s="134"/>
      <c r="O47" s="125"/>
      <c r="P47" s="52"/>
    </row>
    <row r="48" spans="1:16" ht="15.5" x14ac:dyDescent="0.3">
      <c r="A48" s="52"/>
      <c r="B48" s="52"/>
      <c r="C48" s="439" t="s">
        <v>287</v>
      </c>
      <c r="D48" s="440"/>
      <c r="E48" s="440"/>
      <c r="F48" s="440"/>
      <c r="G48" s="440"/>
      <c r="H48" s="440"/>
      <c r="I48" s="440"/>
      <c r="J48" s="440"/>
      <c r="K48" s="440"/>
      <c r="L48" s="440"/>
      <c r="M48" s="440"/>
      <c r="N48" s="440"/>
      <c r="O48" s="441"/>
      <c r="P48" s="52"/>
    </row>
    <row r="49" spans="1:16" x14ac:dyDescent="0.3">
      <c r="A49" s="52"/>
      <c r="B49" s="52"/>
      <c r="C49" s="112"/>
      <c r="D49" s="110"/>
      <c r="E49" s="110"/>
      <c r="F49" s="110"/>
      <c r="G49" s="110"/>
      <c r="H49" s="110"/>
      <c r="I49" s="110"/>
      <c r="J49" s="110"/>
      <c r="K49" s="110"/>
      <c r="L49" s="110"/>
      <c r="M49" s="134"/>
      <c r="N49" s="134"/>
      <c r="O49" s="111"/>
      <c r="P49" s="52"/>
    </row>
    <row r="50" spans="1:16" ht="15.5" x14ac:dyDescent="0.3">
      <c r="A50" s="52"/>
      <c r="B50" s="52"/>
      <c r="C50" s="442" t="s">
        <v>288</v>
      </c>
      <c r="D50" s="443"/>
      <c r="E50" s="443"/>
      <c r="F50" s="443"/>
      <c r="G50" s="443"/>
      <c r="H50" s="443"/>
      <c r="I50" s="443"/>
      <c r="J50" s="443"/>
      <c r="K50" s="443"/>
      <c r="L50" s="443"/>
      <c r="M50" s="443"/>
      <c r="N50" s="443"/>
      <c r="O50" s="444"/>
      <c r="P50" s="52"/>
    </row>
    <row r="51" spans="1:16" x14ac:dyDescent="0.3">
      <c r="A51" s="52"/>
      <c r="B51" s="52"/>
      <c r="C51" s="112"/>
      <c r="D51" s="110"/>
      <c r="E51" s="110"/>
      <c r="F51" s="110"/>
      <c r="G51" s="110"/>
      <c r="H51" s="110"/>
      <c r="I51" s="110"/>
      <c r="J51" s="110"/>
      <c r="K51" s="110"/>
      <c r="L51" s="110"/>
      <c r="M51" s="134"/>
      <c r="N51" s="134"/>
      <c r="O51" s="111"/>
      <c r="P51" s="52"/>
    </row>
    <row r="52" spans="1:16" ht="15.5" x14ac:dyDescent="0.35">
      <c r="A52" s="52"/>
      <c r="B52" s="52"/>
      <c r="C52" s="113" t="s">
        <v>290</v>
      </c>
      <c r="D52" s="110"/>
      <c r="E52" s="110"/>
      <c r="F52" s="110"/>
      <c r="G52" s="110"/>
      <c r="H52" s="110"/>
      <c r="I52" s="110"/>
      <c r="J52" s="110"/>
      <c r="K52" s="110"/>
      <c r="L52" s="110"/>
      <c r="M52" s="134"/>
      <c r="N52" s="134"/>
      <c r="O52" s="111"/>
      <c r="P52" s="52"/>
    </row>
    <row r="53" spans="1:16" x14ac:dyDescent="0.3">
      <c r="A53" s="52"/>
      <c r="B53" s="52"/>
      <c r="C53" s="126"/>
      <c r="D53" s="127"/>
      <c r="E53" s="127"/>
      <c r="F53" s="127"/>
      <c r="G53" s="127"/>
      <c r="H53" s="127"/>
      <c r="I53" s="127"/>
      <c r="J53" s="127"/>
      <c r="K53" s="127"/>
      <c r="L53" s="127"/>
      <c r="M53" s="127"/>
      <c r="N53" s="127"/>
      <c r="O53" s="128"/>
      <c r="P53" s="52"/>
    </row>
    <row r="54" spans="1:16" x14ac:dyDescent="0.3">
      <c r="A54" s="52"/>
      <c r="B54" s="52"/>
      <c r="C54" s="52"/>
      <c r="D54" s="52"/>
      <c r="E54" s="52"/>
      <c r="F54" s="52"/>
      <c r="G54" s="52"/>
      <c r="H54" s="52"/>
      <c r="I54" s="52"/>
      <c r="J54" s="52"/>
      <c r="K54" s="52"/>
      <c r="L54" s="52"/>
      <c r="M54" s="52"/>
      <c r="N54" s="52"/>
      <c r="O54" s="52"/>
      <c r="P54" s="52"/>
    </row>
    <row r="55" spans="1:16" x14ac:dyDescent="0.3">
      <c r="A55" s="52"/>
      <c r="B55" s="52"/>
      <c r="C55" s="52"/>
      <c r="D55" s="52"/>
      <c r="E55" s="52"/>
      <c r="F55" s="52"/>
      <c r="G55" s="52"/>
      <c r="H55" s="52"/>
      <c r="I55" s="52"/>
      <c r="J55" s="52"/>
      <c r="K55" s="52"/>
      <c r="L55" s="52"/>
      <c r="M55" s="52"/>
      <c r="N55" s="52"/>
      <c r="O55" s="52"/>
      <c r="P55" s="52"/>
    </row>
  </sheetData>
  <mergeCells count="18">
    <mergeCell ref="C48:O48"/>
    <mergeCell ref="C50:O50"/>
    <mergeCell ref="C11:O11"/>
    <mergeCell ref="C15:O15"/>
    <mergeCell ref="E17:N18"/>
    <mergeCell ref="E20:I20"/>
    <mergeCell ref="M22:M23"/>
    <mergeCell ref="E22:I22"/>
    <mergeCell ref="E35:N35"/>
    <mergeCell ref="I25:I26"/>
    <mergeCell ref="E37:I37"/>
    <mergeCell ref="E40:I40"/>
    <mergeCell ref="H42:H43"/>
    <mergeCell ref="C3:O3"/>
    <mergeCell ref="C5:O5"/>
    <mergeCell ref="C6:O6"/>
    <mergeCell ref="C7:O7"/>
    <mergeCell ref="C9:O9"/>
  </mergeCells>
  <pageMargins left="0.7" right="0.7" top="0.75" bottom="0.75" header="0.3" footer="0.3"/>
  <pageSetup scale="79" fitToHeight="0" orientation="portrait"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D0E505-C7BA-44E0-B45F-31D77FD0F5EC}">
  <sheetPr>
    <tabColor theme="4"/>
    <pageSetUpPr fitToPage="1"/>
  </sheetPr>
  <dimension ref="B2:E17"/>
  <sheetViews>
    <sheetView showGridLines="0" zoomScale="85" zoomScaleNormal="85" workbookViewId="0">
      <selection activeCell="E17" sqref="E17"/>
    </sheetView>
  </sheetViews>
  <sheetFormatPr defaultColWidth="9.1640625" defaultRowHeight="15.5" x14ac:dyDescent="0.3"/>
  <cols>
    <col min="1" max="1" width="2.9140625" style="65" customWidth="1"/>
    <col min="2" max="2" width="34.6640625" style="65" customWidth="1"/>
    <col min="3" max="5" width="15.58203125" style="65" customWidth="1"/>
    <col min="6" max="16384" width="9.1640625" style="65"/>
  </cols>
  <sheetData>
    <row r="2" spans="2:5" ht="46.5" customHeight="1" x14ac:dyDescent="0.3">
      <c r="B2" s="458" t="s">
        <v>245</v>
      </c>
      <c r="C2" s="458"/>
      <c r="D2" s="458"/>
      <c r="E2" s="458"/>
    </row>
    <row r="3" spans="2:5" ht="18" customHeight="1" x14ac:dyDescent="0.3">
      <c r="B3" s="456" t="s">
        <v>267</v>
      </c>
      <c r="C3" s="456"/>
      <c r="D3" s="456"/>
      <c r="E3" s="456"/>
    </row>
    <row r="4" spans="2:5" x14ac:dyDescent="0.3">
      <c r="B4" s="75"/>
      <c r="C4" s="75"/>
      <c r="D4" s="75"/>
      <c r="E4" s="75"/>
    </row>
    <row r="5" spans="2:5" ht="73.5" customHeight="1" x14ac:dyDescent="0.3">
      <c r="B5" s="457" t="s">
        <v>268</v>
      </c>
      <c r="C5" s="457"/>
      <c r="D5" s="457"/>
      <c r="E5" s="457"/>
    </row>
    <row r="7" spans="2:5" x14ac:dyDescent="0.3">
      <c r="B7" s="455" t="s">
        <v>269</v>
      </c>
      <c r="C7" s="455"/>
      <c r="D7" s="455"/>
      <c r="E7" s="455"/>
    </row>
    <row r="8" spans="2:5" ht="47" customHeight="1" x14ac:dyDescent="0.3">
      <c r="B8" s="107" t="s">
        <v>246</v>
      </c>
      <c r="C8" s="107" t="s">
        <v>262</v>
      </c>
      <c r="D8" s="107" t="s">
        <v>263</v>
      </c>
      <c r="E8" s="107" t="s">
        <v>261</v>
      </c>
    </row>
    <row r="9" spans="2:5" ht="31" customHeight="1" x14ac:dyDescent="0.3">
      <c r="B9" s="68" t="s">
        <v>264</v>
      </c>
      <c r="C9" s="105"/>
      <c r="D9" s="105"/>
      <c r="E9" s="104" t="str">
        <f>IF(AND(C9&gt;0,D9&gt;0),AVERAGE(C9,D9),"N/A")</f>
        <v>N/A</v>
      </c>
    </row>
    <row r="10" spans="2:5" ht="31" customHeight="1" x14ac:dyDescent="0.3">
      <c r="B10" s="106" t="s">
        <v>266</v>
      </c>
      <c r="C10" s="105"/>
      <c r="D10" s="105"/>
      <c r="E10" s="104" t="str">
        <f>IF(AND(C10&gt;0,D10&gt;0),AVERAGE(C10,D10),"N/A")</f>
        <v>N/A</v>
      </c>
    </row>
    <row r="11" spans="2:5" ht="31" customHeight="1" x14ac:dyDescent="0.3">
      <c r="B11" s="68" t="s">
        <v>265</v>
      </c>
      <c r="C11" s="105"/>
      <c r="D11" s="105"/>
      <c r="E11" s="104" t="str">
        <f>IF(AND(C11&gt;0,D11&gt;0),AVERAGE(C11,D11),"N/A")</f>
        <v>N/A</v>
      </c>
    </row>
    <row r="13" spans="2:5" x14ac:dyDescent="0.3">
      <c r="B13" s="455" t="s">
        <v>270</v>
      </c>
      <c r="C13" s="455"/>
      <c r="D13" s="455"/>
      <c r="E13" s="455"/>
    </row>
    <row r="14" spans="2:5" ht="46.5" x14ac:dyDescent="0.3">
      <c r="B14" s="107" t="s">
        <v>242</v>
      </c>
      <c r="C14" s="107" t="s">
        <v>262</v>
      </c>
      <c r="D14" s="107" t="s">
        <v>263</v>
      </c>
      <c r="E14" s="107" t="s">
        <v>261</v>
      </c>
    </row>
    <row r="15" spans="2:5" ht="31" customHeight="1" x14ac:dyDescent="0.3">
      <c r="B15" s="68" t="s">
        <v>264</v>
      </c>
      <c r="C15" s="105"/>
      <c r="D15" s="105"/>
      <c r="E15" s="104" t="str">
        <f>IF(AND(C15&gt;0,D15&gt;0),AVERAGE(C15,D15),"N/A")</f>
        <v>N/A</v>
      </c>
    </row>
    <row r="16" spans="2:5" ht="31" customHeight="1" x14ac:dyDescent="0.3">
      <c r="B16" s="106" t="s">
        <v>266</v>
      </c>
      <c r="C16" s="105"/>
      <c r="D16" s="105"/>
      <c r="E16" s="104" t="str">
        <f>IF(AND(C16&gt;0,D16&gt;0),AVERAGE(C16,D16),"N/A")</f>
        <v>N/A</v>
      </c>
    </row>
    <row r="17" spans="2:5" ht="31" customHeight="1" x14ac:dyDescent="0.3">
      <c r="B17" s="68" t="s">
        <v>265</v>
      </c>
      <c r="C17" s="105"/>
      <c r="D17" s="105"/>
      <c r="E17" s="104" t="str">
        <f>IF(AND(C17&gt;0,D17&gt;0),AVERAGE(C17,D17),"N/A")</f>
        <v>N/A</v>
      </c>
    </row>
  </sheetData>
  <mergeCells count="5">
    <mergeCell ref="B7:E7"/>
    <mergeCell ref="B13:E13"/>
    <mergeCell ref="B3:E3"/>
    <mergeCell ref="B5:E5"/>
    <mergeCell ref="B2:E2"/>
  </mergeCells>
  <printOptions horizontalCentered="1"/>
  <pageMargins left="0.5" right="0.5" top="0.5" bottom="0.5" header="0.3" footer="0.3"/>
  <pageSetup scale="62"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46E522-BA91-4B35-A064-25F76792BC3B}">
  <sheetPr>
    <tabColor theme="9"/>
  </sheetPr>
  <dimension ref="B2:D7"/>
  <sheetViews>
    <sheetView showGridLines="0" workbookViewId="0">
      <selection activeCell="B15" sqref="B15"/>
    </sheetView>
  </sheetViews>
  <sheetFormatPr defaultRowHeight="14" x14ac:dyDescent="0.3"/>
  <cols>
    <col min="1" max="1" width="6.4140625" customWidth="1"/>
    <col min="2" max="2" width="53.83203125" bestFit="1" customWidth="1"/>
    <col min="3" max="3" width="11.33203125" customWidth="1"/>
  </cols>
  <sheetData>
    <row r="2" spans="2:4" ht="15" customHeight="1" x14ac:dyDescent="0.3">
      <c r="B2" s="459" t="s">
        <v>247</v>
      </c>
      <c r="C2" s="460"/>
      <c r="D2" s="461"/>
    </row>
    <row r="3" spans="2:4" x14ac:dyDescent="0.3">
      <c r="B3" s="76"/>
      <c r="C3" s="77"/>
      <c r="D3" s="78"/>
    </row>
    <row r="4" spans="2:4" x14ac:dyDescent="0.3">
      <c r="B4" s="81" t="s">
        <v>260</v>
      </c>
      <c r="C4" s="82"/>
      <c r="D4" s="79"/>
    </row>
    <row r="5" spans="2:4" x14ac:dyDescent="0.3">
      <c r="B5" s="80"/>
      <c r="D5" s="79"/>
    </row>
    <row r="6" spans="2:4" x14ac:dyDescent="0.3">
      <c r="B6" s="81" t="s">
        <v>248</v>
      </c>
      <c r="C6" s="83">
        <f>IF(C4&gt;=0.757,4,IF(C4&gt;=0.723,3,0))</f>
        <v>0</v>
      </c>
      <c r="D6" s="79"/>
    </row>
    <row r="7" spans="2:4" x14ac:dyDescent="0.3">
      <c r="B7" s="84"/>
      <c r="C7" s="85"/>
      <c r="D7" s="86"/>
    </row>
  </sheetData>
  <mergeCells count="1">
    <mergeCell ref="B2:D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1E0EC0-2706-498B-B700-5ECBD0B2D708}">
  <sheetPr>
    <tabColor theme="9"/>
    <pageSetUpPr fitToPage="1"/>
  </sheetPr>
  <dimension ref="B2:M31"/>
  <sheetViews>
    <sheetView showGridLines="0" zoomScale="70" zoomScaleNormal="70" workbookViewId="0">
      <selection activeCell="B44" sqref="B44"/>
    </sheetView>
  </sheetViews>
  <sheetFormatPr defaultColWidth="9.1640625" defaultRowHeight="15.5" x14ac:dyDescent="0.3"/>
  <cols>
    <col min="1" max="1" width="9.1640625" style="65"/>
    <col min="2" max="2" width="71.6640625" style="65" customWidth="1"/>
    <col min="3" max="3" width="10.6640625" style="65" customWidth="1"/>
    <col min="4" max="4" width="14.25" style="65" customWidth="1"/>
    <col min="5" max="5" width="8.5" style="65" customWidth="1"/>
    <col min="6" max="6" width="2.75" style="65" customWidth="1"/>
    <col min="7" max="7" width="14.25" style="65" customWidth="1"/>
    <col min="8" max="8" width="8.5" style="65" customWidth="1"/>
    <col min="9" max="9" width="12.25" style="65" customWidth="1"/>
    <col min="10" max="16384" width="9.1640625" style="65"/>
  </cols>
  <sheetData>
    <row r="2" spans="2:13" x14ac:dyDescent="0.35">
      <c r="B2" s="462" t="s">
        <v>49</v>
      </c>
      <c r="C2" s="462"/>
      <c r="D2" s="462"/>
      <c r="E2" s="462"/>
      <c r="F2" s="462"/>
      <c r="G2" s="462"/>
      <c r="H2" s="462"/>
      <c r="I2" s="462"/>
      <c r="J2" s="462"/>
      <c r="K2" s="462"/>
      <c r="L2" s="87"/>
      <c r="M2" s="87"/>
    </row>
    <row r="3" spans="2:13" x14ac:dyDescent="0.35">
      <c r="B3" s="88"/>
      <c r="C3" s="88"/>
      <c r="D3" s="88"/>
      <c r="E3" s="88"/>
      <c r="F3" s="88"/>
      <c r="G3" s="88"/>
      <c r="H3" s="88"/>
      <c r="I3" s="88"/>
      <c r="J3" s="88"/>
      <c r="K3" s="88"/>
      <c r="L3" s="88"/>
      <c r="M3" s="88"/>
    </row>
    <row r="4" spans="2:13" ht="18" x14ac:dyDescent="0.3">
      <c r="B4" s="463" t="s">
        <v>78</v>
      </c>
      <c r="C4" s="464"/>
      <c r="D4" s="464"/>
      <c r="E4" s="464"/>
      <c r="F4" s="464"/>
      <c r="G4" s="464"/>
      <c r="H4" s="464"/>
      <c r="I4" s="464"/>
      <c r="J4" s="464"/>
      <c r="K4" s="465"/>
    </row>
    <row r="5" spans="2:13" x14ac:dyDescent="0.3">
      <c r="B5" s="89"/>
      <c r="C5" s="90"/>
      <c r="D5" s="90"/>
      <c r="K5" s="91"/>
    </row>
    <row r="6" spans="2:13" ht="16" thickBot="1" x14ac:dyDescent="0.35">
      <c r="B6" s="92"/>
      <c r="D6" s="93" t="s">
        <v>255</v>
      </c>
      <c r="G6" s="93" t="s">
        <v>256</v>
      </c>
      <c r="I6" s="93" t="s">
        <v>79</v>
      </c>
      <c r="K6" s="91"/>
    </row>
    <row r="7" spans="2:13" ht="16" thickBot="1" x14ac:dyDescent="0.35">
      <c r="B7" s="92" t="s">
        <v>80</v>
      </c>
      <c r="D7" s="94"/>
      <c r="G7" s="94"/>
      <c r="I7" s="65" t="s">
        <v>81</v>
      </c>
      <c r="K7" s="91"/>
    </row>
    <row r="8" spans="2:13" ht="16" thickBot="1" x14ac:dyDescent="0.35">
      <c r="B8" s="92"/>
      <c r="D8" s="90"/>
      <c r="G8" s="90"/>
      <c r="K8" s="91"/>
    </row>
    <row r="9" spans="2:13" ht="16" thickBot="1" x14ac:dyDescent="0.35">
      <c r="B9" s="92" t="s">
        <v>249</v>
      </c>
      <c r="D9" s="94"/>
      <c r="G9" s="94"/>
      <c r="K9" s="91"/>
    </row>
    <row r="10" spans="2:13" ht="16" thickBot="1" x14ac:dyDescent="0.35">
      <c r="B10" s="92"/>
      <c r="D10" s="90"/>
      <c r="G10" s="90"/>
      <c r="K10" s="91"/>
    </row>
    <row r="11" spans="2:13" ht="16" thickBot="1" x14ac:dyDescent="0.35">
      <c r="B11" s="92" t="s">
        <v>259</v>
      </c>
      <c r="D11" s="94"/>
      <c r="G11" s="94"/>
      <c r="K11" s="91"/>
    </row>
    <row r="12" spans="2:13" ht="16" thickBot="1" x14ac:dyDescent="0.35">
      <c r="B12" s="92"/>
      <c r="D12" s="90"/>
      <c r="G12" s="90"/>
      <c r="K12" s="91"/>
    </row>
    <row r="13" spans="2:13" ht="16" thickBot="1" x14ac:dyDescent="0.35">
      <c r="B13" s="92" t="s">
        <v>82</v>
      </c>
      <c r="D13" s="94"/>
      <c r="E13" s="65" t="str">
        <f>IF(D13&gt;D11, "Invalid", "OK")</f>
        <v>OK</v>
      </c>
      <c r="G13" s="94"/>
      <c r="H13" s="65" t="str">
        <f>IF(G13&gt;G11, "Invalid", "OK")</f>
        <v>OK</v>
      </c>
      <c r="K13" s="91"/>
    </row>
    <row r="14" spans="2:13" x14ac:dyDescent="0.3">
      <c r="B14" s="92"/>
      <c r="K14" s="91"/>
    </row>
    <row r="15" spans="2:13" x14ac:dyDescent="0.3">
      <c r="B15" s="92"/>
      <c r="K15" s="91"/>
    </row>
    <row r="16" spans="2:13" ht="16" thickBot="1" x14ac:dyDescent="0.35">
      <c r="B16" s="92"/>
      <c r="C16" s="95" t="s">
        <v>250</v>
      </c>
      <c r="D16" s="102">
        <f>(D7+D7-D9+D11)/2</f>
        <v>0</v>
      </c>
      <c r="G16" s="102">
        <f>(G7+G7-G9+G11)/2</f>
        <v>0</v>
      </c>
      <c r="I16" s="97">
        <f>IFERROR((G16-D16)/D16, 0)</f>
        <v>0</v>
      </c>
      <c r="K16" s="91"/>
    </row>
    <row r="17" spans="2:11" ht="16" thickTop="1" x14ac:dyDescent="0.3">
      <c r="B17" s="92"/>
      <c r="D17" s="98"/>
      <c r="G17" s="98"/>
      <c r="I17" s="97"/>
      <c r="K17" s="91"/>
    </row>
    <row r="18" spans="2:11" ht="16" thickBot="1" x14ac:dyDescent="0.35">
      <c r="B18" s="92"/>
      <c r="C18" s="95" t="s">
        <v>83</v>
      </c>
      <c r="D18" s="96">
        <f>IFERROR(D11/D16, 0)</f>
        <v>0</v>
      </c>
      <c r="G18" s="96">
        <f>IFERROR(G11/G16, 0)</f>
        <v>0</v>
      </c>
      <c r="I18" s="97">
        <f>IFERROR((G18-D18)/D18, 0)</f>
        <v>0</v>
      </c>
      <c r="K18" s="91"/>
    </row>
    <row r="19" spans="2:11" ht="16" thickTop="1" x14ac:dyDescent="0.3">
      <c r="B19" s="92"/>
      <c r="D19" s="98"/>
      <c r="G19" s="98"/>
      <c r="I19" s="97"/>
      <c r="K19" s="91"/>
    </row>
    <row r="20" spans="2:11" ht="16" thickBot="1" x14ac:dyDescent="0.35">
      <c r="B20" s="92"/>
      <c r="C20" s="95" t="s">
        <v>251</v>
      </c>
      <c r="D20" s="96">
        <f>IFERROR(D13/D11, 0)</f>
        <v>0</v>
      </c>
      <c r="G20" s="96">
        <f>IFERROR(G13/G11, 0)</f>
        <v>0</v>
      </c>
      <c r="I20" s="97">
        <f>IFERROR((G20-D20)/D20, 0)</f>
        <v>0</v>
      </c>
      <c r="K20" s="91"/>
    </row>
    <row r="21" spans="2:11" ht="16" thickTop="1" x14ac:dyDescent="0.3">
      <c r="B21" s="92"/>
      <c r="K21" s="91"/>
    </row>
    <row r="22" spans="2:11" x14ac:dyDescent="0.3">
      <c r="B22" s="103" t="s">
        <v>257</v>
      </c>
      <c r="K22" s="91"/>
    </row>
    <row r="23" spans="2:11" x14ac:dyDescent="0.3">
      <c r="B23" s="92"/>
      <c r="K23" s="91"/>
    </row>
    <row r="24" spans="2:11" x14ac:dyDescent="0.3">
      <c r="B24" s="92" t="s">
        <v>258</v>
      </c>
      <c r="K24" s="91"/>
    </row>
    <row r="25" spans="2:11" x14ac:dyDescent="0.3">
      <c r="B25" s="92"/>
      <c r="K25" s="91"/>
    </row>
    <row r="26" spans="2:11" ht="31.5" customHeight="1" x14ac:dyDescent="0.3">
      <c r="B26" s="466" t="s">
        <v>252</v>
      </c>
      <c r="C26" s="468"/>
      <c r="D26" s="468"/>
      <c r="E26" s="468"/>
      <c r="F26" s="468"/>
      <c r="G26" s="468"/>
      <c r="H26" s="468"/>
      <c r="I26" s="468"/>
      <c r="J26" s="468"/>
      <c r="K26" s="467"/>
    </row>
    <row r="27" spans="2:11" x14ac:dyDescent="0.3">
      <c r="B27" s="92"/>
      <c r="K27" s="91"/>
    </row>
    <row r="28" spans="2:11" x14ac:dyDescent="0.3">
      <c r="B28" s="92" t="s">
        <v>253</v>
      </c>
      <c r="K28" s="91"/>
    </row>
    <row r="29" spans="2:11" x14ac:dyDescent="0.3">
      <c r="B29" s="92"/>
      <c r="K29" s="91"/>
    </row>
    <row r="30" spans="2:11" ht="54.5" customHeight="1" x14ac:dyDescent="0.3">
      <c r="B30" s="466" t="s">
        <v>254</v>
      </c>
      <c r="C30" s="434"/>
      <c r="D30" s="434"/>
      <c r="E30" s="434"/>
      <c r="F30" s="434"/>
      <c r="G30" s="434"/>
      <c r="H30" s="434"/>
      <c r="I30" s="434"/>
      <c r="J30" s="434"/>
      <c r="K30" s="467"/>
    </row>
    <row r="31" spans="2:11" x14ac:dyDescent="0.35">
      <c r="B31" s="99"/>
      <c r="C31" s="100"/>
      <c r="D31" s="100"/>
      <c r="E31" s="100"/>
      <c r="F31" s="100"/>
      <c r="G31" s="100"/>
      <c r="H31" s="100"/>
      <c r="I31" s="100"/>
      <c r="J31" s="100"/>
      <c r="K31" s="101"/>
    </row>
  </sheetData>
  <mergeCells count="4">
    <mergeCell ref="B2:K2"/>
    <mergeCell ref="B4:K4"/>
    <mergeCell ref="B30:K30"/>
    <mergeCell ref="B26:K26"/>
  </mergeCells>
  <printOptions horizontalCentered="1"/>
  <pageMargins left="0.5" right="0.5" top="0.5" bottom="0.5" header="0.3" footer="0.3"/>
  <pageSetup scale="8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2A383D07DCF1A4A9B22D7FC098ADAD1" ma:contentTypeVersion="14" ma:contentTypeDescription="Create a new document." ma:contentTypeScope="" ma:versionID="e51afbd7e8092029e98cf9ca324b7c74">
  <xsd:schema xmlns:xsd="http://www.w3.org/2001/XMLSchema" xmlns:xs="http://www.w3.org/2001/XMLSchema" xmlns:p="http://schemas.microsoft.com/office/2006/metadata/properties" xmlns:ns2="88bf42df-5a11-40b7-843f-dde3ea0d9320" xmlns:ns3="205bb03d-a2a2-49e0-822d-095c7bd4e585" xmlns:ns4="9755b1d7-a9b7-4be3-8953-f0f9bbbba515" targetNamespace="http://schemas.microsoft.com/office/2006/metadata/properties" ma:root="true" ma:fieldsID="1859ba39dc5f2f363023c3c8998f4318" ns2:_="" ns3:_="" ns4:_="">
    <xsd:import namespace="88bf42df-5a11-40b7-843f-dde3ea0d9320"/>
    <xsd:import namespace="205bb03d-a2a2-49e0-822d-095c7bd4e585"/>
    <xsd:import namespace="9755b1d7-a9b7-4be3-8953-f0f9bbbba515"/>
    <xsd:element name="properties">
      <xsd:complexType>
        <xsd:sequence>
          <xsd:element name="documentManagement">
            <xsd:complexType>
              <xsd:all>
                <xsd:element ref="ns3:SharedWithUsers" minOccurs="0"/>
                <xsd:element ref="ns3:SharingHintHash" minOccurs="0"/>
                <xsd:element ref="ns4:SharedWithDetails" minOccurs="0"/>
                <xsd:element ref="ns4:LastSharedByUser" minOccurs="0"/>
                <xsd:element ref="ns4:LastSharedByTime" minOccurs="0"/>
                <xsd:element ref="ns2:MediaServiceMetadata" minOccurs="0"/>
                <xsd:element ref="ns2:MediaServiceFastMetadata" minOccurs="0"/>
                <xsd:element ref="ns2:MediaServiceDateTake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bf42df-5a11-40b7-843f-dde3ea0d9320" elementFormDefault="qualified">
    <xsd:import namespace="http://schemas.microsoft.com/office/2006/documentManagement/types"/>
    <xsd:import namespace="http://schemas.microsoft.com/office/infopath/2007/PartnerControls"/>
    <xsd:element name="MediaServiceMetadata" ma:index="16" nillable="true" ma:displayName="MediaServiceMetadata" ma:description="" ma:hidden="true" ma:internalName="MediaServiceMetadata" ma:readOnly="true">
      <xsd:simpleType>
        <xsd:restriction base="dms:Note"/>
      </xsd:simpleType>
    </xsd:element>
    <xsd:element name="MediaServiceFastMetadata" ma:index="17" nillable="true" ma:displayName="MediaServiceFastMetadata" ma:description="" ma:hidden="true" ma:internalName="MediaServiceFastMetadata" ma:readOnly="true">
      <xsd:simpleType>
        <xsd:restriction base="dms:Note"/>
      </xsd:simpleType>
    </xsd:element>
    <xsd:element name="MediaServiceDateTaken" ma:index="18" nillable="true" ma:displayName="MediaServiceDateTaken" ma:description="" ma:hidden="true" ma:internalName="MediaServiceDateTaken" ma:readOnly="true">
      <xsd:simpleType>
        <xsd:restriction base="dms:Text"/>
      </xsd:simpleType>
    </xsd:element>
    <xsd:element name="MediaServiceAutoTags" ma:index="19" nillable="true" ma:displayName="MediaServiceAutoTags" ma:internalName="MediaServiceAutoTag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05bb03d-a2a2-49e0-822d-095c7bd4e585"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2" nillable="true" ma:displayName="Sharing Hint Hash"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755b1d7-a9b7-4be3-8953-f0f9bbbba515" elementFormDefault="qualified">
    <xsd:import namespace="http://schemas.microsoft.com/office/2006/documentManagement/types"/>
    <xsd:import namespace="http://schemas.microsoft.com/office/infopath/2007/PartnerControls"/>
    <xsd:element name="SharedWithDetails" ma:index="13" nillable="true" ma:displayName="Shared With Details" ma:internalName="SharedWithDetails" ma:readOnly="true">
      <xsd:simpleType>
        <xsd:restriction base="dms:Note">
          <xsd:maxLength value="255"/>
        </xsd:restriction>
      </xsd:simpleType>
    </xsd:element>
    <xsd:element name="LastSharedByUser" ma:index="14" nillable="true" ma:displayName="Last Shared By User" ma:description="" ma:internalName="LastSharedByUser" ma:readOnly="true">
      <xsd:simpleType>
        <xsd:restriction base="dms:Note">
          <xsd:maxLength value="255"/>
        </xsd:restriction>
      </xsd:simpleType>
    </xsd:element>
    <xsd:element name="LastSharedByTime" ma:index="15" nillable="true" ma:displayName="Last Shared By Time" ma:description=""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D2BC19E-7A1F-42F7-B7F4-3031AFE64282}">
  <ds:schemaRefs>
    <ds:schemaRef ds:uri="http://schemas.microsoft.com/sharepoint/v3/contenttype/forms"/>
  </ds:schemaRefs>
</ds:datastoreItem>
</file>

<file path=customXml/itemProps2.xml><?xml version="1.0" encoding="utf-8"?>
<ds:datastoreItem xmlns:ds="http://schemas.openxmlformats.org/officeDocument/2006/customXml" ds:itemID="{A3C0A195-157A-4AF2-812C-3DD4B6FBEA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8bf42df-5a11-40b7-843f-dde3ea0d9320"/>
    <ds:schemaRef ds:uri="205bb03d-a2a2-49e0-822d-095c7bd4e585"/>
    <ds:schemaRef ds:uri="9755b1d7-a9b7-4be3-8953-f0f9bbbba51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8F42443-A27C-4331-B9B5-A7AD9AC37ADB}">
  <ds:schemaRefs>
    <ds:schemaRef ds:uri="88bf42df-5a11-40b7-843f-dde3ea0d9320"/>
    <ds:schemaRef ds:uri="http://purl.org/dc/terms/"/>
    <ds:schemaRef ds:uri="205bb03d-a2a2-49e0-822d-095c7bd4e58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schemas.microsoft.com/office/2006/metadata/properties"/>
    <ds:schemaRef ds:uri="9755b1d7-a9b7-4be3-8953-f0f9bbbba515"/>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P4P Application</vt:lpstr>
      <vt:lpstr>Appendices</vt:lpstr>
      <vt:lpstr>QM Calculation Tool</vt:lpstr>
      <vt:lpstr>Staff Retention Calculation</vt:lpstr>
      <vt:lpstr>Antibiotics QM Calculation Tool</vt:lpstr>
      <vt:lpstr>Medicaid Occupancy Tool</vt:lpstr>
      <vt:lpstr>Nursing Staff Turnover Calc.</vt:lpstr>
      <vt:lpstr>'Antibiotics QM Calculation Tool'!Print_Area</vt:lpstr>
      <vt:lpstr>Appendices!Print_Area</vt:lpstr>
      <vt:lpstr>'QM Calculation Tool'!Print_Area</vt:lpstr>
      <vt:lpstr>'Staff Retention Calculation'!Print_Area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Josh Fant</dc:creator>
  <cp:lastModifiedBy>Corradino, Zachary</cp:lastModifiedBy>
  <cp:revision/>
  <cp:lastPrinted>2019-08-01T21:10:34Z</cp:lastPrinted>
  <dcterms:created xsi:type="dcterms:W3CDTF">2015-04-17T13:39:15Z</dcterms:created>
  <dcterms:modified xsi:type="dcterms:W3CDTF">2021-06-08T17:50:54Z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0x010100F2A383D07DCF1A4A9B22D7FC098ADAD1</vt:lpwstr>
  </property>
</Properties>
</file>