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1-22\10 April 2022\"/>
    </mc:Choice>
  </mc:AlternateContent>
  <xr:revisionPtr revIDLastSave="0" documentId="13_ncr:1_{FCA3A57F-0E31-4184-9F1C-5CF3AF27BCD0}" xr6:coauthVersionLast="46" xr6:coauthVersionMax="46" xr10:uidLastSave="{00000000-0000-0000-0000-000000000000}"/>
  <bookViews>
    <workbookView xWindow="-120" yWindow="-120" windowWidth="29040" windowHeight="176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County'!$B$2:$P$45,'ACC RAE County'!$B$47:$P$93</definedName>
    <definedName name="_xlnm.Print_Area" localSheetId="7">'BH by RAE'!$A$1:$K$41</definedName>
    <definedName name="_xlnm.Print_Area" localSheetId="6">'BH Expend'!$A$1:$D$21</definedName>
    <definedName name="_xlnm.Print_Area" localSheetId="4">'Caseload by Program'!$A$1:$Q$44,'Caseload by Program'!$A$59:$Q$121</definedName>
    <definedName name="_xlnm.Print_Area" localSheetId="9">'CBHP Caseload'!$B$1:$J$181</definedName>
    <definedName name="_xlnm.Print_Area" localSheetId="8">'CBHP Expend'!$A$1:$F$20</definedName>
    <definedName name="_xlnm.Print_Area" localSheetId="10">'DiDD Expend and Caseload'!$A$1:$Q$37</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Caseload'!$B$1:$R$185</definedName>
    <definedName name="_xlnm.Print_Area" localSheetId="12">'MMA Expend and Caseload'!$A$1:$C$22</definedName>
    <definedName name="_xlnm.Print_Area" localSheetId="11">'OAP Expend and Caseload'!$A$1:$C$35</definedName>
    <definedName name="_xlnm.Print_Area" localSheetId="1">'Premiums Approp'!$B$3:$C$12</definedName>
    <definedName name="_xlnm.Print_Area" localSheetId="0">'Premiums Expend'!$A$1:$O$65</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6" i="15" l="1"/>
  <c r="J166" i="15"/>
  <c r="F167" i="15"/>
  <c r="J167" i="15"/>
  <c r="F165" i="15"/>
  <c r="J165" i="15"/>
  <c r="F164" i="15" l="1"/>
  <c r="J164" i="15"/>
  <c r="J163" i="15" l="1"/>
  <c r="F163" i="15"/>
  <c r="J162" i="15" l="1"/>
  <c r="F162" i="15"/>
  <c r="O33" i="24" l="1"/>
  <c r="F161" i="15" l="1"/>
  <c r="J161" i="15"/>
  <c r="F160" i="15"/>
  <c r="J160" i="15"/>
  <c r="D18" i="24" l="1"/>
  <c r="E18" i="24"/>
  <c r="F18" i="24"/>
  <c r="G18" i="24"/>
  <c r="H18" i="24"/>
  <c r="I18" i="24"/>
  <c r="J18" i="24"/>
  <c r="K18" i="24"/>
  <c r="L18" i="24"/>
  <c r="M18" i="24"/>
  <c r="N18" i="24"/>
  <c r="C18" i="24"/>
  <c r="H172" i="15"/>
  <c r="D172" i="15"/>
  <c r="C158" i="15"/>
  <c r="I172" i="15"/>
  <c r="G172" i="15"/>
  <c r="E172" i="15"/>
  <c r="C172" i="15"/>
  <c r="E158" i="15" l="1"/>
  <c r="F158" i="15"/>
  <c r="I158" i="15"/>
  <c r="H158" i="15"/>
  <c r="F159" i="15"/>
  <c r="F172" i="15" s="1"/>
  <c r="G158" i="15"/>
  <c r="J158" i="15"/>
  <c r="J159" i="15"/>
  <c r="J172" i="15" s="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J15" i="32" l="1"/>
  <c r="E15" i="32" l="1"/>
  <c r="D15" i="32"/>
  <c r="I15" i="32"/>
  <c r="K15" i="32"/>
  <c r="H15" i="32"/>
  <c r="C15" i="32"/>
  <c r="F15" i="32"/>
  <c r="G15" i="32"/>
  <c r="B15" i="32" l="1"/>
  <c r="B17" i="32" s="1"/>
  <c r="J35" i="32" l="1"/>
  <c r="P87" i="27" l="1"/>
  <c r="P78" i="27"/>
  <c r="P62" i="27"/>
  <c r="P54" i="27"/>
  <c r="P80" i="27"/>
  <c r="P71" i="27"/>
  <c r="P64" i="27"/>
  <c r="P56" i="27"/>
  <c r="P86" i="27"/>
  <c r="P76" i="27"/>
  <c r="P61" i="27"/>
  <c r="P53" i="27"/>
  <c r="P43" i="27"/>
  <c r="P34" i="27"/>
  <c r="P83" i="27"/>
  <c r="P73" i="27"/>
  <c r="P66" i="27"/>
  <c r="P58" i="27"/>
  <c r="P50" i="27"/>
  <c r="P40" i="27"/>
  <c r="P31" i="27"/>
  <c r="P85" i="27"/>
  <c r="P75" i="27"/>
  <c r="P69" i="27"/>
  <c r="P60" i="27"/>
  <c r="P52" i="27"/>
  <c r="P42" i="27"/>
  <c r="P33" i="27"/>
  <c r="P84" i="27"/>
  <c r="P41" i="27"/>
  <c r="P30" i="27"/>
  <c r="P29" i="27"/>
  <c r="P18" i="27"/>
  <c r="P10" i="27"/>
  <c r="P81" i="27"/>
  <c r="P44" i="27"/>
  <c r="P23" i="27"/>
  <c r="P15" i="27"/>
  <c r="P7" i="27"/>
  <c r="P79" i="27"/>
  <c r="P47" i="27"/>
  <c r="P32" i="27"/>
  <c r="P20" i="27"/>
  <c r="P12" i="27"/>
  <c r="P4" i="27"/>
  <c r="P19" i="27"/>
  <c r="P59" i="27"/>
  <c r="P35" i="27"/>
  <c r="P17" i="27"/>
  <c r="P9" i="27"/>
  <c r="P26" i="27"/>
  <c r="P57" i="27"/>
  <c r="P49" i="27"/>
  <c r="P48" i="27"/>
  <c r="P36" i="27"/>
  <c r="P22" i="27"/>
  <c r="P14" i="27"/>
  <c r="P6" i="27"/>
  <c r="P68" i="27"/>
  <c r="P55" i="27"/>
  <c r="P74" i="27"/>
  <c r="P65" i="27"/>
  <c r="P51" i="27"/>
  <c r="P38" i="27"/>
  <c r="P37" i="27"/>
  <c r="P28" i="27"/>
  <c r="P25" i="27"/>
  <c r="P16" i="27"/>
  <c r="P8" i="27"/>
  <c r="P72" i="27"/>
  <c r="P21" i="27"/>
  <c r="P24" i="27"/>
  <c r="P5" i="27"/>
  <c r="P11" i="27"/>
  <c r="P63" i="27"/>
  <c r="P13" i="27"/>
  <c r="P70" i="27" l="1"/>
  <c r="P39" i="27"/>
  <c r="P82" i="27"/>
  <c r="P67" i="27"/>
  <c r="P88" i="27"/>
  <c r="P77" i="27"/>
  <c r="P27" i="27"/>
  <c r="P45" i="27"/>
  <c r="P90" i="27" l="1"/>
  <c r="E35" i="32" l="1"/>
  <c r="D35" i="32" l="1"/>
  <c r="C35" i="32"/>
  <c r="F35" i="32" l="1"/>
  <c r="G35" i="32" l="1"/>
  <c r="H35" i="32" l="1"/>
  <c r="I35" i="32" l="1"/>
  <c r="B35" i="32" l="1"/>
  <c r="K35" i="32" l="1"/>
</calcChain>
</file>

<file path=xl/sharedStrings.xml><?xml version="1.0" encoding="utf-8"?>
<sst xmlns="http://schemas.openxmlformats.org/spreadsheetml/2006/main" count="693" uniqueCount="375">
  <si>
    <t>TOTAL</t>
  </si>
  <si>
    <t>Breast &amp; Cervical Cancer Program</t>
  </si>
  <si>
    <t>Foster Care</t>
  </si>
  <si>
    <t>Children Dental Expenditures</t>
  </si>
  <si>
    <t>Notes:</t>
  </si>
  <si>
    <t>HMO Average</t>
  </si>
  <si>
    <t>PCPP Average</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</si>
  <si>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</si>
  <si>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</si>
  <si>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</si>
  <si>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</si>
  <si>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</si>
  <si>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</si>
  <si>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</si>
  <si>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</si>
  <si>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</si>
  <si>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</si>
  <si>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</si>
  <si>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</si>
  <si>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</si>
  <si>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</si>
  <si>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</si>
  <si>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PIHP Average</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</si>
  <si>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</si>
  <si>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</si>
  <si>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</si>
  <si>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</si>
  <si>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</si>
  <si>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</si>
  <si>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</si>
  <si>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</si>
  <si>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</si>
  <si>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</si>
  <si>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</si>
  <si>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</si>
  <si>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</si>
  <si>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</si>
  <si>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</si>
  <si>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</si>
  <si>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</si>
  <si>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</si>
  <si>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</si>
  <si>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</si>
  <si>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</si>
  <si>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</si>
  <si>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</si>
  <si>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</si>
  <si>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</si>
  <si>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</si>
  <si>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r>
      <t>MEDICAID CASELOAD WITHOUT RETROACTIVITY</t>
    </r>
    <r>
      <rPr>
        <b/>
        <vertAlign val="superscript"/>
        <sz val="12"/>
        <rFont val="Times New Roman"/>
        <family val="1"/>
      </rPr>
      <t>1</t>
    </r>
  </si>
  <si>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</si>
  <si>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</si>
  <si>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</si>
  <si>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</si>
  <si>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</si>
  <si>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</si>
  <si>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</si>
  <si>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</si>
  <si>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</si>
  <si>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</si>
  <si>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</si>
  <si>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</si>
  <si>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</si>
  <si>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</si>
  <si>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</si>
  <si>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</si>
  <si>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</si>
  <si>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</si>
  <si>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</si>
  <si>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</si>
  <si>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</si>
  <si>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</si>
  <si>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</si>
  <si>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</si>
  <si>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</si>
  <si>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</si>
  <si>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</si>
  <si>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</si>
  <si>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</si>
  <si>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</si>
  <si>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</si>
  <si>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</si>
  <si>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</si>
  <si>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</si>
  <si>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</si>
  <si>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</si>
  <si>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</si>
  <si>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</si>
  <si>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</si>
  <si>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</si>
  <si>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</si>
  <si>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</si>
  <si>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</si>
  <si>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</si>
  <si>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</si>
  <si>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</si>
  <si>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</si>
  <si>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</si>
  <si>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</si>
  <si>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</si>
  <si>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</si>
  <si>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</si>
  <si>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</si>
  <si>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</si>
  <si>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</si>
  <si>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</si>
  <si>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</si>
  <si>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</si>
  <si>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</si>
  <si>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</si>
  <si>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</si>
  <si>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</si>
  <si>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</si>
  <si>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</si>
  <si>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</si>
  <si>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t>Accountable Care Collaborative Caseload by Regional Accountable Entity (RAE) and County of Residence</t>
  </si>
  <si>
    <r>
      <t>HCBS - DD Authorizations</t>
    </r>
    <r>
      <rPr>
        <vertAlign val="superscript"/>
        <sz val="12"/>
        <rFont val="Times New Roman"/>
        <family val="1"/>
      </rPr>
      <t>(6)</t>
    </r>
  </si>
  <si>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</si>
  <si>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</si>
  <si>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</si>
  <si>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</si>
  <si>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</si>
  <si>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</si>
  <si>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</si>
  <si>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</si>
  <si>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</si>
  <si>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</si>
  <si>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</si>
  <si>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</si>
  <si>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</si>
  <si>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</si>
  <si>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</si>
  <si>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</si>
  <si>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</si>
  <si>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</si>
  <si>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</si>
  <si>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</si>
  <si>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</si>
  <si>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</si>
  <si>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</si>
  <si>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</si>
  <si>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3)  Year-to-Date Totals are calculated as the sum of monthly expenditures and the average of monthly caseload.</t>
  </si>
  <si>
    <t xml:space="preserve"> </t>
  </si>
  <si>
    <r>
      <t>Denver Health Managed Care</t>
    </r>
    <r>
      <rPr>
        <b/>
        <vertAlign val="superscript"/>
        <sz val="12"/>
        <rFont val="Times New Roman"/>
        <family val="1"/>
      </rPr>
      <t>(3)</t>
    </r>
  </si>
  <si>
    <r>
      <t>Denver Health Managed Care</t>
    </r>
    <r>
      <rPr>
        <vertAlign val="superscript"/>
        <sz val="12"/>
        <rFont val="Times New Roman"/>
        <family val="1"/>
      </rPr>
      <t>4</t>
    </r>
  </si>
  <si>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until January 1,2020, as these are ACC initiatives under ACC Phase II.</t>
  </si>
  <si>
    <t>(3) Previously members in Denver Health Managed Care Plan were attributed to RAE 5, Colorado Access. Per HB 19-1285, starting January 1, 2020 members within Denver Health Managed Care are attributed to the Denver Health Managed Care Plan.</t>
  </si>
  <si>
    <t>4)Previously members Denver Health Managed Care Plan were attributed to RAE 5, Colorado Access. Per HB 19-1285, starting January 1, 2020 members within Denver Health Managed Care are attributed to the Denver Health Managed Care Plan.</t>
  </si>
  <si>
    <r>
      <t>Denver Health Managed Care</t>
    </r>
    <r>
      <rPr>
        <vertAlign val="superscript"/>
        <sz val="12"/>
        <rFont val="Times New Roman"/>
        <family val="1"/>
      </rPr>
      <t>2</t>
    </r>
  </si>
  <si>
    <r>
      <t>Colorado Access 
(RAE 5)</t>
    </r>
    <r>
      <rPr>
        <vertAlign val="superscript"/>
        <sz val="12"/>
        <rFont val="Times New Roman"/>
        <family val="1"/>
      </rPr>
      <t>2</t>
    </r>
  </si>
  <si>
    <t xml:space="preserve">2)Previously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</si>
  <si>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Physician and Clinic Services</t>
  </si>
  <si>
    <t>Other</t>
  </si>
  <si>
    <t>FY 2020-21 Division for Intellectual and Developmental Disabilities (DIDD) Waiver and State Only Program Caseload Per Month</t>
  </si>
  <si>
    <t>FY 2020-21 Division for Intellectual and Developmental Disabilities (DIDD) Waiver and State Only Program Expenditure Per Month</t>
  </si>
  <si>
    <t xml:space="preserve">2)  Medicare Modernization Act State Contribution Payments lag by two months.  As a result, current month expenditures are related to the caseload from the month two months prior from the current month. </t>
  </si>
  <si>
    <r>
      <t>Other Supplemental Payments</t>
    </r>
    <r>
      <rPr>
        <vertAlign val="superscript"/>
        <sz val="12"/>
        <rFont val="Times New Roman"/>
        <family val="1"/>
      </rPr>
      <t>(2)</t>
    </r>
  </si>
  <si>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</si>
  <si>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</si>
  <si>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</si>
  <si>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</si>
  <si>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</si>
  <si>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</si>
  <si>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FY 2021-22 Total YTD</t>
  </si>
  <si>
    <t>FY 2021-22</t>
  </si>
  <si>
    <t>FY 2021-22 Appropriation</t>
  </si>
  <si>
    <t>FY 2021-22 Supplemental Payments by Service Category</t>
  </si>
  <si>
    <t>FY 2021-22 Medicaid Behavioral Health Community Programs Expenditures</t>
  </si>
  <si>
    <t>FY 2021-22 Medicaid Community Behavioral Health Program Expenditures by Regional Accountable Entity</t>
  </si>
  <si>
    <t>FY 2021-22 Medicaid Community Behavioral Health Program Caseload by Regional Accountable Entity</t>
  </si>
  <si>
    <t>FY 2021-22 Children's Basic Health Plan Expenditures</t>
  </si>
  <si>
    <t>FY 2021-22 Actuals</t>
  </si>
  <si>
    <t>FY 2021-22 Average YTD</t>
  </si>
  <si>
    <t>FY 2021-22 Authorized Maximum Enrollment</t>
  </si>
  <si>
    <t>FY 2021-22  YTD</t>
  </si>
  <si>
    <t>Percent of FY 2021-22 Appropriation Spent</t>
  </si>
  <si>
    <t>FY 2021-22 Medicare Modernization Act State Contribution Payment Expenditures and Caseload</t>
  </si>
  <si>
    <t>FY 2021-22 Old Age Pension State Medical Program Expenditures and Caseload</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</si>
  <si>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</si>
  <si>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N/A</t>
  </si>
  <si>
    <t>Number of New Applications for Intermediate Care Faciltiies (ICF)</t>
  </si>
  <si>
    <t>Prenatal Dental Expenditures</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</si>
  <si>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</si>
  <si>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</si>
  <si>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</si>
  <si>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</si>
  <si>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</si>
  <si>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</si>
  <si>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</si>
  <si>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</si>
  <si>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</si>
  <si>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</si>
  <si>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</si>
  <si>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</si>
  <si>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</si>
  <si>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</si>
  <si>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</si>
  <si>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</si>
  <si>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</si>
  <si>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</si>
  <si>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</si>
  <si>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</si>
  <si>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</si>
  <si>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</si>
  <si>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</si>
  <si>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</si>
  <si>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</si>
  <si>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</si>
  <si>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</si>
  <si>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</si>
  <si>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</si>
  <si>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</si>
  <si>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</si>
  <si>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</si>
  <si>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</si>
  <si>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</si>
  <si>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</si>
  <si>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</si>
  <si>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</si>
  <si>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</si>
  <si>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</si>
  <si>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</si>
  <si>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</si>
  <si>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</si>
  <si>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</si>
  <si>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</si>
  <si>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</si>
  <si>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</si>
  <si>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</si>
  <si>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</si>
  <si>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</si>
  <si>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</si>
  <si>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</si>
  <si>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</si>
  <si>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</si>
  <si>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</si>
  <si>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</si>
  <si>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</si>
  <si>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Number of Weeks in Month</t>
  </si>
  <si>
    <t>SB 21-205 FY 2021-22 Long Bill</t>
  </si>
  <si>
    <t>HB 21-1206 Medicaid Transportation Services</t>
  </si>
  <si>
    <t>HB 21-1275 Medicaid Reimbursement for Services by Pharmacist</t>
  </si>
  <si>
    <t>SB 21-137 Behavioral Health Recovery Act</t>
  </si>
  <si>
    <t>SB 21-211 Adult Dental Benefit</t>
  </si>
  <si>
    <t>SB 21-213 Use of Increase Medicaid Match</t>
  </si>
  <si>
    <t>HB 22-1173 Supplemental Bill</t>
  </si>
  <si>
    <t>FY 2021-22 Appropriation YTD</t>
  </si>
  <si>
    <t>FY 2021-22 YTD Expenditures</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</si>
  <si>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</si>
  <si>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</si>
  <si>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</si>
  <si>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</si>
  <si>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</si>
  <si>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</si>
  <si>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</si>
  <si>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</si>
  <si>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</si>
  <si>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Total Supplemental Payments</t>
  </si>
  <si>
    <t>FY 2019-20 Actuals</t>
  </si>
  <si>
    <t>FY 2020-21 Actuals</t>
  </si>
  <si>
    <t>FY 2021-22 Year-to-Date Average</t>
  </si>
  <si>
    <t>FY 2021-22 Year-to-Date Appropriation</t>
  </si>
  <si>
    <t>Monthly Growth</t>
  </si>
  <si>
    <t>Monthly Growth Rate</t>
  </si>
  <si>
    <t>Over-the-year Growth</t>
  </si>
  <si>
    <t>Over-the-year Growth Rate</t>
  </si>
  <si>
    <t>FY 2021-22 Year-to-Date AVERAGE</t>
  </si>
  <si>
    <t>FY 2021-22 Average Monthly Enrollment</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</si>
  <si>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</si>
  <si>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</si>
  <si>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</si>
  <si>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</si>
  <si>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</si>
  <si>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</si>
  <si>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</si>
  <si>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</si>
  <si>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</si>
  <si>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</si>
  <si>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</si>
  <si>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</si>
  <si>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</si>
  <si>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</si>
  <si>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</si>
  <si>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</si>
  <si>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</si>
  <si>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</si>
  <si>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</si>
  <si>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</si>
  <si>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</si>
  <si>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</si>
  <si>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</si>
  <si>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</si>
  <si>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</si>
  <si>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</si>
  <si>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</si>
  <si>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</si>
  <si>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</si>
  <si>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</si>
  <si>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</si>
  <si>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</si>
  <si>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</si>
  <si>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</si>
  <si>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</si>
  <si>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</si>
  <si>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</si>
  <si>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</si>
  <si>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</si>
  <si>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</si>
  <si>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</si>
  <si>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</si>
  <si>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</si>
  <si>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</si>
  <si>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</si>
  <si>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</si>
  <si>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</si>
  <si>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</si>
  <si>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</si>
  <si>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</si>
  <si>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</si>
  <si>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</si>
  <si>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</si>
  <si>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</si>
  <si>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</si>
  <si>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</si>
  <si>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</si>
  <si>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</si>
  <si>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</si>
  <si>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</si>
  <si>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</si>
  <si>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</si>
  <si>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</si>
  <si>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</si>
  <si>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</si>
  <si>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</si>
  <si>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</si>
  <si>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</si>
  <si>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</si>
  <si>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</si>
  <si>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</si>
  <si>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</si>
  <si>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</si>
  <si>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</si>
  <si>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</si>
  <si>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</si>
  <si>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</si>
  <si>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</si>
  <si>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</si>
  <si>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</si>
  <si>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</si>
  <si>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</si>
  <si>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</si>
  <si>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</si>
  <si>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</si>
  <si>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</si>
  <si>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</si>
  <si>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</si>
  <si>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</si>
  <si>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</si>
  <si>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</si>
  <si>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</si>
  <si>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</si>
  <si>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</si>
  <si>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&lt;30</t>
  </si>
  <si>
    <t>Reserved Capacity Authorizations</t>
  </si>
  <si>
    <t>State Only Supported Living Services</t>
  </si>
  <si>
    <t>Family Support Services Program</t>
  </si>
  <si>
    <t>Case Management</t>
  </si>
  <si>
    <t>State Only Programs Subtotal</t>
  </si>
  <si>
    <t>Expenditure Per Week</t>
  </si>
  <si>
    <t>State Only Case Management</t>
  </si>
  <si>
    <t>Total Year-to-Date</t>
  </si>
  <si>
    <t>NA</t>
  </si>
  <si>
    <t>2) FY 2021-22 Year-to-Date Appropriation includes SB 21-205 and HB 22-1173 (Department of Health Care Policy &amp; Financing Supplemental Bill)</t>
  </si>
  <si>
    <t>1)  FY 2021-22 Year-to-Date Appropriation includes SB 21-205 and HB 22-1173 (Department of Health Care Policy &amp; Financing Supplemental Bill)</t>
  </si>
  <si>
    <t>4) FY 2021-22 Year-to-Date Appropriation includes SB 21-205 and HB 22-1173 (Department of Health Care Policy &amp; Financing Supplemental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</si>
</sst>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quot;$&quot;##,##0_-;\(&quot;$&quot;##,##0\);\-_;"/>
    <numFmt numFmtId="177" formatCode="[$-409]mmmm\-yy;@"/>
    <numFmt numFmtId="178" formatCode="[=0]&quot;-&quot;;[&lt;100]&quot;&lt;100&quot;"/>
  </numFmts>
  <fonts count="9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2" fillId="0" borderId="0"/>
    <xf numFmtId="0" fontId="33" fillId="7" borderId="0"/>
    <xf numFmtId="0" fontId="34" fillId="0" borderId="0"/>
    <xf numFmtId="0" fontId="35" fillId="7" borderId="0"/>
    <xf numFmtId="0" fontId="33" fillId="7" borderId="0"/>
    <xf numFmtId="0" fontId="36" fillId="0" borderId="0"/>
    <xf numFmtId="0" fontId="36"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2" fillId="0" borderId="0"/>
    <xf numFmtId="0" fontId="34" fillId="0" borderId="0"/>
    <xf numFmtId="0" fontId="35" fillId="7" borderId="0"/>
    <xf numFmtId="0" fontId="37" fillId="0" borderId="0" applyNumberFormat="0" applyFill="0" applyBorder="0" applyAlignment="0" applyProtection="0"/>
    <xf numFmtId="0" fontId="38" fillId="0" borderId="109" applyNumberFormat="0" applyFill="0" applyAlignment="0" applyProtection="0"/>
    <xf numFmtId="0" fontId="38" fillId="0" borderId="0" applyNumberFormat="0" applyFill="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110" applyNumberFormat="0" applyAlignment="0" applyProtection="0"/>
    <xf numFmtId="0" fontId="43" fillId="12" borderId="111" applyNumberFormat="0" applyAlignment="0" applyProtection="0"/>
    <xf numFmtId="0" fontId="44" fillId="12" borderId="110" applyNumberFormat="0" applyAlignment="0" applyProtection="0"/>
    <xf numFmtId="0" fontId="45" fillId="0" borderId="112" applyNumberFormat="0" applyFill="0" applyAlignment="0" applyProtection="0"/>
    <xf numFmtId="0" fontId="46" fillId="13" borderId="1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9"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0" fillId="0" borderId="116" applyNumberFormat="0" applyFill="0" applyAlignment="0" applyProtection="0"/>
    <xf numFmtId="0" fontId="51" fillId="0" borderId="117" applyNumberFormat="0" applyFill="0" applyAlignment="0" applyProtection="0"/>
    <xf numFmtId="0" fontId="7" fillId="0" borderId="0"/>
    <xf numFmtId="0" fontId="7" fillId="14" borderId="114" applyNumberFormat="0" applyFont="0" applyAlignment="0" applyProtection="0"/>
    <xf numFmtId="0" fontId="52" fillId="0" borderId="118" applyNumberFormat="0" applyFill="0" applyAlignment="0" applyProtection="0"/>
    <xf numFmtId="0" fontId="7" fillId="0" borderId="0"/>
    <xf numFmtId="0" fontId="7" fillId="0" borderId="0"/>
    <xf numFmtId="0" fontId="53" fillId="0" borderId="0"/>
    <xf numFmtId="0" fontId="53" fillId="0" borderId="0"/>
    <xf numFmtId="0" fontId="54" fillId="0" borderId="0"/>
    <xf numFmtId="0" fontId="54" fillId="0" borderId="0"/>
    <xf numFmtId="0" fontId="54" fillId="0" borderId="0"/>
    <xf numFmtId="0" fontId="6" fillId="0" borderId="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2" borderId="0" applyNumberFormat="0" applyBorder="0" applyAlignment="0" applyProtection="0"/>
    <xf numFmtId="0" fontId="55" fillId="45" borderId="0" applyNumberFormat="0" applyBorder="0" applyAlignment="0" applyProtection="0"/>
    <xf numFmtId="0" fontId="55" fillId="48" borderId="0" applyNumberFormat="0" applyBorder="0" applyAlignment="0" applyProtection="0"/>
    <xf numFmtId="0" fontId="56" fillId="49"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6" borderId="0" applyNumberFormat="0" applyBorder="0" applyAlignment="0" applyProtection="0"/>
    <xf numFmtId="0" fontId="57" fillId="40" borderId="0" applyNumberFormat="0" applyBorder="0" applyAlignment="0" applyProtection="0"/>
    <xf numFmtId="0" fontId="58" fillId="57" borderId="119" applyNumberFormat="0" applyAlignment="0" applyProtection="0"/>
    <xf numFmtId="0" fontId="59" fillId="58" borderId="120" applyNumberFormat="0" applyAlignment="0" applyProtection="0"/>
    <xf numFmtId="0" fontId="58" fillId="57" borderId="141" applyNumberFormat="0" applyAlignment="0" applyProtection="0"/>
    <xf numFmtId="44" fontId="14"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62" fillId="0" borderId="121" applyNumberFormat="0" applyFill="0" applyAlignment="0" applyProtection="0"/>
    <xf numFmtId="0" fontId="63" fillId="0" borderId="122" applyNumberFormat="0" applyFill="0" applyAlignment="0" applyProtection="0"/>
    <xf numFmtId="0" fontId="64" fillId="0" borderId="123" applyNumberFormat="0" applyFill="0" applyAlignment="0" applyProtection="0"/>
    <xf numFmtId="0" fontId="64" fillId="0" borderId="0" applyNumberFormat="0" applyFill="0" applyBorder="0" applyAlignment="0" applyProtection="0"/>
    <xf numFmtId="0" fontId="65" fillId="44" borderId="119" applyNumberFormat="0" applyAlignment="0" applyProtection="0"/>
    <xf numFmtId="0" fontId="66" fillId="0" borderId="124" applyNumberFormat="0" applyFill="0" applyAlignment="0" applyProtection="0"/>
    <xf numFmtId="0" fontId="67" fillId="59" borderId="0" applyNumberFormat="0" applyBorder="0" applyAlignment="0" applyProtection="0"/>
    <xf numFmtId="0" fontId="7" fillId="0" borderId="0"/>
    <xf numFmtId="0" fontId="14" fillId="0" borderId="0"/>
    <xf numFmtId="0" fontId="7" fillId="0" borderId="0"/>
    <xf numFmtId="0" fontId="16" fillId="60" borderId="125" applyNumberFormat="0" applyFont="0" applyAlignment="0" applyProtection="0"/>
    <xf numFmtId="0" fontId="68" fillId="57" borderId="126" applyNumberFormat="0" applyAlignment="0" applyProtection="0"/>
    <xf numFmtId="9" fontId="14" fillId="0" borderId="0" applyFont="0" applyFill="0" applyBorder="0" applyAlignment="0" applyProtection="0"/>
    <xf numFmtId="0" fontId="69" fillId="0" borderId="0" applyNumberFormat="0" applyFill="0" applyBorder="0" applyAlignment="0" applyProtection="0"/>
    <xf numFmtId="0" fontId="70" fillId="0" borderId="127" applyNumberFormat="0" applyFill="0" applyAlignment="0" applyProtection="0"/>
    <xf numFmtId="0" fontId="71" fillId="0" borderId="0" applyNumberFormat="0" applyFill="0" applyBorder="0" applyAlignment="0" applyProtection="0"/>
    <xf numFmtId="0" fontId="6" fillId="0" borderId="0"/>
    <xf numFmtId="0" fontId="81" fillId="44" borderId="176"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6"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5" fillId="57" borderId="164" applyNumberFormat="0" applyAlignment="0" applyProtection="0"/>
    <xf numFmtId="0" fontId="58" fillId="57" borderId="183"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4" fillId="0" borderId="0" applyFont="0" applyFill="0" applyBorder="0" applyAlignment="0" applyProtection="0"/>
    <xf numFmtId="10" fontId="54"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9"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0" fontId="76" fillId="58" borderId="120"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4" fillId="57" borderId="167"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5"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8"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169">
      <alignment horizontal="left" vertical="center"/>
    </xf>
    <xf numFmtId="0" fontId="81" fillId="44" borderId="164"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81" fillId="44" borderId="176" applyNumberFormat="0" applyAlignment="0" applyProtection="0"/>
    <xf numFmtId="0" fontId="14" fillId="60" borderId="166"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4" fillId="57" borderId="16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75" fillId="57" borderId="183"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9" fillId="0" borderId="177"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5"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83"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5"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4"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4"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6" fillId="9" borderId="0" applyNumberFormat="0" applyBorder="0" applyAlignment="0" applyProtection="0"/>
    <xf numFmtId="0" fontId="87"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8" fillId="57" borderId="129" applyNumberFormat="0" applyAlignment="0" applyProtection="0"/>
    <xf numFmtId="0" fontId="59" fillId="58" borderId="120" applyNumberFormat="0" applyAlignment="0" applyProtection="0"/>
    <xf numFmtId="0" fontId="65" fillId="44" borderId="129" applyNumberFormat="0" applyAlignment="0" applyProtection="0"/>
    <xf numFmtId="0" fontId="7" fillId="0" borderId="0"/>
    <xf numFmtId="0" fontId="16" fillId="60" borderId="130" applyNumberFormat="0" applyFont="0" applyAlignment="0" applyProtection="0"/>
    <xf numFmtId="0" fontId="68" fillId="57" borderId="131" applyNumberFormat="0" applyAlignment="0" applyProtection="0"/>
    <xf numFmtId="0" fontId="70" fillId="0" borderId="132"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0" fontId="75" fillId="57" borderId="129"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0" fontId="17" fillId="0" borderId="133">
      <alignment horizontal="left" vertical="center"/>
    </xf>
    <xf numFmtId="10" fontId="16" fillId="3" borderId="134" applyNumberFormat="0" applyBorder="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81" fillId="44" borderId="12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14" fillId="60" borderId="130" applyNumberFormat="0" applyFon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0" fontId="84" fillId="57" borderId="131"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35" applyNumberFormat="0" applyAlignment="0" applyProtection="0"/>
    <xf numFmtId="0" fontId="16"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81" fillId="44" borderId="135" applyNumberFormat="0" applyAlignment="0" applyProtection="0"/>
    <xf numFmtId="0" fontId="82" fillId="0" borderId="124" applyNumberFormat="0" applyFill="0" applyAlignment="0" applyProtection="0"/>
    <xf numFmtId="0" fontId="17" fillId="0" borderId="139">
      <alignment horizontal="left" vertical="center"/>
    </xf>
    <xf numFmtId="0" fontId="58"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65" fillId="44" borderId="135" applyNumberFormat="0" applyAlignment="0" applyProtection="0"/>
    <xf numFmtId="0" fontId="66"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10" fontId="16" fillId="3" borderId="134" applyNumberFormat="0" applyBorder="0" applyAlignment="0" applyProtection="0"/>
    <xf numFmtId="0" fontId="70" fillId="0" borderId="138" applyNumberFormat="0" applyFill="0" applyAlignment="0" applyProtection="0"/>
    <xf numFmtId="0" fontId="6" fillId="0" borderId="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6" fillId="0" borderId="0"/>
    <xf numFmtId="0" fontId="75" fillId="57" borderId="135" applyNumberFormat="0" applyAlignment="0" applyProtection="0"/>
    <xf numFmtId="0" fontId="6" fillId="0" borderId="0"/>
    <xf numFmtId="10" fontId="6" fillId="0" borderId="0" applyFont="0" applyFill="0" applyBorder="0" applyAlignment="0" applyProtection="0"/>
    <xf numFmtId="0" fontId="14" fillId="60" borderId="136" applyNumberFormat="0" applyFont="0" applyAlignment="0" applyProtection="0"/>
    <xf numFmtId="0" fontId="81" fillId="44" borderId="135" applyNumberForma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75" fillId="57" borderId="135" applyNumberFormat="0" applyAlignment="0" applyProtection="0"/>
    <xf numFmtId="0" fontId="17" fillId="0" borderId="2">
      <alignment horizontal="left" vertical="center"/>
    </xf>
    <xf numFmtId="0" fontId="70" fillId="0" borderId="138" applyNumberFormat="0" applyFill="0" applyAlignment="0" applyProtection="0"/>
    <xf numFmtId="0" fontId="68" fillId="57" borderId="137" applyNumberFormat="0" applyAlignment="0" applyProtection="0"/>
    <xf numFmtId="0" fontId="65" fillId="44" borderId="135" applyNumberFormat="0" applyAlignment="0" applyProtection="0"/>
    <xf numFmtId="0" fontId="58"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81" fillId="44"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16" fillId="60" borderId="136" applyNumberFormat="0" applyFont="0" applyAlignment="0" applyProtection="0"/>
    <xf numFmtId="0" fontId="65" fillId="44" borderId="135" applyNumberFormat="0" applyAlignment="0" applyProtection="0"/>
    <xf numFmtId="0" fontId="58" fillId="57" borderId="135" applyNumberFormat="0" applyAlignment="0" applyProtection="0"/>
    <xf numFmtId="0" fontId="68" fillId="57" borderId="126" applyNumberFormat="0" applyAlignment="0" applyProtection="0"/>
    <xf numFmtId="0" fontId="17" fillId="0" borderId="2">
      <alignment horizontal="left" vertical="center"/>
    </xf>
    <xf numFmtId="0" fontId="16" fillId="60" borderId="136" applyNumberFormat="0" applyFont="0" applyAlignment="0" applyProtection="0"/>
    <xf numFmtId="0" fontId="68"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28">
      <alignment horizontal="left" vertical="center"/>
    </xf>
    <xf numFmtId="0" fontId="17" fillId="0" borderId="128">
      <alignment horizontal="left" vertical="center"/>
    </xf>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19" applyNumberFormat="0" applyAlignment="0" applyProtection="0"/>
    <xf numFmtId="0" fontId="65" fillId="44" borderId="119" applyNumberFormat="0" applyAlignment="0" applyProtection="0"/>
    <xf numFmtId="0" fontId="79" fillId="0" borderId="123"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84" fillId="57" borderId="137" applyNumberFormat="0" applyAlignment="0" applyProtection="0"/>
    <xf numFmtId="0" fontId="14" fillId="60" borderId="136" applyNumberFormat="0" applyFont="0" applyAlignment="0" applyProtection="0"/>
    <xf numFmtId="0" fontId="58" fillId="57" borderId="135" applyNumberFormat="0" applyAlignment="0" applyProtection="0"/>
    <xf numFmtId="0" fontId="65"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5" fillId="57" borderId="119"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2">
      <alignment horizontal="left" vertical="center"/>
    </xf>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39">
      <alignment horizontal="left" vertical="center"/>
    </xf>
    <xf numFmtId="0" fontId="81" fillId="44" borderId="135" applyNumberFormat="0" applyAlignment="0" applyProtection="0"/>
    <xf numFmtId="0" fontId="14" fillId="60" borderId="136" applyNumberFormat="0" applyFont="0" applyAlignment="0" applyProtection="0"/>
    <xf numFmtId="0" fontId="75" fillId="57" borderId="119"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1" fillId="44" borderId="135" applyNumberFormat="0" applyAlignment="0" applyProtection="0"/>
    <xf numFmtId="0" fontId="17" fillId="0" borderId="139">
      <alignment horizontal="left" vertical="center"/>
    </xf>
    <xf numFmtId="0" fontId="79" fillId="0" borderId="123" applyNumberFormat="0" applyFill="0" applyAlignment="0" applyProtection="0"/>
    <xf numFmtId="0" fontId="17" fillId="0" borderId="139">
      <alignment horizontal="left" vertical="center"/>
    </xf>
    <xf numFmtId="0" fontId="58" fillId="57" borderId="135" applyNumberFormat="0" applyAlignment="0" applyProtection="0"/>
    <xf numFmtId="0" fontId="65" fillId="44" borderId="135" applyNumberForma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9" fontId="6" fillId="0" borderId="0" applyFont="0" applyFill="0" applyBorder="0" applyAlignment="0" applyProtection="0"/>
    <xf numFmtId="0" fontId="75" fillId="57" borderId="135"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2" fillId="0" borderId="124" applyNumberFormat="0" applyFill="0" applyAlignment="0" applyProtection="0"/>
    <xf numFmtId="0" fontId="75" fillId="57" borderId="119" applyNumberFormat="0" applyAlignment="0" applyProtection="0"/>
    <xf numFmtId="0" fontId="79" fillId="0" borderId="123" applyNumberFormat="0" applyFill="0" applyAlignment="0" applyProtection="0"/>
    <xf numFmtId="0" fontId="68" fillId="57" borderId="131" applyNumberFormat="0" applyAlignment="0" applyProtection="0"/>
    <xf numFmtId="0" fontId="16" fillId="60" borderId="130" applyNumberFormat="0" applyFont="0" applyAlignment="0" applyProtection="0"/>
    <xf numFmtId="0" fontId="65" fillId="44" borderId="129" applyNumberFormat="0" applyAlignment="0" applyProtection="0"/>
    <xf numFmtId="0" fontId="14" fillId="60" borderId="136" applyNumberFormat="0" applyFont="0" applyAlignment="0" applyProtection="0"/>
    <xf numFmtId="0" fontId="75" fillId="57" borderId="119" applyNumberFormat="0" applyAlignment="0" applyProtection="0"/>
    <xf numFmtId="0" fontId="81" fillId="44" borderId="135" applyNumberFormat="0" applyAlignment="0" applyProtection="0"/>
    <xf numFmtId="0" fontId="79" fillId="0" borderId="123" applyNumberFormat="0" applyFill="0" applyAlignment="0" applyProtection="0"/>
    <xf numFmtId="0" fontId="82" fillId="0" borderId="124" applyNumberFormat="0" applyFill="0" applyAlignment="0" applyProtection="0"/>
    <xf numFmtId="0" fontId="58" fillId="57" borderId="129" applyNumberFormat="0" applyAlignment="0" applyProtection="0"/>
    <xf numFmtId="0" fontId="17" fillId="0" borderId="139">
      <alignment horizontal="left" vertical="center"/>
    </xf>
    <xf numFmtId="0" fontId="81" fillId="44" borderId="135" applyNumberFormat="0" applyAlignment="0" applyProtection="0"/>
    <xf numFmtId="0" fontId="64" fillId="0" borderId="123" applyNumberFormat="0" applyFill="0" applyAlignment="0" applyProtection="0"/>
    <xf numFmtId="0" fontId="75" fillId="57" borderId="119" applyNumberFormat="0" applyAlignment="0" applyProtection="0"/>
    <xf numFmtId="0" fontId="75" fillId="57" borderId="119" applyNumberFormat="0" applyAlignment="0" applyProtection="0"/>
    <xf numFmtId="0" fontId="81"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68"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6" fillId="0" borderId="0"/>
    <xf numFmtId="0" fontId="6" fillId="0" borderId="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6"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35" applyNumberFormat="0" applyAlignment="0" applyProtection="0"/>
    <xf numFmtId="0" fontId="6" fillId="0" borderId="0"/>
    <xf numFmtId="0" fontId="58" fillId="57" borderId="135" applyNumberFormat="0" applyAlignment="0" applyProtection="0"/>
    <xf numFmtId="0" fontId="81" fillId="44" borderId="135" applyNumberFormat="0" applyAlignment="0" applyProtection="0"/>
    <xf numFmtId="0" fontId="65" fillId="44" borderId="135" applyNumberFormat="0" applyAlignment="0" applyProtection="0"/>
    <xf numFmtId="0" fontId="75" fillId="57"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6" fillId="0" borderId="0"/>
    <xf numFmtId="0" fontId="14" fillId="60" borderId="136" applyNumberFormat="0" applyFont="0" applyAlignment="0" applyProtection="0"/>
    <xf numFmtId="0" fontId="75" fillId="57" borderId="135"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6" applyNumberFormat="0" applyFont="0" applyAlignment="0" applyProtection="0"/>
    <xf numFmtId="44" fontId="6" fillId="0" borderId="0" applyFont="0" applyFill="0" applyBorder="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43" fontId="6" fillId="0" borderId="0" applyFont="0" applyFill="0" applyBorder="0" applyAlignment="0" applyProtection="0"/>
    <xf numFmtId="0" fontId="66" fillId="0" borderId="124" applyNumberFormat="0" applyFill="0" applyAlignment="0" applyProtection="0"/>
    <xf numFmtId="5" fontId="6" fillId="0" borderId="0" applyFont="0" applyFill="0" applyBorder="0" applyAlignment="0" applyProtection="0"/>
    <xf numFmtId="0" fontId="58" fillId="57" borderId="119" applyNumberFormat="0" applyAlignment="0" applyProtection="0"/>
    <xf numFmtId="0" fontId="14" fillId="60" borderId="136"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4" fillId="57" borderId="137" applyNumberFormat="0" applyAlignment="0" applyProtection="0"/>
    <xf numFmtId="0" fontId="16" fillId="60" borderId="136" applyNumberFormat="0" applyFont="0" applyAlignment="0" applyProtection="0"/>
    <xf numFmtId="0" fontId="75" fillId="57" borderId="135" applyNumberFormat="0" applyAlignment="0" applyProtection="0"/>
    <xf numFmtId="0" fontId="6" fillId="0" borderId="0"/>
    <xf numFmtId="0" fontId="6" fillId="0" borderId="0"/>
    <xf numFmtId="0" fontId="6" fillId="0" borderId="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35"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17" fillId="0" borderId="139">
      <alignment horizontal="left" vertical="center"/>
    </xf>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75" fillId="57" borderId="135"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17" fillId="0" borderId="128">
      <alignment horizontal="left" vertical="center"/>
    </xf>
    <xf numFmtId="0" fontId="81" fillId="44" borderId="135" applyNumberFormat="0" applyAlignment="0" applyProtection="0"/>
    <xf numFmtId="0" fontId="84" fillId="57" borderId="137" applyNumberFormat="0" applyAlignment="0" applyProtection="0"/>
    <xf numFmtId="0" fontId="68" fillId="57" borderId="137" applyNumberFormat="0" applyAlignment="0" applyProtection="0"/>
    <xf numFmtId="0" fontId="75" fillId="57" borderId="135" applyNumberFormat="0" applyAlignment="0" applyProtection="0"/>
    <xf numFmtId="0" fontId="17" fillId="0" borderId="139">
      <alignment horizontal="left" vertical="center"/>
    </xf>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1" fillId="44" borderId="135" applyNumberFormat="0" applyAlignment="0" applyProtection="0"/>
    <xf numFmtId="0" fontId="81" fillId="44"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14" fillId="60" borderId="136" applyNumberFormat="0" applyFont="0" applyAlignment="0" applyProtection="0"/>
    <xf numFmtId="0" fontId="75" fillId="57" borderId="135" applyNumberFormat="0" applyAlignment="0" applyProtection="0"/>
    <xf numFmtId="0" fontId="75" fillId="57" borderId="119" applyNumberFormat="0" applyAlignment="0" applyProtection="0"/>
    <xf numFmtId="0" fontId="79" fillId="0" borderId="123" applyNumberFormat="0" applyFill="0" applyAlignment="0" applyProtection="0"/>
    <xf numFmtId="0" fontId="75" fillId="57" borderId="135" applyNumberFormat="0" applyAlignment="0" applyProtection="0"/>
    <xf numFmtId="10" fontId="16" fillId="3" borderId="3" applyNumberFormat="0" applyBorder="0" applyAlignment="0" applyProtection="0"/>
    <xf numFmtId="0" fontId="17" fillId="0" borderId="128">
      <alignment horizontal="left" vertical="center"/>
    </xf>
    <xf numFmtId="0" fontId="75" fillId="57" borderId="135"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17" fillId="0" borderId="128">
      <alignment horizontal="left" vertical="center"/>
    </xf>
    <xf numFmtId="0" fontId="75" fillId="57" borderId="135" applyNumberFormat="0" applyAlignment="0" applyProtection="0"/>
    <xf numFmtId="0" fontId="75" fillId="57" borderId="135" applyNumberFormat="0" applyAlignment="0" applyProtection="0"/>
    <xf numFmtId="0" fontId="79" fillId="0" borderId="123"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128">
      <alignment horizontal="left" vertical="center"/>
    </xf>
    <xf numFmtId="0" fontId="79" fillId="0" borderId="123" applyNumberFormat="0" applyFill="0" applyAlignment="0" applyProtection="0"/>
    <xf numFmtId="0" fontId="79" fillId="0" borderId="123" applyNumberFormat="0" applyFill="0" applyAlignment="0" applyProtection="0"/>
    <xf numFmtId="0" fontId="79" fillId="0" borderId="123" applyNumberFormat="0" applyFill="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139">
      <alignment horizontal="left" vertical="center"/>
    </xf>
    <xf numFmtId="0" fontId="17" fillId="0" borderId="139">
      <alignment horizontal="left" vertical="center"/>
    </xf>
    <xf numFmtId="0" fontId="65" fillId="44"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75" fillId="57" borderId="135" applyNumberFormat="0" applyAlignment="0" applyProtection="0"/>
    <xf numFmtId="0" fontId="75" fillId="57" borderId="135" applyNumberFormat="0" applyAlignment="0" applyProtection="0"/>
    <xf numFmtId="0" fontId="70" fillId="0" borderId="138" applyNumberFormat="0" applyFill="0" applyAlignment="0" applyProtection="0"/>
    <xf numFmtId="0" fontId="82" fillId="0" borderId="124" applyNumberFormat="0" applyFill="0" applyAlignment="0" applyProtection="0"/>
    <xf numFmtId="0" fontId="84" fillId="57" borderId="137" applyNumberFormat="0" applyAlignment="0" applyProtection="0"/>
    <xf numFmtId="0" fontId="75" fillId="57" borderId="135" applyNumberFormat="0" applyAlignment="0" applyProtection="0"/>
    <xf numFmtId="0" fontId="75" fillId="57" borderId="119" applyNumberFormat="0" applyAlignment="0" applyProtection="0"/>
    <xf numFmtId="0" fontId="75" fillId="57" borderId="135" applyNumberFormat="0" applyAlignment="0" applyProtection="0"/>
    <xf numFmtId="0" fontId="75" fillId="57"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35" applyNumberFormat="0" applyAlignment="0" applyProtection="0"/>
    <xf numFmtId="0" fontId="75"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75" fillId="57" borderId="135" applyNumberFormat="0" applyAlignment="0" applyProtection="0"/>
    <xf numFmtId="0" fontId="79" fillId="0" borderId="123" applyNumberFormat="0" applyFill="0" applyAlignment="0" applyProtection="0"/>
    <xf numFmtId="0" fontId="84" fillId="57" borderId="137" applyNumberFormat="0" applyAlignment="0" applyProtection="0"/>
    <xf numFmtId="0" fontId="17" fillId="0" borderId="139">
      <alignment horizontal="left" vertical="center"/>
    </xf>
    <xf numFmtId="0" fontId="84" fillId="57" borderId="137" applyNumberFormat="0" applyAlignment="0" applyProtection="0"/>
    <xf numFmtId="0" fontId="84" fillId="57" borderId="137"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7" fillId="0" borderId="2">
      <alignment horizontal="left" vertical="center"/>
    </xf>
    <xf numFmtId="0" fontId="70" fillId="0" borderId="138" applyNumberFormat="0" applyFill="0" applyAlignment="0" applyProtection="0"/>
    <xf numFmtId="0" fontId="65" fillId="44" borderId="135" applyNumberFormat="0" applyAlignment="0" applyProtection="0"/>
    <xf numFmtId="0" fontId="58"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139">
      <alignment horizontal="left" vertical="center"/>
    </xf>
    <xf numFmtId="0" fontId="75" fillId="57" borderId="119" applyNumberFormat="0" applyAlignment="0" applyProtection="0"/>
    <xf numFmtId="0" fontId="75" fillId="57" borderId="119" applyNumberFormat="0" applyAlignment="0" applyProtection="0"/>
    <xf numFmtId="0" fontId="82" fillId="0" borderId="124" applyNumberFormat="0" applyFill="0" applyAlignment="0" applyProtection="0"/>
    <xf numFmtId="0" fontId="75" fillId="57" borderId="135" applyNumberFormat="0" applyAlignment="0" applyProtection="0"/>
    <xf numFmtId="0" fontId="75" fillId="57" borderId="135" applyNumberFormat="0" applyAlignment="0" applyProtection="0"/>
    <xf numFmtId="0" fontId="81" fillId="44"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35"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17" fillId="0" borderId="2">
      <alignment horizontal="left" vertical="center"/>
    </xf>
    <xf numFmtId="0" fontId="17" fillId="0" borderId="2">
      <alignment horizontal="left" vertical="center"/>
    </xf>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75" fillId="57" borderId="119" applyNumberFormat="0" applyAlignment="0" applyProtection="0"/>
    <xf numFmtId="0" fontId="65" fillId="44" borderId="119" applyNumberFormat="0" applyAlignment="0" applyProtection="0"/>
    <xf numFmtId="0" fontId="17" fillId="0" borderId="2">
      <alignment horizontal="left" vertical="center"/>
    </xf>
    <xf numFmtId="0" fontId="58" fillId="57" borderId="135" applyNumberFormat="0" applyAlignment="0" applyProtection="0"/>
    <xf numFmtId="0" fontId="65" fillId="44" borderId="135" applyNumberFormat="0" applyAlignment="0" applyProtection="0"/>
    <xf numFmtId="0" fontId="16" fillId="60" borderId="136" applyNumberFormat="0" applyFont="0" applyAlignment="0" applyProtection="0"/>
    <xf numFmtId="0" fontId="68" fillId="57" borderId="137" applyNumberFormat="0" applyAlignment="0" applyProtection="0"/>
    <xf numFmtId="0" fontId="70" fillId="0" borderId="138" applyNumberFormat="0" applyFill="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75"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34" applyNumberFormat="0" applyBorder="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81"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4" fillId="57" borderId="137"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6" fillId="0" borderId="0"/>
    <xf numFmtId="0" fontId="6" fillId="0" borderId="0"/>
    <xf numFmtId="0" fontId="6" fillId="0" borderId="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5" fillId="57" borderId="119" applyNumberFormat="0" applyAlignment="0" applyProtection="0"/>
    <xf numFmtId="0" fontId="16"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81" fillId="44" borderId="119" applyNumberFormat="0" applyAlignment="0" applyProtection="0"/>
    <xf numFmtId="0" fontId="17" fillId="0" borderId="2">
      <alignment horizontal="left" vertical="center"/>
    </xf>
    <xf numFmtId="0" fontId="58"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65" fillId="44" borderId="119" applyNumberFormat="0" applyAlignment="0" applyProtection="0"/>
    <xf numFmtId="0" fontId="66" fillId="0" borderId="124"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10" fontId="16" fillId="3" borderId="3" applyNumberFormat="0" applyBorder="0" applyAlignment="0" applyProtection="0"/>
    <xf numFmtId="0" fontId="70" fillId="0" borderId="127" applyNumberFormat="0" applyFill="0" applyAlignment="0" applyProtection="0"/>
    <xf numFmtId="0" fontId="6" fillId="0" borderId="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6" fillId="0" borderId="0"/>
    <xf numFmtId="0" fontId="75" fillId="57" borderId="119" applyNumberFormat="0" applyAlignment="0" applyProtection="0"/>
    <xf numFmtId="0" fontId="6" fillId="0" borderId="0"/>
    <xf numFmtId="10" fontId="6" fillId="0" borderId="0" applyFont="0" applyFill="0" applyBorder="0" applyAlignment="0" applyProtection="0"/>
    <xf numFmtId="0" fontId="14" fillId="60" borderId="125" applyNumberFormat="0" applyFont="0" applyAlignment="0" applyProtection="0"/>
    <xf numFmtId="0" fontId="81" fillId="44" borderId="119" applyNumberForma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65"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65" fillId="44" borderId="119" applyNumberFormat="0" applyAlignment="0" applyProtection="0"/>
    <xf numFmtId="0" fontId="58"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128">
      <alignment horizontal="left" vertical="center"/>
    </xf>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5" fillId="44" borderId="119"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84" fillId="57" borderId="126" applyNumberFormat="0" applyAlignment="0" applyProtection="0"/>
    <xf numFmtId="0" fontId="14" fillId="60" borderId="125" applyNumberFormat="0" applyFont="0" applyAlignment="0" applyProtection="0"/>
    <xf numFmtId="0" fontId="58" fillId="57" borderId="119" applyNumberFormat="0" applyAlignment="0" applyProtection="0"/>
    <xf numFmtId="0" fontId="65"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82" fillId="0" borderId="124" applyNumberFormat="0" applyFill="0" applyAlignment="0" applyProtection="0"/>
    <xf numFmtId="0" fontId="17" fillId="0" borderId="2">
      <alignment horizontal="left" vertical="center"/>
    </xf>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58" fillId="57" borderId="119" applyNumberFormat="0" applyAlignment="0" applyProtection="0"/>
    <xf numFmtId="0" fontId="65" fillId="44" borderId="119" applyNumberForma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9" fontId="6" fillId="0" borderId="0" applyFont="0" applyFill="0" applyBorder="0" applyAlignment="0" applyProtection="0"/>
    <xf numFmtId="0" fontId="75" fillId="57" borderId="119"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5" fillId="57" borderId="119" applyNumberFormat="0" applyAlignment="0" applyProtection="0"/>
    <xf numFmtId="0" fontId="68" fillId="57" borderId="126" applyNumberFormat="0" applyAlignment="0" applyProtection="0"/>
    <xf numFmtId="0" fontId="16" fillId="60" borderId="125" applyNumberFormat="0" applyFont="0" applyAlignment="0" applyProtection="0"/>
    <xf numFmtId="0" fontId="65"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81" fillId="44" borderId="119" applyNumberFormat="0" applyAlignment="0" applyProtection="0"/>
    <xf numFmtId="0" fontId="58" fillId="57" borderId="119" applyNumberFormat="0" applyAlignment="0" applyProtection="0"/>
    <xf numFmtId="0" fontId="17" fillId="0" borderId="2">
      <alignment horizontal="left" vertical="center"/>
    </xf>
    <xf numFmtId="0" fontId="81" fillId="44"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68"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6" fillId="0" borderId="0"/>
    <xf numFmtId="0" fontId="6" fillId="0" borderId="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5" applyNumberFormat="0" applyFont="0" applyAlignment="0" applyProtection="0"/>
    <xf numFmtId="0" fontId="17" fillId="0" borderId="128">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57" borderId="119" applyNumberFormat="0" applyAlignment="0" applyProtection="0"/>
    <xf numFmtId="0" fontId="6" fillId="0" borderId="0"/>
    <xf numFmtId="0" fontId="58" fillId="57" borderId="119" applyNumberFormat="0" applyAlignment="0" applyProtection="0"/>
    <xf numFmtId="0" fontId="81" fillId="44" borderId="119" applyNumberFormat="0" applyAlignment="0" applyProtection="0"/>
    <xf numFmtId="0" fontId="65" fillId="44" borderId="119" applyNumberFormat="0" applyAlignment="0" applyProtection="0"/>
    <xf numFmtId="0" fontId="75" fillId="57"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6" fillId="0" borderId="0"/>
    <xf numFmtId="0" fontId="14" fillId="60" borderId="125" applyNumberFormat="0" applyFont="0" applyAlignment="0" applyProtection="0"/>
    <xf numFmtId="0" fontId="75" fillId="57" borderId="119"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5" applyNumberFormat="0" applyFont="0" applyAlignment="0" applyProtection="0"/>
    <xf numFmtId="44" fontId="6" fillId="0" borderId="0" applyFont="0" applyFill="0" applyBorder="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8" fillId="57"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4" fillId="57" borderId="126" applyNumberFormat="0" applyAlignment="0" applyProtection="0"/>
    <xf numFmtId="0" fontId="16" fillId="60" borderId="125" applyNumberFormat="0" applyFont="0" applyAlignment="0" applyProtection="0"/>
    <xf numFmtId="0" fontId="75" fillId="57" borderId="119" applyNumberFormat="0" applyAlignment="0" applyProtection="0"/>
    <xf numFmtId="0" fontId="6" fillId="0" borderId="0"/>
    <xf numFmtId="0" fontId="6" fillId="0" borderId="0"/>
    <xf numFmtId="0" fontId="6" fillId="0" borderId="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5" fillId="57" borderId="119"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17" fillId="0" borderId="128">
      <alignment horizontal="left" vertical="center"/>
    </xf>
    <xf numFmtId="0" fontId="81" fillId="44" borderId="119" applyNumberFormat="0" applyAlignment="0" applyProtection="0"/>
    <xf numFmtId="0" fontId="84" fillId="57" borderId="126" applyNumberFormat="0" applyAlignment="0" applyProtection="0"/>
    <xf numFmtId="0" fontId="68" fillId="57" borderId="126" applyNumberFormat="0" applyAlignment="0" applyProtection="0"/>
    <xf numFmtId="0" fontId="75" fillId="57" borderId="119"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17" fillId="0" borderId="128">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128">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65" fillId="44"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0" fillId="0" borderId="127" applyNumberFormat="0" applyFill="0" applyAlignment="0" applyProtection="0"/>
    <xf numFmtId="0" fontId="84" fillId="57" borderId="126"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17" fillId="0" borderId="2">
      <alignment horizontal="left" vertical="center"/>
    </xf>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70" fillId="0" borderId="127" applyNumberFormat="0" applyFill="0" applyAlignment="0" applyProtection="0"/>
    <xf numFmtId="0" fontId="65" fillId="44" borderId="119" applyNumberFormat="0" applyAlignment="0" applyProtection="0"/>
    <xf numFmtId="0" fontId="58"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17" fillId="0" borderId="2">
      <alignment horizontal="left" vertical="center"/>
    </xf>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58"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70" fillId="0" borderId="127" applyNumberFormat="0" applyFill="0" applyAlignment="0" applyProtection="0"/>
    <xf numFmtId="0" fontId="16" fillId="60" borderId="125" applyNumberFormat="0" applyFont="0" applyAlignment="0" applyProtection="0"/>
    <xf numFmtId="0" fontId="75" fillId="57" borderId="119" applyNumberFormat="0" applyAlignment="0" applyProtection="0"/>
    <xf numFmtId="0" fontId="70" fillId="0" borderId="127" applyNumberFormat="0" applyFill="0" applyAlignment="0" applyProtection="0"/>
    <xf numFmtId="0" fontId="68" fillId="57" borderId="126"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75" fillId="57" borderId="119" applyNumberFormat="0" applyAlignment="0" applyProtection="0"/>
    <xf numFmtId="0" fontId="65" fillId="44" borderId="119" applyNumberFormat="0" applyAlignment="0" applyProtection="0"/>
    <xf numFmtId="0" fontId="58" fillId="57" borderId="119" applyNumberFormat="0" applyAlignment="0" applyProtection="0"/>
    <xf numFmtId="0" fontId="65" fillId="44" borderId="119" applyNumberFormat="0" applyAlignment="0" applyProtection="0"/>
    <xf numFmtId="0" fontId="16" fillId="60" borderId="125" applyNumberFormat="0" applyFont="0" applyAlignment="0" applyProtection="0"/>
    <xf numFmtId="0" fontId="68" fillId="57" borderId="126" applyNumberFormat="0" applyAlignment="0" applyProtection="0"/>
    <xf numFmtId="0" fontId="70" fillId="0" borderId="127" applyNumberFormat="0" applyFill="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75" fillId="57"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81" fillId="44" borderId="119"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84" fillId="57" borderId="12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9" fillId="0" borderId="165" applyNumberFormat="0" applyFill="0" applyAlignment="0" applyProtection="0"/>
    <xf numFmtId="0" fontId="75" fillId="57" borderId="183" applyNumberFormat="0" applyAlignment="0" applyProtection="0"/>
    <xf numFmtId="0" fontId="17" fillId="0" borderId="169">
      <alignment horizontal="left" vertical="center"/>
    </xf>
    <xf numFmtId="0" fontId="17" fillId="0" borderId="187">
      <alignment horizontal="left" vertical="center"/>
    </xf>
    <xf numFmtId="0" fontId="75" fillId="57" borderId="183" applyNumberFormat="0" applyAlignment="0" applyProtection="0"/>
    <xf numFmtId="0" fontId="75" fillId="57" borderId="164" applyNumberFormat="0" applyAlignment="0" applyProtection="0"/>
    <xf numFmtId="0" fontId="14" fillId="60" borderId="184" applyNumberFormat="0" applyFont="0" applyAlignment="0" applyProtection="0"/>
    <xf numFmtId="0" fontId="65" fillId="44" borderId="141" applyNumberFormat="0" applyAlignment="0" applyProtection="0"/>
    <xf numFmtId="0" fontId="81" fillId="44" borderId="183" applyNumberFormat="0" applyAlignment="0" applyProtection="0"/>
    <xf numFmtId="0" fontId="17" fillId="0" borderId="193">
      <alignment horizontal="left" vertical="center"/>
    </xf>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6" fillId="60" borderId="142" applyNumberFormat="0" applyFont="0" applyAlignment="0" applyProtection="0"/>
    <xf numFmtId="0" fontId="68" fillId="57" borderId="143" applyNumberFormat="0" applyAlignment="0" applyProtection="0"/>
    <xf numFmtId="0" fontId="81" fillId="44" borderId="189" applyNumberFormat="0" applyAlignment="0" applyProtection="0"/>
    <xf numFmtId="0" fontId="70" fillId="0" borderId="144" applyNumberFormat="0" applyFill="0" applyAlignment="0" applyProtection="0"/>
    <xf numFmtId="0" fontId="14" fillId="60" borderId="184" applyNumberFormat="0" applyFont="0" applyAlignment="0" applyProtection="0"/>
    <xf numFmtId="0" fontId="81" fillId="44" borderId="183"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91" applyNumberFormat="0" applyAlignment="0" applyProtection="0"/>
    <xf numFmtId="0" fontId="81" fillId="44" borderId="183"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81" fillId="44" borderId="189" applyNumberFormat="0" applyAlignment="0" applyProtection="0"/>
    <xf numFmtId="0" fontId="79" fillId="0" borderId="165"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75" fillId="57" borderId="176"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75" fillId="57" borderId="183" applyNumberFormat="0" applyAlignment="0" applyProtection="0"/>
    <xf numFmtId="0" fontId="84" fillId="57" borderId="185" applyNumberFormat="0" applyAlignment="0" applyProtection="0"/>
    <xf numFmtId="0" fontId="17" fillId="0" borderId="193">
      <alignment horizontal="left" vertical="center"/>
    </xf>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58" fillId="57" borderId="176" applyNumberFormat="0" applyAlignment="0" applyProtection="0"/>
    <xf numFmtId="0" fontId="14" fillId="60" borderId="184" applyNumberFormat="0" applyFont="0" applyAlignment="0" applyProtection="0"/>
    <xf numFmtId="0" fontId="75" fillId="57" borderId="189"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1">
      <alignment horizontal="left" vertical="center"/>
    </xf>
    <xf numFmtId="10" fontId="16" fillId="3" borderId="194" applyNumberFormat="0" applyBorder="0" applyAlignment="0" applyProtection="0"/>
    <xf numFmtId="0" fontId="75" fillId="57" borderId="195" applyNumberFormat="0" applyAlignment="0" applyProtection="0"/>
    <xf numFmtId="0" fontId="14" fillId="60" borderId="184" applyNumberFormat="0" applyFont="0" applyAlignment="0" applyProtection="0"/>
    <xf numFmtId="0" fontId="17" fillId="0" borderId="205">
      <alignment horizontal="left" vertical="center"/>
    </xf>
    <xf numFmtId="0" fontId="79" fillId="0" borderId="177" applyNumberFormat="0" applyFill="0" applyAlignment="0" applyProtection="0"/>
    <xf numFmtId="0" fontId="79" fillId="0" borderId="177" applyNumberFormat="0" applyFill="0" applyAlignment="0" applyProtection="0"/>
    <xf numFmtId="0" fontId="65"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75" fillId="57" borderId="183" applyNumberFormat="0" applyAlignment="0" applyProtection="0"/>
    <xf numFmtId="0" fontId="58" fillId="57" borderId="164" applyNumberFormat="0" applyAlignment="0" applyProtection="0"/>
    <xf numFmtId="0" fontId="75" fillId="57" borderId="183" applyNumberFormat="0" applyAlignment="0" applyProtection="0"/>
    <xf numFmtId="0" fontId="17" fillId="0" borderId="181">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205">
      <alignment horizontal="left" vertical="center"/>
    </xf>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54" fillId="0" borderId="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65" fillId="44" borderId="176" applyNumberFormat="0" applyAlignment="0" applyProtection="0"/>
    <xf numFmtId="0" fontId="68" fillId="57" borderId="179" applyNumberFormat="0" applyAlignment="0" applyProtection="0"/>
    <xf numFmtId="0" fontId="70" fillId="0" borderId="180" applyNumberFormat="0" applyFill="0" applyAlignment="0" applyProtection="0"/>
    <xf numFmtId="0" fontId="16"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68" fillId="57" borderId="197" applyNumberFormat="0" applyAlignment="0" applyProtection="0"/>
    <xf numFmtId="0" fontId="16" fillId="60" borderId="196"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65" fillId="44" borderId="195" applyNumberFormat="0" applyAlignment="0" applyProtection="0"/>
    <xf numFmtId="0" fontId="81" fillId="44" borderId="201" applyNumberFormat="0" applyAlignment="0" applyProtection="0"/>
    <xf numFmtId="0" fontId="81" fillId="44" borderId="201"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9" fillId="0" borderId="177"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75" fillId="57" borderId="141"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10" fontId="16" fillId="3" borderId="163" applyNumberFormat="0" applyBorder="0" applyAlignment="0" applyProtection="0"/>
    <xf numFmtId="0" fontId="16" fillId="60" borderId="190"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17" fillId="0" borderId="169">
      <alignment horizontal="left" vertical="center"/>
    </xf>
    <xf numFmtId="0" fontId="75" fillId="57" borderId="183" applyNumberFormat="0" applyAlignment="0" applyProtection="0"/>
    <xf numFmtId="0" fontId="58" fillId="57" borderId="183" applyNumberFormat="0" applyAlignment="0" applyProtection="0"/>
    <xf numFmtId="0" fontId="81" fillId="44"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17" fillId="0" borderId="187">
      <alignment horizontal="left" vertical="center"/>
    </xf>
    <xf numFmtId="0" fontId="75" fillId="57" borderId="183" applyNumberFormat="0" applyAlignment="0" applyProtection="0"/>
    <xf numFmtId="0" fontId="81" fillId="44" borderId="183" applyNumberFormat="0" applyAlignment="0" applyProtection="0"/>
    <xf numFmtId="0" fontId="84" fillId="57" borderId="185"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81" fillId="44" borderId="189" applyNumberFormat="0" applyAlignment="0" applyProtection="0"/>
    <xf numFmtId="0" fontId="70" fillId="0" borderId="192" applyNumberFormat="0" applyFill="0" applyAlignment="0" applyProtection="0"/>
    <xf numFmtId="0" fontId="16" fillId="60" borderId="184" applyNumberFormat="0" applyFont="0" applyAlignment="0" applyProtection="0"/>
    <xf numFmtId="0" fontId="75" fillId="57" borderId="183" applyNumberFormat="0" applyAlignment="0" applyProtection="0"/>
    <xf numFmtId="0" fontId="70" fillId="0" borderId="186" applyNumberFormat="0" applyFill="0" applyAlignment="0" applyProtection="0"/>
    <xf numFmtId="0" fontId="68" fillId="57" borderId="185" applyNumberFormat="0" applyAlignment="0" applyProtection="0"/>
    <xf numFmtId="0" fontId="58" fillId="57" borderId="183" applyNumberFormat="0" applyAlignment="0" applyProtection="0"/>
    <xf numFmtId="0" fontId="65" fillId="44" borderId="183" applyNumberFormat="0" applyAlignment="0" applyProtection="0"/>
    <xf numFmtId="0" fontId="16" fillId="60" borderId="184" applyNumberFormat="0" applyFon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17" fillId="0" borderId="193">
      <alignment horizontal="left" vertical="center"/>
    </xf>
    <xf numFmtId="0" fontId="58" fillId="57" borderId="183" applyNumberFormat="0" applyAlignment="0" applyProtection="0"/>
    <xf numFmtId="0" fontId="70" fillId="0" borderId="186" applyNumberFormat="0" applyFill="0" applyAlignment="0" applyProtection="0"/>
    <xf numFmtId="0" fontId="75" fillId="57" borderId="183"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81" fillId="44" borderId="189" applyNumberForma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68" fillId="57" borderId="167" applyNumberFormat="0" applyAlignment="0" applyProtection="0"/>
    <xf numFmtId="0" fontId="75" fillId="57" borderId="164" applyNumberFormat="0" applyAlignment="0" applyProtection="0"/>
    <xf numFmtId="0" fontId="70" fillId="0" borderId="204" applyNumberFormat="0" applyFill="0" applyAlignment="0" applyProtection="0"/>
    <xf numFmtId="0" fontId="75" fillId="57" borderId="183" applyNumberFormat="0" applyAlignment="0" applyProtection="0"/>
    <xf numFmtId="0" fontId="75" fillId="57" borderId="183" applyNumberFormat="0" applyAlignment="0" applyProtection="0"/>
    <xf numFmtId="0" fontId="70" fillId="0" borderId="168"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81" fillId="44" borderId="183" applyNumberFormat="0" applyAlignment="0" applyProtection="0"/>
    <xf numFmtId="0" fontId="64" fillId="0" borderId="165" applyNumberFormat="0" applyFill="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58" fillId="57" borderId="164"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0" fillId="0" borderId="186" applyNumberFormat="0" applyFill="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89" applyNumberFormat="0" applyAlignment="0" applyProtection="0"/>
    <xf numFmtId="0" fontId="14" fillId="60" borderId="190" applyNumberFormat="0" applyFont="0" applyAlignment="0" applyProtection="0"/>
    <xf numFmtId="0" fontId="84" fillId="57" borderId="191" applyNumberFormat="0" applyAlignment="0" applyProtection="0"/>
    <xf numFmtId="0" fontId="54" fillId="0" borderId="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46" applyNumberFormat="0" applyAlignment="0" applyProtection="0"/>
    <xf numFmtId="0" fontId="65" fillId="44" borderId="146" applyNumberFormat="0" applyAlignment="0" applyProtection="0"/>
    <xf numFmtId="0" fontId="81" fillId="44" borderId="183" applyNumberFormat="0" applyAlignment="0" applyProtection="0"/>
    <xf numFmtId="0" fontId="16" fillId="60" borderId="147" applyNumberFormat="0" applyFont="0" applyAlignment="0" applyProtection="0"/>
    <xf numFmtId="0" fontId="68" fillId="57" borderId="148" applyNumberFormat="0" applyAlignment="0" applyProtection="0"/>
    <xf numFmtId="0" fontId="70" fillId="0" borderId="149" applyNumberFormat="0" applyFill="0" applyAlignment="0" applyProtection="0"/>
    <xf numFmtId="0" fontId="81" fillId="44" borderId="183" applyNumberFormat="0" applyAlignment="0" applyProtection="0"/>
    <xf numFmtId="0" fontId="81" fillId="44" borderId="164"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9" fillId="0" borderId="165" applyNumberFormat="0" applyFill="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75" fillId="57" borderId="146"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10" fontId="16" fillId="3" borderId="182" applyNumberFormat="0" applyBorder="0" applyAlignment="0" applyProtection="0"/>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0" fontId="17" fillId="0" borderId="150">
      <alignment horizontal="left" vertical="center"/>
    </xf>
    <xf numFmtId="10" fontId="16" fillId="3" borderId="151" applyNumberFormat="0" applyBorder="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81" fillId="44" borderId="146"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68"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14" fillId="60" borderId="147" applyNumberFormat="0" applyFon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84" fillId="57" borderId="148" applyNumberFormat="0" applyAlignment="0" applyProtection="0"/>
    <xf numFmtId="0" fontId="14" fillId="60" borderId="190" applyNumberFormat="0" applyFon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84" fillId="57" borderId="191" applyNumberFormat="0" applyAlignment="0" applyProtection="0"/>
    <xf numFmtId="0" fontId="70" fillId="0" borderId="168" applyNumberFormat="0" applyFill="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84" fillId="57" borderId="179"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2" applyNumberFormat="0" applyAlignment="0" applyProtection="0"/>
    <xf numFmtId="0" fontId="16"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81" fillId="44" borderId="152" applyNumberFormat="0" applyAlignment="0" applyProtection="0"/>
    <xf numFmtId="0" fontId="84" fillId="57" borderId="185" applyNumberFormat="0" applyAlignment="0" applyProtection="0"/>
    <xf numFmtId="0" fontId="17" fillId="0" borderId="156">
      <alignment horizontal="left" vertical="center"/>
    </xf>
    <xf numFmtId="0" fontId="58"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65" fillId="44" borderId="152"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10" fontId="16" fillId="3" borderId="151" applyNumberFormat="0" applyBorder="0" applyAlignment="0" applyProtection="0"/>
    <xf numFmtId="0" fontId="70" fillId="0" borderId="155" applyNumberFormat="0" applyFill="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17" fillId="0" borderId="187">
      <alignment horizontal="left" vertical="center"/>
    </xf>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53" applyNumberFormat="0" applyFont="0" applyAlignment="0" applyProtection="0"/>
    <xf numFmtId="0" fontId="81" fillId="44" borderId="152" applyNumberForma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75" fillId="57" borderId="152" applyNumberFormat="0" applyAlignment="0" applyProtection="0"/>
    <xf numFmtId="0" fontId="17" fillId="0" borderId="161">
      <alignment horizontal="left" vertical="center"/>
    </xf>
    <xf numFmtId="0" fontId="70" fillId="0" borderId="155" applyNumberFormat="0" applyFill="0" applyAlignment="0" applyProtection="0"/>
    <xf numFmtId="0" fontId="68" fillId="57" borderId="154" applyNumberFormat="0" applyAlignment="0" applyProtection="0"/>
    <xf numFmtId="0" fontId="65" fillId="44" borderId="152" applyNumberFormat="0" applyAlignment="0" applyProtection="0"/>
    <xf numFmtId="0" fontId="58" fillId="57" borderId="152" applyNumberFormat="0" applyAlignment="0" applyProtection="0"/>
    <xf numFmtId="0" fontId="81" fillId="44" borderId="183" applyNumberFormat="0" applyAlignment="0" applyProtection="0"/>
    <xf numFmtId="0" fontId="75" fillId="57" borderId="152" applyNumberFormat="0" applyAlignment="0" applyProtection="0"/>
    <xf numFmtId="0" fontId="81" fillId="44"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16" fillId="60" borderId="153" applyNumberFormat="0" applyFont="0" applyAlignment="0" applyProtection="0"/>
    <xf numFmtId="0" fontId="65" fillId="44" borderId="152" applyNumberFormat="0" applyAlignment="0" applyProtection="0"/>
    <xf numFmtId="0" fontId="58" fillId="57" borderId="152" applyNumberFormat="0" applyAlignment="0" applyProtection="0"/>
    <xf numFmtId="0" fontId="68" fillId="57" borderId="159" applyNumberFormat="0" applyAlignment="0" applyProtection="0"/>
    <xf numFmtId="0" fontId="17" fillId="0" borderId="161">
      <alignment horizontal="left" vertical="center"/>
    </xf>
    <xf numFmtId="0" fontId="16" fillId="60" borderId="153" applyNumberFormat="0" applyFont="0" applyAlignment="0" applyProtection="0"/>
    <xf numFmtId="0" fontId="68" fillId="57" borderId="154" applyNumberFormat="0" applyAlignment="0" applyProtection="0"/>
    <xf numFmtId="0" fontId="75" fillId="57" borderId="141" applyNumberFormat="0" applyAlignment="0" applyProtection="0"/>
    <xf numFmtId="0" fontId="84" fillId="57" borderId="185"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6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75" fillId="57" borderId="157" applyNumberFormat="0" applyAlignment="0" applyProtection="0"/>
    <xf numFmtId="0" fontId="14" fillId="60" borderId="184" applyNumberFormat="0" applyFont="0" applyAlignment="0" applyProtection="0"/>
    <xf numFmtId="0" fontId="75" fillId="57" borderId="141" applyNumberFormat="0" applyAlignment="0" applyProtection="0"/>
    <xf numFmtId="0" fontId="65" fillId="44" borderId="157" applyNumberFormat="0" applyAlignment="0" applyProtection="0"/>
    <xf numFmtId="0" fontId="75" fillId="57" borderId="16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54" applyNumberFormat="0" applyAlignment="0" applyProtection="0"/>
    <xf numFmtId="0" fontId="14" fillId="60" borderId="153" applyNumberFormat="0" applyFont="0" applyAlignment="0" applyProtection="0"/>
    <xf numFmtId="0" fontId="58" fillId="57" borderId="152" applyNumberFormat="0" applyAlignment="0" applyProtection="0"/>
    <xf numFmtId="0" fontId="65" fillId="44"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75" fillId="57" borderId="141"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61">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17" fillId="0" borderId="156">
      <alignment horizontal="left" vertical="center"/>
    </xf>
    <xf numFmtId="0" fontId="81" fillId="44" borderId="152" applyNumberFormat="0" applyAlignment="0" applyProtection="0"/>
    <xf numFmtId="0" fontId="14" fillId="60" borderId="153" applyNumberFormat="0" applyFont="0" applyAlignment="0" applyProtection="0"/>
    <xf numFmtId="0" fontId="75" fillId="57" borderId="141"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1" fillId="44" borderId="152" applyNumberFormat="0" applyAlignment="0" applyProtection="0"/>
    <xf numFmtId="0" fontId="17" fillId="0" borderId="156">
      <alignment horizontal="left" vertical="center"/>
    </xf>
    <xf numFmtId="0" fontId="75" fillId="57" borderId="164" applyNumberFormat="0" applyAlignment="0" applyProtection="0"/>
    <xf numFmtId="0" fontId="17" fillId="0" borderId="156">
      <alignment horizontal="left" vertical="center"/>
    </xf>
    <xf numFmtId="0" fontId="58" fillId="57" borderId="152" applyNumberFormat="0" applyAlignment="0" applyProtection="0"/>
    <xf numFmtId="0" fontId="65" fillId="44" borderId="152" applyNumberForma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91" applyNumberFormat="0" applyAlignment="0" applyProtection="0"/>
    <xf numFmtId="0" fontId="75" fillId="57" borderId="152" applyNumberFormat="0" applyAlignment="0" applyProtection="0"/>
    <xf numFmtId="0" fontId="58"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68" fillId="57" borderId="148" applyNumberFormat="0" applyAlignment="0" applyProtection="0"/>
    <xf numFmtId="0" fontId="16" fillId="60" borderId="147" applyNumberFormat="0" applyFont="0" applyAlignment="0" applyProtection="0"/>
    <xf numFmtId="0" fontId="65" fillId="44" borderId="146" applyNumberFormat="0" applyAlignment="0" applyProtection="0"/>
    <xf numFmtId="0" fontId="14" fillId="60" borderId="153" applyNumberFormat="0" applyFont="0" applyAlignment="0" applyProtection="0"/>
    <xf numFmtId="0" fontId="75" fillId="57" borderId="157" applyNumberFormat="0" applyAlignment="0" applyProtection="0"/>
    <xf numFmtId="0" fontId="81" fillId="44" borderId="152" applyNumberFormat="0" applyAlignment="0" applyProtection="0"/>
    <xf numFmtId="0" fontId="81" fillId="44" borderId="183" applyNumberFormat="0" applyAlignment="0" applyProtection="0"/>
    <xf numFmtId="0" fontId="84" fillId="57" borderId="185" applyNumberFormat="0" applyAlignment="0" applyProtection="0"/>
    <xf numFmtId="0" fontId="58" fillId="57" borderId="146" applyNumberFormat="0" applyAlignment="0" applyProtection="0"/>
    <xf numFmtId="0" fontId="17" fillId="0" borderId="156">
      <alignment horizontal="left" vertical="center"/>
    </xf>
    <xf numFmtId="0" fontId="81" fillId="44" borderId="152" applyNumberFormat="0" applyAlignment="0" applyProtection="0"/>
    <xf numFmtId="0" fontId="75" fillId="57" borderId="164" applyNumberFormat="0" applyAlignment="0" applyProtection="0"/>
    <xf numFmtId="0" fontId="75" fillId="57" borderId="141" applyNumberFormat="0" applyAlignment="0" applyProtection="0"/>
    <xf numFmtId="0" fontId="75" fillId="57" borderId="141" applyNumberFormat="0" applyAlignment="0" applyProtection="0"/>
    <xf numFmtId="0" fontId="81"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68"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3" applyNumberFormat="0" applyFont="0" applyAlignment="0" applyProtection="0"/>
    <xf numFmtId="0" fontId="16" fillId="60" borderId="184"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2" applyNumberFormat="0" applyAlignment="0" applyProtection="0"/>
    <xf numFmtId="0" fontId="81" fillId="44" borderId="183" applyNumberFormat="0" applyAlignment="0" applyProtection="0"/>
    <xf numFmtId="0" fontId="58" fillId="57" borderId="152" applyNumberFormat="0" applyAlignment="0" applyProtection="0"/>
    <xf numFmtId="0" fontId="81" fillId="44" borderId="152" applyNumberFormat="0" applyAlignment="0" applyProtection="0"/>
    <xf numFmtId="0" fontId="65" fillId="44" borderId="152" applyNumberFormat="0" applyAlignment="0" applyProtection="0"/>
    <xf numFmtId="0" fontId="75" fillId="57"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81" fillId="44" borderId="183" applyNumberFormat="0" applyAlignment="0" applyProtection="0"/>
    <xf numFmtId="0" fontId="14"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53" applyNumberFormat="0" applyFont="0" applyAlignment="0" applyProtection="0"/>
    <xf numFmtId="0" fontId="79" fillId="0" borderId="16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64" applyNumberFormat="0" applyAlignment="0" applyProtection="0"/>
    <xf numFmtId="0" fontId="58" fillId="57" borderId="189" applyNumberFormat="0" applyAlignment="0" applyProtection="0"/>
    <xf numFmtId="0" fontId="79" fillId="0" borderId="177" applyNumberFormat="0" applyFill="0" applyAlignment="0" applyProtection="0"/>
    <xf numFmtId="0" fontId="58" fillId="57" borderId="141" applyNumberFormat="0" applyAlignment="0" applyProtection="0"/>
    <xf numFmtId="0" fontId="14" fillId="60" borderId="153" applyNumberFormat="0" applyFont="0" applyAlignment="0" applyProtection="0"/>
    <xf numFmtId="0" fontId="75" fillId="57" borderId="141" applyNumberFormat="0" applyAlignment="0" applyProtection="0"/>
    <xf numFmtId="0" fontId="75" fillId="57" borderId="141"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4" fillId="57" borderId="154" applyNumberFormat="0" applyAlignment="0" applyProtection="0"/>
    <xf numFmtId="0" fontId="16" fillId="60" borderId="153" applyNumberFormat="0" applyFont="0" applyAlignment="0" applyProtection="0"/>
    <xf numFmtId="0" fontId="75" fillId="57" borderId="152"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2"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17" fillId="0" borderId="187">
      <alignment horizontal="left" vertical="center"/>
    </xf>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17" fillId="0" borderId="156">
      <alignment horizontal="left" vertical="center"/>
    </xf>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75" fillId="57" borderId="152"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83" applyNumberFormat="0" applyAlignment="0" applyProtection="0"/>
    <xf numFmtId="0" fontId="81" fillId="44" borderId="152" applyNumberFormat="0" applyAlignment="0" applyProtection="0"/>
    <xf numFmtId="0" fontId="84" fillId="57" borderId="154" applyNumberFormat="0" applyAlignment="0" applyProtection="0"/>
    <xf numFmtId="0" fontId="68" fillId="57" borderId="154" applyNumberFormat="0" applyAlignment="0" applyProtection="0"/>
    <xf numFmtId="0" fontId="75" fillId="57" borderId="152" applyNumberFormat="0" applyAlignment="0" applyProtection="0"/>
    <xf numFmtId="0" fontId="17" fillId="0" borderId="156">
      <alignment horizontal="left" vertical="center"/>
    </xf>
    <xf numFmtId="0" fontId="75" fillId="57" borderId="141"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83" applyNumberFormat="0" applyAlignment="0" applyProtection="0"/>
    <xf numFmtId="0" fontId="81" fillId="44" borderId="152" applyNumberFormat="0" applyAlignment="0" applyProtection="0"/>
    <xf numFmtId="0" fontId="81" fillId="44" borderId="152"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53" applyNumberFormat="0" applyFont="0" applyAlignment="0" applyProtection="0"/>
    <xf numFmtId="0" fontId="75" fillId="57" borderId="152" applyNumberFormat="0" applyAlignment="0" applyProtection="0"/>
    <xf numFmtId="0" fontId="75" fillId="57" borderId="141" applyNumberFormat="0" applyAlignment="0" applyProtection="0"/>
    <xf numFmtId="0" fontId="75" fillId="57" borderId="164" applyNumberFormat="0" applyAlignment="0" applyProtection="0"/>
    <xf numFmtId="0" fontId="75" fillId="57" borderId="152" applyNumberFormat="0" applyAlignment="0" applyProtection="0"/>
    <xf numFmtId="10" fontId="16" fillId="3" borderId="162" applyNumberFormat="0" applyBorder="0" applyAlignment="0" applyProtection="0"/>
    <xf numFmtId="0" fontId="81" fillId="44" borderId="183" applyNumberFormat="0" applyAlignment="0" applyProtection="0"/>
    <xf numFmtId="0" fontId="75" fillId="57" borderId="152"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84" fillId="57" borderId="185"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56">
      <alignment horizontal="left" vertical="center"/>
    </xf>
    <xf numFmtId="0" fontId="17" fillId="0" borderId="156">
      <alignment horizontal="left" vertical="center"/>
    </xf>
    <xf numFmtId="0" fontId="65" fillId="44"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75" fillId="57" borderId="152" applyNumberFormat="0" applyAlignment="0" applyProtection="0"/>
    <xf numFmtId="0" fontId="75" fillId="57" borderId="152" applyNumberFormat="0" applyAlignment="0" applyProtection="0"/>
    <xf numFmtId="0" fontId="70" fillId="0" borderId="155" applyNumberFormat="0" applyFill="0" applyAlignment="0" applyProtection="0"/>
    <xf numFmtId="0" fontId="84" fillId="57" borderId="185" applyNumberFormat="0" applyAlignment="0" applyProtection="0"/>
    <xf numFmtId="0" fontId="84" fillId="57" borderId="154" applyNumberFormat="0" applyAlignment="0" applyProtection="0"/>
    <xf numFmtId="0" fontId="75" fillId="57" borderId="152" applyNumberFormat="0" applyAlignment="0" applyProtection="0"/>
    <xf numFmtId="0" fontId="75" fillId="57" borderId="157"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2" applyNumberFormat="0" applyAlignment="0" applyProtection="0"/>
    <xf numFmtId="0" fontId="75"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75" fillId="57" borderId="152" applyNumberFormat="0" applyAlignment="0" applyProtection="0"/>
    <xf numFmtId="0" fontId="75" fillId="57" borderId="183" applyNumberFormat="0" applyAlignment="0" applyProtection="0"/>
    <xf numFmtId="0" fontId="84" fillId="57" borderId="154" applyNumberFormat="0" applyAlignment="0" applyProtection="0"/>
    <xf numFmtId="0" fontId="17" fillId="0" borderId="156">
      <alignment horizontal="left" vertical="center"/>
    </xf>
    <xf numFmtId="0" fontId="84" fillId="57" borderId="154" applyNumberFormat="0" applyAlignment="0" applyProtection="0"/>
    <xf numFmtId="0" fontId="84" fillId="57" borderId="154"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7" fillId="0" borderId="161">
      <alignment horizontal="left" vertical="center"/>
    </xf>
    <xf numFmtId="0" fontId="70" fillId="0" borderId="155" applyNumberFormat="0" applyFill="0" applyAlignment="0" applyProtection="0"/>
    <xf numFmtId="0" fontId="65" fillId="44" borderId="152" applyNumberFormat="0" applyAlignment="0" applyProtection="0"/>
    <xf numFmtId="0" fontId="58" fillId="57"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56">
      <alignment horizontal="left" vertical="center"/>
    </xf>
    <xf numFmtId="0" fontId="75" fillId="57" borderId="141" applyNumberFormat="0" applyAlignment="0" applyProtection="0"/>
    <xf numFmtId="0" fontId="75" fillId="57" borderId="141" applyNumberFormat="0" applyAlignment="0" applyProtection="0"/>
    <xf numFmtId="0" fontId="81" fillId="44" borderId="183" applyNumberFormat="0" applyAlignment="0" applyProtection="0"/>
    <xf numFmtId="0" fontId="75" fillId="57" borderId="152" applyNumberFormat="0" applyAlignment="0" applyProtection="0"/>
    <xf numFmtId="0" fontId="75" fillId="57" borderId="152" applyNumberFormat="0" applyAlignment="0" applyProtection="0"/>
    <xf numFmtId="0" fontId="81" fillId="44" borderId="157"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52"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17" fillId="0" borderId="161">
      <alignment horizontal="left" vertical="center"/>
    </xf>
    <xf numFmtId="0" fontId="17" fillId="0" borderId="161">
      <alignment horizontal="left" vertical="center"/>
    </xf>
    <xf numFmtId="0" fontId="81" fillId="44" borderId="157" applyNumberFormat="0" applyAlignment="0" applyProtection="0"/>
    <xf numFmtId="0" fontId="70" fillId="0" borderId="160" applyNumberFormat="0" applyFill="0" applyAlignment="0" applyProtection="0"/>
    <xf numFmtId="0" fontId="16" fillId="60" borderId="142" applyNumberFormat="0" applyFont="0" applyAlignment="0" applyProtection="0"/>
    <xf numFmtId="0" fontId="75" fillId="57" borderId="141" applyNumberFormat="0" applyAlignment="0" applyProtection="0"/>
    <xf numFmtId="0" fontId="70" fillId="0" borderId="144" applyNumberFormat="0" applyFill="0" applyAlignment="0" applyProtection="0"/>
    <xf numFmtId="0" fontId="68" fillId="57" borderId="143" applyNumberFormat="0" applyAlignment="0" applyProtection="0"/>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75" fillId="57" borderId="141" applyNumberFormat="0" applyAlignment="0" applyProtection="0"/>
    <xf numFmtId="0" fontId="65" fillId="44" borderId="141" applyNumberFormat="0" applyAlignment="0" applyProtection="0"/>
    <xf numFmtId="0" fontId="17" fillId="0" borderId="161">
      <alignment horizontal="left" vertical="center"/>
    </xf>
    <xf numFmtId="0" fontId="58" fillId="57" borderId="152" applyNumberFormat="0" applyAlignment="0" applyProtection="0"/>
    <xf numFmtId="0" fontId="65" fillId="44" borderId="152" applyNumberFormat="0" applyAlignment="0" applyProtection="0"/>
    <xf numFmtId="0" fontId="16" fillId="60" borderId="153" applyNumberFormat="0" applyFont="0" applyAlignment="0" applyProtection="0"/>
    <xf numFmtId="0" fontId="68" fillId="57" borderId="154" applyNumberFormat="0" applyAlignment="0" applyProtection="0"/>
    <xf numFmtId="0" fontId="70" fillId="0" borderId="155" applyNumberFormat="0" applyFill="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75" fillId="57" borderId="152" applyNumberFormat="0" applyAlignment="0" applyProtection="0"/>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0" fontId="17" fillId="0" borderId="156">
      <alignment horizontal="left" vertical="center"/>
    </xf>
    <xf numFmtId="10" fontId="16" fillId="3" borderId="151" applyNumberFormat="0" applyBorder="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81" fillId="44" borderId="152"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4" fillId="57" borderId="154" applyNumberFormat="0" applyAlignment="0" applyProtection="0"/>
    <xf numFmtId="0" fontId="81" fillId="44" borderId="157" applyNumberFormat="0" applyAlignment="0" applyProtection="0"/>
    <xf numFmtId="0" fontId="17" fillId="0" borderId="161">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0" fontId="17" fillId="0" borderId="145">
      <alignment horizontal="left" vertical="center"/>
    </xf>
    <xf numFmtId="10" fontId="16" fillId="3" borderId="140" applyNumberFormat="0" applyBorder="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81" fillId="44" borderId="141" applyNumberForma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14" fillId="60" borderId="142" applyNumberFormat="0" applyFon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4" fillId="57" borderId="14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14" fillId="60" borderId="184" applyNumberFormat="0" applyFont="0" applyAlignment="0" applyProtection="0"/>
    <xf numFmtId="0" fontId="17" fillId="0" borderId="187">
      <alignment horizontal="left" vertical="center"/>
    </xf>
    <xf numFmtId="0" fontId="84" fillId="57" borderId="185" applyNumberFormat="0" applyAlignment="0" applyProtection="0"/>
    <xf numFmtId="0" fontId="17" fillId="0" borderId="187">
      <alignment horizontal="left" vertical="center"/>
    </xf>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75" fillId="57" borderId="183"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17" fillId="0" borderId="187">
      <alignment horizontal="left" vertical="center"/>
    </xf>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91" applyNumberFormat="0" applyAlignment="0" applyProtection="0"/>
    <xf numFmtId="0" fontId="16" fillId="60" borderId="166"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79" applyNumberFormat="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1" fillId="44" borderId="189" applyNumberFormat="0" applyAlignment="0" applyProtection="0"/>
    <xf numFmtId="0" fontId="17" fillId="0" borderId="187">
      <alignment horizontal="left" vertical="center"/>
    </xf>
    <xf numFmtId="0" fontId="81" fillId="44" borderId="183"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81" fillId="44" borderId="183" applyNumberFormat="0" applyAlignment="0" applyProtection="0"/>
    <xf numFmtId="0" fontId="75" fillId="57" borderId="157" applyNumberFormat="0" applyAlignment="0" applyProtection="0"/>
    <xf numFmtId="0" fontId="16"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81" fillId="44" borderId="157" applyNumberFormat="0" applyAlignment="0" applyProtection="0"/>
    <xf numFmtId="0" fontId="17" fillId="0" borderId="161">
      <alignment horizontal="left" vertical="center"/>
    </xf>
    <xf numFmtId="0" fontId="58"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65" fillId="44" borderId="157"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10" fontId="16" fillId="3" borderId="162" applyNumberFormat="0" applyBorder="0" applyAlignment="0" applyProtection="0"/>
    <xf numFmtId="0" fontId="70" fillId="0" borderId="160" applyNumberFormat="0" applyFill="0" applyAlignment="0" applyProtection="0"/>
    <xf numFmtId="0" fontId="14" fillId="60" borderId="184"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17" fillId="0" borderId="187">
      <alignment horizontal="left" vertical="center"/>
    </xf>
    <xf numFmtId="0" fontId="75" fillId="57" borderId="157" applyNumberFormat="0" applyAlignment="0" applyProtection="0"/>
    <xf numFmtId="0" fontId="84" fillId="57" borderId="185" applyNumberFormat="0" applyAlignment="0" applyProtection="0"/>
    <xf numFmtId="0" fontId="17" fillId="0" borderId="187">
      <alignment horizontal="left" vertical="center"/>
    </xf>
    <xf numFmtId="0" fontId="14" fillId="60" borderId="158" applyNumberFormat="0" applyFont="0" applyAlignment="0" applyProtection="0"/>
    <xf numFmtId="0" fontId="81" fillId="44" borderId="157" applyNumberForma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65"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65" fillId="44" borderId="157" applyNumberFormat="0" applyAlignment="0" applyProtection="0"/>
    <xf numFmtId="0" fontId="58"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64"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65" fillId="44" borderId="157"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59" applyNumberFormat="0" applyAlignment="0" applyProtection="0"/>
    <xf numFmtId="0" fontId="14" fillId="60" borderId="158" applyNumberFormat="0" applyFont="0" applyAlignment="0" applyProtection="0"/>
    <xf numFmtId="0" fontId="58" fillId="57" borderId="157" applyNumberFormat="0" applyAlignment="0" applyProtection="0"/>
    <xf numFmtId="0" fontId="65"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9"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7" fillId="0" borderId="161">
      <alignment horizontal="left" vertical="center"/>
    </xf>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58" fillId="57" borderId="157" applyNumberFormat="0" applyAlignment="0" applyProtection="0"/>
    <xf numFmtId="0" fontId="65" fillId="44" borderId="157" applyNumberForma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91" applyNumberFormat="0" applyAlignment="0" applyProtection="0"/>
    <xf numFmtId="0" fontId="75" fillId="57" borderId="157" applyNumberFormat="0" applyAlignment="0" applyProtection="0"/>
    <xf numFmtId="0" fontId="65" fillId="44" borderId="164" applyNumberFormat="0" applyAlignment="0" applyProtection="0"/>
    <xf numFmtId="0" fontId="75" fillId="57" borderId="164" applyNumberFormat="0" applyAlignment="0" applyProtection="0"/>
    <xf numFmtId="0" fontId="81" fillId="44" borderId="183" applyNumberFormat="0" applyAlignment="0" applyProtection="0"/>
    <xf numFmtId="0" fontId="75" fillId="57" borderId="157" applyNumberFormat="0" applyAlignment="0" applyProtection="0"/>
    <xf numFmtId="0" fontId="68" fillId="57" borderId="159" applyNumberFormat="0" applyAlignment="0" applyProtection="0"/>
    <xf numFmtId="0" fontId="16" fillId="60" borderId="158" applyNumberFormat="0" applyFont="0" applyAlignment="0" applyProtection="0"/>
    <xf numFmtId="0" fontId="65"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81" fillId="44" borderId="157" applyNumberFormat="0" applyAlignment="0" applyProtection="0"/>
    <xf numFmtId="0" fontId="58" fillId="57" borderId="157" applyNumberFormat="0" applyAlignment="0" applyProtection="0"/>
    <xf numFmtId="0" fontId="17" fillId="0" borderId="161">
      <alignment horizontal="left" vertical="center"/>
    </xf>
    <xf numFmtId="0" fontId="81" fillId="44"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68"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14" fillId="60" borderId="184" applyNumberFormat="0" applyFont="0" applyAlignment="0" applyProtection="0"/>
    <xf numFmtId="0" fontId="84" fillId="57" borderId="179" applyNumberFormat="0" applyAlignment="0" applyProtection="0"/>
    <xf numFmtId="10" fontId="54" fillId="0" borderId="0" applyFont="0" applyFill="0" applyBorder="0" applyAlignment="0" applyProtection="0"/>
    <xf numFmtId="0" fontId="75" fillId="57"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14" fillId="60" borderId="190" applyNumberFormat="0" applyFont="0" applyAlignment="0" applyProtection="0"/>
    <xf numFmtId="0" fontId="16" fillId="60" borderId="158" applyNumberFormat="0" applyFon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75" fillId="57" borderId="157" applyNumberFormat="0" applyAlignment="0" applyProtection="0"/>
    <xf numFmtId="0" fontId="81" fillId="44" borderId="183" applyNumberFormat="0" applyAlignment="0" applyProtection="0"/>
    <xf numFmtId="0" fontId="58" fillId="57" borderId="157" applyNumberFormat="0" applyAlignment="0" applyProtection="0"/>
    <xf numFmtId="0" fontId="81" fillId="44" borderId="157" applyNumberFormat="0" applyAlignment="0" applyProtection="0"/>
    <xf numFmtId="0" fontId="65" fillId="44" borderId="157" applyNumberFormat="0" applyAlignment="0" applyProtection="0"/>
    <xf numFmtId="0" fontId="75" fillId="57"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81" fillId="44" borderId="183"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84" fillId="57" borderId="185" applyNumberFormat="0" applyAlignment="0" applyProtection="0"/>
    <xf numFmtId="0" fontId="81" fillId="44" borderId="183" applyNumberFormat="0" applyAlignment="0" applyProtection="0"/>
    <xf numFmtId="0" fontId="14" fillId="60" borderId="158" applyNumberFormat="0" applyFont="0" applyAlignment="0" applyProtection="0"/>
    <xf numFmtId="0" fontId="79" fillId="0" borderId="165"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64" applyNumberFormat="0" applyAlignment="0" applyProtection="0"/>
    <xf numFmtId="0" fontId="58" fillId="57"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4" fillId="57" borderId="159" applyNumberFormat="0" applyAlignment="0" applyProtection="0"/>
    <xf numFmtId="0" fontId="16" fillId="60" borderId="158" applyNumberFormat="0" applyFont="0" applyAlignment="0" applyProtection="0"/>
    <xf numFmtId="0" fontId="75" fillId="57" borderId="157" applyNumberFormat="0" applyAlignment="0" applyProtection="0"/>
    <xf numFmtId="0" fontId="75" fillId="57" borderId="183" applyNumberFormat="0" applyAlignment="0" applyProtection="0"/>
    <xf numFmtId="0" fontId="75" fillId="57" borderId="183" applyNumberFormat="0" applyAlignment="0" applyProtection="0"/>
    <xf numFmtId="0" fontId="17" fillId="0" borderId="187">
      <alignment horizontal="left" vertical="center"/>
    </xf>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4" fillId="60" borderId="190" applyNumberFormat="0" applyFont="0" applyAlignment="0" applyProtection="0"/>
    <xf numFmtId="0" fontId="84" fillId="57" borderId="191" applyNumberFormat="0" applyAlignment="0" applyProtection="0"/>
    <xf numFmtId="0" fontId="75" fillId="57" borderId="164"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57"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17" fillId="0" borderId="187">
      <alignment horizontal="left" vertical="center"/>
    </xf>
    <xf numFmtId="0" fontId="14" fillId="60" borderId="184" applyNumberFormat="0" applyFont="0" applyAlignment="0" applyProtection="0"/>
    <xf numFmtId="0" fontId="14" fillId="60" borderId="184" applyNumberFormat="0" applyFont="0" applyAlignment="0" applyProtection="0"/>
    <xf numFmtId="10" fontId="16" fillId="3" borderId="182" applyNumberFormat="0" applyBorder="0" applyAlignment="0" applyProtection="0"/>
    <xf numFmtId="0" fontId="81" fillId="44"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17" fillId="0" borderId="187">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83" applyNumberFormat="0" applyAlignment="0" applyProtection="0"/>
    <xf numFmtId="0" fontId="81" fillId="44" borderId="157" applyNumberFormat="0" applyAlignment="0" applyProtection="0"/>
    <xf numFmtId="0" fontId="84" fillId="57" borderId="159" applyNumberFormat="0" applyAlignment="0" applyProtection="0"/>
    <xf numFmtId="0" fontId="68" fillId="57" borderId="159" applyNumberFormat="0" applyAlignment="0" applyProtection="0"/>
    <xf numFmtId="0" fontId="75" fillId="57" borderId="157"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83" applyNumberFormat="0" applyAlignment="0" applyProtection="0"/>
    <xf numFmtId="0" fontId="75" fillId="57"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84" fillId="57" borderId="185"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4" fillId="57" borderId="185"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65" fillId="44"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0" fillId="0" borderId="160" applyNumberFormat="0" applyFill="0" applyAlignment="0" applyProtection="0"/>
    <xf numFmtId="0" fontId="84" fillId="57" borderId="159"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17" fillId="0" borderId="161">
      <alignment horizontal="left" vertical="center"/>
    </xf>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70" fillId="0" borderId="160" applyNumberFormat="0" applyFill="0" applyAlignment="0" applyProtection="0"/>
    <xf numFmtId="0" fontId="65" fillId="44" borderId="157" applyNumberFormat="0" applyAlignment="0" applyProtection="0"/>
    <xf numFmtId="0" fontId="58"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61">
      <alignment horizontal="left" vertical="center"/>
    </xf>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58"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70" fillId="0" borderId="160" applyNumberFormat="0" applyFill="0" applyAlignment="0" applyProtection="0"/>
    <xf numFmtId="0" fontId="16" fillId="60" borderId="158" applyNumberFormat="0" applyFont="0" applyAlignment="0" applyProtection="0"/>
    <xf numFmtId="0" fontId="75" fillId="57" borderId="157" applyNumberFormat="0" applyAlignment="0" applyProtection="0"/>
    <xf numFmtId="0" fontId="70" fillId="0" borderId="160" applyNumberFormat="0" applyFill="0" applyAlignment="0" applyProtection="0"/>
    <xf numFmtId="0" fontId="68" fillId="57" borderId="159"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75" fillId="57" borderId="157" applyNumberFormat="0" applyAlignment="0" applyProtection="0"/>
    <xf numFmtId="0" fontId="65" fillId="44" borderId="157" applyNumberFormat="0" applyAlignment="0" applyProtection="0"/>
    <xf numFmtId="0" fontId="58" fillId="57" borderId="157" applyNumberFormat="0" applyAlignment="0" applyProtection="0"/>
    <xf numFmtId="0" fontId="65" fillId="44" borderId="157" applyNumberFormat="0" applyAlignment="0" applyProtection="0"/>
    <xf numFmtId="0" fontId="16" fillId="60" borderId="158" applyNumberFormat="0" applyFont="0" applyAlignment="0" applyProtection="0"/>
    <xf numFmtId="0" fontId="68" fillId="57" borderId="159" applyNumberFormat="0" applyAlignment="0" applyProtection="0"/>
    <xf numFmtId="0" fontId="70" fillId="0" borderId="160" applyNumberFormat="0" applyFill="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75" fillId="57"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0" fontId="17" fillId="0" borderId="161">
      <alignment horizontal="left" vertical="center"/>
    </xf>
    <xf numFmtId="10" fontId="16" fillId="3" borderId="162" applyNumberFormat="0" applyBorder="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81" fillId="44" borderId="157" applyNumberForma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14" fillId="60" borderId="158" applyNumberFormat="0" applyFon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84" fillId="57" borderId="159" applyNumberFormat="0" applyAlignment="0" applyProtection="0"/>
    <xf numFmtId="0" fontId="17" fillId="0" borderId="187">
      <alignment horizontal="left" vertical="center"/>
    </xf>
    <xf numFmtId="10" fontId="16" fillId="3" borderId="188" applyNumberFormat="0" applyBorder="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16" fillId="60" borderId="153" applyNumberFormat="0" applyFont="0" applyAlignment="0" applyProtection="0"/>
    <xf numFmtId="0" fontId="70" fillId="0" borderId="180"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179" applyNumberFormat="0" applyAlignment="0" applyProtection="0"/>
    <xf numFmtId="0" fontId="84" fillId="57" borderId="179" applyNumberFormat="0" applyAlignment="0" applyProtection="0"/>
    <xf numFmtId="0" fontId="70" fillId="0" borderId="186" applyNumberFormat="0" applyFill="0" applyAlignment="0" applyProtection="0"/>
    <xf numFmtId="0" fontId="75" fillId="57" borderId="183" applyNumberFormat="0" applyAlignment="0" applyProtection="0"/>
    <xf numFmtId="0" fontId="75" fillId="57"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17" fillId="0" borderId="187">
      <alignment horizontal="left" vertical="center"/>
    </xf>
    <xf numFmtId="0" fontId="84" fillId="57" borderId="179" applyNumberForma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7" fillId="0" borderId="193">
      <alignment horizontal="left" vertical="center"/>
    </xf>
    <xf numFmtId="0" fontId="75" fillId="57" borderId="183" applyNumberFormat="0" applyAlignment="0" applyProtection="0"/>
    <xf numFmtId="0" fontId="65" fillId="44" borderId="183"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7">
      <alignment horizontal="left" vertical="center"/>
    </xf>
    <xf numFmtId="0" fontId="14"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14" fillId="60" borderId="178" applyNumberFormat="0" applyFont="0" applyAlignment="0" applyProtection="0"/>
    <xf numFmtId="0" fontId="79"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187">
      <alignment horizontal="left" vertical="center"/>
    </xf>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58"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68"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75" fillId="57" borderId="183" applyNumberFormat="0" applyAlignment="0" applyProtection="0"/>
    <xf numFmtId="0" fontId="68" fillId="57" borderId="185"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187">
      <alignment horizontal="left" vertical="center"/>
    </xf>
    <xf numFmtId="0" fontId="84" fillId="57" borderId="179" applyNumberFormat="0" applyAlignment="0" applyProtection="0"/>
    <xf numFmtId="0" fontId="14" fillId="60" borderId="184" applyNumberFormat="0" applyFont="0" applyAlignment="0" applyProtection="0"/>
    <xf numFmtId="0" fontId="75" fillId="57"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79" fillId="0" borderId="165"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1" fillId="44" borderId="176"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17" fillId="0" borderId="187">
      <alignment horizontal="left" vertical="center"/>
    </xf>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201" applyNumberFormat="0" applyAlignment="0" applyProtection="0"/>
    <xf numFmtId="0" fontId="84" fillId="57" borderId="18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1" applyNumberFormat="0" applyAlignment="0" applyProtection="0"/>
    <xf numFmtId="0" fontId="65" fillId="44" borderId="183" applyNumberFormat="0" applyAlignment="0" applyProtection="0"/>
    <xf numFmtId="0" fontId="79" fillId="0" borderId="165" applyNumberFormat="0" applyFill="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84" applyNumberFormat="0" applyFont="0" applyAlignment="0" applyProtection="0"/>
    <xf numFmtId="0" fontId="79" fillId="0" borderId="165" applyNumberFormat="0" applyFill="0" applyAlignment="0" applyProtection="0"/>
    <xf numFmtId="0" fontId="14" fillId="60" borderId="178" applyNumberFormat="0" applyFont="0" applyAlignment="0" applyProtection="0"/>
    <xf numFmtId="0" fontId="58" fillId="57" borderId="164" applyNumberFormat="0" applyAlignment="0" applyProtection="0"/>
    <xf numFmtId="0" fontId="75" fillId="57" borderId="183" applyNumberFormat="0" applyAlignment="0" applyProtection="0"/>
    <xf numFmtId="0" fontId="68" fillId="57" borderId="179" applyNumberFormat="0" applyAlignment="0" applyProtection="0"/>
    <xf numFmtId="0" fontId="64" fillId="0" borderId="165" applyNumberFormat="0" applyFill="0" applyAlignment="0" applyProtection="0"/>
    <xf numFmtId="0" fontId="14" fillId="60" borderId="184" applyNumberFormat="0" applyFont="0" applyAlignment="0" applyProtection="0"/>
    <xf numFmtId="0" fontId="17" fillId="0" borderId="187">
      <alignment horizontal="left" vertical="center"/>
    </xf>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17" fillId="0" borderId="193">
      <alignment horizontal="left" vertical="center"/>
    </xf>
    <xf numFmtId="0" fontId="79" fillId="0" borderId="177" applyNumberFormat="0" applyFill="0" applyAlignment="0" applyProtection="0"/>
    <xf numFmtId="0" fontId="79" fillId="0" borderId="177" applyNumberFormat="0" applyFill="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76" applyNumberFormat="0" applyAlignment="0" applyProtection="0"/>
    <xf numFmtId="0" fontId="65" fillId="44"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81" fillId="44" borderId="195" applyNumberFormat="0" applyAlignment="0" applyProtection="0"/>
    <xf numFmtId="0" fontId="65" fillId="44" borderId="183" applyNumberFormat="0" applyAlignment="0" applyProtection="0"/>
    <xf numFmtId="0" fontId="75" fillId="57" borderId="183" applyNumberFormat="0" applyAlignment="0" applyProtection="0"/>
    <xf numFmtId="0" fontId="17" fillId="0" borderId="181">
      <alignment horizontal="left" vertical="center"/>
    </xf>
    <xf numFmtId="0" fontId="17" fillId="0" borderId="187">
      <alignment horizontal="left" vertical="center"/>
    </xf>
    <xf numFmtId="0" fontId="81" fillId="44" borderId="183" applyNumberFormat="0" applyAlignment="0" applyProtection="0"/>
    <xf numFmtId="0" fontId="17" fillId="0" borderId="187">
      <alignment horizontal="left" vertical="center"/>
    </xf>
    <xf numFmtId="0" fontId="14" fillId="60" borderId="178"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0" fillId="0" borderId="186" applyNumberFormat="0" applyFill="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68" fillId="57" borderId="191" applyNumberForma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58"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65" fillId="44" borderId="176" applyNumberFormat="0" applyAlignment="0" applyProtection="0"/>
    <xf numFmtId="0" fontId="14" fillId="60" borderId="184" applyNumberFormat="0" applyFont="0" applyAlignment="0" applyProtection="0"/>
    <xf numFmtId="0" fontId="81" fillId="44" borderId="176" applyNumberFormat="0" applyAlignment="0" applyProtection="0"/>
    <xf numFmtId="0" fontId="14" fillId="60" borderId="184" applyNumberFormat="0" applyFont="0" applyAlignment="0" applyProtection="0"/>
    <xf numFmtId="0" fontId="75" fillId="57" borderId="176"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84" fillId="57" borderId="185" applyNumberFormat="0" applyAlignment="0" applyProtection="0"/>
    <xf numFmtId="0" fontId="70" fillId="0" borderId="186" applyNumberFormat="0" applyFill="0" applyAlignment="0" applyProtection="0"/>
    <xf numFmtId="0" fontId="17" fillId="0" borderId="205">
      <alignment horizontal="left" vertical="center"/>
    </xf>
    <xf numFmtId="0" fontId="14" fillId="60" borderId="184" applyNumberFormat="0" applyFont="0" applyAlignment="0" applyProtection="0"/>
    <xf numFmtId="0" fontId="16"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75" fillId="57"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84" applyNumberFormat="0" applyFon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9" applyNumberFormat="0" applyAlignment="0" applyProtection="0"/>
    <xf numFmtId="0" fontId="17" fillId="0" borderId="187">
      <alignment horizontal="left" vertical="center"/>
    </xf>
    <xf numFmtId="0" fontId="79"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9" applyNumberFormat="0" applyAlignment="0" applyProtection="0"/>
    <xf numFmtId="0" fontId="75" fillId="57" borderId="183" applyNumberFormat="0" applyAlignment="0" applyProtection="0"/>
    <xf numFmtId="0" fontId="84" fillId="57" borderId="185" applyNumberFormat="0" applyAlignment="0" applyProtection="0"/>
    <xf numFmtId="0" fontId="79" fillId="0" borderId="165" applyNumberFormat="0" applyFill="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93">
      <alignment horizontal="left" vertical="center"/>
    </xf>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4" fillId="57" borderId="179" applyNumberFormat="0" applyAlignment="0" applyProtection="0"/>
    <xf numFmtId="0" fontId="81" fillId="44" borderId="183" applyNumberFormat="0" applyAlignment="0" applyProtection="0"/>
    <xf numFmtId="0" fontId="79" fillId="0" borderId="165" applyNumberFormat="0" applyFill="0" applyAlignment="0" applyProtection="0"/>
    <xf numFmtId="0" fontId="79" fillId="0" borderId="165" applyNumberFormat="0" applyFill="0" applyAlignment="0" applyProtection="0"/>
    <xf numFmtId="0" fontId="79" fillId="0" borderId="165" applyNumberFormat="0" applyFill="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9" fillId="0" borderId="177" applyNumberFormat="0" applyFill="0" applyAlignment="0" applyProtection="0"/>
    <xf numFmtId="0" fontId="14" fillId="60" borderId="184" applyNumberFormat="0" applyFont="0" applyAlignment="0" applyProtection="0"/>
    <xf numFmtId="0" fontId="84" fillId="57" borderId="185" applyNumberFormat="0" applyAlignment="0" applyProtection="0"/>
    <xf numFmtId="0" fontId="58" fillId="57" borderId="183" applyNumberFormat="0" applyAlignment="0" applyProtection="0"/>
    <xf numFmtId="0" fontId="17" fillId="0" borderId="187">
      <alignment horizontal="left" vertical="center"/>
    </xf>
    <xf numFmtId="0" fontId="75" fillId="57" borderId="183" applyNumberFormat="0" applyAlignment="0" applyProtection="0"/>
    <xf numFmtId="0" fontId="17" fillId="0" borderId="187">
      <alignment horizontal="left" vertical="center"/>
    </xf>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83" applyNumberFormat="0" applyAlignment="0" applyProtection="0"/>
    <xf numFmtId="0" fontId="17" fillId="0" borderId="187">
      <alignment horizontal="left" vertical="center"/>
    </xf>
    <xf numFmtId="0" fontId="14" fillId="60" borderId="178" applyNumberFormat="0" applyFont="0" applyAlignment="0" applyProtection="0"/>
    <xf numFmtId="0" fontId="84" fillId="57" borderId="185"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70" fillId="0" borderId="186" applyNumberFormat="0" applyFill="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8" fillId="57" borderId="176" applyNumberFormat="0" applyAlignment="0" applyProtection="0"/>
    <xf numFmtId="0" fontId="81" fillId="44" borderId="183" applyNumberFormat="0" applyAlignment="0" applyProtection="0"/>
    <xf numFmtId="0" fontId="75" fillId="57"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65" applyNumberFormat="0" applyFill="0" applyAlignment="0" applyProtection="0"/>
    <xf numFmtId="0" fontId="17" fillId="0" borderId="187">
      <alignment horizontal="left" vertical="center"/>
    </xf>
    <xf numFmtId="0" fontId="84" fillId="57" borderId="185" applyNumberFormat="0" applyAlignment="0" applyProtection="0"/>
    <xf numFmtId="0" fontId="16"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10" fontId="16" fillId="3" borderId="188" applyNumberFormat="0" applyBorder="0" applyAlignment="0" applyProtection="0"/>
    <xf numFmtId="0" fontId="81" fillId="44" borderId="183"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84" applyNumberFormat="0" applyFont="0" applyAlignment="0" applyProtection="0"/>
    <xf numFmtId="0" fontId="14" fillId="60" borderId="178" applyNumberFormat="0" applyFont="0" applyAlignment="0" applyProtection="0"/>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17" fillId="0" borderId="187">
      <alignment horizontal="left" vertical="center"/>
    </xf>
    <xf numFmtId="0" fontId="17" fillId="0" borderId="187">
      <alignment horizontal="left" vertical="center"/>
    </xf>
    <xf numFmtId="0" fontId="81" fillId="44" borderId="189" applyNumberFormat="0" applyAlignment="0" applyProtection="0"/>
    <xf numFmtId="0" fontId="68" fillId="57" borderId="185" applyNumberFormat="0" applyAlignment="0" applyProtection="0"/>
    <xf numFmtId="0" fontId="14" fillId="60" borderId="184" applyNumberFormat="0" applyFon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54" fillId="0" borderId="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9" fillId="0" borderId="177" applyNumberFormat="0" applyFill="0" applyAlignment="0" applyProtection="0"/>
    <xf numFmtId="0" fontId="75" fillId="57" borderId="183" applyNumberFormat="0" applyAlignment="0" applyProtection="0"/>
    <xf numFmtId="0" fontId="16" fillId="60" borderId="184" applyNumberFormat="0" applyFont="0" applyAlignment="0" applyProtection="0"/>
    <xf numFmtId="0" fontId="84" fillId="57" borderId="185"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84" fillId="57" borderId="185" applyNumberFormat="0" applyAlignment="0" applyProtection="0"/>
    <xf numFmtId="0" fontId="81" fillId="44"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16" fillId="60" borderId="153" applyNumberFormat="0" applyFont="0" applyAlignment="0" applyProtection="0"/>
    <xf numFmtId="0" fontId="14" fillId="60" borderId="184" applyNumberFormat="0" applyFont="0" applyAlignment="0" applyProtection="0"/>
    <xf numFmtId="0" fontId="64" fillId="0" borderId="177" applyNumberFormat="0" applyFill="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0" fillId="0" borderId="186" applyNumberFormat="0" applyFill="0" applyAlignment="0" applyProtection="0"/>
    <xf numFmtId="0" fontId="84" fillId="57" borderId="185" applyNumberFormat="0" applyAlignment="0" applyProtection="0"/>
    <xf numFmtId="0" fontId="14" fillId="60" borderId="184"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79" fillId="0" borderId="177" applyNumberFormat="0" applyFill="0" applyAlignment="0" applyProtection="0"/>
    <xf numFmtId="0" fontId="75" fillId="57" borderId="183" applyNumberFormat="0" applyAlignment="0" applyProtection="0"/>
    <xf numFmtId="10" fontId="16" fillId="3" borderId="188" applyNumberFormat="0" applyBorder="0" applyAlignment="0" applyProtection="0"/>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14" fillId="60" borderId="178" applyNumberFormat="0" applyFont="0" applyAlignment="0" applyProtection="0"/>
    <xf numFmtId="0" fontId="81" fillId="44"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81" fillId="44" borderId="183" applyNumberFormat="0" applyAlignment="0" applyProtection="0"/>
    <xf numFmtId="0" fontId="84"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65" fillId="44" borderId="183" applyNumberFormat="0" applyAlignment="0" applyProtection="0"/>
    <xf numFmtId="0" fontId="81" fillId="44" borderId="183" applyNumberFormat="0" applyAlignment="0" applyProtection="0"/>
    <xf numFmtId="10" fontId="16" fillId="3" borderId="188" applyNumberFormat="0" applyBorder="0" applyAlignment="0" applyProtection="0"/>
    <xf numFmtId="0" fontId="81" fillId="44" borderId="183" applyNumberFormat="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4" fillId="57" borderId="185" applyNumberFormat="0" applyAlignment="0" applyProtection="0"/>
    <xf numFmtId="0" fontId="75" fillId="57" borderId="183" applyNumberFormat="0" applyAlignment="0" applyProtection="0"/>
    <xf numFmtId="0" fontId="65"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75" fillId="57" borderId="183" applyNumberFormat="0" applyAlignment="0" applyProtection="0"/>
    <xf numFmtId="0" fontId="84" fillId="57" borderId="179" applyNumberFormat="0" applyAlignment="0" applyProtection="0"/>
    <xf numFmtId="0" fontId="84" fillId="57" borderId="179"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75" fillId="57" borderId="176" applyNumberFormat="0" applyAlignment="0" applyProtection="0"/>
    <xf numFmtId="0" fontId="17" fillId="0" borderId="187">
      <alignment horizontal="left" vertical="center"/>
    </xf>
    <xf numFmtId="0" fontId="16" fillId="60" borderId="178" applyNumberFormat="0" applyFont="0" applyAlignment="0" applyProtection="0"/>
    <xf numFmtId="0" fontId="14" fillId="60" borderId="184" applyNumberFormat="0" applyFont="0" applyAlignment="0" applyProtection="0"/>
    <xf numFmtId="0" fontId="17" fillId="0" borderId="187">
      <alignment horizontal="left" vertical="center"/>
    </xf>
    <xf numFmtId="0" fontId="14" fillId="60" borderId="184" applyNumberFormat="0" applyFont="0" applyAlignment="0" applyProtection="0"/>
    <xf numFmtId="0" fontId="79" fillId="0" borderId="177" applyNumberFormat="0" applyFill="0" applyAlignment="0" applyProtection="0"/>
    <xf numFmtId="0" fontId="81" fillId="44" borderId="183" applyNumberFormat="0" applyAlignment="0" applyProtection="0"/>
    <xf numFmtId="0" fontId="75" fillId="57" borderId="183" applyNumberFormat="0" applyAlignment="0" applyProtection="0"/>
    <xf numFmtId="0" fontId="58"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6" fillId="60" borderId="184" applyNumberFormat="0" applyFont="0" applyAlignment="0" applyProtection="0"/>
    <xf numFmtId="0" fontId="17" fillId="0" borderId="187">
      <alignment horizontal="left" vertical="center"/>
    </xf>
    <xf numFmtId="0" fontId="75" fillId="57" borderId="183" applyNumberForma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175" applyNumberFormat="0" applyBorder="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75" fillId="57" borderId="183" applyNumberFormat="0" applyAlignment="0" applyProtection="0"/>
    <xf numFmtId="0" fontId="81" fillId="44" borderId="183" applyNumberFormat="0" applyAlignment="0" applyProtection="0"/>
    <xf numFmtId="0" fontId="81" fillId="44" borderId="183" applyNumberFormat="0" applyAlignment="0" applyProtection="0"/>
    <xf numFmtId="0" fontId="84" fillId="57" borderId="179"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181">
      <alignment horizontal="left" vertical="center"/>
    </xf>
    <xf numFmtId="0" fontId="75" fillId="57" borderId="176" applyNumberForma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14" fillId="60" borderId="153" applyNumberFormat="0" applyFon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10" fontId="54" fillId="0" borderId="0" applyFont="0" applyFill="0" applyBorder="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10" fontId="16" fillId="3" borderId="175" applyNumberFormat="0" applyBorder="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0" fillId="0" borderId="198" applyNumberFormat="0" applyFill="0" applyAlignment="0" applyProtection="0"/>
    <xf numFmtId="0" fontId="17" fillId="0" borderId="205">
      <alignment horizontal="left" vertical="center"/>
    </xf>
    <xf numFmtId="0" fontId="79" fillId="0" borderId="177" applyNumberFormat="0" applyFill="0" applyAlignment="0" applyProtection="0"/>
    <xf numFmtId="0" fontId="75"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58" fillId="57" borderId="195" applyNumberFormat="0" applyAlignment="0" applyProtection="0"/>
    <xf numFmtId="0" fontId="17" fillId="0" borderId="181">
      <alignment horizontal="left" vertical="center"/>
    </xf>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10" fontId="16" fillId="3" borderId="188" applyNumberFormat="0" applyBorder="0" applyAlignment="0" applyProtection="0"/>
    <xf numFmtId="0" fontId="14" fillId="60" borderId="184" applyNumberFormat="0" applyFont="0" applyAlignment="0" applyProtection="0"/>
    <xf numFmtId="0" fontId="81" fillId="44" borderId="183" applyNumberFormat="0" applyAlignment="0" applyProtection="0"/>
    <xf numFmtId="0" fontId="68" fillId="57" borderId="17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4" fillId="60" borderId="184" applyNumberFormat="0" applyFont="0" applyAlignment="0" applyProtection="0"/>
    <xf numFmtId="0" fontId="75" fillId="57" borderId="183" applyNumberFormat="0" applyAlignment="0" applyProtection="0"/>
    <xf numFmtId="0" fontId="75" fillId="57" borderId="183"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6"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201" applyNumberFormat="0" applyAlignment="0" applyProtection="0"/>
    <xf numFmtId="0" fontId="75" fillId="57" borderId="195" applyNumberFormat="0" applyAlignment="0" applyProtection="0"/>
    <xf numFmtId="0" fontId="81" fillId="44" borderId="206"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16" fillId="60" borderId="184" applyNumberFormat="0" applyFont="0" applyAlignment="0" applyProtection="0"/>
    <xf numFmtId="0" fontId="75" fillId="57" borderId="201" applyNumberFormat="0" applyAlignment="0" applyProtection="0"/>
    <xf numFmtId="0" fontId="14" fillId="60" borderId="184" applyNumberFormat="0" applyFont="0" applyAlignment="0" applyProtection="0"/>
    <xf numFmtId="0" fontId="14" fillId="60" borderId="196" applyNumberFormat="0" applyFont="0" applyAlignment="0" applyProtection="0"/>
    <xf numFmtId="0" fontId="75" fillId="57" borderId="183" applyNumberFormat="0" applyAlignment="0" applyProtection="0"/>
    <xf numFmtId="0" fontId="17" fillId="0" borderId="181">
      <alignment horizontal="left" vertical="center"/>
    </xf>
    <xf numFmtId="0" fontId="75" fillId="57" borderId="170" applyNumberFormat="0" applyAlignment="0" applyProtection="0"/>
    <xf numFmtId="0" fontId="16"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14" fillId="60" borderId="184" applyNumberFormat="0" applyFont="0" applyAlignment="0" applyProtection="0"/>
    <xf numFmtId="0" fontId="70" fillId="0" borderId="173" applyNumberFormat="0" applyFill="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81" fillId="44" borderId="170" applyNumberForma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65"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81" fillId="44" borderId="183" applyNumberFormat="0" applyAlignment="0" applyProtection="0"/>
    <xf numFmtId="0" fontId="84" fillId="57" borderId="185"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65" fillId="44" borderId="170" applyNumberFormat="0" applyAlignment="0" applyProtection="0"/>
    <xf numFmtId="0" fontId="58"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74">
      <alignment horizontal="left" vertical="center"/>
    </xf>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89" applyNumberFormat="0" applyAlignment="0" applyProtection="0"/>
    <xf numFmtId="0" fontId="17" fillId="0" borderId="187">
      <alignment horizontal="left" vertical="center"/>
    </xf>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65" fillId="44" borderId="170"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84" fillId="57" borderId="172" applyNumberFormat="0" applyAlignment="0" applyProtection="0"/>
    <xf numFmtId="0" fontId="14" fillId="60" borderId="171" applyNumberFormat="0" applyFont="0" applyAlignment="0" applyProtection="0"/>
    <xf numFmtId="0" fontId="58" fillId="57" borderId="170" applyNumberFormat="0" applyAlignment="0" applyProtection="0"/>
    <xf numFmtId="0" fontId="65" fillId="44" borderId="170" applyNumberFormat="0" applyAlignment="0" applyProtection="0"/>
    <xf numFmtId="0" fontId="17" fillId="0" borderId="187">
      <alignment horizontal="left" vertical="center"/>
    </xf>
    <xf numFmtId="0" fontId="14" fillId="60" borderId="184" applyNumberFormat="0" applyFont="0" applyAlignment="0" applyProtection="0"/>
    <xf numFmtId="0" fontId="68"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3" applyNumberFormat="0" applyAlignment="0" applyProtection="0"/>
    <xf numFmtId="0" fontId="16" fillId="60" borderId="184" applyNumberFormat="0" applyFon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84" fillId="57" borderId="179"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65" fillId="44" borderId="183"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4" fillId="57" borderId="172" applyNumberFormat="0" applyAlignment="0" applyProtection="0"/>
    <xf numFmtId="0" fontId="75" fillId="57" borderId="183"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83" applyNumberFormat="0" applyAlignment="0" applyProtection="0"/>
    <xf numFmtId="0" fontId="58" fillId="57" borderId="170" applyNumberFormat="0" applyAlignment="0" applyProtection="0"/>
    <xf numFmtId="0" fontId="65" fillId="44" borderId="170" applyNumberForma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84" fillId="57" borderId="185" applyNumberFormat="0" applyAlignment="0" applyProtection="0"/>
    <xf numFmtId="0" fontId="14" fillId="60" borderId="184" applyNumberFormat="0" applyFont="0" applyAlignment="0" applyProtection="0"/>
    <xf numFmtId="0" fontId="17" fillId="0" borderId="187">
      <alignment horizontal="left" vertical="center"/>
    </xf>
    <xf numFmtId="0" fontId="81" fillId="44" borderId="183" applyNumberFormat="0" applyAlignment="0" applyProtection="0"/>
    <xf numFmtId="0" fontId="81" fillId="44" borderId="183"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201" applyNumberFormat="0" applyAlignment="0" applyProtection="0"/>
    <xf numFmtId="0" fontId="75" fillId="57" borderId="170"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75" fillId="57" borderId="170" applyNumberFormat="0" applyAlignment="0" applyProtection="0"/>
    <xf numFmtId="0" fontId="68" fillId="57" borderId="172" applyNumberFormat="0" applyAlignment="0" applyProtection="0"/>
    <xf numFmtId="0" fontId="16" fillId="60" borderId="171" applyNumberFormat="0" applyFont="0" applyAlignment="0" applyProtection="0"/>
    <xf numFmtId="0" fontId="65"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83" applyNumberFormat="0" applyAlignment="0" applyProtection="0"/>
    <xf numFmtId="0" fontId="81" fillId="44"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68"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58" fillId="57" borderId="183" applyNumberFormat="0" applyAlignment="0" applyProtection="0"/>
    <xf numFmtId="0" fontId="75" fillId="57" borderId="201" applyNumberFormat="0" applyAlignment="0" applyProtection="0"/>
    <xf numFmtId="0" fontId="14" fillId="60" borderId="184" applyNumberFormat="0" applyFont="0" applyAlignment="0" applyProtection="0"/>
    <xf numFmtId="0" fontId="17" fillId="0" borderId="205">
      <alignment horizontal="left" vertical="center"/>
    </xf>
    <xf numFmtId="0" fontId="16" fillId="60" borderId="171" applyNumberFormat="0" applyFont="0" applyAlignment="0" applyProtection="0"/>
    <xf numFmtId="0" fontId="17" fillId="0" borderId="174">
      <alignment horizontal="left" vertical="center"/>
    </xf>
    <xf numFmtId="0" fontId="14" fillId="60" borderId="184" applyNumberFormat="0" applyFont="0" applyAlignment="0" applyProtection="0"/>
    <xf numFmtId="0" fontId="17" fillId="0" borderId="181">
      <alignment horizontal="left" vertical="center"/>
    </xf>
    <xf numFmtId="0" fontId="75" fillId="57" borderId="170" applyNumberFormat="0" applyAlignment="0" applyProtection="0"/>
    <xf numFmtId="0" fontId="58" fillId="57" borderId="170" applyNumberFormat="0" applyAlignment="0" applyProtection="0"/>
    <xf numFmtId="0" fontId="81" fillId="44" borderId="170" applyNumberFormat="0" applyAlignment="0" applyProtection="0"/>
    <xf numFmtId="0" fontId="65" fillId="44" borderId="170" applyNumberFormat="0" applyAlignment="0" applyProtection="0"/>
    <xf numFmtId="0" fontId="75" fillId="57"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14" fillId="60" borderId="171" applyNumberFormat="0" applyFont="0" applyAlignment="0" applyProtection="0"/>
    <xf numFmtId="0" fontId="75" fillId="57" borderId="170" applyNumberFormat="0" applyAlignment="0" applyProtection="0"/>
    <xf numFmtId="0" fontId="14" fillId="60" borderId="171" applyNumberFormat="0" applyFont="0" applyAlignment="0" applyProtection="0"/>
    <xf numFmtId="0" fontId="84" fillId="57" borderId="185"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4" fillId="60" borderId="184" applyNumberFormat="0" applyFont="0" applyAlignment="0" applyProtection="0"/>
    <xf numFmtId="0" fontId="58" fillId="57"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89" applyNumberFormat="0" applyAlignment="0" applyProtection="0"/>
    <xf numFmtId="0" fontId="84" fillId="57" borderId="185" applyNumberFormat="0" applyAlignment="0" applyProtection="0"/>
    <xf numFmtId="0" fontId="14" fillId="60" borderId="184" applyNumberFormat="0" applyFont="0" applyAlignment="0" applyProtection="0"/>
    <xf numFmtId="0" fontId="84" fillId="57" borderId="185" applyNumberFormat="0" applyAlignment="0" applyProtection="0"/>
    <xf numFmtId="0" fontId="81" fillId="44" borderId="183" applyNumberFormat="0" applyAlignment="0" applyProtection="0"/>
    <xf numFmtId="0" fontId="17" fillId="0" borderId="193">
      <alignment horizontal="left" vertical="center"/>
    </xf>
    <xf numFmtId="0" fontId="75" fillId="57" borderId="183" applyNumberFormat="0" applyAlignment="0" applyProtection="0"/>
    <xf numFmtId="0" fontId="84" fillId="57" borderId="185" applyNumberForma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4" fillId="57" borderId="172" applyNumberFormat="0" applyAlignment="0" applyProtection="0"/>
    <xf numFmtId="0" fontId="16" fillId="60" borderId="171" applyNumberFormat="0" applyFont="0" applyAlignment="0" applyProtection="0"/>
    <xf numFmtId="0" fontId="75" fillId="57" borderId="170" applyNumberFormat="0" applyAlignment="0" applyProtection="0"/>
    <xf numFmtId="0" fontId="81" fillId="44" borderId="176"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95" applyNumberFormat="0" applyAlignment="0" applyProtection="0"/>
    <xf numFmtId="0" fontId="75" fillId="57" borderId="195"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0" applyNumberFormat="0" applyAlignment="0" applyProtection="0"/>
    <xf numFmtId="0" fontId="68" fillId="57" borderId="185" applyNumberFormat="0" applyAlignment="0" applyProtection="0"/>
    <xf numFmtId="0" fontId="75" fillId="57" borderId="201" applyNumberFormat="0" applyAlignment="0" applyProtection="0"/>
    <xf numFmtId="0" fontId="14" fillId="60" borderId="184" applyNumberFormat="0" applyFont="0" applyAlignment="0" applyProtection="0"/>
    <xf numFmtId="0" fontId="84" fillId="57" borderId="197" applyNumberFormat="0" applyAlignment="0" applyProtection="0"/>
    <xf numFmtId="0" fontId="79" fillId="0" borderId="177" applyNumberFormat="0" applyFill="0" applyAlignment="0" applyProtection="0"/>
    <xf numFmtId="0" fontId="17" fillId="0" borderId="181">
      <alignment horizontal="left" vertical="center"/>
    </xf>
    <xf numFmtId="0" fontId="17" fillId="0" borderId="181">
      <alignment horizontal="left" vertical="center"/>
    </xf>
    <xf numFmtId="0" fontId="68" fillId="57" borderId="185" applyNumberFormat="0" applyAlignment="0" applyProtection="0"/>
    <xf numFmtId="0" fontId="84" fillId="57" borderId="185" applyNumberFormat="0" applyAlignment="0" applyProtection="0"/>
    <xf numFmtId="0" fontId="14" fillId="60" borderId="184" applyNumberFormat="0" applyFont="0" applyAlignment="0" applyProtection="0"/>
    <xf numFmtId="0" fontId="81" fillId="44" borderId="183" applyNumberFormat="0" applyAlignment="0" applyProtection="0"/>
    <xf numFmtId="10" fontId="16" fillId="3" borderId="188" applyNumberFormat="0" applyBorder="0" applyAlignment="0" applyProtection="0"/>
    <xf numFmtId="0" fontId="70" fillId="0" borderId="186" applyNumberFormat="0" applyFill="0" applyAlignment="0" applyProtection="0"/>
    <xf numFmtId="0" fontId="14" fillId="60" borderId="184" applyNumberFormat="0" applyFont="0" applyAlignment="0" applyProtection="0"/>
    <xf numFmtId="0" fontId="75" fillId="57" borderId="170" applyNumberFormat="0" applyAlignment="0" applyProtection="0"/>
    <xf numFmtId="0" fontId="75" fillId="57" borderId="170" applyNumberFormat="0" applyAlignment="0" applyProtection="0"/>
    <xf numFmtId="0" fontId="84" fillId="57" borderId="185" applyNumberFormat="0" applyAlignment="0" applyProtection="0"/>
    <xf numFmtId="0" fontId="75" fillId="57" borderId="170"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17" fillId="0" borderId="174">
      <alignment horizontal="left" vertical="center"/>
    </xf>
    <xf numFmtId="0" fontId="81" fillId="44" borderId="170" applyNumberFormat="0" applyAlignment="0" applyProtection="0"/>
    <xf numFmtId="0" fontId="84" fillId="57" borderId="172" applyNumberFormat="0" applyAlignment="0" applyProtection="0"/>
    <xf numFmtId="0" fontId="68" fillId="57" borderId="172" applyNumberFormat="0" applyAlignment="0" applyProtection="0"/>
    <xf numFmtId="0" fontId="75" fillId="57" borderId="170" applyNumberFormat="0" applyAlignment="0" applyProtection="0"/>
    <xf numFmtId="0" fontId="75" fillId="57" borderId="183"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17" fillId="0" borderId="174">
      <alignment horizontal="left" vertical="center"/>
    </xf>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74">
      <alignment horizontal="left" vertical="center"/>
    </xf>
    <xf numFmtId="0" fontId="84" fillId="57" borderId="185" applyNumberFormat="0" applyAlignment="0" applyProtection="0"/>
    <xf numFmtId="0" fontId="14" fillId="60" borderId="184" applyNumberFormat="0" applyFont="0" applyAlignment="0" applyProtection="0"/>
    <xf numFmtId="0" fontId="14" fillId="60" borderId="184" applyNumberFormat="0" applyFont="0" applyAlignment="0" applyProtection="0"/>
    <xf numFmtId="0" fontId="81" fillId="44" borderId="183" applyNumberFormat="0" applyAlignment="0" applyProtection="0"/>
    <xf numFmtId="0" fontId="75" fillId="57" borderId="183" applyNumberFormat="0" applyAlignment="0" applyProtection="0"/>
    <xf numFmtId="0" fontId="75" fillId="57" borderId="183" applyNumberFormat="0" applyAlignment="0" applyProtection="0"/>
    <xf numFmtId="0" fontId="65" fillId="44" borderId="189"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7" fillId="0" borderId="187">
      <alignment horizontal="left" vertical="center"/>
    </xf>
    <xf numFmtId="0" fontId="17" fillId="0" borderId="187">
      <alignment horizontal="left" vertical="center"/>
    </xf>
    <xf numFmtId="0" fontId="65" fillId="44"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85"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0" fillId="0" borderId="173" applyNumberFormat="0" applyFill="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17" fillId="0" borderId="187">
      <alignment horizontal="left" vertical="center"/>
    </xf>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70" fillId="0" borderId="173" applyNumberFormat="0" applyFill="0" applyAlignment="0" applyProtection="0"/>
    <xf numFmtId="0" fontId="65" fillId="44" borderId="170" applyNumberFormat="0" applyAlignment="0" applyProtection="0"/>
    <xf numFmtId="0" fontId="58"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58"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70" fillId="0" borderId="173" applyNumberFormat="0" applyFill="0" applyAlignment="0" applyProtection="0"/>
    <xf numFmtId="0" fontId="16" fillId="60" borderId="171" applyNumberFormat="0" applyFont="0" applyAlignment="0" applyProtection="0"/>
    <xf numFmtId="0" fontId="75" fillId="57" borderId="170" applyNumberFormat="0" applyAlignment="0" applyProtection="0"/>
    <xf numFmtId="0" fontId="70" fillId="0" borderId="173" applyNumberFormat="0" applyFill="0" applyAlignment="0" applyProtection="0"/>
    <xf numFmtId="0" fontId="68" fillId="57" borderId="172"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64" fillId="0" borderId="177" applyNumberFormat="0" applyFill="0" applyAlignment="0" applyProtection="0"/>
    <xf numFmtId="0" fontId="17" fillId="0" borderId="187">
      <alignment horizontal="left" vertical="center"/>
    </xf>
    <xf numFmtId="0" fontId="84" fillId="57" borderId="185"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14" fillId="60" borderId="184" applyNumberFormat="0" applyFon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70" applyNumberFormat="0" applyAlignment="0" applyProtection="0"/>
    <xf numFmtId="0" fontId="65" fillId="44" borderId="170" applyNumberFormat="0" applyAlignment="0" applyProtection="0"/>
    <xf numFmtId="0" fontId="58" fillId="57" borderId="170" applyNumberFormat="0" applyAlignment="0" applyProtection="0"/>
    <xf numFmtId="0" fontId="65" fillId="44" borderId="170" applyNumberFormat="0" applyAlignment="0" applyProtection="0"/>
    <xf numFmtId="0" fontId="16" fillId="60" borderId="171" applyNumberFormat="0" applyFont="0" applyAlignment="0" applyProtection="0"/>
    <xf numFmtId="0" fontId="68" fillId="57" borderId="172" applyNumberFormat="0" applyAlignment="0" applyProtection="0"/>
    <xf numFmtId="0" fontId="70" fillId="0" borderId="173" applyNumberFormat="0" applyFill="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75" fillId="57" borderId="170" applyNumberFormat="0" applyAlignment="0" applyProtection="0"/>
    <xf numFmtId="0" fontId="17" fillId="0" borderId="187">
      <alignment horizontal="left" vertical="center"/>
    </xf>
    <xf numFmtId="0" fontId="17" fillId="0" borderId="187">
      <alignment horizontal="left" vertical="center"/>
    </xf>
    <xf numFmtId="0" fontId="84" fillId="57" borderId="185" applyNumberFormat="0" applyAlignment="0" applyProtection="0"/>
    <xf numFmtId="0" fontId="75" fillId="57" borderId="183" applyNumberFormat="0" applyAlignment="0" applyProtection="0"/>
    <xf numFmtId="0" fontId="81" fillId="44" borderId="183" applyNumberFormat="0" applyAlignment="0" applyProtection="0"/>
    <xf numFmtId="0" fontId="75" fillId="57" borderId="183" applyNumberFormat="0" applyAlignment="0" applyProtection="0"/>
    <xf numFmtId="0" fontId="17" fillId="0" borderId="187">
      <alignment horizontal="left" vertical="center"/>
    </xf>
    <xf numFmtId="0" fontId="81" fillId="44" borderId="183" applyNumberFormat="0" applyAlignment="0" applyProtection="0"/>
    <xf numFmtId="0" fontId="84" fillId="57" borderId="185"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65" fillId="44" borderId="176" applyNumberFormat="0" applyAlignment="0" applyProtection="0"/>
    <xf numFmtId="0" fontId="75" fillId="57" borderId="183" applyNumberFormat="0" applyAlignment="0" applyProtection="0"/>
    <xf numFmtId="0" fontId="14" fillId="60" borderId="184" applyNumberFormat="0" applyFont="0" applyAlignment="0" applyProtection="0"/>
    <xf numFmtId="0" fontId="17" fillId="0" borderId="187">
      <alignment horizontal="left" vertical="center"/>
    </xf>
    <xf numFmtId="0" fontId="75" fillId="57" borderId="189" applyNumberFormat="0" applyAlignment="0" applyProtection="0"/>
    <xf numFmtId="0" fontId="75" fillId="57" borderId="183" applyNumberFormat="0" applyAlignment="0" applyProtection="0"/>
    <xf numFmtId="0" fontId="14" fillId="60" borderId="184" applyNumberFormat="0" applyFont="0" applyAlignment="0" applyProtection="0"/>
    <xf numFmtId="0" fontId="75" fillId="57" borderId="189"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81" fillId="44" borderId="170" applyNumberForma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14" fillId="60" borderId="171" applyNumberFormat="0" applyFon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84" fillId="57" borderId="172"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6"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81" fillId="44" borderId="164" applyNumberFormat="0" applyAlignment="0" applyProtection="0"/>
    <xf numFmtId="0" fontId="17" fillId="0" borderId="193">
      <alignment horizontal="left" vertical="center"/>
    </xf>
    <xf numFmtId="0" fontId="58"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10" fontId="16" fillId="3" borderId="194" applyNumberFormat="0" applyBorder="0" applyAlignment="0" applyProtection="0"/>
    <xf numFmtId="0" fontId="70" fillId="0" borderId="168" applyNumberFormat="0" applyFill="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65"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65" fillId="44" borderId="164" applyNumberFormat="0" applyAlignment="0" applyProtection="0"/>
    <xf numFmtId="0" fontId="58"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65" fillId="44" borderId="164"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84" fillId="57" borderId="167" applyNumberFormat="0" applyAlignment="0" applyProtection="0"/>
    <xf numFmtId="0" fontId="14" fillId="60" borderId="166" applyNumberFormat="0" applyFont="0" applyAlignment="0" applyProtection="0"/>
    <xf numFmtId="0" fontId="58" fillId="57" borderId="164" applyNumberFormat="0" applyAlignment="0" applyProtection="0"/>
    <xf numFmtId="0" fontId="65"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58" fillId="57" borderId="164" applyNumberFormat="0" applyAlignment="0" applyProtection="0"/>
    <xf numFmtId="0" fontId="65" fillId="44" borderId="164" applyNumberForma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68" fillId="57" borderId="167" applyNumberFormat="0" applyAlignment="0" applyProtection="0"/>
    <xf numFmtId="0" fontId="16" fillId="60" borderId="166" applyNumberFormat="0" applyFont="0" applyAlignment="0" applyProtection="0"/>
    <xf numFmtId="0" fontId="65"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81" fillId="44" borderId="164" applyNumberFormat="0" applyAlignment="0" applyProtection="0"/>
    <xf numFmtId="0" fontId="58" fillId="57" borderId="164" applyNumberFormat="0" applyAlignment="0" applyProtection="0"/>
    <xf numFmtId="0" fontId="17" fillId="0" borderId="193">
      <alignment horizontal="left" vertical="center"/>
    </xf>
    <xf numFmtId="0" fontId="81" fillId="44"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68"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10" fontId="54" fillId="0" borderId="0" applyFont="0" applyFill="0" applyBorder="0" applyAlignment="0" applyProtection="0"/>
    <xf numFmtId="0" fontId="16" fillId="60" borderId="166" applyNumberFormat="0" applyFont="0" applyAlignment="0" applyProtection="0"/>
    <xf numFmtId="0" fontId="75" fillId="57" borderId="164" applyNumberFormat="0" applyAlignment="0" applyProtection="0"/>
    <xf numFmtId="0" fontId="58" fillId="57" borderId="164" applyNumberFormat="0" applyAlignment="0" applyProtection="0"/>
    <xf numFmtId="0" fontId="81" fillId="44" borderId="164" applyNumberFormat="0" applyAlignment="0" applyProtection="0"/>
    <xf numFmtId="0" fontId="65" fillId="44" borderId="164" applyNumberFormat="0" applyAlignment="0" applyProtection="0"/>
    <xf numFmtId="0" fontId="75" fillId="57"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14" fillId="60" borderId="166" applyNumberFormat="0" applyFont="0" applyAlignment="0" applyProtection="0"/>
    <xf numFmtId="0" fontId="75"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16"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4" fillId="57" borderId="167" applyNumberFormat="0" applyAlignment="0" applyProtection="0"/>
    <xf numFmtId="0" fontId="68" fillId="57" borderId="167" applyNumberFormat="0" applyAlignment="0" applyProtection="0"/>
    <xf numFmtId="0" fontId="75" fillId="57" borderId="164"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65" fillId="44"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0" fillId="0" borderId="168" applyNumberFormat="0" applyFill="0" applyAlignment="0" applyProtection="0"/>
    <xf numFmtId="0" fontId="84" fillId="57" borderId="167"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17" fillId="0" borderId="193">
      <alignment horizontal="left" vertical="center"/>
    </xf>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70" fillId="0" borderId="168" applyNumberFormat="0" applyFill="0" applyAlignment="0" applyProtection="0"/>
    <xf numFmtId="0" fontId="65" fillId="44" borderId="164" applyNumberFormat="0" applyAlignment="0" applyProtection="0"/>
    <xf numFmtId="0" fontId="58"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17" fillId="0" borderId="193">
      <alignment horizontal="left" vertical="center"/>
    </xf>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58"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70" fillId="0" borderId="168" applyNumberFormat="0" applyFill="0" applyAlignment="0" applyProtection="0"/>
    <xf numFmtId="0" fontId="16" fillId="60" borderId="166" applyNumberFormat="0" applyFont="0" applyAlignment="0" applyProtection="0"/>
    <xf numFmtId="0" fontId="75" fillId="57" borderId="164" applyNumberFormat="0" applyAlignment="0" applyProtection="0"/>
    <xf numFmtId="0" fontId="70" fillId="0" borderId="168" applyNumberFormat="0" applyFill="0" applyAlignment="0" applyProtection="0"/>
    <xf numFmtId="0" fontId="68" fillId="57" borderId="167"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75" fillId="57" borderId="164" applyNumberFormat="0" applyAlignment="0" applyProtection="0"/>
    <xf numFmtId="0" fontId="65" fillId="44" borderId="164" applyNumberFormat="0" applyAlignment="0" applyProtection="0"/>
    <xf numFmtId="0" fontId="58" fillId="57" borderId="164" applyNumberFormat="0" applyAlignment="0" applyProtection="0"/>
    <xf numFmtId="0" fontId="65" fillId="44" borderId="164" applyNumberFormat="0" applyAlignment="0" applyProtection="0"/>
    <xf numFmtId="0" fontId="16" fillId="60" borderId="166" applyNumberFormat="0" applyFont="0" applyAlignment="0" applyProtection="0"/>
    <xf numFmtId="0" fontId="68" fillId="57" borderId="167" applyNumberFormat="0" applyAlignment="0" applyProtection="0"/>
    <xf numFmtId="0" fontId="70" fillId="0" borderId="168" applyNumberFormat="0" applyFill="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75" fillId="57"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0" fontId="17" fillId="0" borderId="193">
      <alignment horizontal="left" vertical="center"/>
    </xf>
    <xf numFmtId="10" fontId="16" fillId="3" borderId="194" applyNumberFormat="0" applyBorder="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81" fillId="44" borderId="164" applyNumberForma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14" fillId="60" borderId="166" applyNumberFormat="0" applyFon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84" fillId="57" borderId="167" applyNumberFormat="0" applyAlignment="0" applyProtection="0"/>
    <xf numFmtId="0" fontId="65" fillId="44" borderId="201" applyNumberFormat="0" applyAlignment="0" applyProtection="0"/>
    <xf numFmtId="0" fontId="58" fillId="57" borderId="201" applyNumberFormat="0" applyAlignment="0" applyProtection="0"/>
    <xf numFmtId="0" fontId="68" fillId="57" borderId="208" applyNumberFormat="0" applyAlignment="0" applyProtection="0"/>
    <xf numFmtId="0" fontId="17" fillId="0" borderId="210">
      <alignment horizontal="left" vertical="center"/>
    </xf>
    <xf numFmtId="0" fontId="16" fillId="60" borderId="202" applyNumberFormat="0" applyFont="0" applyAlignment="0" applyProtection="0"/>
    <xf numFmtId="0" fontId="68" fillId="57" borderId="203" applyNumberFormat="0" applyAlignment="0" applyProtection="0"/>
    <xf numFmtId="0" fontId="75" fillId="57" borderId="195"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6" fillId="60" borderId="207" applyNumberFormat="0" applyFon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75" fillId="57" borderId="206" applyNumberFormat="0" applyAlignment="0" applyProtection="0"/>
    <xf numFmtId="0" fontId="75" fillId="57" borderId="195" applyNumberFormat="0" applyAlignment="0" applyProtection="0"/>
    <xf numFmtId="0" fontId="65" fillId="44" borderId="206" applyNumberFormat="0" applyAlignment="0" applyProtection="0"/>
    <xf numFmtId="0" fontId="84" fillId="57" borderId="203" applyNumberFormat="0" applyAlignment="0" applyProtection="0"/>
    <xf numFmtId="0" fontId="75" fillId="57" borderId="201" applyNumberFormat="0" applyAlignment="0" applyProtection="0"/>
    <xf numFmtId="0" fontId="75" fillId="57" borderId="201" applyNumberFormat="0" applyAlignment="0" applyProtection="0"/>
    <xf numFmtId="0" fontId="84" fillId="57" borderId="203" applyNumberFormat="0" applyAlignment="0" applyProtection="0"/>
    <xf numFmtId="0" fontId="14" fillId="60" borderId="202" applyNumberFormat="0" applyFont="0" applyAlignment="0" applyProtection="0"/>
    <xf numFmtId="0" fontId="58" fillId="57" borderId="195" applyNumberFormat="0" applyAlignment="0" applyProtection="0"/>
    <xf numFmtId="0" fontId="65" fillId="44"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210">
      <alignment horizontal="left" vertical="center"/>
    </xf>
    <xf numFmtId="0" fontId="75" fillId="57" borderId="201" applyNumberFormat="0" applyAlignment="0" applyProtection="0"/>
    <xf numFmtId="0" fontId="14" fillId="60" borderId="202" applyNumberFormat="0" applyFon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197" applyNumberFormat="0" applyAlignment="0" applyProtection="0"/>
    <xf numFmtId="0" fontId="81" fillId="44" borderId="201" applyNumberFormat="0" applyAlignment="0" applyProtection="0"/>
    <xf numFmtId="0" fontId="17" fillId="0" borderId="199">
      <alignment horizontal="left" vertical="center"/>
    </xf>
    <xf numFmtId="0" fontId="17" fillId="0" borderId="205">
      <alignment horizontal="left" vertical="center"/>
    </xf>
    <xf numFmtId="0" fontId="58" fillId="57" borderId="195" applyNumberFormat="0" applyAlignment="0" applyProtection="0"/>
    <xf numFmtId="0" fontId="65" fillId="44" borderId="195" applyNumberFormat="0" applyAlignment="0" applyProtection="0"/>
    <xf numFmtId="0" fontId="68" fillId="57" borderId="197" applyNumberFormat="0" applyAlignment="0" applyProtection="0"/>
    <xf numFmtId="0" fontId="70" fillId="0" borderId="198" applyNumberFormat="0" applyFill="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75" fillId="57" borderId="201"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206" applyNumberFormat="0" applyAlignment="0" applyProtection="0"/>
    <xf numFmtId="0" fontId="14" fillId="60" borderId="196" applyNumberFormat="0" applyFont="0" applyAlignment="0" applyProtection="0"/>
    <xf numFmtId="0" fontId="75" fillId="57" borderId="206" applyNumberFormat="0" applyAlignment="0" applyProtection="0"/>
    <xf numFmtId="0" fontId="81" fillId="44" borderId="195" applyNumberFormat="0" applyAlignment="0" applyProtection="0"/>
    <xf numFmtId="0" fontId="17" fillId="0" borderId="205">
      <alignment horizontal="left" vertical="center"/>
    </xf>
    <xf numFmtId="0" fontId="81" fillId="44" borderId="201"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75" fillId="57" borderId="201" applyNumberFormat="0" applyAlignment="0" applyProtection="0"/>
    <xf numFmtId="0" fontId="14" fillId="60" borderId="202" applyNumberFormat="0" applyFont="0" applyAlignment="0" applyProtection="0"/>
    <xf numFmtId="0" fontId="68" fillId="57" borderId="197" applyNumberFormat="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201" applyNumberFormat="0" applyAlignment="0" applyProtection="0"/>
    <xf numFmtId="0" fontId="16" fillId="60" borderId="196" applyNumberFormat="0" applyFont="0" applyAlignment="0" applyProtection="0"/>
    <xf numFmtId="0" fontId="75" fillId="57" borderId="195" applyNumberFormat="0" applyAlignment="0" applyProtection="0"/>
    <xf numFmtId="0" fontId="58" fillId="57" borderId="195" applyNumberFormat="0" applyAlignment="0" applyProtection="0"/>
    <xf numFmtId="0" fontId="81" fillId="44" borderId="201" applyNumberFormat="0" applyAlignment="0" applyProtection="0"/>
    <xf numFmtId="0" fontId="65" fillId="44" borderId="195" applyNumberFormat="0" applyAlignment="0" applyProtection="0"/>
    <xf numFmtId="0" fontId="75" fillId="57"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14" fillId="60" borderId="202" applyNumberFormat="0" applyFont="0" applyAlignment="0" applyProtection="0"/>
    <xf numFmtId="0" fontId="75" fillId="57" borderId="201"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58" fillId="57" borderId="195" applyNumberFormat="0" applyAlignment="0" applyProtection="0"/>
    <xf numFmtId="0" fontId="14" fillId="60" borderId="202" applyNumberFormat="0" applyFon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4" fillId="57" borderId="203" applyNumberFormat="0" applyAlignment="0" applyProtection="0"/>
    <xf numFmtId="0" fontId="16"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17" fillId="0" borderId="199">
      <alignment horizontal="left" vertical="center"/>
    </xf>
    <xf numFmtId="0" fontId="75" fillId="57" borderId="201" applyNumberFormat="0" applyAlignment="0" applyProtection="0"/>
    <xf numFmtId="0" fontId="75" fillId="57" borderId="195" applyNumberFormat="0" applyAlignment="0" applyProtection="0"/>
    <xf numFmtId="0" fontId="17" fillId="0" borderId="199">
      <alignment horizontal="left" vertical="center"/>
    </xf>
    <xf numFmtId="0" fontId="75" fillId="57" borderId="195"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195" applyNumberFormat="0" applyAlignment="0" applyProtection="0"/>
    <xf numFmtId="0" fontId="84" fillId="57" borderId="197" applyNumberFormat="0" applyAlignment="0" applyProtection="0"/>
    <xf numFmtId="0" fontId="68" fillId="57" borderId="203" applyNumberFormat="0" applyAlignment="0" applyProtection="0"/>
    <xf numFmtId="0" fontId="75" fillId="57" borderId="201"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75" fillId="57" borderId="201" applyNumberFormat="0" applyAlignment="0" applyProtection="0"/>
    <xf numFmtId="0" fontId="75" fillId="57" borderId="195" applyNumberFormat="0" applyAlignment="0" applyProtection="0"/>
    <xf numFmtId="0" fontId="75" fillId="57" borderId="201" applyNumberFormat="0" applyAlignment="0" applyProtection="0"/>
    <xf numFmtId="10" fontId="16" fillId="3" borderId="211" applyNumberFormat="0" applyBorder="0" applyAlignment="0" applyProtection="0"/>
    <xf numFmtId="0" fontId="75" fillId="57" borderId="201" applyNumberFormat="0" applyAlignment="0" applyProtection="0"/>
    <xf numFmtId="0" fontId="58" fillId="57" borderId="195" applyNumberFormat="0" applyAlignment="0" applyProtection="0"/>
    <xf numFmtId="0" fontId="65" fillId="44" borderId="195" applyNumberFormat="0" applyAlignment="0" applyProtection="0"/>
    <xf numFmtId="0" fontId="16" fillId="60" borderId="196" applyNumberFormat="0" applyFont="0" applyAlignment="0" applyProtection="0"/>
    <xf numFmtId="0" fontId="68" fillId="57" borderId="197" applyNumberFormat="0" applyAlignment="0" applyProtection="0"/>
    <xf numFmtId="0" fontId="70" fillId="0" borderId="198" applyNumberFormat="0" applyFill="0" applyAlignment="0" applyProtection="0"/>
    <xf numFmtId="0" fontId="75" fillId="57" borderId="195" applyNumberFormat="0" applyAlignment="0" applyProtection="0"/>
    <xf numFmtId="0" fontId="75" fillId="57" borderId="201"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05">
      <alignment horizontal="left" vertical="center"/>
    </xf>
    <xf numFmtId="0" fontId="17" fillId="0" borderId="205">
      <alignment horizontal="left" vertical="center"/>
    </xf>
    <xf numFmtId="0" fontId="65" fillId="44" borderId="195" applyNumberFormat="0" applyAlignment="0" applyProtection="0"/>
    <xf numFmtId="0" fontId="75" fillId="57"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199">
      <alignment horizontal="left" vertical="center"/>
    </xf>
    <xf numFmtId="0" fontId="84" fillId="57" borderId="203" applyNumberFormat="0" applyAlignment="0" applyProtection="0"/>
    <xf numFmtId="0" fontId="75" fillId="57" borderId="195" applyNumberFormat="0" applyAlignment="0" applyProtection="0"/>
    <xf numFmtId="0" fontId="75" fillId="57" borderId="201" applyNumberFormat="0" applyAlignment="0" applyProtection="0"/>
    <xf numFmtId="0" fontId="70" fillId="0" borderId="198" applyNumberFormat="0" applyFill="0" applyAlignment="0" applyProtection="0"/>
    <xf numFmtId="0" fontId="84" fillId="57" borderId="197" applyNumberFormat="0" applyAlignment="0" applyProtection="0"/>
    <xf numFmtId="0" fontId="75" fillId="57" borderId="201" applyNumberFormat="0" applyAlignment="0" applyProtection="0"/>
    <xf numFmtId="0" fontId="75" fillId="57" borderId="206"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58" fillId="57" borderId="195" applyNumberFormat="0" applyAlignment="0" applyProtection="0"/>
    <xf numFmtId="0" fontId="75"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10">
      <alignment horizontal="left" vertical="center"/>
    </xf>
    <xf numFmtId="0" fontId="75" fillId="57" borderId="195" applyNumberFormat="0" applyAlignment="0" applyProtection="0"/>
    <xf numFmtId="0" fontId="84" fillId="57" borderId="203" applyNumberFormat="0" applyAlignment="0" applyProtection="0"/>
    <xf numFmtId="0" fontId="17" fillId="0" borderId="199">
      <alignment horizontal="left" vertical="center"/>
    </xf>
    <xf numFmtId="0" fontId="84" fillId="57" borderId="203" applyNumberFormat="0" applyAlignment="0" applyProtection="0"/>
    <xf numFmtId="0" fontId="84" fillId="57" borderId="203"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7" fillId="0" borderId="210">
      <alignment horizontal="left" vertical="center"/>
    </xf>
    <xf numFmtId="0" fontId="70" fillId="0" borderId="204" applyNumberFormat="0" applyFill="0" applyAlignment="0" applyProtection="0"/>
    <xf numFmtId="0" fontId="65" fillId="44" borderId="201" applyNumberFormat="0" applyAlignment="0" applyProtection="0"/>
    <xf numFmtId="0" fontId="58" fillId="57" borderId="201"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17" fillId="0" borderId="205">
      <alignment horizontal="left" vertical="center"/>
    </xf>
    <xf numFmtId="0" fontId="75" fillId="57" borderId="195" applyNumberFormat="0" applyAlignment="0" applyProtection="0"/>
    <xf numFmtId="0" fontId="75" fillId="57" borderId="195" applyNumberFormat="0" applyAlignment="0" applyProtection="0"/>
    <xf numFmtId="0" fontId="75" fillId="57" borderId="195" applyNumberFormat="0" applyAlignment="0" applyProtection="0"/>
    <xf numFmtId="0" fontId="75" fillId="57" borderId="201" applyNumberFormat="0" applyAlignment="0" applyProtection="0"/>
    <xf numFmtId="0" fontId="81" fillId="44" borderId="206"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201"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58"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75" fillId="57" borderId="206"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17" fillId="0" borderId="210">
      <alignment horizontal="left" vertical="center"/>
    </xf>
    <xf numFmtId="0" fontId="17" fillId="0" borderId="210">
      <alignment horizontal="left" vertical="center"/>
    </xf>
    <xf numFmtId="0" fontId="81" fillId="44" borderId="206" applyNumberFormat="0" applyAlignment="0" applyProtection="0"/>
    <xf numFmtId="0" fontId="70" fillId="0" borderId="209" applyNumberFormat="0" applyFill="0" applyAlignment="0" applyProtection="0"/>
    <xf numFmtId="0" fontId="16" fillId="60" borderId="196" applyNumberFormat="0" applyFont="0" applyAlignment="0" applyProtection="0"/>
    <xf numFmtId="0" fontId="75" fillId="57" borderId="195" applyNumberFormat="0" applyAlignment="0" applyProtection="0"/>
    <xf numFmtId="0" fontId="70" fillId="0" borderId="198" applyNumberFormat="0" applyFill="0" applyAlignment="0" applyProtection="0"/>
    <xf numFmtId="0" fontId="68" fillId="57" borderId="197" applyNumberFormat="0" applyAlignment="0" applyProtection="0"/>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75" fillId="57" borderId="195" applyNumberFormat="0" applyAlignment="0" applyProtection="0"/>
    <xf numFmtId="0" fontId="65" fillId="44" borderId="195" applyNumberFormat="0" applyAlignment="0" applyProtection="0"/>
    <xf numFmtId="0" fontId="17" fillId="0" borderId="210">
      <alignment horizontal="left" vertical="center"/>
    </xf>
    <xf numFmtId="0" fontId="58" fillId="57" borderId="201" applyNumberFormat="0" applyAlignment="0" applyProtection="0"/>
    <xf numFmtId="0" fontId="65" fillId="44" borderId="201" applyNumberFormat="0" applyAlignment="0" applyProtection="0"/>
    <xf numFmtId="0" fontId="16" fillId="60" borderId="202" applyNumberFormat="0" applyFont="0" applyAlignment="0" applyProtection="0"/>
    <xf numFmtId="0" fontId="68" fillId="57" borderId="203" applyNumberFormat="0" applyAlignment="0" applyProtection="0"/>
    <xf numFmtId="0" fontId="70" fillId="0" borderId="204" applyNumberFormat="0" applyFill="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75" fillId="57" borderId="201" applyNumberFormat="0" applyAlignment="0" applyProtection="0"/>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17" fillId="0" borderId="205">
      <alignment horizontal="left" vertical="center"/>
    </xf>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81" fillId="44" borderId="201" applyNumberForma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14" fillId="60" borderId="202" applyNumberFormat="0" applyFon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4" fillId="57" borderId="203" applyNumberFormat="0" applyAlignment="0" applyProtection="0"/>
    <xf numFmtId="0" fontId="81" fillId="44" borderId="206" applyNumberFormat="0" applyAlignment="0" applyProtection="0"/>
    <xf numFmtId="0" fontId="17" fillId="0" borderId="210">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0" fontId="17" fillId="0" borderId="199">
      <alignment horizontal="left" vertical="center"/>
    </xf>
    <xf numFmtId="10" fontId="16" fillId="3" borderId="200" applyNumberFormat="0" applyBorder="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81" fillId="44" borderId="195" applyNumberForma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14" fillId="60" borderId="196" applyNumberFormat="0" applyFon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4" fillId="57" borderId="197"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81" fillId="44" borderId="206" applyNumberForma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14" fillId="60" borderId="207"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2" fillId="0" borderId="0"/>
    <xf numFmtId="0" fontId="6" fillId="0" borderId="0"/>
    <xf numFmtId="0" fontId="6" fillId="0" borderId="0"/>
    <xf numFmtId="0" fontId="32" fillId="0" borderId="0"/>
    <xf numFmtId="0" fontId="33" fillId="7" borderId="0"/>
    <xf numFmtId="9" fontId="14" fillId="0" borderId="0" applyFont="0" applyFill="0" applyBorder="0" applyAlignment="0" applyProtection="0"/>
    <xf numFmtId="0" fontId="54" fillId="0" borderId="0"/>
    <xf numFmtId="0" fontId="88"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4" applyNumberFormat="0" applyFont="0" applyAlignment="0" applyProtection="0"/>
    <xf numFmtId="0" fontId="4" fillId="0" borderId="0"/>
    <xf numFmtId="0" fontId="4" fillId="0" borderId="0"/>
    <xf numFmtId="0" fontId="14" fillId="0" borderId="0"/>
    <xf numFmtId="0" fontId="14" fillId="0" borderId="0"/>
    <xf numFmtId="0" fontId="58" fillId="57" borderId="176" applyNumberFormat="0" applyAlignment="0" applyProtection="0"/>
    <xf numFmtId="0" fontId="4" fillId="0" borderId="0"/>
    <xf numFmtId="0" fontId="4" fillId="0" borderId="0"/>
    <xf numFmtId="0" fontId="16" fillId="60" borderId="178" applyNumberFormat="0" applyFont="0" applyAlignment="0" applyProtection="0"/>
    <xf numFmtId="0" fontId="70" fillId="0" borderId="209" applyNumberFormat="0" applyFill="0" applyAlignment="0" applyProtection="0"/>
    <xf numFmtId="43" fontId="4" fillId="0" borderId="0" applyFont="0" applyFill="0" applyBorder="0" applyAlignment="0" applyProtection="0"/>
    <xf numFmtId="0" fontId="14" fillId="60" borderId="178"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5" fillId="57" borderId="176" applyNumberFormat="0" applyAlignment="0" applyProtection="0"/>
    <xf numFmtId="0" fontId="58" fillId="57" borderId="176"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4" fillId="57" borderId="208"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57" borderId="176"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1"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4" fillId="0" borderId="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0" fontId="64"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7" fillId="0" borderId="210">
      <alignment horizontal="left" vertical="center"/>
    </xf>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0" fillId="0" borderId="209" applyNumberFormat="0" applyFill="0" applyAlignment="0" applyProtection="0"/>
    <xf numFmtId="0" fontId="84" fillId="57" borderId="208" applyNumberFormat="0" applyAlignment="0" applyProtection="0"/>
    <xf numFmtId="0" fontId="84"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9" fillId="0" borderId="177" applyNumberFormat="0" applyFill="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9" fillId="0" borderId="177" applyNumberFormat="0" applyFill="0" applyAlignment="0" applyProtection="0"/>
    <xf numFmtId="0" fontId="58"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64" fillId="0" borderId="177" applyNumberFormat="0" applyFill="0" applyAlignment="0" applyProtection="0"/>
    <xf numFmtId="0" fontId="14" fillId="60" borderId="178" applyNumberFormat="0" applyFont="0" applyAlignment="0" applyProtection="0"/>
    <xf numFmtId="0" fontId="17" fillId="0" borderId="210">
      <alignment horizontal="left" vertical="center"/>
    </xf>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68"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84" fillId="57" borderId="208" applyNumberFormat="0" applyAlignment="0" applyProtection="0"/>
    <xf numFmtId="0" fontId="70" fillId="0" borderId="209" applyNumberFormat="0" applyFill="0" applyAlignment="0" applyProtection="0"/>
    <xf numFmtId="0" fontId="17" fillId="0" borderId="210">
      <alignment horizontal="left" vertical="center"/>
    </xf>
    <xf numFmtId="0" fontId="14" fillId="60" borderId="178" applyNumberFormat="0" applyFont="0" applyAlignment="0" applyProtection="0"/>
    <xf numFmtId="0" fontId="16"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79" fillId="0" borderId="177" applyNumberFormat="0" applyFill="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9" fillId="0" borderId="177" applyNumberFormat="0" applyFill="0" applyAlignment="0" applyProtection="0"/>
    <xf numFmtId="0" fontId="79" fillId="0" borderId="177" applyNumberFormat="0" applyFill="0" applyAlignment="0" applyProtection="0"/>
    <xf numFmtId="0" fontId="79" fillId="0" borderId="177" applyNumberFormat="0" applyFill="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58" fillId="57" borderId="176"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9" fillId="0" borderId="177" applyNumberFormat="0" applyFill="0" applyAlignment="0" applyProtection="0"/>
    <xf numFmtId="0" fontId="17" fillId="0" borderId="210">
      <alignment horizontal="left" vertical="center"/>
    </xf>
    <xf numFmtId="0" fontId="84" fillId="57" borderId="208" applyNumberFormat="0" applyAlignment="0" applyProtection="0"/>
    <xf numFmtId="0" fontId="16"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10" fontId="16" fillId="3" borderId="211" applyNumberFormat="0" applyBorder="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68"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65"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58"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0" fillId="0" borderId="209" applyNumberFormat="0" applyFill="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58" fillId="57" borderId="176" applyNumberFormat="0" applyAlignment="0" applyProtection="0"/>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14" fillId="60" borderId="178" applyNumberFormat="0" applyFont="0" applyAlignment="0" applyProtection="0"/>
    <xf numFmtId="0" fontId="81" fillId="44" borderId="176" applyNumberFormat="0" applyAlignment="0" applyProtection="0"/>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14" fillId="60" borderId="178" applyNumberFormat="0" applyFont="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81"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4" fillId="60" borderId="178" applyNumberFormat="0" applyFont="0" applyAlignment="0" applyProtection="0"/>
    <xf numFmtId="0" fontId="68"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16" fillId="60" borderId="178" applyNumberFormat="0" applyFon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4" fillId="60" borderId="178" applyNumberFormat="0" applyFon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75" fillId="57" borderId="176" applyNumberFormat="0" applyAlignment="0" applyProtection="0"/>
    <xf numFmtId="0" fontId="14" fillId="60" borderId="178" applyNumberFormat="0" applyFont="0" applyAlignment="0" applyProtection="0"/>
    <xf numFmtId="0" fontId="84" fillId="57" borderId="208" applyNumberFormat="0" applyAlignment="0" applyProtection="0"/>
    <xf numFmtId="0" fontId="17" fillId="0" borderId="210">
      <alignment horizontal="left" vertical="center"/>
    </xf>
    <xf numFmtId="0" fontId="17" fillId="0" borderId="210">
      <alignment horizontal="left" vertical="center"/>
    </xf>
    <xf numFmtId="0" fontId="68"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81" fillId="44" borderId="176"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6"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81" fillId="44" borderId="176" applyNumberFormat="0" applyAlignment="0" applyProtection="0"/>
    <xf numFmtId="0" fontId="17" fillId="0" borderId="210">
      <alignment horizontal="left" vertical="center"/>
    </xf>
    <xf numFmtId="0" fontId="58"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10" fontId="16" fillId="3" borderId="211" applyNumberFormat="0" applyBorder="0" applyAlignment="0" applyProtection="0"/>
    <xf numFmtId="0" fontId="70" fillId="0" borderId="209" applyNumberFormat="0" applyFill="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65" fillId="44" borderId="176" applyNumberFormat="0" applyAlignment="0" applyProtection="0"/>
    <xf numFmtId="0" fontId="58"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68" fillId="57" borderId="208" applyNumberFormat="0" applyAlignment="0" applyProtection="0"/>
    <xf numFmtId="0" fontId="16" fillId="60" borderId="178" applyNumberFormat="0" applyFont="0" applyAlignment="0" applyProtection="0"/>
    <xf numFmtId="0" fontId="65"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58" fillId="57"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70" fillId="0" borderId="209" applyNumberFormat="0" applyFill="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65" fillId="44" borderId="176" applyNumberFormat="0" applyAlignment="0" applyProtection="0"/>
    <xf numFmtId="0" fontId="58"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65" fillId="44" borderId="176"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84" fillId="57" borderId="208" applyNumberFormat="0" applyAlignment="0" applyProtection="0"/>
    <xf numFmtId="0" fontId="14" fillId="60" borderId="178" applyNumberFormat="0" applyFont="0" applyAlignment="0" applyProtection="0"/>
    <xf numFmtId="0" fontId="58" fillId="57" borderId="176" applyNumberFormat="0" applyAlignment="0" applyProtection="0"/>
    <xf numFmtId="0" fontId="65"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58" fillId="57" borderId="176" applyNumberFormat="0" applyAlignment="0" applyProtection="0"/>
    <xf numFmtId="0" fontId="65" fillId="44" borderId="176" applyNumberForma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81" fillId="44" borderId="176" applyNumberFormat="0" applyAlignment="0" applyProtection="0"/>
    <xf numFmtId="0" fontId="17" fillId="0" borderId="210">
      <alignment horizontal="left" vertical="center"/>
    </xf>
    <xf numFmtId="0" fontId="81" fillId="44"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68"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58" fillId="57" borderId="176" applyNumberFormat="0" applyAlignment="0" applyProtection="0"/>
    <xf numFmtId="0" fontId="81" fillId="44" borderId="176" applyNumberFormat="0" applyAlignment="0" applyProtection="0"/>
    <xf numFmtId="0" fontId="65" fillId="44" borderId="176" applyNumberFormat="0" applyAlignment="0" applyProtection="0"/>
    <xf numFmtId="0" fontId="75" fillId="57"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14" fillId="60" borderId="178" applyNumberFormat="0" applyFont="0" applyAlignment="0" applyProtection="0"/>
    <xf numFmtId="0" fontId="75"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16"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4" fillId="57" borderId="208" applyNumberFormat="0" applyAlignment="0" applyProtection="0"/>
    <xf numFmtId="0" fontId="68" fillId="57" borderId="208" applyNumberFormat="0" applyAlignment="0" applyProtection="0"/>
    <xf numFmtId="0" fontId="75" fillId="57" borderId="176"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65" fillId="44"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0" fillId="0" borderId="209" applyNumberFormat="0" applyFill="0" applyAlignment="0" applyProtection="0"/>
    <xf numFmtId="0" fontId="84" fillId="57" borderId="208"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17" fillId="0" borderId="210">
      <alignment horizontal="left" vertical="center"/>
    </xf>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70" fillId="0" borderId="209" applyNumberFormat="0" applyFill="0" applyAlignment="0" applyProtection="0"/>
    <xf numFmtId="0" fontId="65" fillId="44" borderId="176" applyNumberFormat="0" applyAlignment="0" applyProtection="0"/>
    <xf numFmtId="0" fontId="58"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17" fillId="0" borderId="210">
      <alignment horizontal="left" vertical="center"/>
    </xf>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58"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6" fillId="60" borderId="178" applyNumberFormat="0" applyFont="0" applyAlignment="0" applyProtection="0"/>
    <xf numFmtId="0" fontId="75" fillId="57" borderId="176" applyNumberFormat="0" applyAlignment="0" applyProtection="0"/>
    <xf numFmtId="0" fontId="70" fillId="0" borderId="209" applyNumberFormat="0" applyFill="0" applyAlignment="0" applyProtection="0"/>
    <xf numFmtId="0" fontId="68" fillId="57" borderId="208"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75" fillId="57" borderId="176" applyNumberFormat="0" applyAlignment="0" applyProtection="0"/>
    <xf numFmtId="0" fontId="65" fillId="44" borderId="176" applyNumberFormat="0" applyAlignment="0" applyProtection="0"/>
    <xf numFmtId="0" fontId="58" fillId="57" borderId="176" applyNumberFormat="0" applyAlignment="0" applyProtection="0"/>
    <xf numFmtId="0" fontId="65" fillId="44" borderId="176" applyNumberFormat="0" applyAlignment="0" applyProtection="0"/>
    <xf numFmtId="0" fontId="16" fillId="60" borderId="178" applyNumberFormat="0" applyFont="0" applyAlignment="0" applyProtection="0"/>
    <xf numFmtId="0" fontId="68" fillId="57" borderId="208" applyNumberFormat="0" applyAlignment="0" applyProtection="0"/>
    <xf numFmtId="0" fontId="70" fillId="0" borderId="209" applyNumberFormat="0" applyFill="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75" fillId="57"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0" fontId="17" fillId="0" borderId="210">
      <alignment horizontal="left" vertical="center"/>
    </xf>
    <xf numFmtId="10" fontId="16" fillId="3" borderId="211" applyNumberFormat="0" applyBorder="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4" fillId="57" borderId="208"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81" fillId="44" borderId="176" applyNumberForma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14" fillId="60" borderId="178"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9" fillId="0" borderId="0"/>
    <xf numFmtId="0" fontId="88" fillId="0" borderId="0"/>
    <xf numFmtId="0" fontId="88" fillId="0" borderId="0"/>
    <xf numFmtId="0" fontId="88" fillId="0" borderId="0"/>
    <xf numFmtId="0" fontId="88" fillId="0" borderId="0"/>
    <xf numFmtId="0" fontId="3" fillId="0" borderId="0"/>
    <xf numFmtId="0" fontId="90" fillId="0" borderId="0"/>
    <xf numFmtId="0" fontId="3" fillId="0" borderId="0"/>
    <xf numFmtId="0" fontId="3"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47">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37" fontId="24" fillId="0" borderId="22" xfId="0" applyNumberFormat="1"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6" fillId="0" borderId="69" xfId="29" applyNumberFormat="1" applyFont="1" applyFill="1" applyBorder="1" applyAlignment="1">
      <alignment horizontal="right" vertical="center"/>
    </xf>
    <xf numFmtId="5" fontId="29" fillId="0" borderId="70" xfId="29" applyNumberFormat="1" applyFont="1" applyFill="1" applyBorder="1" applyAlignment="1">
      <alignment horizontal="right" vertical="center"/>
    </xf>
    <xf numFmtId="0" fontId="29" fillId="0" borderId="88" xfId="29" applyFont="1" applyBorder="1" applyAlignment="1">
      <alignment horizontal="left" vertical="center" wrapText="1"/>
    </xf>
    <xf numFmtId="5" fontId="26" fillId="0" borderId="89" xfId="29" applyNumberFormat="1" applyFont="1" applyFill="1" applyBorder="1" applyAlignment="1">
      <alignment horizontal="right" vertical="center"/>
    </xf>
    <xf numFmtId="0" fontId="29" fillId="0" borderId="90" xfId="29" applyFont="1" applyBorder="1" applyAlignment="1">
      <alignment horizontal="left" vertical="center" wrapText="1"/>
    </xf>
    <xf numFmtId="5" fontId="29" fillId="0" borderId="91"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2" xfId="29" applyFont="1" applyBorder="1" applyAlignment="1">
      <alignment horizontal="left" vertical="center" wrapText="1"/>
    </xf>
    <xf numFmtId="5" fontId="29" fillId="0" borderId="71"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0"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3" xfId="29" applyNumberFormat="1" applyFont="1" applyFill="1" applyBorder="1" applyAlignment="1">
      <alignment horizontal="right" vertical="center"/>
    </xf>
    <xf numFmtId="5" fontId="29" fillId="0" borderId="75"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6" xfId="29" applyNumberFormat="1" applyFont="1" applyBorder="1" applyAlignment="1">
      <alignment horizontal="center" vertical="center"/>
    </xf>
    <xf numFmtId="5" fontId="26" fillId="0" borderId="97" xfId="29" applyNumberFormat="1" applyFont="1" applyFill="1" applyBorder="1" applyAlignment="1">
      <alignment horizontal="right"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9" fillId="0" borderId="101" xfId="29" applyNumberFormat="1" applyFont="1" applyFill="1" applyBorder="1" applyAlignment="1">
      <alignment horizontal="right" vertical="center"/>
    </xf>
    <xf numFmtId="5" fontId="26" fillId="0" borderId="102"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37" fontId="26" fillId="0" borderId="98" xfId="29" applyNumberFormat="1" applyFont="1" applyFill="1" applyBorder="1" applyAlignment="1">
      <alignment horizontal="right" vertical="center"/>
    </xf>
    <xf numFmtId="7" fontId="26" fillId="0" borderId="103" xfId="29" applyNumberFormat="1" applyFont="1" applyFill="1" applyBorder="1" applyAlignment="1">
      <alignment horizontal="right" vertical="center"/>
    </xf>
    <xf numFmtId="5" fontId="29" fillId="0" borderId="104" xfId="29" applyNumberFormat="1" applyFont="1" applyFill="1" applyBorder="1" applyAlignment="1">
      <alignment horizontal="right" vertical="center"/>
    </xf>
    <xf numFmtId="7" fontId="29" fillId="0" borderId="95" xfId="29" applyNumberFormat="1" applyFont="1" applyFill="1" applyBorder="1" applyAlignment="1">
      <alignment horizontal="right" vertical="center"/>
    </xf>
    <xf numFmtId="0" fontId="24" fillId="0" borderId="105"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7"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0" xfId="0" applyNumberFormat="1" applyFont="1" applyBorder="1" applyAlignment="1">
      <alignment horizontal="center" vertical="center" wrapText="1"/>
    </xf>
    <xf numFmtId="0" fontId="24" fillId="0" borderId="105"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4" fillId="0" borderId="0" xfId="28" applyFont="1" applyAlignment="1">
      <alignment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37" fontId="24" fillId="0" borderId="22" xfId="1" applyNumberFormat="1" applyFont="1" applyBorder="1"/>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3" xfId="4" applyFont="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1" xfId="4" applyFont="1" applyBorder="1" applyAlignment="1">
      <alignment vertical="center"/>
    </xf>
    <xf numFmtId="5" fontId="22" fillId="0" borderId="21"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5" fontId="24" fillId="0" borderId="0" xfId="1" applyNumberFormat="1" applyFont="1" applyFill="1" applyBorder="1" applyAlignment="1">
      <alignment vertical="center"/>
    </xf>
    <xf numFmtId="175" fontId="24" fillId="0" borderId="22" xfId="1" applyNumberFormat="1" applyFont="1" applyFill="1" applyBorder="1" applyAlignment="1">
      <alignment horizontal="right" vertical="center"/>
    </xf>
    <xf numFmtId="175" fontId="22" fillId="0" borderId="12" xfId="1" applyNumberFormat="1" applyFont="1" applyFill="1" applyBorder="1" applyAlignment="1">
      <alignment vertical="center"/>
    </xf>
    <xf numFmtId="175" fontId="22" fillId="0" borderId="52" xfId="1" applyNumberFormat="1" applyFont="1" applyFill="1" applyBorder="1" applyAlignment="1">
      <alignment vertical="center"/>
    </xf>
    <xf numFmtId="175" fontId="22" fillId="0" borderId="0" xfId="1" applyNumberFormat="1" applyFont="1" applyFill="1" applyBorder="1" applyAlignment="1">
      <alignment vertical="center"/>
    </xf>
    <xf numFmtId="175" fontId="22" fillId="0" borderId="22" xfId="1" applyNumberFormat="1" applyFont="1" applyFill="1" applyBorder="1" applyAlignment="1">
      <alignment vertical="center"/>
    </xf>
    <xf numFmtId="175" fontId="24" fillId="0" borderId="22" xfId="1" applyNumberFormat="1" applyFont="1" applyFill="1" applyBorder="1" applyAlignment="1">
      <alignment vertical="center"/>
    </xf>
    <xf numFmtId="175" fontId="24" fillId="0" borderId="13" xfId="1" applyNumberFormat="1" applyFont="1" applyFill="1" applyBorder="1" applyAlignment="1">
      <alignment vertical="center"/>
    </xf>
    <xf numFmtId="175" fontId="24" fillId="0" borderId="54" xfId="1" applyNumberFormat="1" applyFont="1" applyFill="1" applyBorder="1" applyAlignment="1">
      <alignment horizontal="right" vertical="center"/>
    </xf>
    <xf numFmtId="175" fontId="24" fillId="0" borderId="74" xfId="1" applyNumberFormat="1" applyFont="1" applyFill="1" applyBorder="1" applyAlignment="1">
      <alignment vertical="center"/>
    </xf>
    <xf numFmtId="175" fontId="24" fillId="0" borderId="75" xfId="1" applyNumberFormat="1" applyFont="1" applyFill="1" applyBorder="1" applyAlignment="1">
      <alignment horizontal="right" vertical="center"/>
    </xf>
    <xf numFmtId="175" fontId="0" fillId="6" borderId="1" xfId="0" applyNumberFormat="1" applyFill="1" applyBorder="1"/>
    <xf numFmtId="175" fontId="0" fillId="6" borderId="30" xfId="0" applyNumberFormat="1" applyFill="1" applyBorder="1"/>
    <xf numFmtId="175" fontId="24" fillId="0" borderId="74" xfId="1" applyNumberFormat="1" applyFont="1" applyBorder="1" applyAlignment="1">
      <alignment vertical="center"/>
    </xf>
    <xf numFmtId="175" fontId="22" fillId="0" borderId="1" xfId="16" applyNumberFormat="1" applyFont="1" applyFill="1" applyBorder="1" applyAlignment="1">
      <alignment horizontal="center" vertical="center" wrapText="1"/>
    </xf>
    <xf numFmtId="175" fontId="22" fillId="0" borderId="30" xfId="16" applyNumberFormat="1" applyFont="1" applyFill="1" applyBorder="1" applyAlignment="1">
      <alignment horizontal="center" vertical="center"/>
    </xf>
    <xf numFmtId="5" fontId="24" fillId="0" borderId="18" xfId="4" applyFont="1" applyFill="1" applyBorder="1" applyAlignment="1">
      <alignment horizontal="right"/>
    </xf>
    <xf numFmtId="5" fontId="24" fillId="0" borderId="62" xfId="4" applyFont="1" applyFill="1" applyBorder="1" applyAlignment="1">
      <alignment horizontal="right"/>
    </xf>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22" fillId="0" borderId="213" xfId="4" applyFont="1" applyFill="1" applyBorder="1"/>
    <xf numFmtId="5" fontId="22" fillId="0" borderId="211" xfId="4" applyFont="1" applyFill="1" applyBorder="1"/>
    <xf numFmtId="5" fontId="22" fillId="0" borderId="35" xfId="4" applyFont="1" applyFill="1" applyBorder="1"/>
    <xf numFmtId="5" fontId="24" fillId="0" borderId="212" xfId="4" applyFont="1" applyFill="1" applyBorder="1"/>
    <xf numFmtId="5" fontId="22" fillId="0" borderId="71" xfId="4" applyFont="1" applyFill="1" applyBorder="1"/>
    <xf numFmtId="175" fontId="24" fillId="0" borderId="6" xfId="1" applyNumberFormat="1" applyFont="1" applyFill="1" applyBorder="1" applyAlignment="1">
      <alignment vertical="center"/>
    </xf>
    <xf numFmtId="175" fontId="24" fillId="0" borderId="18" xfId="1" applyNumberFormat="1" applyFont="1" applyFill="1" applyBorder="1" applyAlignment="1">
      <alignment vertical="center"/>
    </xf>
    <xf numFmtId="175" fontId="24" fillId="0" borderId="62" xfId="1" applyNumberFormat="1" applyFont="1" applyFill="1" applyBorder="1" applyAlignment="1">
      <alignment vertical="center"/>
    </xf>
    <xf numFmtId="175" fontId="22" fillId="0" borderId="211" xfId="1" applyNumberFormat="1" applyFont="1" applyFill="1" applyBorder="1" applyAlignment="1">
      <alignment vertical="center"/>
    </xf>
    <xf numFmtId="175" fontId="22" fillId="0" borderId="213" xfId="1" applyNumberFormat="1" applyFont="1" applyFill="1" applyBorder="1" applyAlignment="1">
      <alignment vertical="center"/>
    </xf>
    <xf numFmtId="175" fontId="22" fillId="0" borderId="35" xfId="1" applyNumberFormat="1" applyFont="1" applyFill="1" applyBorder="1" applyAlignment="1">
      <alignment vertical="center"/>
    </xf>
    <xf numFmtId="175" fontId="24" fillId="0" borderId="44" xfId="1" applyNumberFormat="1" applyFont="1" applyFill="1" applyBorder="1" applyAlignment="1">
      <alignment vertical="center"/>
    </xf>
    <xf numFmtId="5" fontId="24" fillId="0" borderId="2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5" fontId="24" fillId="0" borderId="5" xfId="0" applyNumberFormat="1" applyFont="1" applyFill="1" applyBorder="1"/>
    <xf numFmtId="175" fontId="24" fillId="0" borderId="0" xfId="0" applyNumberFormat="1" applyFont="1" applyFill="1" applyBorder="1"/>
    <xf numFmtId="175" fontId="24" fillId="0" borderId="6" xfId="0" applyNumberFormat="1" applyFont="1" applyFill="1" applyBorder="1"/>
    <xf numFmtId="175" fontId="24" fillId="0" borderId="22" xfId="0" applyNumberFormat="1" applyFont="1" applyFill="1" applyBorder="1"/>
    <xf numFmtId="175" fontId="22" fillId="0" borderId="8" xfId="0" applyNumberFormat="1" applyFont="1" applyBorder="1"/>
    <xf numFmtId="175" fontId="22" fillId="0" borderId="12" xfId="0" applyNumberFormat="1" applyFont="1" applyBorder="1"/>
    <xf numFmtId="175" fontId="22" fillId="0" borderId="52" xfId="0" applyNumberFormat="1" applyFont="1" applyBorder="1"/>
    <xf numFmtId="175" fontId="22" fillId="0" borderId="5" xfId="0" applyNumberFormat="1" applyFont="1" applyFill="1" applyBorder="1"/>
    <xf numFmtId="175" fontId="22" fillId="0" borderId="0" xfId="0" applyNumberFormat="1" applyFont="1" applyFill="1" applyBorder="1"/>
    <xf numFmtId="175" fontId="22" fillId="0" borderId="6" xfId="0" applyNumberFormat="1" applyFont="1" applyFill="1" applyBorder="1"/>
    <xf numFmtId="175" fontId="22" fillId="0" borderId="22" xfId="0" applyNumberFormat="1" applyFont="1" applyFill="1" applyBorder="1"/>
    <xf numFmtId="175" fontId="24" fillId="0" borderId="15" xfId="1" applyNumberFormat="1" applyFont="1" applyFill="1" applyBorder="1" applyAlignment="1">
      <alignment vertical="center"/>
    </xf>
    <xf numFmtId="175" fontId="24" fillId="0" borderId="0" xfId="1" applyNumberFormat="1" applyFont="1" applyFill="1" applyBorder="1" applyAlignment="1">
      <alignment horizontal="right" vertical="center"/>
    </xf>
    <xf numFmtId="175" fontId="24" fillId="0" borderId="1" xfId="1" applyNumberFormat="1" applyFont="1" applyFill="1" applyBorder="1" applyAlignment="1">
      <alignment vertical="center"/>
    </xf>
    <xf numFmtId="175" fontId="24" fillId="0" borderId="14" xfId="1" applyNumberFormat="1" applyFont="1" applyFill="1" applyBorder="1" applyAlignment="1">
      <alignment vertical="center"/>
    </xf>
    <xf numFmtId="5" fontId="24"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1" fillId="0" borderId="15" xfId="4" applyFont="1" applyFill="1" applyBorder="1" applyAlignment="1">
      <alignment vertical="center"/>
    </xf>
    <xf numFmtId="5" fontId="31" fillId="0" borderId="0" xfId="4" applyFont="1" applyFill="1" applyBorder="1" applyAlignment="1">
      <alignment vertical="center"/>
    </xf>
    <xf numFmtId="5" fontId="24" fillId="0" borderId="1" xfId="4" applyFont="1" applyFill="1" applyBorder="1" applyAlignment="1">
      <alignment vertical="center"/>
    </xf>
    <xf numFmtId="5" fontId="24"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6" xfId="4" applyFont="1" applyBorder="1"/>
    <xf numFmtId="5" fontId="22" fillId="0" borderId="6" xfId="4" applyFont="1" applyBorder="1"/>
    <xf numFmtId="5" fontId="24" fillId="0" borderId="19" xfId="4" applyFont="1" applyFill="1" applyBorder="1"/>
    <xf numFmtId="175" fontId="24" fillId="0" borderId="22" xfId="1" applyNumberFormat="1" applyFont="1" applyFill="1" applyBorder="1"/>
    <xf numFmtId="175" fontId="24" fillId="0" borderId="52" xfId="1" applyNumberFormat="1" applyFont="1" applyFill="1" applyBorder="1"/>
    <xf numFmtId="175" fontId="22" fillId="0" borderId="22" xfId="1" applyNumberFormat="1" applyFont="1" applyFill="1" applyBorder="1" applyAlignment="1"/>
    <xf numFmtId="175" fontId="24" fillId="0" borderId="22" xfId="1" applyNumberFormat="1" applyFont="1" applyFill="1" applyBorder="1" applyAlignment="1"/>
    <xf numFmtId="5" fontId="24" fillId="0" borderId="75" xfId="4" applyFont="1" applyBorder="1" applyAlignment="1">
      <alignment vertical="center" wrapText="1"/>
    </xf>
    <xf numFmtId="175" fontId="22" fillId="0" borderId="52" xfId="1" applyNumberFormat="1" applyFont="1" applyFill="1" applyBorder="1" applyAlignment="1">
      <alignment horizontal="right" vertical="center"/>
    </xf>
    <xf numFmtId="175" fontId="22" fillId="0" borderId="8" xfId="0" applyNumberFormat="1" applyFont="1" applyFill="1" applyBorder="1"/>
    <xf numFmtId="175" fontId="22" fillId="0" borderId="12" xfId="0" applyNumberFormat="1" applyFont="1" applyFill="1" applyBorder="1"/>
    <xf numFmtId="175" fontId="22" fillId="0" borderId="19" xfId="0" applyNumberFormat="1" applyFont="1" applyFill="1" applyBorder="1"/>
    <xf numFmtId="175" fontId="22" fillId="0" borderId="52" xfId="0" applyNumberFormat="1" applyFont="1" applyFill="1" applyBorder="1"/>
    <xf numFmtId="175" fontId="24" fillId="0" borderId="5" xfId="17" applyNumberFormat="1" applyFont="1" applyFill="1" applyBorder="1"/>
    <xf numFmtId="175" fontId="24" fillId="0" borderId="0" xfId="17" applyNumberFormat="1" applyFont="1" applyFill="1" applyBorder="1"/>
    <xf numFmtId="175" fontId="24" fillId="0" borderId="6" xfId="17" applyNumberFormat="1" applyFont="1" applyFill="1" applyBorder="1"/>
    <xf numFmtId="175"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5" xfId="17" applyFont="1" applyFill="1" applyBorder="1"/>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213" xfId="4" applyFont="1" applyBorder="1" applyAlignment="1">
      <alignment vertical="center"/>
    </xf>
    <xf numFmtId="5" fontId="24" fillId="0" borderId="211" xfId="4" applyFont="1" applyBorder="1" applyAlignment="1">
      <alignment horizontal="right" vertical="center"/>
    </xf>
    <xf numFmtId="5" fontId="24" fillId="0" borderId="211" xfId="4" applyFont="1" applyBorder="1" applyAlignment="1">
      <alignment horizontal="center" vertical="center"/>
    </xf>
    <xf numFmtId="5" fontId="24" fillId="0" borderId="217"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0" fontId="24" fillId="0" borderId="218" xfId="0" applyFont="1" applyBorder="1" applyAlignment="1">
      <alignment horizontal="left" vertical="center" wrapText="1"/>
    </xf>
    <xf numFmtId="0" fontId="24" fillId="0" borderId="68" xfId="0" applyFont="1" applyBorder="1" applyAlignment="1">
      <alignment horizontal="left" vertical="center" wrapText="1"/>
    </xf>
    <xf numFmtId="5" fontId="24" fillId="0" borderId="115" xfId="4" applyFont="1" applyBorder="1" applyAlignment="1">
      <alignment vertical="center"/>
    </xf>
    <xf numFmtId="5" fontId="24" fillId="0" borderId="69" xfId="4" applyFont="1" applyBorder="1" applyAlignment="1">
      <alignment horizontal="right" vertical="center"/>
    </xf>
    <xf numFmtId="5" fontId="24" fillId="0" borderId="69" xfId="4" applyFont="1" applyBorder="1" applyAlignment="1">
      <alignment horizontal="center" vertical="center"/>
    </xf>
    <xf numFmtId="5" fontId="22" fillId="0" borderId="71" xfId="4" applyFont="1" applyBorder="1" applyAlignment="1">
      <alignment horizontal="right" vertical="center"/>
    </xf>
    <xf numFmtId="176" fontId="22" fillId="0" borderId="71" xfId="4" applyNumberFormat="1" applyFont="1" applyBorder="1" applyAlignment="1">
      <alignment horizontal="right" vertical="center"/>
    </xf>
    <xf numFmtId="176" fontId="22" fillId="0" borderId="71" xfId="4" applyNumberFormat="1" applyFont="1" applyBorder="1" applyAlignment="1">
      <alignment horizontal="center" vertical="center"/>
    </xf>
    <xf numFmtId="0" fontId="24" fillId="0" borderId="73" xfId="27" applyFont="1" applyBorder="1" applyAlignment="1">
      <alignment vertical="center" wrapText="1"/>
    </xf>
    <xf numFmtId="5" fontId="22" fillId="0" borderId="18" xfId="4" applyFont="1" applyBorder="1" applyAlignment="1">
      <alignmen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6" xfId="16" applyFont="1" applyBorder="1" applyAlignment="1">
      <alignment horizontal="center" vertical="top"/>
    </xf>
    <xf numFmtId="0" fontId="22" fillId="0" borderId="214" xfId="16" applyFont="1" applyBorder="1" applyAlignment="1">
      <alignment horizontal="center" vertical="top" wrapText="1"/>
    </xf>
    <xf numFmtId="174" fontId="24" fillId="0" borderId="32" xfId="16" applyNumberFormat="1" applyFont="1" applyFill="1" applyBorder="1"/>
    <xf numFmtId="5" fontId="24" fillId="0" borderId="219" xfId="4" applyFont="1" applyBorder="1" applyAlignment="1">
      <alignment vertical="center"/>
    </xf>
    <xf numFmtId="37" fontId="24" fillId="0" borderId="62" xfId="0" applyNumberFormat="1" applyFont="1" applyBorder="1" applyAlignment="1">
      <alignment horizontal="right"/>
    </xf>
    <xf numFmtId="164" fontId="24" fillId="0" borderId="18" xfId="1" applyNumberFormat="1" applyFont="1" applyBorder="1" applyAlignment="1">
      <alignment vertical="center"/>
    </xf>
    <xf numFmtId="0" fontId="24" fillId="0" borderId="25" xfId="0" applyFont="1" applyFill="1" applyBorder="1" applyAlignment="1">
      <alignment vertical="top"/>
    </xf>
    <xf numFmtId="177" fontId="24" fillId="0" borderId="57" xfId="16" applyNumberFormat="1" applyFont="1" applyFill="1" applyBorder="1" applyAlignment="1">
      <alignment vertical="center"/>
    </xf>
    <xf numFmtId="177" fontId="24" fillId="0" borderId="57" xfId="16" applyNumberFormat="1" applyFont="1" applyBorder="1" applyAlignment="1">
      <alignment vertical="center"/>
    </xf>
    <xf numFmtId="169" fontId="24" fillId="0" borderId="0" xfId="1" applyFont="1" applyFill="1" applyBorder="1" applyAlignment="1">
      <alignment horizontal="right" vertical="center"/>
    </xf>
    <xf numFmtId="5" fontId="24" fillId="0" borderId="15" xfId="4" applyFont="1" applyFill="1" applyBorder="1" applyAlignment="1">
      <alignment horizontal="right" vertical="center"/>
    </xf>
    <xf numFmtId="10" fontId="24" fillId="0" borderId="15" xfId="17" applyNumberFormat="1" applyFont="1" applyFill="1" applyBorder="1" applyAlignment="1">
      <alignment horizontal="right" vertical="center"/>
    </xf>
    <xf numFmtId="177" fontId="24" fillId="0" borderId="38" xfId="16" applyNumberFormat="1" applyFont="1" applyBorder="1" applyAlignment="1">
      <alignment vertical="center"/>
    </xf>
    <xf numFmtId="5" fontId="24" fillId="0" borderId="52" xfId="4" applyFont="1" applyFill="1" applyBorder="1"/>
    <xf numFmtId="5" fontId="24" fillId="0" borderId="19" xfId="4" applyFont="1" applyBorder="1"/>
    <xf numFmtId="37" fontId="24" fillId="0" borderId="39" xfId="0" applyNumberFormat="1" applyFont="1" applyBorder="1" applyAlignment="1">
      <alignment horizontal="right"/>
    </xf>
    <xf numFmtId="5" fontId="24" fillId="0" borderId="0" xfId="4" applyFont="1" applyAlignment="1">
      <alignment vertical="center" wrapText="1"/>
    </xf>
    <xf numFmtId="5" fontId="24" fillId="0" borderId="1" xfId="4" applyFont="1" applyBorder="1" applyAlignment="1">
      <alignment vertical="center" wrapText="1"/>
    </xf>
    <xf numFmtId="164" fontId="24" fillId="0" borderId="0" xfId="1" applyNumberFormat="1" applyFont="1" applyAlignment="1">
      <alignment vertical="center" wrapText="1"/>
    </xf>
    <xf numFmtId="176" fontId="24" fillId="0" borderId="0" xfId="16" applyNumberFormat="1" applyFont="1" applyAlignment="1">
      <alignment vertical="center"/>
    </xf>
    <xf numFmtId="5" fontId="24" fillId="0" borderId="15" xfId="4" applyFont="1" applyBorder="1" applyAlignment="1">
      <alignment vertical="center" wrapText="1"/>
    </xf>
    <xf numFmtId="176" fontId="24" fillId="0" borderId="1" xfId="16" applyNumberFormat="1" applyFont="1" applyBorder="1" applyAlignment="1">
      <alignment vertical="center"/>
    </xf>
    <xf numFmtId="5" fontId="24" fillId="0" borderId="14" xfId="4" applyFont="1" applyBorder="1" applyAlignment="1">
      <alignment vertical="center" wrapText="1"/>
    </xf>
    <xf numFmtId="0" fontId="22" fillId="0" borderId="15" xfId="0" applyFont="1" applyBorder="1" applyAlignment="1">
      <alignment vertical="center" wrapText="1"/>
    </xf>
    <xf numFmtId="164" fontId="24" fillId="0" borderId="15" xfId="4" applyNumberFormat="1" applyFont="1" applyBorder="1" applyAlignment="1">
      <alignment vertical="center" wrapText="1"/>
    </xf>
    <xf numFmtId="5" fontId="22" fillId="0" borderId="1" xfId="4" applyFont="1" applyBorder="1" applyAlignment="1">
      <alignment vertical="center" wrapText="1"/>
    </xf>
    <xf numFmtId="5" fontId="22" fillId="0" borderId="14" xfId="4" applyFont="1" applyBorder="1" applyAlignment="1">
      <alignment vertical="center" wrapText="1"/>
    </xf>
    <xf numFmtId="0" fontId="24" fillId="0" borderId="0" xfId="0" applyFont="1" applyBorder="1" applyAlignment="1">
      <alignment vertical="center"/>
    </xf>
    <xf numFmtId="175" fontId="24" fillId="0" borderId="16" xfId="1" applyNumberFormat="1" applyFont="1" applyFill="1" applyBorder="1" applyAlignment="1">
      <alignment vertical="center"/>
    </xf>
    <xf numFmtId="175" fontId="24" fillId="0" borderId="27" xfId="1" applyNumberFormat="1" applyFont="1" applyFill="1" applyBorder="1" applyAlignment="1">
      <alignment vertical="center"/>
    </xf>
    <xf numFmtId="37" fontId="24" fillId="0" borderId="22" xfId="4" applyNumberFormat="1" applyFont="1" applyFill="1" applyBorder="1"/>
    <xf numFmtId="0" fontId="22" fillId="0" borderId="30" xfId="0" applyFont="1" applyBorder="1" applyAlignment="1">
      <alignment horizontal="center" vertical="center" wrapText="1"/>
    </xf>
    <xf numFmtId="0" fontId="24" fillId="0" borderId="27" xfId="0" applyFont="1" applyBorder="1" applyAlignment="1">
      <alignment vertical="center"/>
    </xf>
    <xf numFmtId="175" fontId="24" fillId="0" borderId="16" xfId="0" applyNumberFormat="1" applyFont="1" applyBorder="1" applyAlignment="1">
      <alignment vertical="center"/>
    </xf>
    <xf numFmtId="175" fontId="24" fillId="0" borderId="81" xfId="0" applyNumberFormat="1" applyFont="1" applyBorder="1" applyAlignment="1">
      <alignment vertical="center"/>
    </xf>
    <xf numFmtId="175" fontId="24" fillId="0" borderId="31" xfId="0" applyNumberFormat="1" applyFont="1" applyBorder="1" applyAlignment="1">
      <alignment vertical="center"/>
    </xf>
    <xf numFmtId="0" fontId="24" fillId="0" borderId="15" xfId="0" applyFont="1" applyBorder="1" applyAlignment="1">
      <alignment vertical="center"/>
    </xf>
    <xf numFmtId="175" fontId="24" fillId="0" borderId="0" xfId="0" applyNumberFormat="1" applyFont="1" applyBorder="1" applyAlignment="1">
      <alignment vertical="center"/>
    </xf>
    <xf numFmtId="175" fontId="24" fillId="0" borderId="82" xfId="0" applyNumberFormat="1" applyFont="1" applyBorder="1" applyAlignment="1">
      <alignment vertical="center"/>
    </xf>
    <xf numFmtId="175" fontId="24" fillId="0" borderId="22" xfId="0" applyNumberFormat="1" applyFont="1" applyBorder="1" applyAlignment="1">
      <alignment vertical="center"/>
    </xf>
    <xf numFmtId="0" fontId="24" fillId="0" borderId="85" xfId="0" applyFont="1" applyBorder="1" applyAlignment="1">
      <alignment vertical="center"/>
    </xf>
    <xf numFmtId="175" fontId="24" fillId="0" borderId="74" xfId="0" applyNumberFormat="1" applyFont="1" applyBorder="1" applyAlignment="1">
      <alignment vertical="center"/>
    </xf>
    <xf numFmtId="175" fontId="24" fillId="0" borderId="83" xfId="0" applyNumberFormat="1" applyFont="1" applyBorder="1" applyAlignment="1">
      <alignment vertical="center"/>
    </xf>
    <xf numFmtId="175" fontId="24" fillId="0" borderId="75" xfId="0" applyNumberFormat="1" applyFont="1" applyBorder="1" applyAlignment="1">
      <alignment vertical="center"/>
    </xf>
    <xf numFmtId="0" fontId="22" fillId="0" borderId="21" xfId="0" applyFont="1" applyBorder="1" applyAlignment="1">
      <alignment vertical="center"/>
    </xf>
    <xf numFmtId="175" fontId="22" fillId="0" borderId="28" xfId="0" applyNumberFormat="1" applyFont="1" applyBorder="1" applyAlignment="1">
      <alignment vertical="center"/>
    </xf>
    <xf numFmtId="175" fontId="22" fillId="0" borderId="84" xfId="0" applyNumberFormat="1" applyFont="1" applyBorder="1" applyAlignment="1">
      <alignment vertical="center"/>
    </xf>
    <xf numFmtId="175" fontId="22" fillId="0" borderId="32" xfId="0" applyNumberFormat="1" applyFont="1" applyBorder="1" applyAlignment="1">
      <alignment vertical="center"/>
    </xf>
    <xf numFmtId="175" fontId="24" fillId="0" borderId="74" xfId="0" applyNumberFormat="1" applyFont="1" applyFill="1" applyBorder="1" applyAlignment="1">
      <alignment vertical="center"/>
    </xf>
    <xf numFmtId="175" fontId="22" fillId="0" borderId="28" xfId="0" applyNumberFormat="1" applyFont="1" applyFill="1" applyBorder="1" applyAlignment="1">
      <alignment vertical="center"/>
    </xf>
    <xf numFmtId="0" fontId="24" fillId="0" borderId="27" xfId="0" applyFont="1" applyFill="1" applyBorder="1" applyAlignment="1">
      <alignment vertical="center"/>
    </xf>
    <xf numFmtId="37" fontId="24" fillId="0" borderId="16" xfId="0" applyNumberFormat="1" applyFont="1" applyBorder="1" applyAlignment="1">
      <alignment horizontal="right" vertical="center"/>
    </xf>
    <xf numFmtId="37" fontId="24" fillId="0" borderId="16" xfId="0" applyNumberFormat="1" applyFont="1" applyBorder="1" applyAlignment="1">
      <alignment horizontal="center" vertical="center"/>
    </xf>
    <xf numFmtId="37" fontId="24" fillId="0" borderId="16" xfId="0" applyNumberFormat="1" applyFont="1" applyBorder="1" applyAlignment="1">
      <alignment vertical="center"/>
    </xf>
    <xf numFmtId="37" fontId="24" fillId="0" borderId="81" xfId="0" applyNumberFormat="1" applyFont="1" applyBorder="1" applyAlignment="1">
      <alignment vertical="center"/>
    </xf>
    <xf numFmtId="37" fontId="24" fillId="0" borderId="31" xfId="0" applyNumberFormat="1" applyFont="1" applyBorder="1" applyAlignment="1">
      <alignment vertical="center"/>
    </xf>
    <xf numFmtId="0" fontId="24" fillId="0" borderId="15" xfId="0" applyFont="1" applyFill="1" applyBorder="1" applyAlignment="1">
      <alignment vertical="center"/>
    </xf>
    <xf numFmtId="37" fontId="24" fillId="0" borderId="0" xfId="0" applyNumberFormat="1" applyFont="1" applyAlignment="1">
      <alignment horizontal="right" vertical="center"/>
    </xf>
    <xf numFmtId="37" fontId="24" fillId="0" borderId="0" xfId="0" applyNumberFormat="1" applyFont="1" applyAlignment="1">
      <alignment horizontal="center" vertical="center"/>
    </xf>
    <xf numFmtId="37" fontId="24" fillId="0" borderId="0" xfId="0" applyNumberFormat="1" applyFont="1" applyAlignment="1">
      <alignment vertical="center"/>
    </xf>
    <xf numFmtId="37" fontId="24" fillId="0" borderId="82" xfId="0" applyNumberFormat="1" applyFont="1" applyBorder="1" applyAlignment="1">
      <alignment vertical="center"/>
    </xf>
    <xf numFmtId="37" fontId="24" fillId="0" borderId="22" xfId="0" applyNumberFormat="1" applyFont="1" applyBorder="1" applyAlignment="1">
      <alignment vertical="center"/>
    </xf>
    <xf numFmtId="0" fontId="24" fillId="0" borderId="85" xfId="0" applyFont="1" applyFill="1" applyBorder="1" applyAlignment="1">
      <alignment vertical="center" wrapText="1"/>
    </xf>
    <xf numFmtId="37" fontId="24" fillId="0" borderId="74" xfId="0" applyNumberFormat="1" applyFont="1" applyBorder="1" applyAlignment="1">
      <alignment horizontal="right" vertical="center"/>
    </xf>
    <xf numFmtId="37" fontId="24" fillId="0" borderId="74" xfId="0" applyNumberFormat="1" applyFont="1" applyBorder="1" applyAlignment="1">
      <alignment horizontal="center" vertical="center"/>
    </xf>
    <xf numFmtId="37" fontId="24" fillId="0" borderId="74" xfId="0" applyNumberFormat="1" applyFont="1" applyBorder="1" applyAlignment="1">
      <alignment vertical="center"/>
    </xf>
    <xf numFmtId="37" fontId="24" fillId="0" borderId="83" xfId="0" applyNumberFormat="1" applyFont="1" applyBorder="1" applyAlignment="1">
      <alignment vertical="center"/>
    </xf>
    <xf numFmtId="37" fontId="24" fillId="0" borderId="75" xfId="0" applyNumberFormat="1" applyFont="1" applyBorder="1" applyAlignment="1">
      <alignment vertical="center"/>
    </xf>
    <xf numFmtId="0" fontId="22" fillId="0" borderId="21" xfId="0" applyFont="1" applyFill="1" applyBorder="1" applyAlignment="1">
      <alignment vertical="center"/>
    </xf>
    <xf numFmtId="37" fontId="22" fillId="0" borderId="28" xfId="0" applyNumberFormat="1" applyFont="1" applyBorder="1" applyAlignment="1">
      <alignment horizontal="right" vertical="center"/>
    </xf>
    <xf numFmtId="37" fontId="22" fillId="0" borderId="28" xfId="0" applyNumberFormat="1" applyFont="1" applyBorder="1" applyAlignment="1">
      <alignment horizontal="center" vertical="center"/>
    </xf>
    <xf numFmtId="37" fontId="22" fillId="0" borderId="28" xfId="0" applyNumberFormat="1" applyFont="1" applyBorder="1" applyAlignment="1">
      <alignment vertical="center"/>
    </xf>
    <xf numFmtId="37" fontId="22" fillId="0" borderId="84" xfId="0" applyNumberFormat="1" applyFont="1" applyBorder="1" applyAlignment="1">
      <alignment vertical="center"/>
    </xf>
    <xf numFmtId="37" fontId="22" fillId="0" borderId="32" xfId="0" applyNumberFormat="1" applyFont="1" applyBorder="1" applyAlignment="1">
      <alignment vertical="center"/>
    </xf>
    <xf numFmtId="0" fontId="22" fillId="6" borderId="32" xfId="0" applyFont="1" applyFill="1" applyBorder="1" applyAlignment="1">
      <alignment vertical="center"/>
    </xf>
    <xf numFmtId="175" fontId="22" fillId="6" borderId="28" xfId="0" applyNumberFormat="1" applyFont="1" applyFill="1" applyBorder="1" applyAlignment="1">
      <alignment horizontal="right" vertical="center"/>
    </xf>
    <xf numFmtId="175" fontId="22" fillId="6" borderId="28" xfId="0" applyNumberFormat="1" applyFont="1" applyFill="1" applyBorder="1" applyAlignment="1">
      <alignment vertical="center"/>
    </xf>
    <xf numFmtId="175" fontId="22" fillId="6" borderId="86" xfId="0" applyNumberFormat="1" applyFont="1" applyFill="1" applyBorder="1" applyAlignment="1">
      <alignment vertical="center"/>
    </xf>
    <xf numFmtId="175" fontId="22" fillId="0" borderId="1" xfId="0" applyNumberFormat="1" applyFont="1" applyBorder="1" applyAlignment="1">
      <alignment horizontal="right" vertical="center"/>
    </xf>
    <xf numFmtId="175" fontId="22" fillId="0" borderId="1" xfId="0" applyNumberFormat="1" applyFont="1" applyBorder="1" applyAlignment="1">
      <alignment vertical="center"/>
    </xf>
    <xf numFmtId="175" fontId="22" fillId="0" borderId="86" xfId="0" applyNumberFormat="1" applyFont="1" applyBorder="1" applyAlignment="1">
      <alignment vertical="center"/>
    </xf>
    <xf numFmtId="0" fontId="14" fillId="0" borderId="0" xfId="0" applyFont="1"/>
    <xf numFmtId="5" fontId="24" fillId="0" borderId="6" xfId="4" applyFont="1" applyFill="1" applyBorder="1" applyAlignment="1">
      <alignment vertical="center"/>
    </xf>
    <xf numFmtId="1" fontId="24" fillId="0" borderId="1" xfId="4" applyNumberFormat="1" applyFont="1" applyFill="1" applyBorder="1" applyAlignment="1">
      <alignment vertical="center"/>
    </xf>
    <xf numFmtId="1" fontId="24" fillId="0" borderId="14" xfId="4" applyNumberFormat="1" applyFont="1" applyFill="1" applyBorder="1" applyAlignment="1">
      <alignment vertical="center"/>
    </xf>
    <xf numFmtId="5" fontId="24" fillId="0" borderId="31" xfId="4" applyFont="1" applyBorder="1" applyAlignment="1">
      <alignment vertical="center"/>
    </xf>
    <xf numFmtId="0" fontId="24" fillId="0" borderId="24" xfId="0" applyFont="1" applyBorder="1" applyAlignment="1">
      <alignment vertical="center" wrapText="1"/>
    </xf>
    <xf numFmtId="0" fontId="22" fillId="0" borderId="24" xfId="0" applyFont="1" applyBorder="1" applyAlignment="1">
      <alignment vertical="center" wrapText="1"/>
    </xf>
    <xf numFmtId="0" fontId="24" fillId="0" borderId="33" xfId="0" applyFont="1" applyBorder="1" applyAlignment="1">
      <alignment vertical="center" wrapText="1"/>
    </xf>
    <xf numFmtId="0" fontId="22" fillId="0" borderId="26" xfId="0" applyFont="1" applyBorder="1" applyAlignment="1">
      <alignment vertical="center" wrapText="1"/>
    </xf>
    <xf numFmtId="5" fontId="22" fillId="0" borderId="32" xfId="4" applyFont="1" applyBorder="1" applyAlignment="1">
      <alignment vertical="center" wrapText="1"/>
    </xf>
    <xf numFmtId="37" fontId="24" fillId="0" borderId="5" xfId="0" applyNumberFormat="1" applyFont="1" applyBorder="1" applyAlignment="1">
      <alignment horizontal="right"/>
    </xf>
    <xf numFmtId="37" fontId="24" fillId="0" borderId="0" xfId="0" applyNumberFormat="1" applyFont="1" applyAlignment="1">
      <alignment horizontal="right"/>
    </xf>
    <xf numFmtId="37" fontId="24" fillId="0" borderId="6" xfId="0" applyNumberFormat="1" applyFont="1" applyBorder="1" applyAlignment="1">
      <alignment horizontal="right"/>
    </xf>
    <xf numFmtId="37" fontId="24" fillId="0" borderId="22" xfId="0" applyNumberFormat="1" applyFont="1" applyBorder="1" applyAlignment="1">
      <alignment horizontal="right"/>
    </xf>
    <xf numFmtId="37" fontId="22" fillId="0" borderId="0" xfId="0" applyNumberFormat="1" applyFont="1"/>
    <xf numFmtId="37" fontId="22" fillId="0" borderId="6" xfId="0" applyNumberFormat="1" applyFont="1" applyBorder="1"/>
    <xf numFmtId="37" fontId="22" fillId="0" borderId="22" xfId="0" applyNumberFormat="1" applyFont="1" applyBorder="1"/>
    <xf numFmtId="0" fontId="22" fillId="0" borderId="15" xfId="0" applyFont="1" applyBorder="1" applyAlignment="1">
      <alignment horizontal="center" vertical="center" textRotation="89"/>
    </xf>
    <xf numFmtId="0" fontId="22" fillId="0" borderId="15" xfId="0" applyFont="1" applyBorder="1" applyAlignment="1">
      <alignment vertical="center"/>
    </xf>
    <xf numFmtId="175" fontId="22" fillId="0" borderId="0" xfId="0" applyNumberFormat="1" applyFont="1" applyBorder="1" applyAlignment="1">
      <alignment vertical="center"/>
    </xf>
    <xf numFmtId="175" fontId="22" fillId="0" borderId="0" xfId="0" applyNumberFormat="1" applyFont="1" applyFill="1" applyBorder="1" applyAlignment="1">
      <alignment vertical="center"/>
    </xf>
    <xf numFmtId="175" fontId="22" fillId="0" borderId="82" xfId="0" applyNumberFormat="1" applyFont="1" applyBorder="1" applyAlignment="1">
      <alignment vertical="center"/>
    </xf>
    <xf numFmtId="175" fontId="22" fillId="0" borderId="22" xfId="0" applyNumberFormat="1" applyFont="1" applyBorder="1" applyAlignment="1">
      <alignment vertical="center"/>
    </xf>
    <xf numFmtId="5" fontId="24" fillId="0" borderId="221" xfId="4" applyFont="1" applyBorder="1" applyAlignment="1">
      <alignment vertical="center"/>
    </xf>
    <xf numFmtId="5" fontId="22" fillId="0" borderId="60" xfId="4" applyFont="1" applyBorder="1" applyAlignment="1">
      <alignment vertical="center"/>
    </xf>
    <xf numFmtId="5" fontId="22" fillId="0" borderId="6" xfId="4" applyFont="1" applyBorder="1" applyAlignment="1">
      <alignment vertical="center"/>
    </xf>
    <xf numFmtId="5" fontId="22" fillId="0" borderId="220" xfId="4" applyFont="1" applyBorder="1" applyAlignment="1">
      <alignment vertical="center"/>
    </xf>
    <xf numFmtId="5" fontId="24" fillId="0" borderId="222" xfId="4" applyFont="1" applyBorder="1" applyAlignment="1">
      <alignment vertical="center"/>
    </xf>
    <xf numFmtId="5" fontId="24" fillId="0" borderId="38" xfId="4" applyFont="1" applyBorder="1" applyAlignment="1">
      <alignment vertical="center"/>
    </xf>
    <xf numFmtId="5" fontId="24" fillId="0" borderId="34" xfId="4" applyFont="1" applyBorder="1" applyAlignment="1">
      <alignment vertical="center"/>
    </xf>
    <xf numFmtId="5" fontId="24" fillId="0" borderId="216" xfId="4" applyFont="1" applyBorder="1" applyAlignment="1">
      <alignment vertical="center"/>
    </xf>
    <xf numFmtId="5" fontId="24" fillId="0" borderId="223" xfId="4" applyFont="1" applyBorder="1" applyAlignment="1">
      <alignment vertical="center"/>
    </xf>
    <xf numFmtId="5" fontId="22" fillId="0" borderId="57" xfId="4" applyFont="1" applyBorder="1" applyAlignment="1">
      <alignment vertical="center"/>
    </xf>
    <xf numFmtId="5" fontId="22" fillId="0" borderId="40" xfId="4" applyFont="1" applyBorder="1" applyAlignment="1">
      <alignment vertical="center"/>
    </xf>
    <xf numFmtId="5" fontId="22" fillId="0" borderId="59" xfId="4" applyFont="1" applyBorder="1" applyAlignment="1">
      <alignment vertical="center"/>
    </xf>
    <xf numFmtId="3" fontId="26" fillId="0" borderId="25" xfId="1" applyNumberFormat="1" applyFont="1" applyFill="1" applyBorder="1" applyAlignment="1">
      <alignment vertical="center"/>
    </xf>
    <xf numFmtId="3" fontId="26" fillId="0" borderId="16" xfId="1" applyNumberFormat="1" applyFont="1" applyFill="1" applyBorder="1" applyAlignment="1">
      <alignment vertical="center"/>
    </xf>
    <xf numFmtId="3" fontId="26" fillId="0" borderId="24" xfId="1" applyNumberFormat="1" applyFont="1" applyFill="1" applyBorder="1" applyAlignment="1">
      <alignment horizontal="right" vertical="center"/>
    </xf>
    <xf numFmtId="3" fontId="26" fillId="0" borderId="0" xfId="1" applyNumberFormat="1" applyFont="1" applyFill="1" applyBorder="1" applyAlignment="1">
      <alignment horizontal="right" vertical="center"/>
    </xf>
    <xf numFmtId="3" fontId="26" fillId="0" borderId="24" xfId="1" applyNumberFormat="1" applyFont="1" applyFill="1" applyBorder="1" applyAlignment="1">
      <alignment vertical="center"/>
    </xf>
    <xf numFmtId="3" fontId="26" fillId="0" borderId="0" xfId="1" applyNumberFormat="1" applyFont="1" applyFill="1" applyBorder="1" applyAlignment="1">
      <alignment vertical="center"/>
    </xf>
    <xf numFmtId="3" fontId="24" fillId="0" borderId="26" xfId="1" applyNumberFormat="1" applyFont="1" applyFill="1" applyBorder="1" applyAlignment="1">
      <alignment vertical="center"/>
    </xf>
    <xf numFmtId="3" fontId="24" fillId="0" borderId="1" xfId="1" applyNumberFormat="1" applyFont="1" applyFill="1" applyBorder="1" applyAlignment="1">
      <alignment vertical="center"/>
    </xf>
    <xf numFmtId="5" fontId="24" fillId="0" borderId="16" xfId="4" applyFont="1" applyFill="1" applyBorder="1" applyAlignment="1">
      <alignment vertical="center"/>
    </xf>
    <xf numFmtId="10" fontId="24" fillId="0" borderId="31" xfId="17" applyNumberFormat="1" applyFont="1" applyFill="1" applyBorder="1" applyAlignment="1">
      <alignment vertical="center"/>
    </xf>
    <xf numFmtId="0" fontId="24" fillId="0" borderId="14" xfId="0" applyFont="1" applyBorder="1" applyAlignment="1">
      <alignment horizontal="center" vertical="center" textRotation="90" wrapText="1"/>
    </xf>
    <xf numFmtId="5" fontId="24" fillId="0" borderId="14" xfId="4" applyFont="1" applyFill="1" applyBorder="1" applyAlignment="1">
      <alignment horizontal="right" vertical="center"/>
    </xf>
    <xf numFmtId="37" fontId="24" fillId="0" borderId="29" xfId="4" applyNumberFormat="1" applyFont="1" applyFill="1" applyBorder="1" applyAlignment="1">
      <alignment vertical="center"/>
    </xf>
    <xf numFmtId="37" fontId="24" fillId="0" borderId="1" xfId="4" applyNumberFormat="1" applyFont="1" applyFill="1" applyBorder="1" applyAlignment="1">
      <alignment vertical="center"/>
    </xf>
    <xf numFmtId="37" fontId="24" fillId="0" borderId="30" xfId="4" applyNumberFormat="1" applyFont="1" applyFill="1" applyBorder="1" applyAlignment="1">
      <alignment vertical="center"/>
    </xf>
    <xf numFmtId="37" fontId="24" fillId="0" borderId="14" xfId="4" applyNumberFormat="1" applyFont="1" applyFill="1" applyBorder="1" applyAlignment="1">
      <alignment vertical="center"/>
    </xf>
    <xf numFmtId="0" fontId="26" fillId="0" borderId="14" xfId="0" applyFont="1" applyBorder="1" applyAlignment="1">
      <alignment vertical="center" wrapText="1"/>
    </xf>
    <xf numFmtId="5" fontId="26" fillId="0" borderId="1" xfId="4" applyFont="1" applyFill="1" applyBorder="1" applyAlignment="1">
      <alignment vertical="center"/>
    </xf>
    <xf numFmtId="0" fontId="24" fillId="0" borderId="223" xfId="0" applyFont="1" applyBorder="1" applyAlignment="1">
      <alignment horizontal="left" vertical="center" wrapText="1"/>
    </xf>
    <xf numFmtId="5" fontId="24" fillId="0" borderId="70" xfId="4" applyFont="1" applyBorder="1" applyAlignment="1">
      <alignment horizontal="center" vertical="center"/>
    </xf>
    <xf numFmtId="0" fontId="24" fillId="0" borderId="24" xfId="0" applyFont="1" applyFill="1" applyBorder="1" applyAlignment="1">
      <alignment vertical="top"/>
    </xf>
    <xf numFmtId="5" fontId="24" fillId="0" borderId="22" xfId="4" applyFont="1" applyBorder="1" applyAlignment="1">
      <alignment vertical="center"/>
    </xf>
    <xf numFmtId="0" fontId="24" fillId="0" borderId="57" xfId="16" applyFont="1" applyBorder="1" applyAlignment="1">
      <alignment horizontal="center" vertical="top"/>
    </xf>
    <xf numFmtId="0" fontId="22" fillId="0" borderId="0" xfId="16" applyFont="1" applyBorder="1" applyAlignment="1">
      <alignment horizontal="center" vertical="center" wrapText="1"/>
    </xf>
    <xf numFmtId="0" fontId="22" fillId="0" borderId="18" xfId="16" applyFont="1" applyBorder="1" applyAlignment="1">
      <alignment horizontal="center" vertical="center" wrapText="1"/>
    </xf>
    <xf numFmtId="0" fontId="22" fillId="0" borderId="6" xfId="16" applyFont="1" applyBorder="1" applyAlignment="1">
      <alignment horizontal="center" vertical="center" wrapText="1"/>
    </xf>
    <xf numFmtId="0" fontId="22" fillId="0" borderId="62" xfId="16" applyFont="1" applyBorder="1" applyAlignment="1">
      <alignment horizontal="center" vertical="center" wrapText="1"/>
    </xf>
    <xf numFmtId="178" fontId="22" fillId="0" borderId="214" xfId="1" applyNumberFormat="1" applyFont="1" applyBorder="1"/>
    <xf numFmtId="0" fontId="24" fillId="6" borderId="16" xfId="0" applyFont="1" applyFill="1" applyBorder="1" applyAlignment="1">
      <alignment horizontal="left" vertical="top"/>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4" xfId="0" applyFont="1" applyFill="1" applyBorder="1" applyAlignment="1">
      <alignment horizontal="center" vertical="center"/>
    </xf>
    <xf numFmtId="0" fontId="24" fillId="0" borderId="26"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left" vertical="center" wrapText="1"/>
    </xf>
    <xf numFmtId="0" fontId="22" fillId="0" borderId="30" xfId="27" applyFont="1" applyBorder="1" applyAlignment="1">
      <alignment horizontal="left"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6"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7"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8"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106"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4" fillId="0" borderId="26"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6" borderId="24" xfId="0" applyFont="1" applyFill="1" applyBorder="1" applyAlignment="1">
      <alignment horizontal="left" vertical="center" wrapText="1"/>
    </xf>
    <xf numFmtId="0" fontId="24" fillId="6" borderId="0"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2" fillId="0" borderId="2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24" fillId="6" borderId="31" xfId="0" applyFont="1" applyFill="1" applyBorder="1" applyAlignment="1">
      <alignment horizontal="left" vertical="center" wrapText="1"/>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27" xfId="0" applyFont="1" applyFill="1" applyBorder="1" applyAlignment="1">
      <alignment horizontal="center" vertical="center" textRotation="89" wrapText="1"/>
    </xf>
    <xf numFmtId="0" fontId="22" fillId="0" borderId="15" xfId="0" applyFont="1" applyFill="1" applyBorder="1" applyAlignment="1">
      <alignment horizontal="center" vertical="center" textRotation="89" wrapText="1"/>
    </xf>
    <xf numFmtId="0" fontId="22" fillId="0" borderId="21" xfId="0" applyFont="1" applyFill="1" applyBorder="1" applyAlignment="1">
      <alignment horizontal="center" vertical="center" textRotation="89"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6" borderId="26" xfId="16" applyFont="1" applyFill="1" applyBorder="1" applyAlignment="1">
      <alignment wrapText="1"/>
    </xf>
    <xf numFmtId="0" fontId="21" fillId="6" borderId="28" xfId="16" applyFont="1" applyFill="1" applyBorder="1" applyAlignment="1">
      <alignment wrapText="1"/>
    </xf>
    <xf numFmtId="0" fontId="21" fillId="6" borderId="3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1" fillId="0" borderId="26" xfId="16" applyFont="1" applyFill="1" applyBorder="1" applyAlignment="1">
      <alignment horizontal="left" vertical="top" wrapText="1"/>
    </xf>
    <xf numFmtId="0" fontId="21" fillId="0" borderId="28" xfId="16" applyFont="1" applyFill="1" applyBorder="1" applyAlignment="1">
      <alignment horizontal="left" vertical="top" wrapText="1"/>
    </xf>
    <xf numFmtId="0" fontId="21" fillId="0" borderId="32" xfId="16" applyFont="1" applyFill="1" applyBorder="1" applyAlignment="1">
      <alignment horizontal="left" vertical="top"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5" fontId="24" fillId="0" borderId="5" xfId="4" applyFont="1" applyFill="1" applyBorder="1" applyAlignment="1">
      <alignment horizontal="center"/>
    </xf>
    <xf numFmtId="5" fontId="24" fillId="0" borderId="22" xfId="4" applyFont="1" applyFill="1" applyBorder="1" applyAlignment="1">
      <alignment horizontal="center"/>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8" xfId="0" applyFont="1" applyFill="1" applyBorder="1" applyAlignment="1">
      <alignment horizontal="left" wrapText="1"/>
    </xf>
    <xf numFmtId="0" fontId="21" fillId="6" borderId="45" xfId="0" applyFont="1" applyFill="1" applyBorder="1" applyAlignment="1">
      <alignment horizontal="left" wrapText="1"/>
    </xf>
    <xf numFmtId="0" fontId="21" fillId="6" borderId="79"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1" fillId="61" borderId="5" xfId="0" applyFont="1" applyFill="1" applyBorder="1" applyAlignment="1">
      <alignment horizontal="left" vertical="center"/>
    </xf>
    <xf numFmtId="0" fontId="21" fillId="61" borderId="0" xfId="0" applyFont="1" applyFill="1" applyBorder="1" applyAlignment="1">
      <alignment horizontal="left" vertical="center"/>
    </xf>
    <xf numFmtId="0" fontId="21" fillId="6" borderId="26" xfId="0" applyFont="1" applyFill="1" applyBorder="1" applyAlignment="1">
      <alignment horizontal="left" vertical="center" wrapText="1"/>
    </xf>
    <xf numFmtId="0" fontId="21" fillId="6" borderId="28"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1" fillId="0" borderId="26"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2"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95" xfId="29" applyFont="1" applyBorder="1" applyAlignment="1">
      <alignment horizontal="left" vertical="center" wrapText="1"/>
    </xf>
    <xf numFmtId="0" fontId="26" fillId="0" borderId="94" xfId="29" applyFont="1" applyBorder="1" applyAlignment="1">
      <alignment horizontal="left" vertical="center" wrapText="1"/>
    </xf>
    <xf numFmtId="0" fontId="26" fillId="0" borderId="95"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2"/>
  <sheetViews>
    <sheetView tabSelected="1" view="pageBreakPreview" zoomScale="85" zoomScaleNormal="100" zoomScaleSheetLayoutView="85" workbookViewId="0">
      <selection activeCell="D77" sqref="D77"/>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7" customFormat="1" ht="16.5" customHeight="1" thickBot="1" x14ac:dyDescent="0.25">
      <c r="A1" s="537" t="s">
        <v>164</v>
      </c>
      <c r="B1" s="538"/>
      <c r="C1" s="538"/>
      <c r="D1" s="538"/>
      <c r="E1" s="538"/>
      <c r="F1" s="538"/>
      <c r="G1" s="538"/>
      <c r="H1" s="538"/>
      <c r="I1" s="538"/>
      <c r="J1" s="538"/>
      <c r="K1" s="538"/>
      <c r="L1" s="538"/>
      <c r="M1" s="538"/>
      <c r="N1" s="538"/>
      <c r="O1" s="539"/>
    </row>
    <row r="2" spans="1:18" s="55" customFormat="1" ht="32.25" thickBot="1" x14ac:dyDescent="0.25">
      <c r="A2" s="39"/>
      <c r="B2" s="40" t="s">
        <v>13</v>
      </c>
      <c r="C2" s="41">
        <v>44378</v>
      </c>
      <c r="D2" s="41">
        <v>44409</v>
      </c>
      <c r="E2" s="41">
        <v>44440</v>
      </c>
      <c r="F2" s="41">
        <v>44470</v>
      </c>
      <c r="G2" s="41">
        <v>44501</v>
      </c>
      <c r="H2" s="41">
        <v>44531</v>
      </c>
      <c r="I2" s="41">
        <v>44562</v>
      </c>
      <c r="J2" s="41">
        <v>44593</v>
      </c>
      <c r="K2" s="41">
        <v>44621</v>
      </c>
      <c r="L2" s="41">
        <v>44652</v>
      </c>
      <c r="M2" s="41">
        <v>44682</v>
      </c>
      <c r="N2" s="41">
        <v>44713</v>
      </c>
      <c r="O2" s="42" t="s">
        <v>163</v>
      </c>
    </row>
    <row r="3" spans="1:18" s="55" customFormat="1" ht="15.75" customHeight="1" x14ac:dyDescent="0.25">
      <c r="A3" s="540" t="s">
        <v>14</v>
      </c>
      <c r="B3" s="248" t="s">
        <v>151</v>
      </c>
      <c r="C3" s="263">
        <v>79230938</v>
      </c>
      <c r="D3" s="263">
        <v>103686422</v>
      </c>
      <c r="E3" s="263">
        <v>80587859</v>
      </c>
      <c r="F3" s="263">
        <v>85968420</v>
      </c>
      <c r="G3" s="263">
        <v>105909130</v>
      </c>
      <c r="H3" s="263">
        <v>85840933</v>
      </c>
      <c r="I3" s="263">
        <v>100400667</v>
      </c>
      <c r="J3" s="263">
        <v>86439131</v>
      </c>
      <c r="K3" s="263">
        <v>88928663</v>
      </c>
      <c r="L3" s="264"/>
      <c r="M3" s="264"/>
      <c r="N3" s="260"/>
      <c r="O3" s="269">
        <v>816992163</v>
      </c>
      <c r="P3" s="56"/>
      <c r="Q3"/>
      <c r="R3" s="239"/>
    </row>
    <row r="4" spans="1:18" s="55" customFormat="1" ht="15.75" x14ac:dyDescent="0.25">
      <c r="A4" s="541"/>
      <c r="B4" s="248" t="s">
        <v>182</v>
      </c>
      <c r="C4" s="263">
        <v>3755076</v>
      </c>
      <c r="D4" s="263">
        <v>6340198</v>
      </c>
      <c r="E4" s="263">
        <v>4526942</v>
      </c>
      <c r="F4" s="263">
        <v>4110560</v>
      </c>
      <c r="G4" s="263">
        <v>4626769</v>
      </c>
      <c r="H4" s="263">
        <v>4013365</v>
      </c>
      <c r="I4" s="263">
        <v>4434177</v>
      </c>
      <c r="J4" s="263">
        <v>4341589</v>
      </c>
      <c r="K4" s="263">
        <v>4082738</v>
      </c>
      <c r="L4" s="262"/>
      <c r="M4" s="262"/>
      <c r="N4" s="260"/>
      <c r="O4" s="269">
        <v>40231414</v>
      </c>
      <c r="P4" s="56"/>
      <c r="Q4" s="56"/>
      <c r="R4" s="239"/>
    </row>
    <row r="5" spans="1:18" s="55" customFormat="1" ht="15.75" hidden="1" x14ac:dyDescent="0.25">
      <c r="A5" s="541"/>
      <c r="B5" s="248" t="s">
        <v>183</v>
      </c>
      <c r="C5" s="263"/>
      <c r="D5" s="263"/>
      <c r="E5" s="263"/>
      <c r="F5" s="263"/>
      <c r="G5" s="263"/>
      <c r="H5" s="263"/>
      <c r="I5" s="263"/>
      <c r="J5" s="263"/>
      <c r="K5" s="263"/>
      <c r="L5" s="262"/>
      <c r="M5" s="262"/>
      <c r="N5" s="260"/>
      <c r="O5" s="269"/>
      <c r="P5" s="56"/>
      <c r="Q5" s="56"/>
    </row>
    <row r="6" spans="1:18" s="55" customFormat="1" ht="15.75" x14ac:dyDescent="0.25">
      <c r="A6" s="541"/>
      <c r="B6" s="248" t="s">
        <v>184</v>
      </c>
      <c r="C6" s="263">
        <v>4720095</v>
      </c>
      <c r="D6" s="263">
        <v>5878340</v>
      </c>
      <c r="E6" s="263">
        <v>4391439</v>
      </c>
      <c r="F6" s="263">
        <v>5243282</v>
      </c>
      <c r="G6" s="263">
        <v>6702912</v>
      </c>
      <c r="H6" s="263">
        <v>5307958</v>
      </c>
      <c r="I6" s="263">
        <v>5259646</v>
      </c>
      <c r="J6" s="263">
        <v>6481195</v>
      </c>
      <c r="K6" s="263">
        <v>5161642</v>
      </c>
      <c r="L6" s="262"/>
      <c r="M6" s="262"/>
      <c r="N6" s="260"/>
      <c r="O6" s="269">
        <v>49146509</v>
      </c>
      <c r="P6" s="56"/>
      <c r="Q6" s="56"/>
    </row>
    <row r="7" spans="1:18" s="55" customFormat="1" ht="31.5" x14ac:dyDescent="0.25">
      <c r="A7" s="541"/>
      <c r="B7" s="248" t="s">
        <v>185</v>
      </c>
      <c r="C7" s="263">
        <v>4405179</v>
      </c>
      <c r="D7" s="263">
        <v>5838461</v>
      </c>
      <c r="E7" s="263">
        <v>5873166</v>
      </c>
      <c r="F7" s="263">
        <v>5638853</v>
      </c>
      <c r="G7" s="263">
        <v>6294380</v>
      </c>
      <c r="H7" s="263">
        <v>5577253</v>
      </c>
      <c r="I7" s="263">
        <v>6359626</v>
      </c>
      <c r="J7" s="263">
        <v>5198162</v>
      </c>
      <c r="K7" s="263">
        <v>6099696</v>
      </c>
      <c r="L7" s="262"/>
      <c r="M7" s="262"/>
      <c r="N7" s="260"/>
      <c r="O7" s="269">
        <v>51284776</v>
      </c>
      <c r="P7" s="56"/>
      <c r="Q7" s="56"/>
    </row>
    <row r="8" spans="1:18" s="55" customFormat="1" ht="15.75" x14ac:dyDescent="0.25">
      <c r="A8" s="541"/>
      <c r="B8" s="248" t="s">
        <v>186</v>
      </c>
      <c r="C8" s="263">
        <v>27306605</v>
      </c>
      <c r="D8" s="263">
        <v>29680119</v>
      </c>
      <c r="E8" s="263">
        <v>35693977</v>
      </c>
      <c r="F8" s="263">
        <v>28931897</v>
      </c>
      <c r="G8" s="263">
        <v>30358100</v>
      </c>
      <c r="H8" s="263">
        <v>30116537</v>
      </c>
      <c r="I8" s="263">
        <v>23790928</v>
      </c>
      <c r="J8" s="263">
        <v>26738431</v>
      </c>
      <c r="K8" s="263">
        <v>34016984</v>
      </c>
      <c r="L8" s="262"/>
      <c r="M8" s="262"/>
      <c r="N8" s="260"/>
      <c r="O8" s="269">
        <v>266633578</v>
      </c>
      <c r="P8" s="56"/>
      <c r="Q8" s="56"/>
    </row>
    <row r="9" spans="1:18" s="55" customFormat="1" ht="15.75" x14ac:dyDescent="0.25">
      <c r="A9" s="541"/>
      <c r="B9" s="248" t="s">
        <v>187</v>
      </c>
      <c r="C9" s="263">
        <v>0</v>
      </c>
      <c r="D9" s="263">
        <v>0</v>
      </c>
      <c r="E9" s="263">
        <v>0</v>
      </c>
      <c r="F9" s="263">
        <v>0</v>
      </c>
      <c r="G9" s="263">
        <v>0</v>
      </c>
      <c r="H9" s="263">
        <v>0</v>
      </c>
      <c r="I9" s="263">
        <v>0</v>
      </c>
      <c r="J9" s="263">
        <v>0</v>
      </c>
      <c r="K9" s="263">
        <v>0</v>
      </c>
      <c r="L9" s="262"/>
      <c r="M9" s="262"/>
      <c r="N9" s="260"/>
      <c r="O9" s="269">
        <v>0</v>
      </c>
      <c r="P9" s="56"/>
      <c r="Q9" s="56"/>
    </row>
    <row r="10" spans="1:18" s="55" customFormat="1" ht="15.75" x14ac:dyDescent="0.25">
      <c r="A10" s="541"/>
      <c r="B10" s="248" t="s">
        <v>188</v>
      </c>
      <c r="C10" s="263">
        <v>44654897</v>
      </c>
      <c r="D10" s="263">
        <v>46634973</v>
      </c>
      <c r="E10" s="263">
        <v>44540104</v>
      </c>
      <c r="F10" s="263">
        <v>32928040</v>
      </c>
      <c r="G10" s="263">
        <v>45086946</v>
      </c>
      <c r="H10" s="263">
        <v>47075088</v>
      </c>
      <c r="I10" s="263">
        <v>46674950</v>
      </c>
      <c r="J10" s="263">
        <v>44997633</v>
      </c>
      <c r="K10" s="263">
        <v>44848353</v>
      </c>
      <c r="L10" s="262"/>
      <c r="M10" s="262"/>
      <c r="N10" s="260"/>
      <c r="O10" s="269">
        <v>397440984</v>
      </c>
      <c r="P10" s="56"/>
      <c r="Q10" s="56"/>
    </row>
    <row r="11" spans="1:18" s="55" customFormat="1" ht="15.75" x14ac:dyDescent="0.25">
      <c r="A11" s="541"/>
      <c r="B11" s="248" t="s">
        <v>189</v>
      </c>
      <c r="C11" s="263">
        <v>63307971</v>
      </c>
      <c r="D11" s="263">
        <v>98897787</v>
      </c>
      <c r="E11" s="263">
        <v>72304977</v>
      </c>
      <c r="F11" s="263">
        <v>74803364</v>
      </c>
      <c r="G11" s="263">
        <v>108534141</v>
      </c>
      <c r="H11" s="263">
        <v>86761921</v>
      </c>
      <c r="I11" s="263">
        <v>89958933</v>
      </c>
      <c r="J11" s="263">
        <v>91911321</v>
      </c>
      <c r="K11" s="263">
        <v>72770758</v>
      </c>
      <c r="L11" s="262"/>
      <c r="M11" s="262"/>
      <c r="N11" s="260"/>
      <c r="O11" s="269">
        <v>759251173</v>
      </c>
      <c r="P11" s="56"/>
      <c r="Q11" s="56"/>
    </row>
    <row r="12" spans="1:18" s="55" customFormat="1" ht="15.75" x14ac:dyDescent="0.25">
      <c r="A12" s="541"/>
      <c r="B12" s="248" t="s">
        <v>190</v>
      </c>
      <c r="C12" s="263">
        <v>46128907</v>
      </c>
      <c r="D12" s="263">
        <v>60616964</v>
      </c>
      <c r="E12" s="263">
        <v>49344055</v>
      </c>
      <c r="F12" s="263">
        <v>53813978</v>
      </c>
      <c r="G12" s="263">
        <v>66684098</v>
      </c>
      <c r="H12" s="263">
        <v>59864648</v>
      </c>
      <c r="I12" s="263">
        <v>62411196</v>
      </c>
      <c r="J12" s="263">
        <v>56507629</v>
      </c>
      <c r="K12" s="263">
        <v>52876093</v>
      </c>
      <c r="L12" s="262"/>
      <c r="M12" s="262"/>
      <c r="N12" s="260"/>
      <c r="O12" s="269">
        <v>508247568</v>
      </c>
      <c r="P12" s="56"/>
      <c r="Q12" s="56"/>
    </row>
    <row r="13" spans="1:18" s="55" customFormat="1" ht="15.75" x14ac:dyDescent="0.25">
      <c r="A13" s="541"/>
      <c r="B13" s="248" t="s">
        <v>191</v>
      </c>
      <c r="C13" s="263">
        <v>9853991</v>
      </c>
      <c r="D13" s="263">
        <v>12646524</v>
      </c>
      <c r="E13" s="263">
        <v>9493652</v>
      </c>
      <c r="F13" s="263">
        <v>10639679</v>
      </c>
      <c r="G13" s="263">
        <v>13316447</v>
      </c>
      <c r="H13" s="263">
        <v>9284570</v>
      </c>
      <c r="I13" s="263">
        <v>12216672</v>
      </c>
      <c r="J13" s="263">
        <v>10399279</v>
      </c>
      <c r="K13" s="263">
        <v>9738288</v>
      </c>
      <c r="L13" s="262"/>
      <c r="M13" s="262"/>
      <c r="N13" s="260"/>
      <c r="O13" s="269">
        <v>97589102</v>
      </c>
      <c r="P13" s="56"/>
      <c r="Q13" s="56"/>
    </row>
    <row r="14" spans="1:18" s="55" customFormat="1" ht="15.75" x14ac:dyDescent="0.25">
      <c r="A14" s="541"/>
      <c r="B14" s="248" t="s">
        <v>192</v>
      </c>
      <c r="C14" s="263">
        <v>11795009</v>
      </c>
      <c r="D14" s="263">
        <v>17697635</v>
      </c>
      <c r="E14" s="263">
        <v>16468743</v>
      </c>
      <c r="F14" s="263">
        <v>14930154</v>
      </c>
      <c r="G14" s="263">
        <v>19491626</v>
      </c>
      <c r="H14" s="263">
        <v>15488007</v>
      </c>
      <c r="I14" s="263">
        <v>16981713</v>
      </c>
      <c r="J14" s="263">
        <v>14976102</v>
      </c>
      <c r="K14" s="263">
        <v>15704330</v>
      </c>
      <c r="L14" s="262"/>
      <c r="M14" s="262"/>
      <c r="N14" s="260"/>
      <c r="O14" s="269">
        <v>143533319</v>
      </c>
      <c r="P14" s="56"/>
      <c r="Q14" s="56"/>
    </row>
    <row r="15" spans="1:18" s="55" customFormat="1" ht="15.75" x14ac:dyDescent="0.25">
      <c r="A15" s="541"/>
      <c r="B15" s="248" t="s">
        <v>193</v>
      </c>
      <c r="C15" s="263">
        <v>95933376</v>
      </c>
      <c r="D15" s="263">
        <v>124337544</v>
      </c>
      <c r="E15" s="263">
        <v>100195578</v>
      </c>
      <c r="F15" s="263">
        <v>100679399</v>
      </c>
      <c r="G15" s="263">
        <v>123494603</v>
      </c>
      <c r="H15" s="263">
        <v>101925271</v>
      </c>
      <c r="I15" s="263">
        <v>123409214</v>
      </c>
      <c r="J15" s="263">
        <v>106683896</v>
      </c>
      <c r="K15" s="263">
        <v>118842901</v>
      </c>
      <c r="L15" s="262"/>
      <c r="M15" s="262"/>
      <c r="N15" s="260"/>
      <c r="O15" s="269">
        <v>995501782</v>
      </c>
      <c r="P15" s="56"/>
      <c r="Q15" s="56"/>
    </row>
    <row r="16" spans="1:18" s="55" customFormat="1" ht="15.75" x14ac:dyDescent="0.25">
      <c r="A16" s="541"/>
      <c r="B16" s="248" t="s">
        <v>194</v>
      </c>
      <c r="C16" s="263">
        <v>0</v>
      </c>
      <c r="D16" s="263">
        <v>-94746958</v>
      </c>
      <c r="E16" s="263">
        <v>-14693039</v>
      </c>
      <c r="F16" s="263">
        <v>-132859271</v>
      </c>
      <c r="G16" s="263">
        <v>-62885554</v>
      </c>
      <c r="H16" s="263">
        <v>-26757167</v>
      </c>
      <c r="I16" s="263">
        <v>-109081659</v>
      </c>
      <c r="J16" s="263">
        <v>-81296865</v>
      </c>
      <c r="K16" s="263">
        <v>-39562622</v>
      </c>
      <c r="L16" s="262"/>
      <c r="M16" s="262"/>
      <c r="N16" s="260"/>
      <c r="O16" s="269">
        <v>-561883135</v>
      </c>
      <c r="P16" s="56"/>
      <c r="Q16" s="56"/>
    </row>
    <row r="17" spans="1:19" s="55" customFormat="1" ht="15.75" x14ac:dyDescent="0.25">
      <c r="A17" s="541"/>
      <c r="B17" s="248" t="s">
        <v>195</v>
      </c>
      <c r="C17" s="263">
        <v>2297899</v>
      </c>
      <c r="D17" s="263">
        <v>3168017</v>
      </c>
      <c r="E17" s="263">
        <v>2638359</v>
      </c>
      <c r="F17" s="263">
        <v>2669794</v>
      </c>
      <c r="G17" s="263">
        <v>3376094</v>
      </c>
      <c r="H17" s="263">
        <v>2332193</v>
      </c>
      <c r="I17" s="263">
        <v>3340369</v>
      </c>
      <c r="J17" s="263">
        <v>3064878</v>
      </c>
      <c r="K17" s="263">
        <v>3010962</v>
      </c>
      <c r="L17" s="262"/>
      <c r="M17" s="262"/>
      <c r="N17" s="260"/>
      <c r="O17" s="269">
        <v>25898565</v>
      </c>
      <c r="P17" s="56"/>
      <c r="Q17" s="56"/>
    </row>
    <row r="18" spans="1:19" s="55" customFormat="1" ht="15.75" customHeight="1" x14ac:dyDescent="0.2">
      <c r="A18" s="541"/>
      <c r="B18" s="248" t="s">
        <v>196</v>
      </c>
      <c r="C18" s="263">
        <v>12531925</v>
      </c>
      <c r="D18" s="263">
        <v>15720127</v>
      </c>
      <c r="E18" s="263">
        <v>12917360</v>
      </c>
      <c r="F18" s="263">
        <v>12285695</v>
      </c>
      <c r="G18" s="263">
        <v>15537334</v>
      </c>
      <c r="H18" s="263">
        <v>12631601</v>
      </c>
      <c r="I18" s="263">
        <v>16781414</v>
      </c>
      <c r="J18" s="263">
        <v>16249837</v>
      </c>
      <c r="K18" s="263">
        <v>14025063</v>
      </c>
      <c r="L18" s="335"/>
      <c r="M18" s="335"/>
      <c r="N18" s="472"/>
      <c r="O18" s="269">
        <v>128680356</v>
      </c>
      <c r="P18" s="56"/>
      <c r="Q18" s="56"/>
    </row>
    <row r="19" spans="1:19" s="55" customFormat="1" ht="31.5" x14ac:dyDescent="0.2">
      <c r="A19" s="541"/>
      <c r="B19" s="248" t="s">
        <v>197</v>
      </c>
      <c r="C19" s="263">
        <v>5145493</v>
      </c>
      <c r="D19" s="263">
        <v>7706027</v>
      </c>
      <c r="E19" s="263">
        <v>6186243</v>
      </c>
      <c r="F19" s="263">
        <v>6148115</v>
      </c>
      <c r="G19" s="263">
        <v>22717647</v>
      </c>
      <c r="H19" s="263">
        <v>1990089</v>
      </c>
      <c r="I19" s="263">
        <v>13130478</v>
      </c>
      <c r="J19" s="263">
        <v>21799040</v>
      </c>
      <c r="K19" s="263">
        <v>10990230</v>
      </c>
      <c r="L19" s="335"/>
      <c r="M19" s="335"/>
      <c r="N19" s="472"/>
      <c r="O19" s="269">
        <v>95813362</v>
      </c>
      <c r="P19" s="56"/>
      <c r="Q19" s="56"/>
      <c r="R19" s="219"/>
    </row>
    <row r="20" spans="1:19" s="55" customFormat="1" ht="31.5" x14ac:dyDescent="0.2">
      <c r="A20" s="541"/>
      <c r="B20" s="248" t="s">
        <v>198</v>
      </c>
      <c r="C20" s="263">
        <v>0</v>
      </c>
      <c r="D20" s="263">
        <v>0</v>
      </c>
      <c r="E20" s="263">
        <v>0</v>
      </c>
      <c r="F20" s="263">
        <v>0</v>
      </c>
      <c r="G20" s="263">
        <v>0</v>
      </c>
      <c r="H20" s="263">
        <v>0</v>
      </c>
      <c r="I20" s="263">
        <v>0</v>
      </c>
      <c r="J20" s="263">
        <v>0</v>
      </c>
      <c r="K20" s="263">
        <v>0</v>
      </c>
      <c r="L20" s="335"/>
      <c r="M20" s="335"/>
      <c r="N20" s="472"/>
      <c r="O20" s="269">
        <v>0</v>
      </c>
      <c r="P20" s="56"/>
      <c r="Q20" s="56"/>
    </row>
    <row r="21" spans="1:19" s="55" customFormat="1" ht="31.5" hidden="1" x14ac:dyDescent="0.25">
      <c r="A21" s="541"/>
      <c r="B21" s="248" t="s">
        <v>199</v>
      </c>
      <c r="C21" s="263">
        <v>0</v>
      </c>
      <c r="D21" s="263">
        <v>0</v>
      </c>
      <c r="E21" s="263">
        <v>0</v>
      </c>
      <c r="F21" s="263">
        <v>0</v>
      </c>
      <c r="G21" s="263">
        <v>0</v>
      </c>
      <c r="H21" s="263">
        <v>0</v>
      </c>
      <c r="I21" s="263">
        <v>0</v>
      </c>
      <c r="J21" s="263">
        <v>0</v>
      </c>
      <c r="K21" s="263">
        <v>0</v>
      </c>
      <c r="L21" s="262"/>
      <c r="M21" s="262"/>
      <c r="N21" s="260"/>
      <c r="O21" s="269">
        <v>0</v>
      </c>
      <c r="P21" s="56"/>
      <c r="Q21" s="56"/>
    </row>
    <row r="22" spans="1:19" s="55" customFormat="1" ht="15.75" x14ac:dyDescent="0.25">
      <c r="A22" s="541"/>
      <c r="B22" s="248" t="s">
        <v>200</v>
      </c>
      <c r="C22" s="263">
        <v>0</v>
      </c>
      <c r="D22" s="263">
        <v>0</v>
      </c>
      <c r="E22" s="263">
        <v>0</v>
      </c>
      <c r="F22" s="263">
        <v>0</v>
      </c>
      <c r="G22" s="263">
        <v>0</v>
      </c>
      <c r="H22" s="263">
        <v>0</v>
      </c>
      <c r="I22" s="263">
        <v>0</v>
      </c>
      <c r="J22" s="263">
        <v>0</v>
      </c>
      <c r="K22" s="263">
        <v>0</v>
      </c>
      <c r="L22" s="262"/>
      <c r="M22" s="262"/>
      <c r="N22" s="260"/>
      <c r="O22" s="269">
        <v>0</v>
      </c>
      <c r="P22" s="56"/>
      <c r="Q22" s="56"/>
    </row>
    <row r="23" spans="1:19" s="55" customFormat="1" ht="15.75" x14ac:dyDescent="0.25">
      <c r="A23" s="541"/>
      <c r="B23" s="248" t="s">
        <v>201</v>
      </c>
      <c r="C23" s="263">
        <v>1671297</v>
      </c>
      <c r="D23" s="263">
        <v>2367052</v>
      </c>
      <c r="E23" s="263">
        <v>1933686</v>
      </c>
      <c r="F23" s="263">
        <v>2228093</v>
      </c>
      <c r="G23" s="263">
        <v>2740715</v>
      </c>
      <c r="H23" s="263">
        <v>1991824</v>
      </c>
      <c r="I23" s="263">
        <v>1999473</v>
      </c>
      <c r="J23" s="263">
        <v>1626738</v>
      </c>
      <c r="K23" s="263">
        <v>2019833</v>
      </c>
      <c r="L23" s="262"/>
      <c r="M23" s="262"/>
      <c r="N23" s="260"/>
      <c r="O23" s="269">
        <v>18578711</v>
      </c>
      <c r="P23" s="56"/>
      <c r="Q23" s="56"/>
    </row>
    <row r="24" spans="1:19" s="55" customFormat="1" ht="16.5" thickBot="1" x14ac:dyDescent="0.3">
      <c r="A24" s="541"/>
      <c r="B24" s="248" t="s">
        <v>202</v>
      </c>
      <c r="C24" s="263">
        <v>1960945</v>
      </c>
      <c r="D24" s="263">
        <v>2739823</v>
      </c>
      <c r="E24" s="263">
        <v>2009946</v>
      </c>
      <c r="F24" s="263">
        <v>1977184</v>
      </c>
      <c r="G24" s="263">
        <v>2563632</v>
      </c>
      <c r="H24" s="263">
        <v>2147877</v>
      </c>
      <c r="I24" s="263">
        <v>2578064</v>
      </c>
      <c r="J24" s="263">
        <v>847008</v>
      </c>
      <c r="K24" s="263">
        <v>2078921</v>
      </c>
      <c r="L24" s="265"/>
      <c r="M24" s="265"/>
      <c r="N24" s="262"/>
      <c r="O24" s="269">
        <v>18903400</v>
      </c>
      <c r="P24" s="56"/>
      <c r="Q24" s="56"/>
    </row>
    <row r="25" spans="1:19" s="55" customFormat="1" ht="16.5" thickBot="1" x14ac:dyDescent="0.3">
      <c r="A25" s="542"/>
      <c r="B25" s="249" t="s">
        <v>203</v>
      </c>
      <c r="C25" s="266">
        <v>414699603</v>
      </c>
      <c r="D25" s="266">
        <v>449209055</v>
      </c>
      <c r="E25" s="266">
        <v>434413047</v>
      </c>
      <c r="F25" s="266">
        <v>310137236</v>
      </c>
      <c r="G25" s="266">
        <v>514549020</v>
      </c>
      <c r="H25" s="266">
        <v>445591968</v>
      </c>
      <c r="I25" s="266">
        <v>420645861</v>
      </c>
      <c r="J25" s="266">
        <v>416965004</v>
      </c>
      <c r="K25" s="266">
        <v>445632833</v>
      </c>
      <c r="L25" s="267"/>
      <c r="M25" s="267"/>
      <c r="N25" s="268"/>
      <c r="O25" s="270">
        <v>3851843627</v>
      </c>
      <c r="P25" s="58"/>
      <c r="Q25" s="56"/>
    </row>
    <row r="26" spans="1:19" s="55" customFormat="1" ht="31.5" x14ac:dyDescent="0.25">
      <c r="A26" s="540" t="s">
        <v>15</v>
      </c>
      <c r="B26" s="248" t="s">
        <v>204</v>
      </c>
      <c r="C26" s="263">
        <v>42947063</v>
      </c>
      <c r="D26" s="263">
        <v>57324070</v>
      </c>
      <c r="E26" s="263">
        <v>47763567</v>
      </c>
      <c r="F26" s="263">
        <v>42691883</v>
      </c>
      <c r="G26" s="263">
        <v>59137626</v>
      </c>
      <c r="H26" s="263">
        <v>52415825</v>
      </c>
      <c r="I26" s="263">
        <v>58604628</v>
      </c>
      <c r="J26" s="263">
        <v>41632265</v>
      </c>
      <c r="K26" s="263">
        <v>62991764</v>
      </c>
      <c r="L26" s="264"/>
      <c r="M26" s="264"/>
      <c r="N26" s="260"/>
      <c r="O26" s="269">
        <v>465508691</v>
      </c>
      <c r="Q26" s="56"/>
    </row>
    <row r="27" spans="1:19" s="55" customFormat="1" ht="31.5" x14ac:dyDescent="0.25">
      <c r="A27" s="541"/>
      <c r="B27" s="248" t="s">
        <v>205</v>
      </c>
      <c r="C27" s="263">
        <v>3778901</v>
      </c>
      <c r="D27" s="263">
        <v>5181842</v>
      </c>
      <c r="E27" s="263">
        <v>4137392</v>
      </c>
      <c r="F27" s="263">
        <v>3969147</v>
      </c>
      <c r="G27" s="263">
        <v>4853548</v>
      </c>
      <c r="H27" s="263">
        <v>4216307</v>
      </c>
      <c r="I27" s="263">
        <v>5112820</v>
      </c>
      <c r="J27" s="263">
        <v>4488461</v>
      </c>
      <c r="K27" s="263">
        <v>5693850</v>
      </c>
      <c r="L27" s="262"/>
      <c r="M27" s="262"/>
      <c r="N27" s="260"/>
      <c r="O27" s="269">
        <v>41432268</v>
      </c>
      <c r="Q27" s="56"/>
    </row>
    <row r="28" spans="1:19" s="55" customFormat="1" ht="15.75" x14ac:dyDescent="0.25">
      <c r="A28" s="541"/>
      <c r="B28" s="248" t="s">
        <v>206</v>
      </c>
      <c r="C28" s="263">
        <v>6916403</v>
      </c>
      <c r="D28" s="263">
        <v>7945514</v>
      </c>
      <c r="E28" s="263">
        <v>6787673</v>
      </c>
      <c r="F28" s="263">
        <v>6635400</v>
      </c>
      <c r="G28" s="263">
        <v>9569498</v>
      </c>
      <c r="H28" s="263">
        <v>7441995</v>
      </c>
      <c r="I28" s="263">
        <v>9560717</v>
      </c>
      <c r="J28" s="263">
        <v>6210021</v>
      </c>
      <c r="K28" s="263">
        <v>10867664</v>
      </c>
      <c r="L28" s="262"/>
      <c r="M28" s="262"/>
      <c r="N28" s="260"/>
      <c r="O28" s="269">
        <v>71934885</v>
      </c>
      <c r="Q28" s="56"/>
      <c r="S28" s="56"/>
    </row>
    <row r="29" spans="1:19" s="55" customFormat="1" ht="31.5" x14ac:dyDescent="0.25">
      <c r="A29" s="541"/>
      <c r="B29" s="248" t="s">
        <v>207</v>
      </c>
      <c r="C29" s="263">
        <v>0</v>
      </c>
      <c r="D29" s="263">
        <v>0</v>
      </c>
      <c r="E29" s="263">
        <v>0</v>
      </c>
      <c r="F29" s="263">
        <v>0</v>
      </c>
      <c r="G29" s="263">
        <v>0</v>
      </c>
      <c r="H29" s="263">
        <v>0</v>
      </c>
      <c r="I29" s="263">
        <v>0</v>
      </c>
      <c r="J29" s="263">
        <v>0</v>
      </c>
      <c r="K29" s="263">
        <v>0</v>
      </c>
      <c r="L29" s="262"/>
      <c r="M29" s="262"/>
      <c r="N29" s="260"/>
      <c r="O29" s="269">
        <v>0</v>
      </c>
      <c r="Q29" s="56"/>
      <c r="R29" s="58"/>
    </row>
    <row r="30" spans="1:19" s="55" customFormat="1" ht="15.75" x14ac:dyDescent="0.25">
      <c r="A30" s="541"/>
      <c r="B30" s="248" t="s">
        <v>208</v>
      </c>
      <c r="C30" s="263">
        <v>2462486</v>
      </c>
      <c r="D30" s="263">
        <v>3291471</v>
      </c>
      <c r="E30" s="263">
        <v>2648941</v>
      </c>
      <c r="F30" s="263">
        <v>2475501</v>
      </c>
      <c r="G30" s="263">
        <v>3208511</v>
      </c>
      <c r="H30" s="263">
        <v>2748822</v>
      </c>
      <c r="I30" s="263">
        <v>3004925</v>
      </c>
      <c r="J30" s="263">
        <v>2862080</v>
      </c>
      <c r="K30" s="263">
        <v>3120179</v>
      </c>
      <c r="L30" s="262"/>
      <c r="M30" s="262"/>
      <c r="N30" s="260"/>
      <c r="O30" s="269">
        <v>25822916</v>
      </c>
      <c r="Q30" s="56"/>
      <c r="R30" s="58"/>
    </row>
    <row r="31" spans="1:19" s="55" customFormat="1" ht="15.75" x14ac:dyDescent="0.25">
      <c r="A31" s="541"/>
      <c r="B31" s="59" t="s">
        <v>209</v>
      </c>
      <c r="C31" s="263">
        <v>0</v>
      </c>
      <c r="D31" s="263">
        <v>0</v>
      </c>
      <c r="E31" s="263">
        <v>0</v>
      </c>
      <c r="F31" s="263">
        <v>0</v>
      </c>
      <c r="G31" s="263">
        <v>0</v>
      </c>
      <c r="H31" s="263">
        <v>0</v>
      </c>
      <c r="I31" s="263">
        <v>0</v>
      </c>
      <c r="J31" s="263">
        <v>0</v>
      </c>
      <c r="K31" s="263">
        <v>0</v>
      </c>
      <c r="L31" s="262"/>
      <c r="M31" s="262"/>
      <c r="N31" s="260"/>
      <c r="O31" s="269">
        <v>0</v>
      </c>
      <c r="Q31" s="56"/>
    </row>
    <row r="32" spans="1:19" s="55" customFormat="1" ht="31.5" x14ac:dyDescent="0.25">
      <c r="A32" s="541"/>
      <c r="B32" s="59" t="s">
        <v>210</v>
      </c>
      <c r="C32" s="263">
        <v>32004</v>
      </c>
      <c r="D32" s="263">
        <v>97477</v>
      </c>
      <c r="E32" s="263">
        <v>43508</v>
      </c>
      <c r="F32" s="263">
        <v>41895</v>
      </c>
      <c r="G32" s="263">
        <v>56393</v>
      </c>
      <c r="H32" s="263">
        <v>43731</v>
      </c>
      <c r="I32" s="263">
        <v>26945</v>
      </c>
      <c r="J32" s="263">
        <v>36365</v>
      </c>
      <c r="K32" s="263">
        <v>44931</v>
      </c>
      <c r="L32" s="262"/>
      <c r="M32" s="262"/>
      <c r="N32" s="260"/>
      <c r="O32" s="269">
        <v>423249</v>
      </c>
      <c r="Q32" s="56"/>
    </row>
    <row r="33" spans="1:18" s="55" customFormat="1" ht="15.75" x14ac:dyDescent="0.25">
      <c r="A33" s="541"/>
      <c r="B33" s="59" t="s">
        <v>211</v>
      </c>
      <c r="C33" s="263">
        <v>676122</v>
      </c>
      <c r="D33" s="263">
        <v>1120269</v>
      </c>
      <c r="E33" s="263">
        <v>831893</v>
      </c>
      <c r="F33" s="263">
        <v>746382</v>
      </c>
      <c r="G33" s="263">
        <v>1203275</v>
      </c>
      <c r="H33" s="263">
        <v>914383</v>
      </c>
      <c r="I33" s="263">
        <v>970083</v>
      </c>
      <c r="J33" s="263">
        <v>618435</v>
      </c>
      <c r="K33" s="263">
        <v>1305772</v>
      </c>
      <c r="L33" s="262"/>
      <c r="M33" s="262"/>
      <c r="N33" s="260"/>
      <c r="O33" s="269">
        <v>8386614</v>
      </c>
      <c r="Q33" s="56"/>
    </row>
    <row r="34" spans="1:18" s="55" customFormat="1" ht="15.75" x14ac:dyDescent="0.25">
      <c r="A34" s="541"/>
      <c r="B34" s="59" t="s">
        <v>212</v>
      </c>
      <c r="C34" s="263">
        <v>254423</v>
      </c>
      <c r="D34" s="263">
        <v>400790</v>
      </c>
      <c r="E34" s="263">
        <v>202109</v>
      </c>
      <c r="F34" s="263">
        <v>270413</v>
      </c>
      <c r="G34" s="263">
        <v>339005</v>
      </c>
      <c r="H34" s="263">
        <v>276584</v>
      </c>
      <c r="I34" s="263">
        <v>386492</v>
      </c>
      <c r="J34" s="263">
        <v>159182</v>
      </c>
      <c r="K34" s="263">
        <v>324466</v>
      </c>
      <c r="L34" s="262"/>
      <c r="M34" s="262"/>
      <c r="N34" s="260"/>
      <c r="O34" s="269">
        <v>2613464</v>
      </c>
      <c r="Q34" s="56"/>
    </row>
    <row r="35" spans="1:18" s="55" customFormat="1" ht="15.75" x14ac:dyDescent="0.25">
      <c r="A35" s="541"/>
      <c r="B35" s="248" t="s">
        <v>213</v>
      </c>
      <c r="C35" s="263">
        <v>9118704</v>
      </c>
      <c r="D35" s="263">
        <v>11377670</v>
      </c>
      <c r="E35" s="263">
        <v>8711776</v>
      </c>
      <c r="F35" s="263">
        <v>9008382</v>
      </c>
      <c r="G35" s="263">
        <v>9661528</v>
      </c>
      <c r="H35" s="263">
        <v>9231025</v>
      </c>
      <c r="I35" s="263">
        <v>9876587</v>
      </c>
      <c r="J35" s="263">
        <v>9015000</v>
      </c>
      <c r="K35" s="263">
        <v>8510354</v>
      </c>
      <c r="L35" s="262"/>
      <c r="M35" s="262"/>
      <c r="N35" s="260"/>
      <c r="O35" s="269">
        <v>84511026</v>
      </c>
      <c r="Q35" s="56"/>
    </row>
    <row r="36" spans="1:18" s="55" customFormat="1" ht="15.75" x14ac:dyDescent="0.25">
      <c r="A36" s="541"/>
      <c r="B36" s="248" t="s">
        <v>214</v>
      </c>
      <c r="C36" s="263">
        <v>36894045</v>
      </c>
      <c r="D36" s="263">
        <v>46679744</v>
      </c>
      <c r="E36" s="263">
        <v>38257023</v>
      </c>
      <c r="F36" s="263">
        <v>36797829</v>
      </c>
      <c r="G36" s="263">
        <v>45871744</v>
      </c>
      <c r="H36" s="263">
        <v>38955953</v>
      </c>
      <c r="I36" s="263">
        <v>44445040</v>
      </c>
      <c r="J36" s="263">
        <v>38652903</v>
      </c>
      <c r="K36" s="263">
        <v>38480400</v>
      </c>
      <c r="L36" s="262"/>
      <c r="M36" s="262"/>
      <c r="N36" s="260"/>
      <c r="O36" s="269">
        <v>365034681</v>
      </c>
      <c r="Q36" s="56"/>
      <c r="R36" s="219"/>
    </row>
    <row r="37" spans="1:18" s="55" customFormat="1" ht="16.5" thickBot="1" x14ac:dyDescent="0.3">
      <c r="A37" s="541"/>
      <c r="B37" s="248" t="s">
        <v>215</v>
      </c>
      <c r="C37" s="263">
        <v>4217361</v>
      </c>
      <c r="D37" s="263">
        <v>4967921</v>
      </c>
      <c r="E37" s="263">
        <v>4941904</v>
      </c>
      <c r="F37" s="263">
        <v>4532461</v>
      </c>
      <c r="G37" s="263">
        <v>5079292</v>
      </c>
      <c r="H37" s="263">
        <v>4177711</v>
      </c>
      <c r="I37" s="263">
        <v>5190084</v>
      </c>
      <c r="J37" s="263">
        <v>4339745</v>
      </c>
      <c r="K37" s="263">
        <v>4507267</v>
      </c>
      <c r="L37" s="265"/>
      <c r="M37" s="265"/>
      <c r="N37" s="260"/>
      <c r="O37" s="269">
        <v>41953746</v>
      </c>
      <c r="Q37" s="56"/>
    </row>
    <row r="38" spans="1:18" s="55" customFormat="1" ht="16.5" thickBot="1" x14ac:dyDescent="0.3">
      <c r="A38" s="542"/>
      <c r="B38" s="249" t="s">
        <v>216</v>
      </c>
      <c r="C38" s="266">
        <v>107297512</v>
      </c>
      <c r="D38" s="266">
        <v>138386768</v>
      </c>
      <c r="E38" s="266">
        <v>114325786</v>
      </c>
      <c r="F38" s="266">
        <v>107169293</v>
      </c>
      <c r="G38" s="266">
        <v>138980420</v>
      </c>
      <c r="H38" s="266">
        <v>120422336</v>
      </c>
      <c r="I38" s="266">
        <v>137178321</v>
      </c>
      <c r="J38" s="266">
        <v>108014457</v>
      </c>
      <c r="K38" s="266">
        <v>135846647</v>
      </c>
      <c r="L38" s="267"/>
      <c r="M38" s="267"/>
      <c r="N38" s="268"/>
      <c r="O38" s="270">
        <v>1107621540</v>
      </c>
      <c r="P38" s="58"/>
      <c r="Q38" s="56"/>
    </row>
    <row r="39" spans="1:18" s="55" customFormat="1" ht="15.75" x14ac:dyDescent="0.25">
      <c r="A39" s="540" t="s">
        <v>16</v>
      </c>
      <c r="B39" s="248" t="s">
        <v>217</v>
      </c>
      <c r="C39" s="263">
        <v>47943535</v>
      </c>
      <c r="D39" s="263">
        <v>60282895</v>
      </c>
      <c r="E39" s="263">
        <v>50410856</v>
      </c>
      <c r="F39" s="263">
        <v>45985570</v>
      </c>
      <c r="G39" s="263">
        <v>55657114</v>
      </c>
      <c r="H39" s="263">
        <v>49436329</v>
      </c>
      <c r="I39" s="263">
        <v>62213645</v>
      </c>
      <c r="J39" s="263">
        <v>52584724</v>
      </c>
      <c r="K39" s="263">
        <v>47436979</v>
      </c>
      <c r="L39" s="264"/>
      <c r="M39" s="264"/>
      <c r="N39" s="260"/>
      <c r="O39" s="269">
        <v>471951647</v>
      </c>
      <c r="Q39" s="56"/>
    </row>
    <row r="40" spans="1:18" s="55" customFormat="1" ht="15.75" x14ac:dyDescent="0.25">
      <c r="A40" s="541"/>
      <c r="B40" s="248" t="s">
        <v>218</v>
      </c>
      <c r="C40" s="263">
        <v>530951</v>
      </c>
      <c r="D40" s="263">
        <v>508521</v>
      </c>
      <c r="E40" s="263">
        <v>576625</v>
      </c>
      <c r="F40" s="263">
        <v>479859</v>
      </c>
      <c r="G40" s="263">
        <v>513164</v>
      </c>
      <c r="H40" s="263">
        <v>500891</v>
      </c>
      <c r="I40" s="263">
        <v>519136</v>
      </c>
      <c r="J40" s="263">
        <v>514740</v>
      </c>
      <c r="K40" s="263">
        <v>464470</v>
      </c>
      <c r="L40" s="262"/>
      <c r="M40" s="262"/>
      <c r="N40" s="260"/>
      <c r="O40" s="269">
        <v>4608357</v>
      </c>
      <c r="Q40" s="56"/>
    </row>
    <row r="41" spans="1:18" s="55" customFormat="1" ht="31.5" x14ac:dyDescent="0.25">
      <c r="A41" s="541"/>
      <c r="B41" s="248" t="s">
        <v>219</v>
      </c>
      <c r="C41" s="263">
        <v>17281123</v>
      </c>
      <c r="D41" s="263">
        <v>17212840</v>
      </c>
      <c r="E41" s="263">
        <v>22430662</v>
      </c>
      <c r="F41" s="263">
        <v>21176564</v>
      </c>
      <c r="G41" s="263">
        <v>21961920</v>
      </c>
      <c r="H41" s="263">
        <v>21365981</v>
      </c>
      <c r="I41" s="263">
        <v>21075499</v>
      </c>
      <c r="J41" s="263">
        <v>21227860</v>
      </c>
      <c r="K41" s="263">
        <v>20072275</v>
      </c>
      <c r="L41" s="262"/>
      <c r="M41" s="262"/>
      <c r="N41" s="260"/>
      <c r="O41" s="269">
        <v>183804724</v>
      </c>
      <c r="Q41" s="56"/>
    </row>
    <row r="42" spans="1:18" s="55" customFormat="1" ht="31.5" x14ac:dyDescent="0.25">
      <c r="A42" s="541"/>
      <c r="B42" s="248" t="s">
        <v>220</v>
      </c>
      <c r="C42" s="263">
        <v>19961083</v>
      </c>
      <c r="D42" s="263">
        <v>19651652</v>
      </c>
      <c r="E42" s="263">
        <v>19682788</v>
      </c>
      <c r="F42" s="263">
        <v>20080573</v>
      </c>
      <c r="G42" s="263">
        <v>20130663</v>
      </c>
      <c r="H42" s="263">
        <v>19980503</v>
      </c>
      <c r="I42" s="263">
        <v>22721223</v>
      </c>
      <c r="J42" s="263">
        <v>22876984</v>
      </c>
      <c r="K42" s="263">
        <v>23193268</v>
      </c>
      <c r="L42" s="262"/>
      <c r="M42" s="262"/>
      <c r="N42" s="260"/>
      <c r="O42" s="269">
        <v>188278737</v>
      </c>
      <c r="Q42" s="56"/>
    </row>
    <row r="43" spans="1:18" s="55" customFormat="1" ht="16.5" thickBot="1" x14ac:dyDescent="0.3">
      <c r="A43" s="541"/>
      <c r="B43" s="248" t="s">
        <v>221</v>
      </c>
      <c r="C43" s="263">
        <v>172029</v>
      </c>
      <c r="D43" s="263">
        <v>215999</v>
      </c>
      <c r="E43" s="263">
        <v>214797</v>
      </c>
      <c r="F43" s="263">
        <v>219411</v>
      </c>
      <c r="G43" s="263">
        <v>212564</v>
      </c>
      <c r="H43" s="263">
        <v>210511</v>
      </c>
      <c r="I43" s="263">
        <v>209917</v>
      </c>
      <c r="J43" s="263">
        <v>176492</v>
      </c>
      <c r="K43" s="263">
        <v>240085</v>
      </c>
      <c r="L43" s="265"/>
      <c r="M43" s="265"/>
      <c r="N43" s="260"/>
      <c r="O43" s="269">
        <v>1871805</v>
      </c>
      <c r="Q43" s="56"/>
    </row>
    <row r="44" spans="1:18" s="55" customFormat="1" ht="16.5" thickBot="1" x14ac:dyDescent="0.3">
      <c r="A44" s="542"/>
      <c r="B44" s="249" t="s">
        <v>222</v>
      </c>
      <c r="C44" s="266">
        <v>85888721</v>
      </c>
      <c r="D44" s="266">
        <v>97871907</v>
      </c>
      <c r="E44" s="266">
        <v>93315728</v>
      </c>
      <c r="F44" s="266">
        <v>87941977</v>
      </c>
      <c r="G44" s="266">
        <v>98475425</v>
      </c>
      <c r="H44" s="266">
        <v>91494215</v>
      </c>
      <c r="I44" s="266">
        <v>106739420</v>
      </c>
      <c r="J44" s="266">
        <v>97380800</v>
      </c>
      <c r="K44" s="266">
        <v>91407077</v>
      </c>
      <c r="L44" s="267"/>
      <c r="M44" s="267"/>
      <c r="N44" s="268"/>
      <c r="O44" s="270">
        <v>850515270</v>
      </c>
      <c r="P44" s="58"/>
      <c r="Q44" s="56"/>
    </row>
    <row r="45" spans="1:18" s="55" customFormat="1" ht="15.75" hidden="1" x14ac:dyDescent="0.25">
      <c r="A45" s="540" t="s">
        <v>51</v>
      </c>
      <c r="B45" s="248" t="s">
        <v>223</v>
      </c>
      <c r="C45" s="263">
        <v>0</v>
      </c>
      <c r="D45" s="263">
        <v>0</v>
      </c>
      <c r="E45" s="263">
        <v>0</v>
      </c>
      <c r="F45" s="263">
        <v>0</v>
      </c>
      <c r="G45" s="263">
        <v>0</v>
      </c>
      <c r="H45" s="263">
        <v>0</v>
      </c>
      <c r="I45" s="263">
        <v>0</v>
      </c>
      <c r="J45" s="263">
        <v>0</v>
      </c>
      <c r="K45" s="263">
        <v>0</v>
      </c>
      <c r="L45" s="264"/>
      <c r="M45" s="264"/>
      <c r="N45" s="260"/>
      <c r="O45" s="269">
        <v>0</v>
      </c>
      <c r="Q45" s="56"/>
    </row>
    <row r="46" spans="1:18" s="55" customFormat="1" ht="15.75" x14ac:dyDescent="0.25">
      <c r="A46" s="541"/>
      <c r="B46" s="248" t="s">
        <v>224</v>
      </c>
      <c r="C46" s="263">
        <v>0</v>
      </c>
      <c r="D46" s="263">
        <v>0</v>
      </c>
      <c r="E46" s="263">
        <v>0</v>
      </c>
      <c r="F46" s="263">
        <v>80650</v>
      </c>
      <c r="G46" s="263">
        <v>0</v>
      </c>
      <c r="H46" s="263">
        <v>38040</v>
      </c>
      <c r="I46" s="263">
        <v>39544</v>
      </c>
      <c r="J46" s="263">
        <v>128346</v>
      </c>
      <c r="K46" s="263">
        <v>0</v>
      </c>
      <c r="L46" s="262"/>
      <c r="M46" s="262"/>
      <c r="N46" s="260"/>
      <c r="O46" s="269">
        <v>286580</v>
      </c>
      <c r="Q46" s="56"/>
    </row>
    <row r="47" spans="1:18" s="55" customFormat="1" ht="32.25" thickBot="1" x14ac:dyDescent="0.3">
      <c r="A47" s="541"/>
      <c r="B47" s="248" t="s">
        <v>225</v>
      </c>
      <c r="C47" s="263">
        <v>15025887</v>
      </c>
      <c r="D47" s="263">
        <v>15140643</v>
      </c>
      <c r="E47" s="263">
        <v>19182856</v>
      </c>
      <c r="F47" s="263">
        <v>15363671</v>
      </c>
      <c r="G47" s="263">
        <v>15481980</v>
      </c>
      <c r="H47" s="263">
        <v>30453449</v>
      </c>
      <c r="I47" s="263">
        <v>15744978</v>
      </c>
      <c r="J47" s="263">
        <v>33759162</v>
      </c>
      <c r="K47" s="263">
        <v>20449138</v>
      </c>
      <c r="L47" s="265"/>
      <c r="M47" s="265"/>
      <c r="N47" s="260"/>
      <c r="O47" s="269">
        <v>180601764</v>
      </c>
      <c r="Q47" s="56"/>
    </row>
    <row r="48" spans="1:18" s="55" customFormat="1" ht="16.5" thickBot="1" x14ac:dyDescent="0.3">
      <c r="A48" s="542"/>
      <c r="B48" s="249" t="s">
        <v>226</v>
      </c>
      <c r="C48" s="266">
        <v>15025887</v>
      </c>
      <c r="D48" s="266">
        <v>15140643</v>
      </c>
      <c r="E48" s="266">
        <v>19182856</v>
      </c>
      <c r="F48" s="266">
        <v>15444321</v>
      </c>
      <c r="G48" s="266">
        <v>15481980</v>
      </c>
      <c r="H48" s="266">
        <v>30491489</v>
      </c>
      <c r="I48" s="266">
        <v>15784522</v>
      </c>
      <c r="J48" s="266">
        <v>33887508</v>
      </c>
      <c r="K48" s="266">
        <v>20449138</v>
      </c>
      <c r="L48" s="267"/>
      <c r="M48" s="267"/>
      <c r="N48" s="268"/>
      <c r="O48" s="270">
        <v>180888344</v>
      </c>
      <c r="P48" s="58"/>
      <c r="Q48" s="56"/>
    </row>
    <row r="49" spans="1:18" s="55" customFormat="1" ht="31.5" customHeight="1" x14ac:dyDescent="0.25">
      <c r="A49" s="540" t="s">
        <v>17</v>
      </c>
      <c r="B49" s="248" t="s">
        <v>227</v>
      </c>
      <c r="C49" s="263">
        <v>0</v>
      </c>
      <c r="D49" s="263">
        <v>0</v>
      </c>
      <c r="E49" s="263">
        <v>0</v>
      </c>
      <c r="F49" s="263">
        <v>0</v>
      </c>
      <c r="G49" s="263">
        <v>0</v>
      </c>
      <c r="H49" s="263">
        <v>6781841</v>
      </c>
      <c r="I49" s="263">
        <v>0</v>
      </c>
      <c r="J49" s="263">
        <v>0</v>
      </c>
      <c r="K49" s="263">
        <v>0</v>
      </c>
      <c r="L49" s="264"/>
      <c r="M49" s="264"/>
      <c r="N49" s="260"/>
      <c r="O49" s="269">
        <v>6781841</v>
      </c>
      <c r="Q49" s="56"/>
    </row>
    <row r="50" spans="1:18" s="55" customFormat="1" ht="31.5" x14ac:dyDescent="0.25">
      <c r="A50" s="541"/>
      <c r="B50" s="248" t="s">
        <v>228</v>
      </c>
      <c r="C50" s="263">
        <v>0</v>
      </c>
      <c r="D50" s="263">
        <v>0</v>
      </c>
      <c r="E50" s="263">
        <v>0</v>
      </c>
      <c r="F50" s="263">
        <v>0</v>
      </c>
      <c r="G50" s="263">
        <v>0</v>
      </c>
      <c r="H50" s="263">
        <v>0</v>
      </c>
      <c r="I50" s="263">
        <v>0</v>
      </c>
      <c r="J50" s="263">
        <v>0</v>
      </c>
      <c r="K50" s="263">
        <v>0</v>
      </c>
      <c r="L50" s="262"/>
      <c r="M50" s="262"/>
      <c r="N50" s="260"/>
      <c r="O50" s="269">
        <v>0</v>
      </c>
      <c r="Q50" s="56"/>
    </row>
    <row r="51" spans="1:18" s="55" customFormat="1" ht="31.5" x14ac:dyDescent="0.25">
      <c r="A51" s="541"/>
      <c r="B51" s="248" t="s">
        <v>229</v>
      </c>
      <c r="C51" s="263">
        <v>0</v>
      </c>
      <c r="D51" s="263">
        <v>0</v>
      </c>
      <c r="E51" s="263">
        <v>0</v>
      </c>
      <c r="F51" s="263">
        <v>0</v>
      </c>
      <c r="G51" s="263">
        <v>0</v>
      </c>
      <c r="H51" s="263">
        <v>0</v>
      </c>
      <c r="I51" s="263">
        <v>0</v>
      </c>
      <c r="J51" s="263">
        <v>0</v>
      </c>
      <c r="K51" s="263">
        <v>0</v>
      </c>
      <c r="L51" s="262"/>
      <c r="M51" s="262"/>
      <c r="N51" s="260"/>
      <c r="O51" s="269">
        <v>0</v>
      </c>
      <c r="Q51" s="56"/>
    </row>
    <row r="52" spans="1:18" s="55" customFormat="1" ht="31.5" x14ac:dyDescent="0.25">
      <c r="A52" s="541"/>
      <c r="B52" s="248" t="s">
        <v>230</v>
      </c>
      <c r="C52" s="263">
        <v>0</v>
      </c>
      <c r="D52" s="263">
        <v>0</v>
      </c>
      <c r="E52" s="263">
        <v>0</v>
      </c>
      <c r="F52" s="263">
        <v>0</v>
      </c>
      <c r="G52" s="263">
        <v>0</v>
      </c>
      <c r="H52" s="263">
        <v>0</v>
      </c>
      <c r="I52" s="263">
        <v>0</v>
      </c>
      <c r="J52" s="263">
        <v>0</v>
      </c>
      <c r="K52" s="263">
        <v>0</v>
      </c>
      <c r="L52" s="262"/>
      <c r="M52" s="262"/>
      <c r="N52" s="260"/>
      <c r="O52" s="269">
        <v>0</v>
      </c>
      <c r="Q52" s="56"/>
    </row>
    <row r="53" spans="1:18" s="55" customFormat="1" ht="31.5" x14ac:dyDescent="0.25">
      <c r="A53" s="541"/>
      <c r="B53" s="248" t="s">
        <v>231</v>
      </c>
      <c r="C53" s="263">
        <v>97679705</v>
      </c>
      <c r="D53" s="263">
        <v>127693278</v>
      </c>
      <c r="E53" s="263">
        <v>143849861</v>
      </c>
      <c r="F53" s="263">
        <v>103490460</v>
      </c>
      <c r="G53" s="263">
        <v>102674536</v>
      </c>
      <c r="H53" s="263">
        <v>107119967</v>
      </c>
      <c r="I53" s="263">
        <v>100449671</v>
      </c>
      <c r="J53" s="263">
        <v>100449671</v>
      </c>
      <c r="K53" s="263">
        <v>102674536</v>
      </c>
      <c r="L53" s="262"/>
      <c r="M53" s="262"/>
      <c r="N53" s="260"/>
      <c r="O53" s="269">
        <v>986081685</v>
      </c>
      <c r="Q53" s="56"/>
    </row>
    <row r="54" spans="1:18" s="55" customFormat="1" ht="31.5" x14ac:dyDescent="0.25">
      <c r="A54" s="541"/>
      <c r="B54" s="248" t="s">
        <v>232</v>
      </c>
      <c r="C54" s="263">
        <v>9280504</v>
      </c>
      <c r="D54" s="263">
        <v>9271835</v>
      </c>
      <c r="E54" s="263">
        <v>9458284</v>
      </c>
      <c r="F54" s="263">
        <v>7941827</v>
      </c>
      <c r="G54" s="263">
        <v>8632687</v>
      </c>
      <c r="H54" s="263">
        <v>10094808</v>
      </c>
      <c r="I54" s="263">
        <v>10636858</v>
      </c>
      <c r="J54" s="263">
        <v>9254140</v>
      </c>
      <c r="K54" s="263">
        <v>9482294</v>
      </c>
      <c r="L54" s="262"/>
      <c r="M54" s="262"/>
      <c r="N54" s="260"/>
      <c r="O54" s="269">
        <v>84053237</v>
      </c>
      <c r="Q54" s="56"/>
    </row>
    <row r="55" spans="1:18" s="55" customFormat="1" ht="15.75" x14ac:dyDescent="0.25">
      <c r="A55" s="541"/>
      <c r="B55" s="248" t="s">
        <v>233</v>
      </c>
      <c r="C55" s="263">
        <v>0</v>
      </c>
      <c r="D55" s="263">
        <v>0</v>
      </c>
      <c r="E55" s="263">
        <v>0</v>
      </c>
      <c r="F55" s="263">
        <v>0</v>
      </c>
      <c r="G55" s="263">
        <v>0</v>
      </c>
      <c r="H55" s="263">
        <v>0</v>
      </c>
      <c r="I55" s="263">
        <v>0</v>
      </c>
      <c r="J55" s="263">
        <v>0</v>
      </c>
      <c r="K55" s="263">
        <v>0</v>
      </c>
      <c r="L55" s="262"/>
      <c r="M55" s="262"/>
      <c r="N55" s="260"/>
      <c r="O55" s="269">
        <v>0</v>
      </c>
      <c r="Q55" s="56"/>
    </row>
    <row r="56" spans="1:18" s="55" customFormat="1" ht="15.75" x14ac:dyDescent="0.25">
      <c r="A56" s="541"/>
      <c r="B56" s="248" t="s">
        <v>234</v>
      </c>
      <c r="C56" s="263">
        <v>0</v>
      </c>
      <c r="D56" s="263">
        <v>0</v>
      </c>
      <c r="E56" s="263">
        <v>533262</v>
      </c>
      <c r="F56" s="263">
        <v>0</v>
      </c>
      <c r="G56" s="263">
        <v>0</v>
      </c>
      <c r="H56" s="263">
        <v>501820</v>
      </c>
      <c r="I56" s="263">
        <v>0</v>
      </c>
      <c r="J56" s="263">
        <v>0</v>
      </c>
      <c r="K56" s="263">
        <v>511722</v>
      </c>
      <c r="L56" s="262"/>
      <c r="M56" s="262"/>
      <c r="N56" s="260"/>
      <c r="O56" s="269">
        <v>1546804</v>
      </c>
      <c r="Q56" s="56"/>
    </row>
    <row r="57" spans="1:18" s="55" customFormat="1" ht="31.5" x14ac:dyDescent="0.25">
      <c r="A57" s="541"/>
      <c r="B57" s="248" t="s">
        <v>235</v>
      </c>
      <c r="C57" s="263">
        <v>0</v>
      </c>
      <c r="D57" s="263">
        <v>0</v>
      </c>
      <c r="E57" s="263">
        <v>0</v>
      </c>
      <c r="F57" s="263">
        <v>0</v>
      </c>
      <c r="G57" s="263">
        <v>0</v>
      </c>
      <c r="H57" s="263">
        <v>81596320</v>
      </c>
      <c r="I57" s="263">
        <v>0</v>
      </c>
      <c r="J57" s="263">
        <v>0</v>
      </c>
      <c r="K57" s="263">
        <v>40798160</v>
      </c>
      <c r="L57" s="262"/>
      <c r="M57" s="262"/>
      <c r="N57" s="260"/>
      <c r="O57" s="269">
        <v>122394480</v>
      </c>
      <c r="Q57" s="56"/>
    </row>
    <row r="58" spans="1:18" s="55" customFormat="1" ht="18.75" x14ac:dyDescent="0.25">
      <c r="A58" s="541"/>
      <c r="B58" s="59" t="s">
        <v>156</v>
      </c>
      <c r="C58" s="263">
        <v>0</v>
      </c>
      <c r="D58" s="263">
        <v>0</v>
      </c>
      <c r="E58" s="263">
        <v>70865836</v>
      </c>
      <c r="F58" s="263">
        <v>2373720</v>
      </c>
      <c r="G58" s="263">
        <v>0</v>
      </c>
      <c r="H58" s="263">
        <v>0</v>
      </c>
      <c r="I58" s="263">
        <v>0</v>
      </c>
      <c r="J58" s="263">
        <v>0</v>
      </c>
      <c r="K58" s="263">
        <v>1400000</v>
      </c>
      <c r="L58" s="262"/>
      <c r="M58" s="262"/>
      <c r="N58" s="316"/>
      <c r="O58" s="269">
        <v>74639556</v>
      </c>
      <c r="Q58" s="56"/>
    </row>
    <row r="59" spans="1:18" s="55" customFormat="1" ht="16.5" thickBot="1" x14ac:dyDescent="0.25">
      <c r="A59" s="541"/>
      <c r="B59" s="248" t="s">
        <v>236</v>
      </c>
      <c r="C59" s="406">
        <v>2452787</v>
      </c>
      <c r="D59" s="406">
        <v>11111685</v>
      </c>
      <c r="E59" s="406">
        <v>13728057</v>
      </c>
      <c r="F59" s="406">
        <v>5915332</v>
      </c>
      <c r="G59" s="406">
        <v>3886646</v>
      </c>
      <c r="H59" s="406">
        <v>29021929</v>
      </c>
      <c r="I59" s="406">
        <v>4610981</v>
      </c>
      <c r="J59" s="406">
        <v>-1697524</v>
      </c>
      <c r="K59" s="406">
        <v>-1374967</v>
      </c>
      <c r="L59" s="406"/>
      <c r="M59" s="406"/>
      <c r="N59" s="409"/>
      <c r="O59" s="410">
        <v>67654926</v>
      </c>
      <c r="Q59" s="56"/>
      <c r="R59" s="63"/>
    </row>
    <row r="60" spans="1:18" s="61" customFormat="1" ht="16.5" thickBot="1" x14ac:dyDescent="0.25">
      <c r="A60" s="541"/>
      <c r="B60" s="249" t="s">
        <v>237</v>
      </c>
      <c r="C60" s="407">
        <v>109412996</v>
      </c>
      <c r="D60" s="407">
        <v>148076798</v>
      </c>
      <c r="E60" s="407">
        <v>238435300</v>
      </c>
      <c r="F60" s="407">
        <v>119721339</v>
      </c>
      <c r="G60" s="407">
        <v>115193869</v>
      </c>
      <c r="H60" s="407">
        <v>235116685</v>
      </c>
      <c r="I60" s="407">
        <v>115697510</v>
      </c>
      <c r="J60" s="407">
        <v>108006287</v>
      </c>
      <c r="K60" s="407">
        <v>153491745</v>
      </c>
      <c r="L60" s="407"/>
      <c r="M60" s="407"/>
      <c r="N60" s="411"/>
      <c r="O60" s="412">
        <v>1343152529</v>
      </c>
      <c r="Q60" s="56"/>
      <c r="R60" s="257"/>
    </row>
    <row r="61" spans="1:18" s="55" customFormat="1" ht="16.5" thickBot="1" x14ac:dyDescent="0.25">
      <c r="A61" s="550"/>
      <c r="B61" s="413" t="s">
        <v>238</v>
      </c>
      <c r="C61" s="408">
        <v>4</v>
      </c>
      <c r="D61" s="408">
        <v>5</v>
      </c>
      <c r="E61" s="408">
        <v>4</v>
      </c>
      <c r="F61" s="408">
        <v>4</v>
      </c>
      <c r="G61" s="408">
        <v>5</v>
      </c>
      <c r="H61" s="408">
        <v>4</v>
      </c>
      <c r="I61" s="408">
        <v>5</v>
      </c>
      <c r="J61" s="408">
        <v>4</v>
      </c>
      <c r="K61" s="408">
        <v>4</v>
      </c>
      <c r="L61" s="408">
        <v>4</v>
      </c>
      <c r="M61" s="408">
        <v>5</v>
      </c>
      <c r="N61" s="408">
        <v>4</v>
      </c>
      <c r="O61" s="414">
        <v>52</v>
      </c>
      <c r="P61" s="58"/>
      <c r="Q61" s="101"/>
      <c r="R61" s="63"/>
    </row>
    <row r="62" spans="1:18" s="55" customFormat="1" ht="16.5" thickBot="1" x14ac:dyDescent="0.25">
      <c r="A62" s="551"/>
      <c r="B62" s="249"/>
      <c r="C62" s="415">
        <v>732324719</v>
      </c>
      <c r="D62" s="415">
        <v>848685171</v>
      </c>
      <c r="E62" s="415">
        <v>899672717</v>
      </c>
      <c r="F62" s="415">
        <v>640414166</v>
      </c>
      <c r="G62" s="415">
        <v>882680714</v>
      </c>
      <c r="H62" s="415">
        <v>923116693</v>
      </c>
      <c r="I62" s="415">
        <v>796045634</v>
      </c>
      <c r="J62" s="415">
        <v>764254056</v>
      </c>
      <c r="K62" s="415">
        <v>846827440</v>
      </c>
      <c r="L62" s="415"/>
      <c r="M62" s="415"/>
      <c r="N62" s="411"/>
      <c r="O62" s="416">
        <v>7334021310</v>
      </c>
      <c r="P62" s="58"/>
      <c r="Q62" s="101"/>
      <c r="R62" s="63"/>
    </row>
    <row r="63" spans="1:18" s="55" customFormat="1" ht="15.75" x14ac:dyDescent="0.2">
      <c r="A63" s="547" t="s">
        <v>4</v>
      </c>
      <c r="B63" s="548"/>
      <c r="C63" s="548"/>
      <c r="D63" s="548"/>
      <c r="E63" s="548"/>
      <c r="F63" s="548"/>
      <c r="G63" s="548"/>
      <c r="H63" s="548"/>
      <c r="I63" s="548"/>
      <c r="J63" s="548"/>
      <c r="K63" s="548"/>
      <c r="L63" s="548"/>
      <c r="M63" s="548"/>
      <c r="N63" s="548"/>
      <c r="O63" s="549"/>
      <c r="P63" s="62"/>
      <c r="Q63" s="101"/>
    </row>
    <row r="64" spans="1:18" s="55" customFormat="1" ht="15.75" hidden="1" customHeight="1" x14ac:dyDescent="0.2">
      <c r="A64" s="535" t="s">
        <v>142</v>
      </c>
      <c r="B64" s="536"/>
      <c r="C64" s="536"/>
      <c r="D64" s="536"/>
      <c r="E64" s="536"/>
      <c r="F64" s="536"/>
      <c r="G64" s="536"/>
      <c r="H64" s="536"/>
      <c r="I64" s="536"/>
      <c r="J64" s="536"/>
      <c r="K64" s="536"/>
      <c r="L64" s="536"/>
      <c r="M64" s="536"/>
      <c r="N64" s="536"/>
      <c r="O64" s="546"/>
      <c r="P64" s="192"/>
      <c r="Q64" s="101"/>
    </row>
    <row r="65" spans="1:17" s="55" customFormat="1" ht="15.75" x14ac:dyDescent="0.2">
      <c r="A65" s="535" t="s">
        <v>158</v>
      </c>
      <c r="B65" s="536"/>
      <c r="C65" s="536"/>
      <c r="D65" s="536"/>
      <c r="E65" s="536"/>
      <c r="F65" s="536"/>
      <c r="G65" s="536"/>
      <c r="H65" s="536"/>
      <c r="I65" s="536"/>
      <c r="J65" s="536"/>
      <c r="K65" s="536"/>
      <c r="L65" s="536"/>
      <c r="M65" s="536"/>
      <c r="N65" s="536"/>
      <c r="O65" s="546"/>
      <c r="P65" s="240" t="s">
        <v>93</v>
      </c>
      <c r="Q65" s="101"/>
    </row>
    <row r="66" spans="1:17" s="55" customFormat="1" ht="16.5" thickBot="1" x14ac:dyDescent="0.25">
      <c r="A66" s="543"/>
      <c r="B66" s="544"/>
      <c r="C66" s="544"/>
      <c r="D66" s="544"/>
      <c r="E66" s="544"/>
      <c r="F66" s="544"/>
      <c r="G66" s="544"/>
      <c r="H66" s="544"/>
      <c r="I66" s="544"/>
      <c r="J66" s="544"/>
      <c r="K66" s="544"/>
      <c r="L66" s="544"/>
      <c r="M66" s="544"/>
      <c r="N66" s="544"/>
      <c r="O66" s="545"/>
      <c r="P66" s="240"/>
      <c r="Q66" s="101"/>
    </row>
    <row r="67" spans="1:17" ht="16.5" customHeight="1" x14ac:dyDescent="0.2">
      <c r="A67" s="534"/>
      <c r="B67" s="534"/>
      <c r="C67" s="534"/>
      <c r="D67" s="534"/>
      <c r="E67" s="534"/>
      <c r="F67" s="534"/>
      <c r="G67" s="534"/>
      <c r="H67" s="534"/>
      <c r="I67" s="534"/>
      <c r="J67" s="534"/>
      <c r="K67" s="534"/>
      <c r="L67" s="534"/>
      <c r="M67" s="534"/>
      <c r="N67" s="534"/>
      <c r="O67" s="534"/>
      <c r="P67" s="113"/>
    </row>
    <row r="68" spans="1:17" ht="15.75" x14ac:dyDescent="0.2">
      <c r="A68" s="535"/>
      <c r="B68" s="536"/>
      <c r="C68" s="536"/>
      <c r="D68" s="536"/>
      <c r="E68" s="536"/>
      <c r="F68" s="536"/>
      <c r="G68" s="536"/>
      <c r="H68" s="536"/>
      <c r="I68" s="536"/>
      <c r="J68" s="536"/>
      <c r="K68" s="536"/>
      <c r="L68" s="536"/>
      <c r="M68" s="536"/>
      <c r="N68" s="536"/>
      <c r="O68" s="536"/>
      <c r="P68" s="113"/>
    </row>
    <row r="72" spans="1:17" x14ac:dyDescent="0.2">
      <c r="D72" s="471" t="s">
        <v>157</v>
      </c>
    </row>
  </sheetData>
  <mergeCells count="13">
    <mergeCell ref="A67:O67"/>
    <mergeCell ref="A68:O68"/>
    <mergeCell ref="A1:O1"/>
    <mergeCell ref="A26:A38"/>
    <mergeCell ref="A39:A44"/>
    <mergeCell ref="A45:A48"/>
    <mergeCell ref="A66:O66"/>
    <mergeCell ref="A65:O65"/>
    <mergeCell ref="A64:O64"/>
    <mergeCell ref="A63:O63"/>
    <mergeCell ref="A3:A25"/>
    <mergeCell ref="A61:A62"/>
    <mergeCell ref="A49:A60"/>
  </mergeCells>
  <printOptions horizontalCentered="1" gridLines="1"/>
  <pageMargins left="0.28999999999999998" right="0.28999999999999998" top="0.7" bottom="0.43" header="0.3" footer="0.27"/>
  <pageSetup scale="4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K181"/>
  <sheetViews>
    <sheetView view="pageBreakPreview" zoomScale="80" zoomScaleNormal="100" zoomScaleSheetLayoutView="80" workbookViewId="0">
      <selection activeCell="I70" sqref="I70"/>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60" t="s">
        <v>27</v>
      </c>
      <c r="C1" s="661"/>
      <c r="D1" s="661"/>
      <c r="E1" s="661"/>
      <c r="F1" s="661"/>
      <c r="G1" s="661"/>
      <c r="H1" s="661"/>
      <c r="I1" s="661"/>
      <c r="J1" s="662"/>
    </row>
    <row r="2" spans="2:10" ht="57.75" customHeight="1" x14ac:dyDescent="0.25">
      <c r="B2" s="207"/>
      <c r="C2" s="36" t="s">
        <v>63</v>
      </c>
      <c r="D2" s="37" t="s">
        <v>28</v>
      </c>
      <c r="E2" s="37" t="s">
        <v>64</v>
      </c>
      <c r="F2" s="38" t="s">
        <v>7</v>
      </c>
      <c r="G2" s="36" t="s">
        <v>65</v>
      </c>
      <c r="H2" s="37" t="s">
        <v>29</v>
      </c>
      <c r="I2" s="37" t="s">
        <v>66</v>
      </c>
      <c r="J2" s="208" t="s">
        <v>8</v>
      </c>
    </row>
    <row r="3" spans="2:10" ht="15.75" hidden="1" x14ac:dyDescent="0.25">
      <c r="B3" s="69">
        <v>39995</v>
      </c>
      <c r="C3" s="15">
        <v>65349</v>
      </c>
      <c r="D3" s="16"/>
      <c r="E3" s="16">
        <v>0</v>
      </c>
      <c r="F3" s="16"/>
      <c r="G3" s="15">
        <v>1621</v>
      </c>
      <c r="H3" s="16"/>
      <c r="I3" s="16">
        <v>0</v>
      </c>
      <c r="J3" s="209">
        <v>1621</v>
      </c>
    </row>
    <row r="4" spans="2:10" ht="15.75" hidden="1" x14ac:dyDescent="0.25">
      <c r="B4" s="69">
        <v>40026</v>
      </c>
      <c r="C4" s="17">
        <v>66531</v>
      </c>
      <c r="D4" s="18"/>
      <c r="E4" s="18">
        <v>0</v>
      </c>
      <c r="F4" s="18"/>
      <c r="G4" s="17">
        <v>1568</v>
      </c>
      <c r="H4" s="18"/>
      <c r="I4" s="18">
        <v>0</v>
      </c>
      <c r="J4" s="114">
        <v>1568</v>
      </c>
    </row>
    <row r="5" spans="2:10" ht="15.75" hidden="1" x14ac:dyDescent="0.25">
      <c r="B5" s="69">
        <v>40057</v>
      </c>
      <c r="C5" s="17">
        <v>67239</v>
      </c>
      <c r="D5" s="18"/>
      <c r="E5" s="18">
        <v>0</v>
      </c>
      <c r="F5" s="1">
        <v>67239</v>
      </c>
      <c r="G5" s="17">
        <v>1571</v>
      </c>
      <c r="H5" s="18"/>
      <c r="I5" s="18">
        <v>0</v>
      </c>
      <c r="J5" s="114">
        <v>1571</v>
      </c>
    </row>
    <row r="6" spans="2:10" ht="15.75" hidden="1" x14ac:dyDescent="0.25">
      <c r="B6" s="69">
        <v>40087</v>
      </c>
      <c r="C6" s="17">
        <v>68234</v>
      </c>
      <c r="D6" s="18"/>
      <c r="E6" s="18">
        <v>0</v>
      </c>
      <c r="F6" s="1">
        <v>68234</v>
      </c>
      <c r="G6" s="17">
        <v>1561</v>
      </c>
      <c r="H6" s="18"/>
      <c r="I6" s="18">
        <v>0</v>
      </c>
      <c r="J6" s="114">
        <v>1561</v>
      </c>
    </row>
    <row r="7" spans="2:10" ht="15.75" hidden="1" x14ac:dyDescent="0.25">
      <c r="B7" s="69">
        <v>40118</v>
      </c>
      <c r="C7" s="17">
        <v>69011</v>
      </c>
      <c r="D7" s="18"/>
      <c r="E7" s="18">
        <v>0</v>
      </c>
      <c r="F7" s="1">
        <v>69011</v>
      </c>
      <c r="G7" s="17">
        <v>1563</v>
      </c>
      <c r="H7" s="18"/>
      <c r="I7" s="18">
        <v>0</v>
      </c>
      <c r="J7" s="114">
        <v>1563</v>
      </c>
    </row>
    <row r="8" spans="2:10" ht="15.75" hidden="1" x14ac:dyDescent="0.25">
      <c r="B8" s="69">
        <v>40148</v>
      </c>
      <c r="C8" s="17">
        <v>69640</v>
      </c>
      <c r="D8" s="18"/>
      <c r="E8" s="18">
        <v>0</v>
      </c>
      <c r="F8" s="1">
        <v>69640</v>
      </c>
      <c r="G8" s="17">
        <v>1528</v>
      </c>
      <c r="H8" s="18"/>
      <c r="I8" s="18">
        <v>0</v>
      </c>
      <c r="J8" s="114">
        <v>1528</v>
      </c>
    </row>
    <row r="9" spans="2:10" ht="15.75" hidden="1" x14ac:dyDescent="0.25">
      <c r="B9" s="69">
        <v>40179</v>
      </c>
      <c r="C9" s="17">
        <v>70186</v>
      </c>
      <c r="D9" s="18"/>
      <c r="E9" s="18">
        <v>0</v>
      </c>
      <c r="F9" s="1">
        <v>70186</v>
      </c>
      <c r="G9" s="17">
        <v>1532</v>
      </c>
      <c r="H9" s="18"/>
      <c r="I9" s="18">
        <v>0</v>
      </c>
      <c r="J9" s="114">
        <v>1532</v>
      </c>
    </row>
    <row r="10" spans="2:10" ht="15.75" hidden="1" x14ac:dyDescent="0.25">
      <c r="B10" s="69">
        <v>40210</v>
      </c>
      <c r="C10" s="17">
        <v>69887</v>
      </c>
      <c r="D10" s="18"/>
      <c r="E10" s="18">
        <v>0</v>
      </c>
      <c r="F10" s="1">
        <v>69887</v>
      </c>
      <c r="G10" s="17">
        <v>1523</v>
      </c>
      <c r="H10" s="18"/>
      <c r="I10" s="18">
        <v>0</v>
      </c>
      <c r="J10" s="114">
        <v>1523</v>
      </c>
    </row>
    <row r="11" spans="2:10" ht="15.75" hidden="1" x14ac:dyDescent="0.25">
      <c r="B11" s="69">
        <v>40238</v>
      </c>
      <c r="C11" s="17">
        <v>70212</v>
      </c>
      <c r="D11" s="18"/>
      <c r="E11" s="18">
        <v>0</v>
      </c>
      <c r="F11" s="1">
        <v>70212</v>
      </c>
      <c r="G11" s="17">
        <v>1550</v>
      </c>
      <c r="H11" s="18"/>
      <c r="I11" s="18">
        <v>0</v>
      </c>
      <c r="J11" s="114">
        <v>1550</v>
      </c>
    </row>
    <row r="12" spans="2:10" ht="15.75" hidden="1" x14ac:dyDescent="0.25">
      <c r="B12" s="69">
        <v>40269</v>
      </c>
      <c r="C12" s="17">
        <v>69663</v>
      </c>
      <c r="D12" s="18"/>
      <c r="E12" s="18">
        <v>0</v>
      </c>
      <c r="F12" s="1">
        <v>69663</v>
      </c>
      <c r="G12" s="17">
        <v>1517</v>
      </c>
      <c r="H12" s="18"/>
      <c r="I12" s="18">
        <v>0</v>
      </c>
      <c r="J12" s="114">
        <v>1517</v>
      </c>
    </row>
    <row r="13" spans="2:10" ht="15.75" hidden="1" x14ac:dyDescent="0.25">
      <c r="B13" s="69">
        <v>40299</v>
      </c>
      <c r="C13" s="17">
        <v>68771</v>
      </c>
      <c r="D13" s="18"/>
      <c r="E13" s="18">
        <v>600</v>
      </c>
      <c r="F13" s="1">
        <v>69371</v>
      </c>
      <c r="G13" s="17">
        <v>1529</v>
      </c>
      <c r="H13" s="18"/>
      <c r="I13" s="18">
        <v>46</v>
      </c>
      <c r="J13" s="114">
        <v>1575</v>
      </c>
    </row>
    <row r="14" spans="2:10" ht="15.75" hidden="1" x14ac:dyDescent="0.25">
      <c r="B14" s="69">
        <v>40330</v>
      </c>
      <c r="C14" s="17">
        <v>68340</v>
      </c>
      <c r="D14" s="18"/>
      <c r="E14" s="18">
        <v>1029</v>
      </c>
      <c r="F14" s="1">
        <v>69369</v>
      </c>
      <c r="G14" s="17">
        <v>1524</v>
      </c>
      <c r="H14" s="18"/>
      <c r="I14" s="18">
        <v>83</v>
      </c>
      <c r="J14" s="114">
        <v>1607</v>
      </c>
    </row>
    <row r="15" spans="2:10" ht="15.75" hidden="1" x14ac:dyDescent="0.25">
      <c r="B15" s="71" t="s">
        <v>21</v>
      </c>
      <c r="C15" s="19">
        <v>68589</v>
      </c>
      <c r="D15" s="20"/>
      <c r="E15" s="20">
        <v>136</v>
      </c>
      <c r="F15" s="13">
        <v>68725</v>
      </c>
      <c r="G15" s="19">
        <v>1549</v>
      </c>
      <c r="H15" s="20"/>
      <c r="I15" s="20">
        <v>11</v>
      </c>
      <c r="J15" s="210">
        <v>1560</v>
      </c>
    </row>
    <row r="16" spans="2:10" ht="15.75" hidden="1" x14ac:dyDescent="0.25">
      <c r="B16" s="69">
        <v>40360</v>
      </c>
      <c r="C16" s="17">
        <v>1338</v>
      </c>
      <c r="D16" s="18"/>
      <c r="E16" s="18">
        <v>1511</v>
      </c>
      <c r="F16" s="1">
        <v>2849</v>
      </c>
      <c r="G16" s="17">
        <v>1485</v>
      </c>
      <c r="H16" s="18"/>
      <c r="I16" s="18">
        <v>124</v>
      </c>
      <c r="J16" s="114">
        <v>1609</v>
      </c>
    </row>
    <row r="17" spans="2:10" ht="15.75" hidden="1" x14ac:dyDescent="0.25">
      <c r="B17" s="69">
        <v>40391</v>
      </c>
      <c r="C17" s="17">
        <v>67389</v>
      </c>
      <c r="D17" s="18"/>
      <c r="E17" s="18">
        <v>2018</v>
      </c>
      <c r="F17" s="1">
        <v>69407</v>
      </c>
      <c r="G17" s="17">
        <v>1488</v>
      </c>
      <c r="H17" s="18"/>
      <c r="I17" s="18">
        <v>162</v>
      </c>
      <c r="J17" s="114">
        <v>1650</v>
      </c>
    </row>
    <row r="18" spans="2:10" ht="15.75" hidden="1" x14ac:dyDescent="0.25">
      <c r="B18" s="69">
        <v>40422</v>
      </c>
      <c r="C18" s="17">
        <v>65824</v>
      </c>
      <c r="D18" s="18"/>
      <c r="E18" s="18">
        <v>2505</v>
      </c>
      <c r="F18" s="1">
        <v>68329</v>
      </c>
      <c r="G18" s="17">
        <v>1457</v>
      </c>
      <c r="H18" s="18"/>
      <c r="I18" s="18">
        <v>187</v>
      </c>
      <c r="J18" s="114">
        <v>1644</v>
      </c>
    </row>
    <row r="19" spans="2:10" ht="15.75" hidden="1" x14ac:dyDescent="0.25">
      <c r="B19" s="69">
        <v>40452</v>
      </c>
      <c r="C19" s="17">
        <v>63930</v>
      </c>
      <c r="D19" s="18"/>
      <c r="E19" s="18">
        <v>2935</v>
      </c>
      <c r="F19" s="1">
        <v>66865</v>
      </c>
      <c r="G19" s="17">
        <v>1417</v>
      </c>
      <c r="H19" s="18"/>
      <c r="I19" s="18">
        <v>206</v>
      </c>
      <c r="J19" s="114">
        <v>1623</v>
      </c>
    </row>
    <row r="20" spans="2:10" ht="15.75" hidden="1" x14ac:dyDescent="0.25">
      <c r="B20" s="69">
        <v>40483</v>
      </c>
      <c r="C20" s="17">
        <v>63053</v>
      </c>
      <c r="D20" s="18"/>
      <c r="E20" s="18">
        <v>3342</v>
      </c>
      <c r="F20" s="1">
        <v>66395</v>
      </c>
      <c r="G20" s="17">
        <v>1424</v>
      </c>
      <c r="H20" s="18"/>
      <c r="I20" s="18">
        <v>228</v>
      </c>
      <c r="J20" s="114">
        <v>1652</v>
      </c>
    </row>
    <row r="21" spans="2:10" ht="15.75" hidden="1" x14ac:dyDescent="0.25">
      <c r="B21" s="69">
        <v>40513</v>
      </c>
      <c r="C21" s="17">
        <v>62818</v>
      </c>
      <c r="D21" s="18"/>
      <c r="E21" s="18">
        <v>3759</v>
      </c>
      <c r="F21" s="1">
        <v>66577</v>
      </c>
      <c r="G21" s="17">
        <v>1431</v>
      </c>
      <c r="H21" s="18"/>
      <c r="I21" s="18">
        <v>270</v>
      </c>
      <c r="J21" s="114">
        <v>1701</v>
      </c>
    </row>
    <row r="22" spans="2:10" ht="15.75" hidden="1" x14ac:dyDescent="0.25">
      <c r="B22" s="69">
        <v>40544</v>
      </c>
      <c r="C22" s="17">
        <v>63103</v>
      </c>
      <c r="D22" s="18"/>
      <c r="E22" s="18">
        <v>4316</v>
      </c>
      <c r="F22" s="1">
        <v>67419</v>
      </c>
      <c r="G22" s="17">
        <v>1477</v>
      </c>
      <c r="H22" s="18"/>
      <c r="I22" s="18">
        <v>325</v>
      </c>
      <c r="J22" s="114">
        <v>1802</v>
      </c>
    </row>
    <row r="23" spans="2:10" ht="15.75" hidden="1" x14ac:dyDescent="0.25">
      <c r="B23" s="69">
        <v>40575</v>
      </c>
      <c r="C23" s="17">
        <v>62932</v>
      </c>
      <c r="D23" s="18"/>
      <c r="E23" s="18">
        <v>4888</v>
      </c>
      <c r="F23" s="1">
        <v>67820</v>
      </c>
      <c r="G23" s="17">
        <v>1478</v>
      </c>
      <c r="H23" s="18"/>
      <c r="I23" s="18">
        <v>357</v>
      </c>
      <c r="J23" s="114">
        <v>1835</v>
      </c>
    </row>
    <row r="24" spans="2:10" ht="15.75" hidden="1" x14ac:dyDescent="0.25">
      <c r="B24" s="69">
        <v>40603</v>
      </c>
      <c r="C24" s="17">
        <v>63205</v>
      </c>
      <c r="D24" s="18"/>
      <c r="E24" s="18">
        <v>5358</v>
      </c>
      <c r="F24" s="1">
        <v>68563</v>
      </c>
      <c r="G24" s="17">
        <v>1514</v>
      </c>
      <c r="H24" s="18"/>
      <c r="I24" s="18">
        <v>361</v>
      </c>
      <c r="J24" s="114">
        <v>1875</v>
      </c>
    </row>
    <row r="25" spans="2:10" ht="15.75" hidden="1" x14ac:dyDescent="0.25">
      <c r="B25" s="69">
        <v>40634</v>
      </c>
      <c r="C25" s="17">
        <v>61947</v>
      </c>
      <c r="D25" s="18"/>
      <c r="E25" s="18">
        <v>5674</v>
      </c>
      <c r="F25" s="1">
        <v>67621</v>
      </c>
      <c r="G25" s="17">
        <v>1512</v>
      </c>
      <c r="H25" s="18"/>
      <c r="I25" s="18">
        <v>355</v>
      </c>
      <c r="J25" s="114">
        <v>1867</v>
      </c>
    </row>
    <row r="26" spans="2:10" ht="15.75" hidden="1" x14ac:dyDescent="0.25">
      <c r="B26" s="69">
        <v>40664</v>
      </c>
      <c r="C26" s="17">
        <v>59210</v>
      </c>
      <c r="D26" s="18"/>
      <c r="E26" s="18">
        <v>5872</v>
      </c>
      <c r="F26" s="1">
        <v>65082</v>
      </c>
      <c r="G26" s="17">
        <v>1498</v>
      </c>
      <c r="H26" s="18"/>
      <c r="I26" s="18">
        <v>342</v>
      </c>
      <c r="J26" s="114">
        <v>1840</v>
      </c>
    </row>
    <row r="27" spans="2:10" ht="15.75" hidden="1" x14ac:dyDescent="0.25">
      <c r="B27" s="69">
        <v>40695</v>
      </c>
      <c r="C27" s="17">
        <v>57858</v>
      </c>
      <c r="D27" s="18"/>
      <c r="E27" s="18">
        <v>6098</v>
      </c>
      <c r="F27" s="1">
        <v>63956</v>
      </c>
      <c r="G27" s="17">
        <v>1455</v>
      </c>
      <c r="H27" s="18"/>
      <c r="I27" s="18">
        <v>349</v>
      </c>
      <c r="J27" s="114">
        <v>1804</v>
      </c>
    </row>
    <row r="28" spans="2:10" ht="15.75" hidden="1" x14ac:dyDescent="0.25">
      <c r="B28" s="71" t="s">
        <v>25</v>
      </c>
      <c r="C28" s="19">
        <v>57717</v>
      </c>
      <c r="D28" s="20"/>
      <c r="E28" s="20">
        <v>4023</v>
      </c>
      <c r="F28" s="13">
        <v>61740</v>
      </c>
      <c r="G28" s="19">
        <v>1470</v>
      </c>
      <c r="H28" s="20"/>
      <c r="I28" s="20">
        <v>272</v>
      </c>
      <c r="J28" s="210">
        <v>1742</v>
      </c>
    </row>
    <row r="29" spans="2:10" ht="15.75" hidden="1" x14ac:dyDescent="0.25">
      <c r="B29" s="69">
        <v>40725</v>
      </c>
      <c r="C29" s="17">
        <v>57349</v>
      </c>
      <c r="D29" s="18"/>
      <c r="E29" s="18">
        <v>6320</v>
      </c>
      <c r="F29" s="1">
        <v>63669</v>
      </c>
      <c r="G29" s="17">
        <v>1511</v>
      </c>
      <c r="H29" s="18"/>
      <c r="I29" s="18">
        <v>357</v>
      </c>
      <c r="J29" s="114">
        <v>1868</v>
      </c>
    </row>
    <row r="30" spans="2:10" ht="15.75" hidden="1" x14ac:dyDescent="0.25">
      <c r="B30" s="69">
        <v>40756</v>
      </c>
      <c r="C30" s="17">
        <v>57625</v>
      </c>
      <c r="D30" s="18"/>
      <c r="E30" s="18">
        <v>6444</v>
      </c>
      <c r="F30" s="1">
        <v>64069</v>
      </c>
      <c r="G30" s="17">
        <v>1567</v>
      </c>
      <c r="H30" s="18"/>
      <c r="I30" s="18">
        <v>355</v>
      </c>
      <c r="J30" s="114">
        <v>1922</v>
      </c>
    </row>
    <row r="31" spans="2:10" ht="15.75" hidden="1" x14ac:dyDescent="0.25">
      <c r="B31" s="69">
        <v>40787</v>
      </c>
      <c r="C31" s="17">
        <v>57506</v>
      </c>
      <c r="D31" s="18"/>
      <c r="E31" s="18">
        <v>7275</v>
      </c>
      <c r="F31" s="1">
        <v>64781</v>
      </c>
      <c r="G31" s="17">
        <v>1533</v>
      </c>
      <c r="H31" s="18"/>
      <c r="I31" s="18">
        <v>377</v>
      </c>
      <c r="J31" s="114">
        <v>1910</v>
      </c>
    </row>
    <row r="32" spans="2:10" ht="15.75" hidden="1" x14ac:dyDescent="0.25">
      <c r="B32" s="69">
        <v>40817</v>
      </c>
      <c r="C32" s="17">
        <v>58766</v>
      </c>
      <c r="D32" s="18"/>
      <c r="E32" s="18">
        <v>8075</v>
      </c>
      <c r="F32" s="1">
        <v>66841</v>
      </c>
      <c r="G32" s="17">
        <v>1550</v>
      </c>
      <c r="H32" s="18"/>
      <c r="I32" s="18">
        <v>375</v>
      </c>
      <c r="J32" s="114">
        <v>1925</v>
      </c>
    </row>
    <row r="33" spans="2:10" ht="15.75" hidden="1" x14ac:dyDescent="0.25">
      <c r="B33" s="69">
        <v>40848</v>
      </c>
      <c r="C33" s="17">
        <v>59551</v>
      </c>
      <c r="D33" s="18"/>
      <c r="E33" s="18">
        <v>10493</v>
      </c>
      <c r="F33" s="1">
        <v>70044</v>
      </c>
      <c r="G33" s="17">
        <v>1493</v>
      </c>
      <c r="H33" s="18"/>
      <c r="I33" s="18">
        <v>451</v>
      </c>
      <c r="J33" s="114">
        <v>1944</v>
      </c>
    </row>
    <row r="34" spans="2:10" ht="15.75" hidden="1" x14ac:dyDescent="0.25">
      <c r="B34" s="69">
        <v>40878</v>
      </c>
      <c r="C34" s="17">
        <v>59699</v>
      </c>
      <c r="D34" s="18"/>
      <c r="E34" s="18">
        <v>12338</v>
      </c>
      <c r="F34" s="1">
        <v>72037</v>
      </c>
      <c r="G34" s="17">
        <v>1506</v>
      </c>
      <c r="H34" s="18"/>
      <c r="I34" s="18">
        <v>487</v>
      </c>
      <c r="J34" s="114">
        <v>1993</v>
      </c>
    </row>
    <row r="35" spans="2:10" ht="15.75" hidden="1" x14ac:dyDescent="0.25">
      <c r="B35" s="69">
        <v>40909</v>
      </c>
      <c r="C35" s="17">
        <v>64289</v>
      </c>
      <c r="D35" s="18"/>
      <c r="E35" s="18">
        <v>12985</v>
      </c>
      <c r="F35" s="1">
        <v>77274</v>
      </c>
      <c r="G35" s="17">
        <v>1590</v>
      </c>
      <c r="H35" s="18"/>
      <c r="I35" s="18">
        <v>498</v>
      </c>
      <c r="J35" s="114">
        <v>2088</v>
      </c>
    </row>
    <row r="36" spans="2:10" ht="15.75" hidden="1" x14ac:dyDescent="0.25">
      <c r="B36" s="211">
        <v>40940</v>
      </c>
      <c r="C36" s="17">
        <v>66199</v>
      </c>
      <c r="D36" s="18"/>
      <c r="E36" s="18">
        <v>13250</v>
      </c>
      <c r="F36" s="1">
        <v>79449</v>
      </c>
      <c r="G36" s="17">
        <v>1722</v>
      </c>
      <c r="H36" s="18"/>
      <c r="I36" s="18">
        <v>494</v>
      </c>
      <c r="J36" s="114">
        <v>2216</v>
      </c>
    </row>
    <row r="37" spans="2:10" ht="15.75" hidden="1" x14ac:dyDescent="0.25">
      <c r="B37" s="69">
        <v>40969</v>
      </c>
      <c r="C37" s="17">
        <v>68051</v>
      </c>
      <c r="D37" s="18"/>
      <c r="E37" s="18">
        <v>13774</v>
      </c>
      <c r="F37" s="1">
        <v>81825</v>
      </c>
      <c r="G37" s="17">
        <v>1738</v>
      </c>
      <c r="H37" s="18"/>
      <c r="I37" s="18">
        <v>525</v>
      </c>
      <c r="J37" s="114">
        <v>2263</v>
      </c>
    </row>
    <row r="38" spans="2:10" ht="15.75" hidden="1" x14ac:dyDescent="0.25">
      <c r="B38" s="69">
        <v>41000</v>
      </c>
      <c r="C38" s="17">
        <v>70560</v>
      </c>
      <c r="D38" s="18"/>
      <c r="E38" s="18">
        <v>13492</v>
      </c>
      <c r="F38" s="1">
        <v>84052</v>
      </c>
      <c r="G38" s="17">
        <v>1736</v>
      </c>
      <c r="H38" s="18"/>
      <c r="I38" s="18">
        <v>494</v>
      </c>
      <c r="J38" s="114">
        <v>2230</v>
      </c>
    </row>
    <row r="39" spans="2:10" ht="15.75" hidden="1" x14ac:dyDescent="0.25">
      <c r="B39" s="69">
        <v>41030</v>
      </c>
      <c r="C39" s="17">
        <v>70121</v>
      </c>
      <c r="D39" s="18"/>
      <c r="E39" s="18">
        <v>14169</v>
      </c>
      <c r="F39" s="1">
        <v>84290</v>
      </c>
      <c r="G39" s="17">
        <v>1737</v>
      </c>
      <c r="H39" s="18"/>
      <c r="I39" s="18">
        <v>494</v>
      </c>
      <c r="J39" s="114">
        <v>2231</v>
      </c>
    </row>
    <row r="40" spans="2:10" ht="15.75" hidden="1" x14ac:dyDescent="0.25">
      <c r="B40" s="69">
        <v>41061</v>
      </c>
      <c r="C40" s="17">
        <v>68881</v>
      </c>
      <c r="D40" s="18"/>
      <c r="E40" s="18">
        <v>13975</v>
      </c>
      <c r="F40" s="1">
        <v>82856</v>
      </c>
      <c r="G40" s="17">
        <v>1713</v>
      </c>
      <c r="H40" s="18"/>
      <c r="I40" s="18">
        <v>466</v>
      </c>
      <c r="J40" s="114">
        <v>2179</v>
      </c>
    </row>
    <row r="41" spans="2:10" ht="15.75" hidden="1" x14ac:dyDescent="0.25">
      <c r="B41" s="73" t="s">
        <v>31</v>
      </c>
      <c r="C41" s="29">
        <v>63216</v>
      </c>
      <c r="D41" s="30"/>
      <c r="E41" s="30">
        <v>11049</v>
      </c>
      <c r="F41" s="30">
        <v>74266</v>
      </c>
      <c r="G41" s="24">
        <v>1616</v>
      </c>
      <c r="H41" s="25"/>
      <c r="I41" s="25">
        <v>448</v>
      </c>
      <c r="J41" s="212">
        <v>2064</v>
      </c>
    </row>
    <row r="42" spans="2:10" ht="15.75" hidden="1" x14ac:dyDescent="0.25">
      <c r="B42" s="69">
        <v>41091</v>
      </c>
      <c r="C42" s="26">
        <v>69977</v>
      </c>
      <c r="D42" s="27"/>
      <c r="E42" s="27">
        <v>13731</v>
      </c>
      <c r="F42" s="28">
        <v>83708</v>
      </c>
      <c r="G42" s="26">
        <v>1694</v>
      </c>
      <c r="H42" s="27"/>
      <c r="I42" s="27">
        <v>452</v>
      </c>
      <c r="J42" s="213">
        <v>2146</v>
      </c>
    </row>
    <row r="43" spans="2:10" ht="15.75" hidden="1" x14ac:dyDescent="0.25">
      <c r="B43" s="69">
        <v>41122</v>
      </c>
      <c r="C43" s="21">
        <v>68938</v>
      </c>
      <c r="D43" s="14"/>
      <c r="E43" s="14">
        <v>14509</v>
      </c>
      <c r="F43" s="22">
        <v>83447</v>
      </c>
      <c r="G43" s="21">
        <v>1663</v>
      </c>
      <c r="H43" s="14"/>
      <c r="I43" s="14">
        <v>459</v>
      </c>
      <c r="J43" s="214">
        <v>2122</v>
      </c>
    </row>
    <row r="44" spans="2:10" ht="15.75" hidden="1" x14ac:dyDescent="0.25">
      <c r="B44" s="69">
        <v>41153</v>
      </c>
      <c r="C44" s="21">
        <v>67196</v>
      </c>
      <c r="D44" s="14"/>
      <c r="E44" s="14">
        <v>15267</v>
      </c>
      <c r="F44" s="22">
        <v>82463</v>
      </c>
      <c r="G44" s="21">
        <v>1575</v>
      </c>
      <c r="H44" s="14"/>
      <c r="I44" s="14">
        <v>482</v>
      </c>
      <c r="J44" s="214">
        <v>2057</v>
      </c>
    </row>
    <row r="45" spans="2:10" ht="15.75" hidden="1" x14ac:dyDescent="0.25">
      <c r="B45" s="69">
        <v>41183</v>
      </c>
      <c r="C45" s="21">
        <v>68080</v>
      </c>
      <c r="D45" s="14"/>
      <c r="E45" s="14">
        <v>14955</v>
      </c>
      <c r="F45" s="22">
        <v>83035</v>
      </c>
      <c r="G45" s="21">
        <v>1552</v>
      </c>
      <c r="H45" s="14"/>
      <c r="I45" s="14">
        <v>470</v>
      </c>
      <c r="J45" s="214">
        <v>2022</v>
      </c>
    </row>
    <row r="46" spans="2:10" ht="15.75" hidden="1" x14ac:dyDescent="0.25">
      <c r="B46" s="69">
        <v>41214</v>
      </c>
      <c r="C46" s="21">
        <v>69082</v>
      </c>
      <c r="D46" s="14"/>
      <c r="E46" s="14">
        <v>15289</v>
      </c>
      <c r="F46" s="22">
        <v>84371</v>
      </c>
      <c r="G46" s="21">
        <v>1593</v>
      </c>
      <c r="H46" s="14"/>
      <c r="I46" s="14">
        <v>498</v>
      </c>
      <c r="J46" s="214">
        <v>2091</v>
      </c>
    </row>
    <row r="47" spans="2:10" ht="15.75" hidden="1" x14ac:dyDescent="0.25">
      <c r="B47" s="69">
        <v>41244</v>
      </c>
      <c r="C47" s="21">
        <v>68453</v>
      </c>
      <c r="D47" s="14"/>
      <c r="E47" s="14">
        <v>16575</v>
      </c>
      <c r="F47" s="22">
        <v>85028</v>
      </c>
      <c r="G47" s="21">
        <v>1589</v>
      </c>
      <c r="H47" s="14"/>
      <c r="I47" s="14">
        <v>550</v>
      </c>
      <c r="J47" s="214">
        <v>2139</v>
      </c>
    </row>
    <row r="48" spans="2:10" ht="15.75" hidden="1" x14ac:dyDescent="0.25">
      <c r="B48" s="69">
        <v>41275</v>
      </c>
      <c r="C48" s="21">
        <v>65022</v>
      </c>
      <c r="D48" s="14"/>
      <c r="E48" s="14">
        <v>16159</v>
      </c>
      <c r="F48" s="22">
        <v>81181</v>
      </c>
      <c r="G48" s="21">
        <v>662</v>
      </c>
      <c r="H48" s="14"/>
      <c r="I48" s="14">
        <v>504</v>
      </c>
      <c r="J48" s="214">
        <v>1166</v>
      </c>
    </row>
    <row r="49" spans="2:10" ht="15.75" hidden="1" x14ac:dyDescent="0.25">
      <c r="B49" s="69">
        <v>41306</v>
      </c>
      <c r="C49" s="21">
        <v>59761</v>
      </c>
      <c r="D49" s="14"/>
      <c r="E49" s="14">
        <v>16028</v>
      </c>
      <c r="F49" s="22">
        <v>75789</v>
      </c>
      <c r="G49" s="21">
        <v>585</v>
      </c>
      <c r="H49" s="14"/>
      <c r="I49" s="14">
        <v>451</v>
      </c>
      <c r="J49" s="214">
        <v>1036</v>
      </c>
    </row>
    <row r="50" spans="2:10" ht="15.75" hidden="1" x14ac:dyDescent="0.25">
      <c r="B50" s="69">
        <v>41334</v>
      </c>
      <c r="C50" s="21">
        <v>55167</v>
      </c>
      <c r="D50" s="14"/>
      <c r="E50" s="14">
        <v>16337</v>
      </c>
      <c r="F50" s="22">
        <v>71504</v>
      </c>
      <c r="G50" s="21">
        <v>636</v>
      </c>
      <c r="H50" s="14"/>
      <c r="I50" s="14">
        <v>442</v>
      </c>
      <c r="J50" s="214">
        <v>1078</v>
      </c>
    </row>
    <row r="51" spans="2:10" ht="15.75" hidden="1" x14ac:dyDescent="0.25">
      <c r="B51" s="69">
        <v>41365</v>
      </c>
      <c r="C51" s="21">
        <v>55115</v>
      </c>
      <c r="D51" s="14"/>
      <c r="E51" s="14">
        <v>16091</v>
      </c>
      <c r="F51" s="22">
        <v>71206</v>
      </c>
      <c r="G51" s="21">
        <v>709</v>
      </c>
      <c r="H51" s="14"/>
      <c r="I51" s="14">
        <v>435</v>
      </c>
      <c r="J51" s="214">
        <v>1144</v>
      </c>
    </row>
    <row r="52" spans="2:10" ht="15.75" hidden="1" x14ac:dyDescent="0.25">
      <c r="B52" s="69">
        <v>41395</v>
      </c>
      <c r="C52" s="21">
        <v>51438</v>
      </c>
      <c r="D52" s="14"/>
      <c r="E52" s="14">
        <v>15914</v>
      </c>
      <c r="F52" s="22">
        <v>67352</v>
      </c>
      <c r="G52" s="21">
        <v>737</v>
      </c>
      <c r="H52" s="14"/>
      <c r="I52" s="14">
        <v>417</v>
      </c>
      <c r="J52" s="214">
        <v>1154</v>
      </c>
    </row>
    <row r="53" spans="2:10" ht="15.75" hidden="1" x14ac:dyDescent="0.25">
      <c r="B53" s="69">
        <v>41426</v>
      </c>
      <c r="C53" s="21">
        <v>48895</v>
      </c>
      <c r="D53" s="14"/>
      <c r="E53" s="14">
        <v>16047</v>
      </c>
      <c r="F53" s="22">
        <v>64942</v>
      </c>
      <c r="G53" s="21">
        <v>778</v>
      </c>
      <c r="H53" s="14"/>
      <c r="I53" s="14">
        <v>399</v>
      </c>
      <c r="J53" s="214">
        <v>1177</v>
      </c>
    </row>
    <row r="54" spans="2:10" ht="15.75" hidden="1" x14ac:dyDescent="0.25">
      <c r="B54" s="73" t="s">
        <v>34</v>
      </c>
      <c r="C54" s="24">
        <v>62260</v>
      </c>
      <c r="D54" s="25"/>
      <c r="E54" s="25">
        <v>15575</v>
      </c>
      <c r="F54" s="25">
        <v>77836</v>
      </c>
      <c r="G54" s="24">
        <v>1148</v>
      </c>
      <c r="H54" s="25"/>
      <c r="I54" s="25">
        <v>463</v>
      </c>
      <c r="J54" s="212">
        <v>1611</v>
      </c>
    </row>
    <row r="55" spans="2:10" ht="15.75" hidden="1" x14ac:dyDescent="0.25">
      <c r="B55" s="69">
        <v>41456</v>
      </c>
      <c r="C55" s="21">
        <v>52548</v>
      </c>
      <c r="D55" s="14"/>
      <c r="E55" s="14">
        <v>15933</v>
      </c>
      <c r="F55" s="22">
        <v>68481</v>
      </c>
      <c r="G55" s="21">
        <v>850</v>
      </c>
      <c r="H55" s="14"/>
      <c r="I55" s="14">
        <v>354</v>
      </c>
      <c r="J55" s="214">
        <v>1204</v>
      </c>
    </row>
    <row r="56" spans="2:10" ht="15.75" hidden="1" x14ac:dyDescent="0.25">
      <c r="B56" s="69">
        <v>41487</v>
      </c>
      <c r="C56" s="21">
        <v>50183</v>
      </c>
      <c r="D56" s="14"/>
      <c r="E56" s="14">
        <v>17642</v>
      </c>
      <c r="F56" s="22">
        <v>67825</v>
      </c>
      <c r="G56" s="21">
        <v>869</v>
      </c>
      <c r="H56" s="14"/>
      <c r="I56" s="14">
        <v>393</v>
      </c>
      <c r="J56" s="214">
        <v>1262</v>
      </c>
    </row>
    <row r="57" spans="2:10" ht="15.75" hidden="1" x14ac:dyDescent="0.25">
      <c r="B57" s="69">
        <v>41518</v>
      </c>
      <c r="C57" s="21">
        <v>50143</v>
      </c>
      <c r="D57" s="14"/>
      <c r="E57" s="14">
        <v>16564</v>
      </c>
      <c r="F57" s="22">
        <v>66707</v>
      </c>
      <c r="G57" s="21">
        <v>928</v>
      </c>
      <c r="H57" s="14"/>
      <c r="I57" s="14">
        <v>385</v>
      </c>
      <c r="J57" s="214">
        <v>1313</v>
      </c>
    </row>
    <row r="58" spans="2:10" ht="15.75" hidden="1" x14ac:dyDescent="0.25">
      <c r="B58" s="69">
        <v>41548</v>
      </c>
      <c r="C58" s="21">
        <v>43294</v>
      </c>
      <c r="D58" s="14"/>
      <c r="E58" s="14">
        <v>20972</v>
      </c>
      <c r="F58" s="22">
        <v>64266</v>
      </c>
      <c r="G58" s="21">
        <v>246</v>
      </c>
      <c r="H58" s="14"/>
      <c r="I58" s="14">
        <v>533</v>
      </c>
      <c r="J58" s="214">
        <v>779</v>
      </c>
    </row>
    <row r="59" spans="2:10" ht="15.75" hidden="1" x14ac:dyDescent="0.25">
      <c r="B59" s="69">
        <v>41579</v>
      </c>
      <c r="C59" s="21">
        <v>39832</v>
      </c>
      <c r="D59" s="14"/>
      <c r="E59" s="14">
        <v>19542</v>
      </c>
      <c r="F59" s="22">
        <v>59374</v>
      </c>
      <c r="G59" s="21">
        <v>313</v>
      </c>
      <c r="H59" s="14"/>
      <c r="I59" s="14">
        <v>534</v>
      </c>
      <c r="J59" s="214">
        <v>847</v>
      </c>
    </row>
    <row r="60" spans="2:10" ht="37.5" hidden="1" customHeight="1" x14ac:dyDescent="0.25">
      <c r="B60" s="69">
        <v>41609</v>
      </c>
      <c r="C60" s="21">
        <v>40150</v>
      </c>
      <c r="D60" s="14"/>
      <c r="E60" s="14">
        <v>20376</v>
      </c>
      <c r="F60" s="22">
        <v>60526</v>
      </c>
      <c r="G60" s="21">
        <v>354</v>
      </c>
      <c r="H60" s="14"/>
      <c r="I60" s="14">
        <v>540</v>
      </c>
      <c r="J60" s="214">
        <v>894</v>
      </c>
    </row>
    <row r="61" spans="2:10" ht="15.75" hidden="1" x14ac:dyDescent="0.25">
      <c r="B61" s="69">
        <v>41640</v>
      </c>
      <c r="C61" s="21">
        <v>39924</v>
      </c>
      <c r="D61" s="14"/>
      <c r="E61" s="14">
        <v>20324</v>
      </c>
      <c r="F61" s="22">
        <v>60248</v>
      </c>
      <c r="G61" s="21">
        <v>310</v>
      </c>
      <c r="H61" s="51"/>
      <c r="I61" s="51">
        <v>561</v>
      </c>
      <c r="J61" s="214">
        <v>871</v>
      </c>
    </row>
    <row r="62" spans="2:10" ht="15.75" hidden="1" x14ac:dyDescent="0.25">
      <c r="B62" s="69">
        <v>41671</v>
      </c>
      <c r="C62" s="21">
        <v>37490</v>
      </c>
      <c r="D62" s="14"/>
      <c r="E62" s="14">
        <v>19050</v>
      </c>
      <c r="F62" s="22">
        <v>56540</v>
      </c>
      <c r="G62" s="21">
        <v>300</v>
      </c>
      <c r="H62" s="51"/>
      <c r="I62" s="51">
        <v>566</v>
      </c>
      <c r="J62" s="214">
        <v>866</v>
      </c>
    </row>
    <row r="63" spans="2:10" ht="15.75" hidden="1" x14ac:dyDescent="0.25">
      <c r="B63" s="69">
        <v>41699</v>
      </c>
      <c r="C63" s="21">
        <v>39972</v>
      </c>
      <c r="D63" s="14"/>
      <c r="E63" s="14">
        <v>20690</v>
      </c>
      <c r="F63" s="22">
        <v>60662</v>
      </c>
      <c r="G63" s="21">
        <v>333</v>
      </c>
      <c r="H63" s="51"/>
      <c r="I63" s="51">
        <v>593</v>
      </c>
      <c r="J63" s="214">
        <v>926</v>
      </c>
    </row>
    <row r="64" spans="2:10" ht="15.75" hidden="1" x14ac:dyDescent="0.25">
      <c r="B64" s="69">
        <v>41730</v>
      </c>
      <c r="C64" s="21">
        <v>40436</v>
      </c>
      <c r="D64" s="14"/>
      <c r="E64" s="14">
        <v>20255</v>
      </c>
      <c r="F64" s="22">
        <v>60691</v>
      </c>
      <c r="G64" s="21">
        <v>332</v>
      </c>
      <c r="H64" s="51"/>
      <c r="I64" s="51">
        <v>536</v>
      </c>
      <c r="J64" s="214">
        <v>868</v>
      </c>
    </row>
    <row r="65" spans="2:10" ht="15.75" hidden="1" x14ac:dyDescent="0.25">
      <c r="B65" s="69">
        <v>41760</v>
      </c>
      <c r="C65" s="21">
        <v>37893</v>
      </c>
      <c r="D65" s="14"/>
      <c r="E65" s="14">
        <v>18554</v>
      </c>
      <c r="F65" s="22">
        <v>56447</v>
      </c>
      <c r="G65" s="21">
        <v>298</v>
      </c>
      <c r="H65" s="51"/>
      <c r="I65" s="51">
        <v>496</v>
      </c>
      <c r="J65" s="214">
        <v>794</v>
      </c>
    </row>
    <row r="66" spans="2:10" ht="15.75" hidden="1" x14ac:dyDescent="0.25">
      <c r="B66" s="69">
        <v>41791</v>
      </c>
      <c r="C66" s="21">
        <v>38258</v>
      </c>
      <c r="D66" s="14"/>
      <c r="E66" s="14">
        <v>18612</v>
      </c>
      <c r="F66" s="22">
        <v>56870</v>
      </c>
      <c r="G66" s="21">
        <v>276</v>
      </c>
      <c r="H66" s="51"/>
      <c r="I66" s="51">
        <v>527</v>
      </c>
      <c r="J66" s="214">
        <v>803</v>
      </c>
    </row>
    <row r="67" spans="2:10" ht="15.75" hidden="1" x14ac:dyDescent="0.25">
      <c r="B67" s="73" t="s">
        <v>50</v>
      </c>
      <c r="C67" s="24">
        <v>42510</v>
      </c>
      <c r="D67" s="25"/>
      <c r="E67" s="25">
        <v>19043</v>
      </c>
      <c r="F67" s="25">
        <v>61553</v>
      </c>
      <c r="G67" s="24">
        <v>451</v>
      </c>
      <c r="H67" s="25"/>
      <c r="I67" s="25">
        <v>502</v>
      </c>
      <c r="J67" s="212">
        <v>952</v>
      </c>
    </row>
    <row r="68" spans="2:10" ht="15.75" hidden="1" x14ac:dyDescent="0.25">
      <c r="B68" s="69">
        <v>41821</v>
      </c>
      <c r="C68" s="21">
        <v>37832</v>
      </c>
      <c r="D68" s="14"/>
      <c r="E68" s="14">
        <v>17496</v>
      </c>
      <c r="F68" s="22">
        <v>55328</v>
      </c>
      <c r="G68" s="21">
        <v>229</v>
      </c>
      <c r="H68" s="14"/>
      <c r="I68" s="14">
        <v>460</v>
      </c>
      <c r="J68" s="214">
        <v>689</v>
      </c>
    </row>
    <row r="69" spans="2:10" ht="15.75" hidden="1" x14ac:dyDescent="0.25">
      <c r="B69" s="69">
        <v>41852</v>
      </c>
      <c r="C69" s="21">
        <v>39858</v>
      </c>
      <c r="D69" s="14"/>
      <c r="E69" s="14">
        <v>19106</v>
      </c>
      <c r="F69" s="22">
        <v>58964</v>
      </c>
      <c r="G69" s="21">
        <v>296</v>
      </c>
      <c r="H69" s="14"/>
      <c r="I69" s="14">
        <v>496</v>
      </c>
      <c r="J69" s="214">
        <v>792</v>
      </c>
    </row>
    <row r="70" spans="2:10" ht="15.75" hidden="1" x14ac:dyDescent="0.25">
      <c r="B70" s="69">
        <v>41883</v>
      </c>
      <c r="C70" s="21">
        <v>38675</v>
      </c>
      <c r="D70" s="14"/>
      <c r="E70" s="14">
        <v>18350</v>
      </c>
      <c r="F70" s="22">
        <v>57025</v>
      </c>
      <c r="G70" s="21">
        <v>273</v>
      </c>
      <c r="H70" s="14"/>
      <c r="I70" s="14">
        <v>488</v>
      </c>
      <c r="J70" s="214">
        <v>761</v>
      </c>
    </row>
    <row r="71" spans="2:10" ht="15.75" hidden="1" x14ac:dyDescent="0.25">
      <c r="B71" s="69">
        <v>41913</v>
      </c>
      <c r="C71" s="21">
        <v>35543</v>
      </c>
      <c r="D71" s="14"/>
      <c r="E71" s="14">
        <v>16449</v>
      </c>
      <c r="F71" s="22">
        <v>51992</v>
      </c>
      <c r="G71" s="21">
        <v>224</v>
      </c>
      <c r="H71" s="14"/>
      <c r="I71" s="14">
        <v>457</v>
      </c>
      <c r="J71" s="214">
        <v>681</v>
      </c>
    </row>
    <row r="72" spans="2:10" ht="15.75" hidden="1" x14ac:dyDescent="0.25">
      <c r="B72" s="69">
        <v>41944</v>
      </c>
      <c r="C72" s="21">
        <v>35405</v>
      </c>
      <c r="D72" s="14"/>
      <c r="E72" s="14">
        <v>16027</v>
      </c>
      <c r="F72" s="22">
        <v>51432</v>
      </c>
      <c r="G72" s="21">
        <v>233</v>
      </c>
      <c r="H72" s="14"/>
      <c r="I72" s="14">
        <v>455</v>
      </c>
      <c r="J72" s="214">
        <v>688</v>
      </c>
    </row>
    <row r="73" spans="2:10" ht="15.75" hidden="1" x14ac:dyDescent="0.25">
      <c r="B73" s="69">
        <v>41974</v>
      </c>
      <c r="C73" s="21">
        <v>36771</v>
      </c>
      <c r="D73" s="14"/>
      <c r="E73" s="14">
        <v>15851</v>
      </c>
      <c r="F73" s="22">
        <v>52622</v>
      </c>
      <c r="G73" s="21">
        <v>232</v>
      </c>
      <c r="H73" s="14"/>
      <c r="I73" s="14">
        <v>446</v>
      </c>
      <c r="J73" s="214">
        <v>678</v>
      </c>
    </row>
    <row r="74" spans="2:10" ht="15.75" hidden="1" x14ac:dyDescent="0.25">
      <c r="B74" s="69">
        <v>42005</v>
      </c>
      <c r="C74" s="21">
        <v>36177</v>
      </c>
      <c r="D74" s="14"/>
      <c r="E74" s="14">
        <v>15780</v>
      </c>
      <c r="F74" s="22">
        <v>51957</v>
      </c>
      <c r="G74" s="21">
        <v>205</v>
      </c>
      <c r="H74" s="14"/>
      <c r="I74" s="14">
        <v>478</v>
      </c>
      <c r="J74" s="214">
        <v>683</v>
      </c>
    </row>
    <row r="75" spans="2:10" ht="15.75" hidden="1" x14ac:dyDescent="0.25">
      <c r="B75" s="69">
        <v>42036</v>
      </c>
      <c r="C75" s="21">
        <v>36686</v>
      </c>
      <c r="D75" s="14"/>
      <c r="E75" s="14">
        <v>15980</v>
      </c>
      <c r="F75" s="22">
        <v>52666</v>
      </c>
      <c r="G75" s="21">
        <v>200</v>
      </c>
      <c r="H75" s="14"/>
      <c r="I75" s="14">
        <v>465</v>
      </c>
      <c r="J75" s="214">
        <v>665</v>
      </c>
    </row>
    <row r="76" spans="2:10" ht="15.75" hidden="1" x14ac:dyDescent="0.25">
      <c r="B76" s="69">
        <v>42064</v>
      </c>
      <c r="C76" s="118">
        <v>36909</v>
      </c>
      <c r="D76" s="119"/>
      <c r="E76" s="119">
        <v>16068</v>
      </c>
      <c r="F76" s="22">
        <v>52977</v>
      </c>
      <c r="G76" s="118">
        <v>195</v>
      </c>
      <c r="H76" s="119"/>
      <c r="I76" s="119">
        <v>485</v>
      </c>
      <c r="J76" s="214">
        <v>680</v>
      </c>
    </row>
    <row r="77" spans="2:10" ht="15.75" hidden="1" x14ac:dyDescent="0.25">
      <c r="B77" s="69">
        <v>42095</v>
      </c>
      <c r="C77" s="118">
        <v>37175</v>
      </c>
      <c r="D77" s="119"/>
      <c r="E77" s="119">
        <v>16327</v>
      </c>
      <c r="F77" s="22">
        <v>53502</v>
      </c>
      <c r="G77" s="118">
        <v>214</v>
      </c>
      <c r="H77" s="119"/>
      <c r="I77" s="119">
        <v>444</v>
      </c>
      <c r="J77" s="214">
        <v>658</v>
      </c>
    </row>
    <row r="78" spans="2:10" ht="15.75" hidden="1" x14ac:dyDescent="0.25">
      <c r="B78" s="69">
        <v>42125</v>
      </c>
      <c r="C78" s="118">
        <v>37114</v>
      </c>
      <c r="D78" s="119"/>
      <c r="E78" s="119">
        <v>16573</v>
      </c>
      <c r="F78" s="22">
        <v>53687</v>
      </c>
      <c r="G78" s="118">
        <v>212</v>
      </c>
      <c r="H78" s="14"/>
      <c r="I78" s="14">
        <v>433</v>
      </c>
      <c r="J78" s="214">
        <v>645</v>
      </c>
    </row>
    <row r="79" spans="2:10" ht="15.75" hidden="1" x14ac:dyDescent="0.25">
      <c r="B79" s="69">
        <v>42156</v>
      </c>
      <c r="C79" s="21">
        <v>36236</v>
      </c>
      <c r="D79" s="14"/>
      <c r="E79" s="14">
        <v>16005</v>
      </c>
      <c r="F79" s="22">
        <v>52241</v>
      </c>
      <c r="G79" s="21">
        <v>210</v>
      </c>
      <c r="H79" s="14"/>
      <c r="I79" s="14">
        <v>416</v>
      </c>
      <c r="J79" s="214">
        <v>626</v>
      </c>
    </row>
    <row r="80" spans="2:10" ht="15.75" hidden="1" x14ac:dyDescent="0.25">
      <c r="B80" s="73" t="s">
        <v>61</v>
      </c>
      <c r="C80" s="24">
        <v>37032</v>
      </c>
      <c r="D80" s="25"/>
      <c r="E80" s="25">
        <v>16668</v>
      </c>
      <c r="F80" s="25">
        <v>53699</v>
      </c>
      <c r="G80" s="24">
        <v>227</v>
      </c>
      <c r="H80" s="24" t="e">
        <v>#DIV/0!</v>
      </c>
      <c r="I80" s="25">
        <v>460</v>
      </c>
      <c r="J80" s="212">
        <v>687</v>
      </c>
    </row>
    <row r="81" spans="2:10" ht="15.75" hidden="1" x14ac:dyDescent="0.25">
      <c r="B81" s="69">
        <v>42186</v>
      </c>
      <c r="C81" s="21">
        <v>35269</v>
      </c>
      <c r="D81" s="14"/>
      <c r="E81" s="14">
        <v>15382</v>
      </c>
      <c r="F81" s="22">
        <v>50651</v>
      </c>
      <c r="G81" s="21">
        <v>206</v>
      </c>
      <c r="H81" s="14"/>
      <c r="I81" s="14">
        <v>415</v>
      </c>
      <c r="J81" s="214">
        <v>621</v>
      </c>
    </row>
    <row r="82" spans="2:10" ht="15.75" hidden="1" x14ac:dyDescent="0.25">
      <c r="B82" s="69">
        <v>42217</v>
      </c>
      <c r="C82" s="21">
        <v>33608</v>
      </c>
      <c r="D82" s="14"/>
      <c r="E82" s="14">
        <v>14765</v>
      </c>
      <c r="F82" s="22">
        <v>48373</v>
      </c>
      <c r="G82" s="21">
        <v>189</v>
      </c>
      <c r="H82" s="14"/>
      <c r="I82" s="14">
        <v>398</v>
      </c>
      <c r="J82" s="214">
        <v>587</v>
      </c>
    </row>
    <row r="83" spans="2:10" ht="15.75" hidden="1" x14ac:dyDescent="0.25">
      <c r="B83" s="69">
        <v>42248</v>
      </c>
      <c r="C83" s="21">
        <v>33333</v>
      </c>
      <c r="D83" s="14"/>
      <c r="E83" s="14">
        <v>14936</v>
      </c>
      <c r="F83" s="22">
        <v>48269</v>
      </c>
      <c r="G83" s="21">
        <v>183</v>
      </c>
      <c r="H83" s="14"/>
      <c r="I83" s="14">
        <v>394</v>
      </c>
      <c r="J83" s="214">
        <v>577</v>
      </c>
    </row>
    <row r="84" spans="2:10" ht="15.75" hidden="1" x14ac:dyDescent="0.25">
      <c r="B84" s="69">
        <v>42278</v>
      </c>
      <c r="C84" s="21">
        <v>32011</v>
      </c>
      <c r="D84" s="14"/>
      <c r="E84" s="14">
        <v>14444</v>
      </c>
      <c r="F84" s="22">
        <v>46455</v>
      </c>
      <c r="G84" s="21">
        <v>167</v>
      </c>
      <c r="H84" s="14"/>
      <c r="I84" s="14">
        <v>405</v>
      </c>
      <c r="J84" s="214">
        <v>572</v>
      </c>
    </row>
    <row r="85" spans="2:10" ht="15.75" hidden="1" x14ac:dyDescent="0.25">
      <c r="B85" s="69">
        <v>42309</v>
      </c>
      <c r="C85" s="21">
        <v>31821</v>
      </c>
      <c r="D85" s="14"/>
      <c r="E85" s="14">
        <v>14212</v>
      </c>
      <c r="F85" s="22">
        <v>46033</v>
      </c>
      <c r="G85" s="21">
        <v>192</v>
      </c>
      <c r="H85" s="14"/>
      <c r="I85" s="14">
        <v>449</v>
      </c>
      <c r="J85" s="214">
        <v>641</v>
      </c>
    </row>
    <row r="86" spans="2:10" ht="15.75" hidden="1" x14ac:dyDescent="0.25">
      <c r="B86" s="69">
        <v>42339</v>
      </c>
      <c r="C86" s="21">
        <v>32921</v>
      </c>
      <c r="D86" s="14"/>
      <c r="E86" s="14">
        <v>14908</v>
      </c>
      <c r="F86" s="22">
        <v>47829</v>
      </c>
      <c r="G86" s="21">
        <v>187</v>
      </c>
      <c r="H86" s="14"/>
      <c r="I86" s="14">
        <v>472</v>
      </c>
      <c r="J86" s="214">
        <v>659</v>
      </c>
    </row>
    <row r="87" spans="2:10" ht="15.75" hidden="1" x14ac:dyDescent="0.25">
      <c r="B87" s="69">
        <v>42370</v>
      </c>
      <c r="C87" s="21">
        <v>34658</v>
      </c>
      <c r="D87" s="14"/>
      <c r="E87" s="14">
        <v>16036</v>
      </c>
      <c r="F87" s="22">
        <v>50694</v>
      </c>
      <c r="G87" s="21">
        <v>205</v>
      </c>
      <c r="H87" s="14"/>
      <c r="I87" s="14">
        <v>506</v>
      </c>
      <c r="J87" s="214">
        <v>711</v>
      </c>
    </row>
    <row r="88" spans="2:10" ht="15.75" hidden="1" x14ac:dyDescent="0.25">
      <c r="B88" s="69">
        <v>42401</v>
      </c>
      <c r="C88" s="21">
        <v>35557</v>
      </c>
      <c r="D88" s="14"/>
      <c r="E88" s="14">
        <v>16728</v>
      </c>
      <c r="F88" s="22">
        <v>52285</v>
      </c>
      <c r="G88" s="21">
        <v>202</v>
      </c>
      <c r="H88" s="14"/>
      <c r="I88" s="14">
        <v>515</v>
      </c>
      <c r="J88" s="214">
        <v>717</v>
      </c>
    </row>
    <row r="89" spans="2:10" ht="15.75" hidden="1" x14ac:dyDescent="0.25">
      <c r="B89" s="69">
        <v>42430</v>
      </c>
      <c r="C89" s="21">
        <v>36075</v>
      </c>
      <c r="D89" s="14"/>
      <c r="E89" s="14">
        <v>17257</v>
      </c>
      <c r="F89" s="22">
        <v>53332</v>
      </c>
      <c r="G89" s="21">
        <v>196</v>
      </c>
      <c r="H89" s="14"/>
      <c r="I89" s="14">
        <v>529</v>
      </c>
      <c r="J89" s="214">
        <v>725</v>
      </c>
    </row>
    <row r="90" spans="2:10" ht="15.75" hidden="1" x14ac:dyDescent="0.25">
      <c r="B90" s="69">
        <v>42461</v>
      </c>
      <c r="C90" s="21">
        <v>37075</v>
      </c>
      <c r="D90" s="14"/>
      <c r="E90" s="14">
        <v>17763</v>
      </c>
      <c r="F90" s="22">
        <v>54838</v>
      </c>
      <c r="G90" s="21">
        <v>212</v>
      </c>
      <c r="H90" s="14"/>
      <c r="I90" s="14">
        <v>519</v>
      </c>
      <c r="J90" s="214">
        <v>731</v>
      </c>
    </row>
    <row r="91" spans="2:10" ht="15.75" hidden="1" x14ac:dyDescent="0.25">
      <c r="B91" s="69">
        <v>42491</v>
      </c>
      <c r="C91" s="21">
        <v>38019</v>
      </c>
      <c r="D91" s="14"/>
      <c r="E91" s="14">
        <v>18204</v>
      </c>
      <c r="F91" s="22">
        <v>56223</v>
      </c>
      <c r="G91" s="21">
        <v>225</v>
      </c>
      <c r="H91" s="14"/>
      <c r="I91" s="14">
        <v>515</v>
      </c>
      <c r="J91" s="214">
        <v>740</v>
      </c>
    </row>
    <row r="92" spans="2:10" ht="15.75" hidden="1" x14ac:dyDescent="0.25">
      <c r="B92" s="69">
        <v>42522</v>
      </c>
      <c r="C92" s="21">
        <v>38938</v>
      </c>
      <c r="D92" s="14"/>
      <c r="E92" s="14">
        <v>18568</v>
      </c>
      <c r="F92" s="22">
        <v>57506</v>
      </c>
      <c r="G92" s="21">
        <v>220</v>
      </c>
      <c r="H92" s="14"/>
      <c r="I92" s="14">
        <v>514</v>
      </c>
      <c r="J92" s="214">
        <v>734</v>
      </c>
    </row>
    <row r="93" spans="2:10" ht="15.75" hidden="1" x14ac:dyDescent="0.25">
      <c r="B93" s="73" t="s">
        <v>90</v>
      </c>
      <c r="C93" s="24">
        <v>34940</v>
      </c>
      <c r="D93" s="25"/>
      <c r="E93" s="25">
        <v>16100</v>
      </c>
      <c r="F93" s="25">
        <v>51041</v>
      </c>
      <c r="G93" s="24">
        <v>199</v>
      </c>
      <c r="H93" s="24" t="e">
        <v>#DIV/0!</v>
      </c>
      <c r="I93" s="25">
        <v>469</v>
      </c>
      <c r="J93" s="212">
        <v>668</v>
      </c>
    </row>
    <row r="94" spans="2:10" ht="15.75" x14ac:dyDescent="0.25">
      <c r="B94" s="69">
        <v>42552</v>
      </c>
      <c r="C94" s="320">
        <v>39962</v>
      </c>
      <c r="D94" s="321">
        <v>0</v>
      </c>
      <c r="E94" s="321">
        <v>18968</v>
      </c>
      <c r="F94" s="322">
        <v>58930</v>
      </c>
      <c r="G94" s="320">
        <v>227</v>
      </c>
      <c r="H94" s="321">
        <v>0</v>
      </c>
      <c r="I94" s="321">
        <v>509</v>
      </c>
      <c r="J94" s="323">
        <v>736</v>
      </c>
    </row>
    <row r="95" spans="2:10" ht="15.75" x14ac:dyDescent="0.25">
      <c r="B95" s="69">
        <v>42583</v>
      </c>
      <c r="C95" s="320">
        <v>41345</v>
      </c>
      <c r="D95" s="321">
        <v>0</v>
      </c>
      <c r="E95" s="321">
        <v>19419</v>
      </c>
      <c r="F95" s="322">
        <v>60764</v>
      </c>
      <c r="G95" s="320">
        <v>200</v>
      </c>
      <c r="H95" s="321">
        <v>0</v>
      </c>
      <c r="I95" s="321">
        <v>497</v>
      </c>
      <c r="J95" s="323">
        <v>697</v>
      </c>
    </row>
    <row r="96" spans="2:10" ht="15.75" x14ac:dyDescent="0.25">
      <c r="B96" s="69">
        <v>42614</v>
      </c>
      <c r="C96" s="320">
        <v>41419</v>
      </c>
      <c r="D96" s="321">
        <v>0</v>
      </c>
      <c r="E96" s="321">
        <v>19945</v>
      </c>
      <c r="F96" s="322">
        <v>61364</v>
      </c>
      <c r="G96" s="320">
        <v>199</v>
      </c>
      <c r="H96" s="321">
        <v>0</v>
      </c>
      <c r="I96" s="321">
        <v>477</v>
      </c>
      <c r="J96" s="323">
        <v>676</v>
      </c>
    </row>
    <row r="97" spans="2:10" ht="15.75" x14ac:dyDescent="0.25">
      <c r="B97" s="69">
        <v>42644</v>
      </c>
      <c r="C97" s="320">
        <v>40987</v>
      </c>
      <c r="D97" s="321">
        <v>0</v>
      </c>
      <c r="E97" s="321">
        <v>19751</v>
      </c>
      <c r="F97" s="322">
        <v>60738</v>
      </c>
      <c r="G97" s="320">
        <v>205</v>
      </c>
      <c r="H97" s="321">
        <v>0</v>
      </c>
      <c r="I97" s="321">
        <v>443</v>
      </c>
      <c r="J97" s="323">
        <v>648</v>
      </c>
    </row>
    <row r="98" spans="2:10" ht="15.75" x14ac:dyDescent="0.25">
      <c r="B98" s="69">
        <v>42675</v>
      </c>
      <c r="C98" s="320">
        <v>40451</v>
      </c>
      <c r="D98" s="321">
        <v>0</v>
      </c>
      <c r="E98" s="321">
        <v>19205</v>
      </c>
      <c r="F98" s="322">
        <v>59656</v>
      </c>
      <c r="G98" s="320">
        <v>202</v>
      </c>
      <c r="H98" s="321">
        <v>0</v>
      </c>
      <c r="I98" s="321">
        <v>464</v>
      </c>
      <c r="J98" s="323">
        <v>666</v>
      </c>
    </row>
    <row r="99" spans="2:10" ht="15.75" x14ac:dyDescent="0.25">
      <c r="B99" s="69">
        <v>42705</v>
      </c>
      <c r="C99" s="320">
        <v>41974</v>
      </c>
      <c r="D99" s="321">
        <v>0</v>
      </c>
      <c r="E99" s="321">
        <v>19860</v>
      </c>
      <c r="F99" s="322">
        <v>61834</v>
      </c>
      <c r="G99" s="320">
        <v>199</v>
      </c>
      <c r="H99" s="321">
        <v>0</v>
      </c>
      <c r="I99" s="321">
        <v>494</v>
      </c>
      <c r="J99" s="323">
        <v>693</v>
      </c>
    </row>
    <row r="100" spans="2:10" ht="15.75" x14ac:dyDescent="0.25">
      <c r="B100" s="69">
        <v>42736</v>
      </c>
      <c r="C100" s="320">
        <v>42653</v>
      </c>
      <c r="D100" s="321">
        <v>0</v>
      </c>
      <c r="E100" s="321">
        <v>20732</v>
      </c>
      <c r="F100" s="322">
        <v>63385</v>
      </c>
      <c r="G100" s="320">
        <v>204</v>
      </c>
      <c r="H100" s="321">
        <v>0</v>
      </c>
      <c r="I100" s="321">
        <v>510</v>
      </c>
      <c r="J100" s="323">
        <v>714</v>
      </c>
    </row>
    <row r="101" spans="2:10" ht="15.75" x14ac:dyDescent="0.25">
      <c r="B101" s="69">
        <v>42767</v>
      </c>
      <c r="C101" s="320">
        <v>43074</v>
      </c>
      <c r="D101" s="321">
        <v>0</v>
      </c>
      <c r="E101" s="321">
        <v>21191</v>
      </c>
      <c r="F101" s="322">
        <v>64265</v>
      </c>
      <c r="G101" s="320">
        <v>208</v>
      </c>
      <c r="H101" s="321">
        <v>0</v>
      </c>
      <c r="I101" s="321">
        <v>498</v>
      </c>
      <c r="J101" s="323">
        <v>706</v>
      </c>
    </row>
    <row r="102" spans="2:10" ht="15.75" x14ac:dyDescent="0.25">
      <c r="B102" s="69">
        <v>42795</v>
      </c>
      <c r="C102" s="320">
        <v>47726</v>
      </c>
      <c r="D102" s="321">
        <v>0</v>
      </c>
      <c r="E102" s="321">
        <v>23839</v>
      </c>
      <c r="F102" s="322">
        <v>71565</v>
      </c>
      <c r="G102" s="320">
        <v>248</v>
      </c>
      <c r="H102" s="321">
        <v>0</v>
      </c>
      <c r="I102" s="321">
        <v>523</v>
      </c>
      <c r="J102" s="323">
        <v>771</v>
      </c>
    </row>
    <row r="103" spans="2:10" ht="15.75" x14ac:dyDescent="0.25">
      <c r="B103" s="69">
        <v>42826</v>
      </c>
      <c r="C103" s="320">
        <v>49020</v>
      </c>
      <c r="D103" s="321">
        <v>0</v>
      </c>
      <c r="E103" s="321">
        <v>24052</v>
      </c>
      <c r="F103" s="322">
        <v>73072</v>
      </c>
      <c r="G103" s="320">
        <v>261</v>
      </c>
      <c r="H103" s="321">
        <v>0</v>
      </c>
      <c r="I103" s="321">
        <v>515</v>
      </c>
      <c r="J103" s="323">
        <v>776</v>
      </c>
    </row>
    <row r="104" spans="2:10" ht="15.75" x14ac:dyDescent="0.25">
      <c r="B104" s="69">
        <v>42856</v>
      </c>
      <c r="C104" s="320">
        <v>49447</v>
      </c>
      <c r="D104" s="321">
        <v>0</v>
      </c>
      <c r="E104" s="321">
        <v>24214</v>
      </c>
      <c r="F104" s="322">
        <v>73661</v>
      </c>
      <c r="G104" s="320">
        <v>276</v>
      </c>
      <c r="H104" s="321">
        <v>0</v>
      </c>
      <c r="I104" s="321">
        <v>502</v>
      </c>
      <c r="J104" s="323">
        <v>778</v>
      </c>
    </row>
    <row r="105" spans="2:10" ht="15.75" x14ac:dyDescent="0.25">
      <c r="B105" s="69">
        <v>42887</v>
      </c>
      <c r="C105" s="320">
        <v>49587</v>
      </c>
      <c r="D105" s="321">
        <v>0</v>
      </c>
      <c r="E105" s="321">
        <v>24293</v>
      </c>
      <c r="F105" s="322">
        <v>73880</v>
      </c>
      <c r="G105" s="320">
        <v>275</v>
      </c>
      <c r="H105" s="321">
        <v>0</v>
      </c>
      <c r="I105" s="321">
        <v>486</v>
      </c>
      <c r="J105" s="323">
        <v>761</v>
      </c>
    </row>
    <row r="106" spans="2:10" ht="15.75" x14ac:dyDescent="0.25">
      <c r="B106" s="73" t="s">
        <v>131</v>
      </c>
      <c r="C106" s="324">
        <v>43970</v>
      </c>
      <c r="D106" s="325">
        <v>0</v>
      </c>
      <c r="E106" s="325">
        <v>21289</v>
      </c>
      <c r="F106" s="325">
        <v>65260</v>
      </c>
      <c r="G106" s="324">
        <v>225</v>
      </c>
      <c r="H106" s="324" t="e">
        <v>#DIV/0!</v>
      </c>
      <c r="I106" s="325">
        <v>493</v>
      </c>
      <c r="J106" s="326">
        <v>719</v>
      </c>
    </row>
    <row r="107" spans="2:10" ht="15.75" x14ac:dyDescent="0.25">
      <c r="B107" s="69">
        <v>42917</v>
      </c>
      <c r="C107" s="320">
        <v>50236</v>
      </c>
      <c r="D107" s="321">
        <v>0</v>
      </c>
      <c r="E107" s="321">
        <v>24236</v>
      </c>
      <c r="F107" s="322">
        <v>74472</v>
      </c>
      <c r="G107" s="320">
        <v>279</v>
      </c>
      <c r="H107" s="321">
        <v>0</v>
      </c>
      <c r="I107" s="321">
        <v>503</v>
      </c>
      <c r="J107" s="323">
        <v>782</v>
      </c>
    </row>
    <row r="108" spans="2:10" ht="15.75" x14ac:dyDescent="0.25">
      <c r="B108" s="69">
        <v>42948</v>
      </c>
      <c r="C108" s="320">
        <v>50635</v>
      </c>
      <c r="D108" s="321">
        <v>0</v>
      </c>
      <c r="E108" s="321">
        <v>24652</v>
      </c>
      <c r="F108" s="322">
        <v>75287</v>
      </c>
      <c r="G108" s="320">
        <v>279</v>
      </c>
      <c r="H108" s="321">
        <v>0</v>
      </c>
      <c r="I108" s="321">
        <v>509</v>
      </c>
      <c r="J108" s="323">
        <v>788</v>
      </c>
    </row>
    <row r="109" spans="2:10" ht="15.75" x14ac:dyDescent="0.25">
      <c r="B109" s="69">
        <v>42979</v>
      </c>
      <c r="C109" s="320">
        <v>49863</v>
      </c>
      <c r="D109" s="321">
        <v>0</v>
      </c>
      <c r="E109" s="321">
        <v>24686</v>
      </c>
      <c r="F109" s="322">
        <v>74549</v>
      </c>
      <c r="G109" s="320">
        <v>273</v>
      </c>
      <c r="H109" s="321">
        <v>0</v>
      </c>
      <c r="I109" s="321">
        <v>512</v>
      </c>
      <c r="J109" s="323">
        <v>785</v>
      </c>
    </row>
    <row r="110" spans="2:10" ht="15.75" x14ac:dyDescent="0.25">
      <c r="B110" s="69">
        <v>43009</v>
      </c>
      <c r="C110" s="320">
        <v>49855</v>
      </c>
      <c r="D110" s="321">
        <v>0</v>
      </c>
      <c r="E110" s="321">
        <v>25018</v>
      </c>
      <c r="F110" s="322">
        <v>74873</v>
      </c>
      <c r="G110" s="320">
        <v>275</v>
      </c>
      <c r="H110" s="321">
        <v>0</v>
      </c>
      <c r="I110" s="321">
        <v>523</v>
      </c>
      <c r="J110" s="323">
        <v>798</v>
      </c>
    </row>
    <row r="111" spans="2:10" ht="15.75" x14ac:dyDescent="0.25">
      <c r="B111" s="69">
        <v>43040</v>
      </c>
      <c r="C111" s="320">
        <v>50032</v>
      </c>
      <c r="D111" s="321">
        <v>0</v>
      </c>
      <c r="E111" s="321">
        <v>25301</v>
      </c>
      <c r="F111" s="322">
        <v>75333</v>
      </c>
      <c r="G111" s="320">
        <v>277</v>
      </c>
      <c r="H111" s="321">
        <v>0</v>
      </c>
      <c r="I111" s="321">
        <v>565</v>
      </c>
      <c r="J111" s="323">
        <v>842</v>
      </c>
    </row>
    <row r="112" spans="2:10" ht="15.75" x14ac:dyDescent="0.25">
      <c r="B112" s="69">
        <v>43070</v>
      </c>
      <c r="C112" s="320">
        <v>50276</v>
      </c>
      <c r="D112" s="321">
        <v>0</v>
      </c>
      <c r="E112" s="321">
        <v>24999</v>
      </c>
      <c r="F112" s="322">
        <v>75275</v>
      </c>
      <c r="G112" s="320">
        <v>294</v>
      </c>
      <c r="H112" s="321">
        <v>0</v>
      </c>
      <c r="I112" s="321">
        <v>568</v>
      </c>
      <c r="J112" s="323">
        <v>862</v>
      </c>
    </row>
    <row r="113" spans="2:10" ht="15.75" x14ac:dyDescent="0.25">
      <c r="B113" s="69">
        <v>43101</v>
      </c>
      <c r="C113" s="320">
        <v>50891</v>
      </c>
      <c r="D113" s="321">
        <v>0</v>
      </c>
      <c r="E113" s="321">
        <v>25260</v>
      </c>
      <c r="F113" s="322">
        <v>76151</v>
      </c>
      <c r="G113" s="320">
        <v>294</v>
      </c>
      <c r="H113" s="321">
        <v>0</v>
      </c>
      <c r="I113" s="321">
        <v>575</v>
      </c>
      <c r="J113" s="323">
        <v>869</v>
      </c>
    </row>
    <row r="114" spans="2:10" ht="15.75" x14ac:dyDescent="0.25">
      <c r="B114" s="69">
        <v>43132</v>
      </c>
      <c r="C114" s="320">
        <v>54854</v>
      </c>
      <c r="D114" s="321">
        <v>0</v>
      </c>
      <c r="E114" s="321">
        <v>27049</v>
      </c>
      <c r="F114" s="322">
        <v>81903</v>
      </c>
      <c r="G114" s="320">
        <v>302</v>
      </c>
      <c r="H114" s="321">
        <v>0</v>
      </c>
      <c r="I114" s="321">
        <v>564</v>
      </c>
      <c r="J114" s="323">
        <v>866</v>
      </c>
    </row>
    <row r="115" spans="2:10" ht="15.75" x14ac:dyDescent="0.25">
      <c r="B115" s="69">
        <v>43160</v>
      </c>
      <c r="C115" s="320">
        <v>56287</v>
      </c>
      <c r="D115" s="321">
        <v>0</v>
      </c>
      <c r="E115" s="321">
        <v>27694</v>
      </c>
      <c r="F115" s="322">
        <v>83981</v>
      </c>
      <c r="G115" s="320">
        <v>311</v>
      </c>
      <c r="H115" s="321">
        <v>0</v>
      </c>
      <c r="I115" s="321">
        <v>554</v>
      </c>
      <c r="J115" s="323">
        <v>865</v>
      </c>
    </row>
    <row r="116" spans="2:10" ht="15.75" x14ac:dyDescent="0.25">
      <c r="B116" s="69">
        <v>43191</v>
      </c>
      <c r="C116" s="320">
        <v>60590</v>
      </c>
      <c r="D116" s="321">
        <v>0</v>
      </c>
      <c r="E116" s="321">
        <v>29115</v>
      </c>
      <c r="F116" s="322">
        <v>89705</v>
      </c>
      <c r="G116" s="320">
        <v>325</v>
      </c>
      <c r="H116" s="321">
        <v>0</v>
      </c>
      <c r="I116" s="321">
        <v>534</v>
      </c>
      <c r="J116" s="323">
        <v>859</v>
      </c>
    </row>
    <row r="117" spans="2:10" ht="15.75" x14ac:dyDescent="0.25">
      <c r="B117" s="69">
        <v>43221</v>
      </c>
      <c r="C117" s="320">
        <v>61037</v>
      </c>
      <c r="D117" s="321">
        <v>0</v>
      </c>
      <c r="E117" s="321">
        <v>29160</v>
      </c>
      <c r="F117" s="322">
        <v>90197</v>
      </c>
      <c r="G117" s="320">
        <v>310</v>
      </c>
      <c r="H117" s="321">
        <v>0</v>
      </c>
      <c r="I117" s="321">
        <v>533</v>
      </c>
      <c r="J117" s="323">
        <v>843</v>
      </c>
    </row>
    <row r="118" spans="2:10" ht="15.75" x14ac:dyDescent="0.25">
      <c r="B118" s="69">
        <v>43252</v>
      </c>
      <c r="C118" s="320">
        <v>54475</v>
      </c>
      <c r="D118" s="321">
        <v>0</v>
      </c>
      <c r="E118" s="321">
        <v>27300</v>
      </c>
      <c r="F118" s="322">
        <v>81775</v>
      </c>
      <c r="G118" s="320">
        <v>306</v>
      </c>
      <c r="H118" s="321">
        <v>0</v>
      </c>
      <c r="I118" s="321">
        <v>507</v>
      </c>
      <c r="J118" s="323">
        <v>813</v>
      </c>
    </row>
    <row r="119" spans="2:10" ht="15.75" x14ac:dyDescent="0.25">
      <c r="B119" s="73" t="s">
        <v>132</v>
      </c>
      <c r="C119" s="324">
        <v>53253</v>
      </c>
      <c r="D119" s="325">
        <v>0</v>
      </c>
      <c r="E119" s="325">
        <v>26206</v>
      </c>
      <c r="F119" s="325">
        <v>79458</v>
      </c>
      <c r="G119" s="324">
        <v>294</v>
      </c>
      <c r="H119" s="324" t="e">
        <v>#DIV/0!</v>
      </c>
      <c r="I119" s="325">
        <v>537</v>
      </c>
      <c r="J119" s="326">
        <v>831</v>
      </c>
    </row>
    <row r="120" spans="2:10" ht="15.75" x14ac:dyDescent="0.25">
      <c r="B120" s="69">
        <v>43282</v>
      </c>
      <c r="C120" s="320">
        <v>56021</v>
      </c>
      <c r="D120" s="321">
        <v>0</v>
      </c>
      <c r="E120" s="321">
        <v>26301</v>
      </c>
      <c r="F120" s="322">
        <v>82322</v>
      </c>
      <c r="G120" s="320">
        <v>349</v>
      </c>
      <c r="H120" s="321">
        <v>0</v>
      </c>
      <c r="I120" s="321">
        <v>509</v>
      </c>
      <c r="J120" s="323">
        <v>858</v>
      </c>
    </row>
    <row r="121" spans="2:10" ht="15.75" x14ac:dyDescent="0.25">
      <c r="B121" s="69">
        <v>43313</v>
      </c>
      <c r="C121" s="320">
        <v>55401</v>
      </c>
      <c r="D121" s="321">
        <v>0</v>
      </c>
      <c r="E121" s="321">
        <v>25854</v>
      </c>
      <c r="F121" s="322">
        <v>81255</v>
      </c>
      <c r="G121" s="320">
        <v>369</v>
      </c>
      <c r="H121" s="321">
        <v>0</v>
      </c>
      <c r="I121" s="321">
        <v>552</v>
      </c>
      <c r="J121" s="323">
        <v>921</v>
      </c>
    </row>
    <row r="122" spans="2:10" ht="15.75" x14ac:dyDescent="0.25">
      <c r="B122" s="69">
        <v>43344</v>
      </c>
      <c r="C122" s="320">
        <v>54388</v>
      </c>
      <c r="D122" s="321">
        <v>0</v>
      </c>
      <c r="E122" s="321">
        <v>25249</v>
      </c>
      <c r="F122" s="322">
        <v>79637</v>
      </c>
      <c r="G122" s="320">
        <v>351</v>
      </c>
      <c r="H122" s="321">
        <v>0</v>
      </c>
      <c r="I122" s="321">
        <v>560</v>
      </c>
      <c r="J122" s="323">
        <v>911</v>
      </c>
    </row>
    <row r="123" spans="2:10" ht="15.75" x14ac:dyDescent="0.25">
      <c r="B123" s="69">
        <v>43374</v>
      </c>
      <c r="C123" s="320">
        <v>53528</v>
      </c>
      <c r="D123" s="321">
        <v>0</v>
      </c>
      <c r="E123" s="321">
        <v>26116</v>
      </c>
      <c r="F123" s="322">
        <v>79644</v>
      </c>
      <c r="G123" s="320">
        <v>263</v>
      </c>
      <c r="H123" s="321">
        <v>0</v>
      </c>
      <c r="I123" s="321">
        <v>534</v>
      </c>
      <c r="J123" s="323">
        <v>797</v>
      </c>
    </row>
    <row r="124" spans="2:10" ht="15.75" x14ac:dyDescent="0.25">
      <c r="B124" s="69">
        <v>43405</v>
      </c>
      <c r="C124" s="320">
        <v>54613</v>
      </c>
      <c r="D124" s="321">
        <v>0</v>
      </c>
      <c r="E124" s="321">
        <v>27269</v>
      </c>
      <c r="F124" s="322">
        <v>81882</v>
      </c>
      <c r="G124" s="320">
        <v>277</v>
      </c>
      <c r="H124" s="321">
        <v>0</v>
      </c>
      <c r="I124" s="321">
        <v>574</v>
      </c>
      <c r="J124" s="323">
        <v>851</v>
      </c>
    </row>
    <row r="125" spans="2:10" ht="15.75" x14ac:dyDescent="0.25">
      <c r="B125" s="69">
        <v>43435</v>
      </c>
      <c r="C125" s="320">
        <v>52204</v>
      </c>
      <c r="D125" s="321">
        <v>0</v>
      </c>
      <c r="E125" s="321">
        <v>27094</v>
      </c>
      <c r="F125" s="322">
        <v>79298</v>
      </c>
      <c r="G125" s="320">
        <v>295</v>
      </c>
      <c r="H125" s="321">
        <v>0</v>
      </c>
      <c r="I125" s="321">
        <v>580</v>
      </c>
      <c r="J125" s="323">
        <v>875</v>
      </c>
    </row>
    <row r="126" spans="2:10" ht="15.75" x14ac:dyDescent="0.25">
      <c r="B126" s="69">
        <v>43466</v>
      </c>
      <c r="C126" s="320">
        <v>51644</v>
      </c>
      <c r="D126" s="321">
        <v>0</v>
      </c>
      <c r="E126" s="321">
        <v>27763</v>
      </c>
      <c r="F126" s="322">
        <v>79407</v>
      </c>
      <c r="G126" s="320">
        <v>341</v>
      </c>
      <c r="H126" s="321">
        <v>0</v>
      </c>
      <c r="I126" s="321">
        <v>606</v>
      </c>
      <c r="J126" s="323">
        <v>947</v>
      </c>
    </row>
    <row r="127" spans="2:10" ht="15.75" x14ac:dyDescent="0.25">
      <c r="B127" s="69">
        <v>43497</v>
      </c>
      <c r="C127" s="320">
        <v>51991</v>
      </c>
      <c r="D127" s="321">
        <v>0</v>
      </c>
      <c r="E127" s="321">
        <v>28465</v>
      </c>
      <c r="F127" s="322">
        <v>80456</v>
      </c>
      <c r="G127" s="320">
        <v>344</v>
      </c>
      <c r="H127" s="321">
        <v>0</v>
      </c>
      <c r="I127" s="321">
        <v>620</v>
      </c>
      <c r="J127" s="323">
        <v>964</v>
      </c>
    </row>
    <row r="128" spans="2:10" ht="15.75" x14ac:dyDescent="0.25">
      <c r="B128" s="69">
        <v>43525</v>
      </c>
      <c r="C128" s="320">
        <v>52857</v>
      </c>
      <c r="D128" s="321">
        <v>0</v>
      </c>
      <c r="E128" s="321">
        <v>28118</v>
      </c>
      <c r="F128" s="322">
        <v>80975</v>
      </c>
      <c r="G128" s="320">
        <v>398</v>
      </c>
      <c r="H128" s="321">
        <v>0</v>
      </c>
      <c r="I128" s="321">
        <v>623</v>
      </c>
      <c r="J128" s="323">
        <v>1021</v>
      </c>
    </row>
    <row r="129" spans="2:10" ht="15.75" x14ac:dyDescent="0.25">
      <c r="B129" s="69">
        <v>43556</v>
      </c>
      <c r="C129" s="320">
        <v>55395</v>
      </c>
      <c r="D129" s="321">
        <v>0</v>
      </c>
      <c r="E129" s="321">
        <v>27227</v>
      </c>
      <c r="F129" s="322">
        <v>82622</v>
      </c>
      <c r="G129" s="320">
        <v>455</v>
      </c>
      <c r="H129" s="321">
        <v>0</v>
      </c>
      <c r="I129" s="321">
        <v>582</v>
      </c>
      <c r="J129" s="323">
        <v>1037</v>
      </c>
    </row>
    <row r="130" spans="2:10" ht="15.75" x14ac:dyDescent="0.25">
      <c r="B130" s="69">
        <v>43586</v>
      </c>
      <c r="C130" s="320">
        <v>54542</v>
      </c>
      <c r="D130" s="321">
        <v>0</v>
      </c>
      <c r="E130" s="321">
        <v>27214</v>
      </c>
      <c r="F130" s="322">
        <v>81756</v>
      </c>
      <c r="G130" s="320">
        <v>475</v>
      </c>
      <c r="H130" s="321">
        <v>0</v>
      </c>
      <c r="I130" s="321">
        <v>578</v>
      </c>
      <c r="J130" s="323">
        <v>1053</v>
      </c>
    </row>
    <row r="131" spans="2:10" ht="15.75" x14ac:dyDescent="0.25">
      <c r="B131" s="69">
        <v>43617</v>
      </c>
      <c r="C131" s="320">
        <v>52436</v>
      </c>
      <c r="D131" s="321">
        <v>0</v>
      </c>
      <c r="E131" s="321">
        <v>26823</v>
      </c>
      <c r="F131" s="322">
        <v>79259</v>
      </c>
      <c r="G131" s="320">
        <v>462</v>
      </c>
      <c r="H131" s="321">
        <v>0</v>
      </c>
      <c r="I131" s="321">
        <v>531</v>
      </c>
      <c r="J131" s="323">
        <v>993</v>
      </c>
    </row>
    <row r="132" spans="2:10" ht="15.75" x14ac:dyDescent="0.25">
      <c r="B132" s="73" t="s">
        <v>133</v>
      </c>
      <c r="C132" s="353">
        <v>53752</v>
      </c>
      <c r="D132" s="354">
        <v>0</v>
      </c>
      <c r="E132" s="354">
        <v>26958</v>
      </c>
      <c r="F132" s="355">
        <v>80709</v>
      </c>
      <c r="G132" s="353">
        <v>365</v>
      </c>
      <c r="H132" s="354" t="e">
        <v>#DIV/0!</v>
      </c>
      <c r="I132" s="354">
        <v>571</v>
      </c>
      <c r="J132" s="356">
        <v>936</v>
      </c>
    </row>
    <row r="133" spans="2:10" ht="15.75" x14ac:dyDescent="0.25">
      <c r="B133" s="69">
        <v>43647</v>
      </c>
      <c r="C133" s="320">
        <v>51765</v>
      </c>
      <c r="D133" s="321">
        <v>0</v>
      </c>
      <c r="E133" s="321">
        <v>27516</v>
      </c>
      <c r="F133" s="322">
        <v>79281</v>
      </c>
      <c r="G133" s="320">
        <v>429</v>
      </c>
      <c r="H133" s="321">
        <v>0</v>
      </c>
      <c r="I133" s="321">
        <v>537</v>
      </c>
      <c r="J133" s="323">
        <v>966</v>
      </c>
    </row>
    <row r="134" spans="2:10" ht="15.75" x14ac:dyDescent="0.25">
      <c r="B134" s="69">
        <v>43678</v>
      </c>
      <c r="C134" s="320">
        <v>51007</v>
      </c>
      <c r="D134" s="321">
        <v>0</v>
      </c>
      <c r="E134" s="321">
        <v>27411</v>
      </c>
      <c r="F134" s="322">
        <v>78418</v>
      </c>
      <c r="G134" s="320">
        <v>394</v>
      </c>
      <c r="H134" s="321">
        <v>0</v>
      </c>
      <c r="I134" s="321">
        <v>561</v>
      </c>
      <c r="J134" s="323">
        <v>955</v>
      </c>
    </row>
    <row r="135" spans="2:10" ht="15.75" x14ac:dyDescent="0.25">
      <c r="B135" s="69">
        <v>43709</v>
      </c>
      <c r="C135" s="320">
        <v>50774</v>
      </c>
      <c r="D135" s="321">
        <v>0</v>
      </c>
      <c r="E135" s="321">
        <v>26478</v>
      </c>
      <c r="F135" s="322">
        <v>77252</v>
      </c>
      <c r="G135" s="320">
        <v>354</v>
      </c>
      <c r="H135" s="321">
        <v>0</v>
      </c>
      <c r="I135" s="321">
        <v>537</v>
      </c>
      <c r="J135" s="323">
        <v>891</v>
      </c>
    </row>
    <row r="136" spans="2:10" ht="15.75" x14ac:dyDescent="0.25">
      <c r="B136" s="69">
        <v>43739</v>
      </c>
      <c r="C136" s="320">
        <v>50192</v>
      </c>
      <c r="D136" s="321">
        <v>0</v>
      </c>
      <c r="E136" s="321">
        <v>26373</v>
      </c>
      <c r="F136" s="322">
        <v>76565</v>
      </c>
      <c r="G136" s="320">
        <v>339</v>
      </c>
      <c r="H136" s="321">
        <v>0</v>
      </c>
      <c r="I136" s="321">
        <v>536</v>
      </c>
      <c r="J136" s="323">
        <v>875</v>
      </c>
    </row>
    <row r="137" spans="2:10" ht="15.75" x14ac:dyDescent="0.25">
      <c r="B137" s="69">
        <v>43770</v>
      </c>
      <c r="C137" s="320">
        <v>49242</v>
      </c>
      <c r="D137" s="321">
        <v>0</v>
      </c>
      <c r="E137" s="321">
        <v>26170</v>
      </c>
      <c r="F137" s="322">
        <v>75412</v>
      </c>
      <c r="G137" s="320">
        <v>319</v>
      </c>
      <c r="H137" s="321">
        <v>0</v>
      </c>
      <c r="I137" s="321">
        <v>543</v>
      </c>
      <c r="J137" s="323">
        <v>862</v>
      </c>
    </row>
    <row r="138" spans="2:10" ht="15.75" x14ac:dyDescent="0.25">
      <c r="B138" s="69">
        <v>43800</v>
      </c>
      <c r="C138" s="320">
        <v>48657</v>
      </c>
      <c r="D138" s="321">
        <v>0</v>
      </c>
      <c r="E138" s="321">
        <v>25793</v>
      </c>
      <c r="F138" s="322">
        <v>74450</v>
      </c>
      <c r="G138" s="320">
        <v>294</v>
      </c>
      <c r="H138" s="321">
        <v>0</v>
      </c>
      <c r="I138" s="321">
        <v>533</v>
      </c>
      <c r="J138" s="323">
        <v>827</v>
      </c>
    </row>
    <row r="139" spans="2:10" ht="15.75" x14ac:dyDescent="0.25">
      <c r="B139" s="69">
        <v>43831</v>
      </c>
      <c r="C139" s="320">
        <v>49553</v>
      </c>
      <c r="D139" s="321">
        <v>0</v>
      </c>
      <c r="E139" s="321">
        <v>26447</v>
      </c>
      <c r="F139" s="322">
        <v>76000</v>
      </c>
      <c r="G139" s="320">
        <v>301</v>
      </c>
      <c r="H139" s="321">
        <v>0</v>
      </c>
      <c r="I139" s="321">
        <v>554</v>
      </c>
      <c r="J139" s="323">
        <v>855</v>
      </c>
    </row>
    <row r="140" spans="2:10" ht="15.75" x14ac:dyDescent="0.25">
      <c r="B140" s="69">
        <v>43862</v>
      </c>
      <c r="C140" s="320">
        <v>48577</v>
      </c>
      <c r="D140" s="321">
        <v>0</v>
      </c>
      <c r="E140" s="321">
        <v>26731</v>
      </c>
      <c r="F140" s="322">
        <v>75308</v>
      </c>
      <c r="G140" s="320">
        <v>282</v>
      </c>
      <c r="H140" s="321">
        <v>0</v>
      </c>
      <c r="I140" s="321">
        <v>562</v>
      </c>
      <c r="J140" s="323">
        <v>844</v>
      </c>
    </row>
    <row r="141" spans="2:10" ht="15.75" x14ac:dyDescent="0.25">
      <c r="B141" s="69">
        <v>43891</v>
      </c>
      <c r="C141" s="320">
        <v>48077</v>
      </c>
      <c r="D141" s="321">
        <v>0</v>
      </c>
      <c r="E141" s="321">
        <v>27431</v>
      </c>
      <c r="F141" s="322">
        <v>75508</v>
      </c>
      <c r="G141" s="320">
        <v>331</v>
      </c>
      <c r="H141" s="321">
        <v>0</v>
      </c>
      <c r="I141" s="321">
        <v>566</v>
      </c>
      <c r="J141" s="323">
        <v>897</v>
      </c>
    </row>
    <row r="142" spans="2:10" ht="15.75" x14ac:dyDescent="0.25">
      <c r="B142" s="69">
        <v>43922</v>
      </c>
      <c r="C142" s="320">
        <v>51230</v>
      </c>
      <c r="D142" s="321">
        <v>0</v>
      </c>
      <c r="E142" s="321">
        <v>27800</v>
      </c>
      <c r="F142" s="322">
        <v>79030</v>
      </c>
      <c r="G142" s="320">
        <v>453</v>
      </c>
      <c r="H142" s="321">
        <v>0</v>
      </c>
      <c r="I142" s="321">
        <v>545</v>
      </c>
      <c r="J142" s="323">
        <v>998</v>
      </c>
    </row>
    <row r="143" spans="2:10" ht="15.75" x14ac:dyDescent="0.25">
      <c r="B143" s="69">
        <v>43952</v>
      </c>
      <c r="C143" s="320">
        <v>49125</v>
      </c>
      <c r="D143" s="321">
        <v>0</v>
      </c>
      <c r="E143" s="321">
        <v>27110</v>
      </c>
      <c r="F143" s="322">
        <v>76235</v>
      </c>
      <c r="G143" s="320">
        <v>456</v>
      </c>
      <c r="H143" s="321">
        <v>0</v>
      </c>
      <c r="I143" s="321">
        <v>542</v>
      </c>
      <c r="J143" s="323">
        <v>998</v>
      </c>
    </row>
    <row r="144" spans="2:10" ht="15.75" x14ac:dyDescent="0.25">
      <c r="B144" s="69">
        <v>43983</v>
      </c>
      <c r="C144" s="320">
        <v>48337</v>
      </c>
      <c r="D144" s="321">
        <v>0</v>
      </c>
      <c r="E144" s="321">
        <v>26958</v>
      </c>
      <c r="F144" s="322">
        <v>75295</v>
      </c>
      <c r="G144" s="320">
        <v>387</v>
      </c>
      <c r="H144" s="321">
        <v>0</v>
      </c>
      <c r="I144" s="321">
        <v>495</v>
      </c>
      <c r="J144" s="323">
        <v>882</v>
      </c>
    </row>
    <row r="145" spans="2:10" ht="15.75" x14ac:dyDescent="0.25">
      <c r="B145" s="73" t="s">
        <v>353</v>
      </c>
      <c r="C145" s="324">
        <v>49711</v>
      </c>
      <c r="D145" s="325">
        <v>0</v>
      </c>
      <c r="E145" s="325">
        <v>26852</v>
      </c>
      <c r="F145" s="325">
        <v>76563</v>
      </c>
      <c r="G145" s="324">
        <v>362</v>
      </c>
      <c r="H145" s="324">
        <v>0</v>
      </c>
      <c r="I145" s="325">
        <v>543</v>
      </c>
      <c r="J145" s="326">
        <v>904</v>
      </c>
    </row>
    <row r="146" spans="2:10" ht="15.75" x14ac:dyDescent="0.25">
      <c r="B146" s="69">
        <v>44013</v>
      </c>
      <c r="C146" s="320">
        <v>46898</v>
      </c>
      <c r="D146" s="321">
        <v>0</v>
      </c>
      <c r="E146" s="321">
        <v>27442</v>
      </c>
      <c r="F146" s="322">
        <v>74340</v>
      </c>
      <c r="G146" s="320">
        <v>347</v>
      </c>
      <c r="H146" s="321">
        <v>0</v>
      </c>
      <c r="I146" s="321">
        <v>482</v>
      </c>
      <c r="J146" s="323">
        <v>829</v>
      </c>
    </row>
    <row r="147" spans="2:10" ht="15.75" x14ac:dyDescent="0.25">
      <c r="B147" s="69">
        <v>44044</v>
      </c>
      <c r="C147" s="320">
        <v>45162</v>
      </c>
      <c r="D147" s="321">
        <v>0</v>
      </c>
      <c r="E147" s="321">
        <v>27377</v>
      </c>
      <c r="F147" s="322">
        <v>72539</v>
      </c>
      <c r="G147" s="320">
        <v>331</v>
      </c>
      <c r="H147" s="321">
        <v>0</v>
      </c>
      <c r="I147" s="321">
        <v>474</v>
      </c>
      <c r="J147" s="323">
        <v>805</v>
      </c>
    </row>
    <row r="148" spans="2:10" ht="15.75" x14ac:dyDescent="0.25">
      <c r="B148" s="69">
        <v>44075</v>
      </c>
      <c r="C148" s="320">
        <v>43435</v>
      </c>
      <c r="D148" s="321">
        <v>0</v>
      </c>
      <c r="E148" s="321">
        <v>26952</v>
      </c>
      <c r="F148" s="322">
        <v>70387</v>
      </c>
      <c r="G148" s="320">
        <v>320</v>
      </c>
      <c r="H148" s="321">
        <v>0</v>
      </c>
      <c r="I148" s="321">
        <v>467</v>
      </c>
      <c r="J148" s="323">
        <v>787</v>
      </c>
    </row>
    <row r="149" spans="2:10" ht="15.75" x14ac:dyDescent="0.25">
      <c r="B149" s="69">
        <v>44105</v>
      </c>
      <c r="C149" s="320">
        <v>42155</v>
      </c>
      <c r="D149" s="321">
        <v>0</v>
      </c>
      <c r="E149" s="321">
        <v>26737</v>
      </c>
      <c r="F149" s="322">
        <v>68892</v>
      </c>
      <c r="G149" s="320">
        <v>431</v>
      </c>
      <c r="H149" s="321">
        <v>0</v>
      </c>
      <c r="I149" s="321">
        <v>662</v>
      </c>
      <c r="J149" s="323">
        <v>1093</v>
      </c>
    </row>
    <row r="150" spans="2:10" ht="15.75" x14ac:dyDescent="0.25">
      <c r="B150" s="69">
        <v>44136</v>
      </c>
      <c r="C150" s="320">
        <v>40312</v>
      </c>
      <c r="D150" s="321">
        <v>0</v>
      </c>
      <c r="E150" s="321">
        <v>26878</v>
      </c>
      <c r="F150" s="322">
        <v>67190</v>
      </c>
      <c r="G150" s="320">
        <v>370</v>
      </c>
      <c r="H150" s="321">
        <v>0</v>
      </c>
      <c r="I150" s="321">
        <v>629</v>
      </c>
      <c r="J150" s="323">
        <v>999</v>
      </c>
    </row>
    <row r="151" spans="2:10" ht="15.75" x14ac:dyDescent="0.25">
      <c r="B151" s="69">
        <v>44166</v>
      </c>
      <c r="C151" s="320">
        <v>38469</v>
      </c>
      <c r="D151" s="321">
        <v>0</v>
      </c>
      <c r="E151" s="321">
        <v>26670</v>
      </c>
      <c r="F151" s="322">
        <v>65139</v>
      </c>
      <c r="G151" s="320">
        <v>249</v>
      </c>
      <c r="H151" s="321">
        <v>0</v>
      </c>
      <c r="I151" s="321">
        <v>472</v>
      </c>
      <c r="J151" s="323">
        <v>721</v>
      </c>
    </row>
    <row r="152" spans="2:10" ht="15.75" x14ac:dyDescent="0.25">
      <c r="B152" s="69">
        <v>44197</v>
      </c>
      <c r="C152" s="320">
        <v>36614</v>
      </c>
      <c r="D152" s="321">
        <v>0</v>
      </c>
      <c r="E152" s="321">
        <v>27185</v>
      </c>
      <c r="F152" s="322">
        <v>63799</v>
      </c>
      <c r="G152" s="320">
        <v>247</v>
      </c>
      <c r="H152" s="321">
        <v>0</v>
      </c>
      <c r="I152" s="321">
        <v>459</v>
      </c>
      <c r="J152" s="323">
        <v>706</v>
      </c>
    </row>
    <row r="153" spans="2:10" ht="15.75" x14ac:dyDescent="0.25">
      <c r="B153" s="69">
        <v>44228</v>
      </c>
      <c r="C153" s="320">
        <v>35502</v>
      </c>
      <c r="D153" s="321">
        <v>0</v>
      </c>
      <c r="E153" s="321">
        <v>27278</v>
      </c>
      <c r="F153" s="322">
        <v>62780</v>
      </c>
      <c r="G153" s="320">
        <v>232</v>
      </c>
      <c r="H153" s="321">
        <v>0</v>
      </c>
      <c r="I153" s="321">
        <v>456</v>
      </c>
      <c r="J153" s="323">
        <v>688</v>
      </c>
    </row>
    <row r="154" spans="2:10" ht="15.75" x14ac:dyDescent="0.25">
      <c r="B154" s="69">
        <v>44256</v>
      </c>
      <c r="C154" s="320">
        <v>34455</v>
      </c>
      <c r="D154" s="321">
        <v>0</v>
      </c>
      <c r="E154" s="321">
        <v>27093</v>
      </c>
      <c r="F154" s="322">
        <v>61548</v>
      </c>
      <c r="G154" s="320">
        <v>236</v>
      </c>
      <c r="H154" s="321">
        <v>0</v>
      </c>
      <c r="I154" s="321">
        <v>446</v>
      </c>
      <c r="J154" s="323">
        <v>682</v>
      </c>
    </row>
    <row r="155" spans="2:10" ht="15.75" x14ac:dyDescent="0.25">
      <c r="B155" s="69">
        <v>44287</v>
      </c>
      <c r="C155" s="320">
        <v>33027</v>
      </c>
      <c r="D155" s="321">
        <v>0</v>
      </c>
      <c r="E155" s="321">
        <v>27374</v>
      </c>
      <c r="F155" s="322">
        <v>60401</v>
      </c>
      <c r="G155" s="320">
        <v>242</v>
      </c>
      <c r="H155" s="321">
        <v>0</v>
      </c>
      <c r="I155" s="321">
        <v>408</v>
      </c>
      <c r="J155" s="323">
        <v>650</v>
      </c>
    </row>
    <row r="156" spans="2:10" ht="15.75" x14ac:dyDescent="0.25">
      <c r="B156" s="69">
        <v>44317</v>
      </c>
      <c r="C156" s="320">
        <v>31351</v>
      </c>
      <c r="D156" s="321">
        <v>0</v>
      </c>
      <c r="E156" s="321">
        <v>28175</v>
      </c>
      <c r="F156" s="322">
        <v>59526</v>
      </c>
      <c r="G156" s="320">
        <v>222</v>
      </c>
      <c r="H156" s="321">
        <v>0</v>
      </c>
      <c r="I156" s="321">
        <v>401</v>
      </c>
      <c r="J156" s="323">
        <v>623</v>
      </c>
    </row>
    <row r="157" spans="2:10" ht="15.75" x14ac:dyDescent="0.25">
      <c r="B157" s="69">
        <v>44348</v>
      </c>
      <c r="C157" s="320">
        <v>30924</v>
      </c>
      <c r="D157" s="321">
        <v>0</v>
      </c>
      <c r="E157" s="321">
        <v>27575</v>
      </c>
      <c r="F157" s="322">
        <v>58499</v>
      </c>
      <c r="G157" s="320">
        <v>213</v>
      </c>
      <c r="H157" s="321">
        <v>0</v>
      </c>
      <c r="I157" s="321">
        <v>387</v>
      </c>
      <c r="J157" s="323">
        <v>600</v>
      </c>
    </row>
    <row r="158" spans="2:10" ht="15.75" x14ac:dyDescent="0.25">
      <c r="B158" s="73" t="s">
        <v>171</v>
      </c>
      <c r="C158" s="24">
        <f>ROUND(AVERAGE(C146:C157),0)</f>
        <v>38192</v>
      </c>
      <c r="D158" s="25"/>
      <c r="E158" s="25">
        <f t="shared" ref="E158:J158" si="0">ROUND(AVERAGE(E146:E157),0)</f>
        <v>27228</v>
      </c>
      <c r="F158" s="25">
        <f t="shared" si="0"/>
        <v>65420</v>
      </c>
      <c r="G158" s="24">
        <f t="shared" si="0"/>
        <v>287</v>
      </c>
      <c r="H158" s="24">
        <f t="shared" si="0"/>
        <v>0</v>
      </c>
      <c r="I158" s="25">
        <f t="shared" si="0"/>
        <v>479</v>
      </c>
      <c r="J158" s="212">
        <f t="shared" si="0"/>
        <v>765</v>
      </c>
    </row>
    <row r="159" spans="2:10" ht="15.75" x14ac:dyDescent="0.25">
      <c r="B159" s="69">
        <v>44378</v>
      </c>
      <c r="C159" s="481">
        <v>30730</v>
      </c>
      <c r="D159" s="482"/>
      <c r="E159" s="482">
        <v>26742</v>
      </c>
      <c r="F159" s="1">
        <f t="shared" ref="F159:F164" si="1">SUM(C159:E159)</f>
        <v>57472</v>
      </c>
      <c r="G159" s="481">
        <v>193</v>
      </c>
      <c r="H159" s="482"/>
      <c r="I159" s="482">
        <v>372</v>
      </c>
      <c r="J159" s="114">
        <f t="shared" ref="J159:J164" si="2">SUM(G159:I159)</f>
        <v>565</v>
      </c>
    </row>
    <row r="160" spans="2:10" ht="15.75" x14ac:dyDescent="0.25">
      <c r="B160" s="69">
        <v>44409</v>
      </c>
      <c r="C160" s="481">
        <v>30149</v>
      </c>
      <c r="D160" s="482"/>
      <c r="E160" s="482">
        <v>26336</v>
      </c>
      <c r="F160" s="1">
        <f t="shared" si="1"/>
        <v>56485</v>
      </c>
      <c r="G160" s="481">
        <v>184</v>
      </c>
      <c r="H160" s="482"/>
      <c r="I160" s="482">
        <v>373</v>
      </c>
      <c r="J160" s="114">
        <f t="shared" si="2"/>
        <v>557</v>
      </c>
    </row>
    <row r="161" spans="2:10" ht="15.75" x14ac:dyDescent="0.25">
      <c r="B161" s="69">
        <v>44440</v>
      </c>
      <c r="C161" s="481">
        <v>29787</v>
      </c>
      <c r="D161" s="482"/>
      <c r="E161" s="482">
        <v>25722</v>
      </c>
      <c r="F161" s="1">
        <f t="shared" si="1"/>
        <v>55509</v>
      </c>
      <c r="G161" s="481">
        <v>167</v>
      </c>
      <c r="H161" s="482"/>
      <c r="I161" s="482">
        <v>352</v>
      </c>
      <c r="J161" s="114">
        <f t="shared" si="2"/>
        <v>519</v>
      </c>
    </row>
    <row r="162" spans="2:10" ht="15.75" x14ac:dyDescent="0.25">
      <c r="B162" s="69">
        <v>44470</v>
      </c>
      <c r="C162" s="481">
        <v>29330</v>
      </c>
      <c r="D162" s="482"/>
      <c r="E162" s="482">
        <v>25191</v>
      </c>
      <c r="F162" s="1">
        <f t="shared" si="1"/>
        <v>54521</v>
      </c>
      <c r="G162" s="481">
        <v>168</v>
      </c>
      <c r="H162" s="482"/>
      <c r="I162" s="482">
        <v>353</v>
      </c>
      <c r="J162" s="114">
        <f t="shared" si="2"/>
        <v>521</v>
      </c>
    </row>
    <row r="163" spans="2:10" ht="15.75" x14ac:dyDescent="0.25">
      <c r="B163" s="69">
        <v>44501</v>
      </c>
      <c r="C163" s="481">
        <v>28486</v>
      </c>
      <c r="D163" s="482"/>
      <c r="E163" s="482">
        <v>25231</v>
      </c>
      <c r="F163" s="1">
        <f t="shared" si="1"/>
        <v>53717</v>
      </c>
      <c r="G163" s="481">
        <v>171</v>
      </c>
      <c r="H163" s="482"/>
      <c r="I163" s="482">
        <v>356</v>
      </c>
      <c r="J163" s="114">
        <f t="shared" si="2"/>
        <v>527</v>
      </c>
    </row>
    <row r="164" spans="2:10" ht="15.75" x14ac:dyDescent="0.25">
      <c r="B164" s="69">
        <v>44531</v>
      </c>
      <c r="C164" s="481">
        <v>28121</v>
      </c>
      <c r="D164" s="482"/>
      <c r="E164" s="482">
        <v>24945</v>
      </c>
      <c r="F164" s="483">
        <f t="shared" si="1"/>
        <v>53066</v>
      </c>
      <c r="G164" s="481">
        <v>158</v>
      </c>
      <c r="H164" s="482"/>
      <c r="I164" s="482">
        <v>364</v>
      </c>
      <c r="J164" s="484">
        <f t="shared" si="2"/>
        <v>522</v>
      </c>
    </row>
    <row r="165" spans="2:10" ht="15.75" x14ac:dyDescent="0.25">
      <c r="B165" s="69">
        <v>44562</v>
      </c>
      <c r="C165" s="481">
        <v>27618</v>
      </c>
      <c r="D165" s="482"/>
      <c r="E165" s="482">
        <v>24865</v>
      </c>
      <c r="F165" s="483">
        <f t="shared" ref="F165" si="3">SUM(C165:E165)</f>
        <v>52483</v>
      </c>
      <c r="G165" s="481">
        <v>176</v>
      </c>
      <c r="H165" s="482"/>
      <c r="I165" s="482">
        <v>369</v>
      </c>
      <c r="J165" s="484">
        <f t="shared" ref="J165:J166" si="4">SUM(G165:I165)</f>
        <v>545</v>
      </c>
    </row>
    <row r="166" spans="2:10" ht="15.75" x14ac:dyDescent="0.25">
      <c r="B166" s="69">
        <v>44593</v>
      </c>
      <c r="C166" s="481">
        <v>27341</v>
      </c>
      <c r="D166" s="482"/>
      <c r="E166" s="482">
        <v>24447</v>
      </c>
      <c r="F166" s="483">
        <f t="shared" ref="F166" si="5">SUM(C166:E166)</f>
        <v>51788</v>
      </c>
      <c r="G166" s="481">
        <v>179</v>
      </c>
      <c r="H166" s="482"/>
      <c r="I166" s="482">
        <v>383</v>
      </c>
      <c r="J166" s="484">
        <f t="shared" si="4"/>
        <v>562</v>
      </c>
    </row>
    <row r="167" spans="2:10" ht="15.75" x14ac:dyDescent="0.25">
      <c r="B167" s="69">
        <v>44621</v>
      </c>
      <c r="C167" s="481">
        <v>26761</v>
      </c>
      <c r="D167" s="482"/>
      <c r="E167" s="482">
        <v>24326</v>
      </c>
      <c r="F167" s="483">
        <f t="shared" ref="F167" si="6">SUM(C167:E167)</f>
        <v>51087</v>
      </c>
      <c r="G167" s="481">
        <v>173</v>
      </c>
      <c r="H167" s="482"/>
      <c r="I167" s="482">
        <v>393</v>
      </c>
      <c r="J167" s="484">
        <f t="shared" ref="J167" si="7">SUM(G167:I167)</f>
        <v>566</v>
      </c>
    </row>
    <row r="168" spans="2:10" ht="15.75" x14ac:dyDescent="0.25">
      <c r="B168" s="69">
        <v>44652</v>
      </c>
      <c r="C168" s="481"/>
      <c r="D168" s="482"/>
      <c r="E168" s="482"/>
      <c r="F168" s="483"/>
      <c r="G168" s="481"/>
      <c r="H168" s="482"/>
      <c r="I168" s="482"/>
      <c r="J168" s="484"/>
    </row>
    <row r="169" spans="2:10" ht="15.75" x14ac:dyDescent="0.25">
      <c r="B169" s="69">
        <v>44682</v>
      </c>
      <c r="C169" s="481"/>
      <c r="D169" s="482"/>
      <c r="E169" s="482"/>
      <c r="F169" s="483"/>
      <c r="G169" s="481"/>
      <c r="H169" s="482"/>
      <c r="I169" s="482"/>
      <c r="J169" s="484"/>
    </row>
    <row r="170" spans="2:10" ht="15.75" x14ac:dyDescent="0.25">
      <c r="B170" s="69">
        <v>44713</v>
      </c>
      <c r="C170" s="481"/>
      <c r="D170" s="482"/>
      <c r="E170" s="482"/>
      <c r="F170" s="483"/>
      <c r="G170" s="481"/>
      <c r="H170" s="482"/>
      <c r="I170" s="482"/>
      <c r="J170" s="484"/>
    </row>
    <row r="171" spans="2:10" ht="15.75" x14ac:dyDescent="0.25">
      <c r="B171" s="77"/>
      <c r="C171" s="327"/>
      <c r="D171" s="328"/>
      <c r="E171" s="328"/>
      <c r="F171" s="329"/>
      <c r="G171" s="327"/>
      <c r="H171" s="328"/>
      <c r="I171" s="328"/>
      <c r="J171" s="330"/>
    </row>
    <row r="172" spans="2:10" ht="15.75" customHeight="1" x14ac:dyDescent="0.25">
      <c r="B172" s="77" t="s">
        <v>260</v>
      </c>
      <c r="C172" s="29">
        <f>+AVERAGE(C159:C170)</f>
        <v>28702.555555555555</v>
      </c>
      <c r="D172" s="485" t="e">
        <f t="shared" ref="D172:J172" si="8">+AVERAGE(D159:D170)</f>
        <v>#DIV/0!</v>
      </c>
      <c r="E172" s="485">
        <f t="shared" si="8"/>
        <v>25311.666666666668</v>
      </c>
      <c r="F172" s="486">
        <f t="shared" si="8"/>
        <v>54014.222222222219</v>
      </c>
      <c r="G172" s="29">
        <f t="shared" si="8"/>
        <v>174.33333333333334</v>
      </c>
      <c r="H172" s="485" t="e">
        <f t="shared" si="8"/>
        <v>#DIV/0!</v>
      </c>
      <c r="I172" s="485">
        <f t="shared" si="8"/>
        <v>368.33333333333331</v>
      </c>
      <c r="J172" s="487">
        <f t="shared" si="8"/>
        <v>542.66666666666663</v>
      </c>
    </row>
    <row r="173" spans="2:10" ht="15.75" x14ac:dyDescent="0.25">
      <c r="B173" s="79" t="s">
        <v>261</v>
      </c>
      <c r="C173" s="320">
        <v>32782</v>
      </c>
      <c r="D173" s="321">
        <v>0</v>
      </c>
      <c r="E173" s="321">
        <v>28694</v>
      </c>
      <c r="F173" s="322">
        <v>61476</v>
      </c>
      <c r="G173" s="320">
        <v>231.9973</v>
      </c>
      <c r="H173" s="321">
        <v>0</v>
      </c>
      <c r="I173" s="321">
        <v>396.99520000000001</v>
      </c>
      <c r="J173" s="323">
        <v>628.99250000000006</v>
      </c>
    </row>
    <row r="174" spans="2:10" ht="15.75" x14ac:dyDescent="0.25">
      <c r="B174" s="79" t="s">
        <v>262</v>
      </c>
      <c r="C174" s="357">
        <v>-580</v>
      </c>
      <c r="D174" s="358">
        <v>0</v>
      </c>
      <c r="E174" s="358">
        <v>-121</v>
      </c>
      <c r="F174" s="359">
        <v>-701</v>
      </c>
      <c r="G174" s="357">
        <v>-6</v>
      </c>
      <c r="H174" s="358">
        <v>0</v>
      </c>
      <c r="I174" s="358">
        <v>10</v>
      </c>
      <c r="J174" s="360">
        <v>4</v>
      </c>
    </row>
    <row r="175" spans="2:10" ht="15.75" x14ac:dyDescent="0.25">
      <c r="B175" s="79" t="s">
        <v>263</v>
      </c>
      <c r="C175" s="361">
        <v>-1.8500207329909733E-2</v>
      </c>
      <c r="D175" s="362" t="e">
        <v>#DIV/0!</v>
      </c>
      <c r="E175" s="362">
        <v>-4.2945874001774622E-3</v>
      </c>
      <c r="F175" s="363">
        <v>-1.1776366629708027E-2</v>
      </c>
      <c r="G175" s="361">
        <v>-2.7027027027027029E-2</v>
      </c>
      <c r="H175" s="362" t="e">
        <v>#DIV/0!</v>
      </c>
      <c r="I175" s="362">
        <v>2.4937655860349128E-2</v>
      </c>
      <c r="J175" s="364">
        <v>6.420545746388443E-3</v>
      </c>
    </row>
    <row r="176" spans="2:10" ht="15.75" x14ac:dyDescent="0.25">
      <c r="B176" s="79" t="s">
        <v>264</v>
      </c>
      <c r="C176" s="357">
        <v>-7694</v>
      </c>
      <c r="D176" s="358">
        <v>0</v>
      </c>
      <c r="E176" s="358">
        <v>-2767</v>
      </c>
      <c r="F176" s="359">
        <v>-10461</v>
      </c>
      <c r="G176" s="357">
        <v>-63</v>
      </c>
      <c r="H176" s="358">
        <v>0</v>
      </c>
      <c r="I176" s="358">
        <v>-53</v>
      </c>
      <c r="J176" s="360">
        <v>-116</v>
      </c>
    </row>
    <row r="177" spans="2:11" ht="16.5" thickBot="1" x14ac:dyDescent="0.3">
      <c r="B177" s="79" t="s">
        <v>265</v>
      </c>
      <c r="C177" s="365">
        <v>-0.14123910050481872</v>
      </c>
      <c r="D177" s="362" t="e">
        <v>#DIV/0!</v>
      </c>
      <c r="E177" s="362">
        <v>-0.10135531135531135</v>
      </c>
      <c r="F177" s="362">
        <v>-0.12792418220727605</v>
      </c>
      <c r="G177" s="362">
        <v>-0.20588235294117646</v>
      </c>
      <c r="H177" s="362" t="e">
        <v>#DIV/0!</v>
      </c>
      <c r="I177" s="362">
        <v>-0.10453648915187377</v>
      </c>
      <c r="J177" s="364">
        <v>-0.14268142681426815</v>
      </c>
    </row>
    <row r="178" spans="2:11" x14ac:dyDescent="0.2">
      <c r="B178" s="663" t="s">
        <v>4</v>
      </c>
      <c r="C178" s="664"/>
      <c r="D178" s="664"/>
      <c r="E178" s="664"/>
      <c r="F178" s="664"/>
      <c r="G178" s="664"/>
      <c r="H178" s="664"/>
      <c r="I178" s="664"/>
      <c r="J178" s="665"/>
    </row>
    <row r="179" spans="2:11" ht="12.75" customHeight="1" x14ac:dyDescent="0.2">
      <c r="B179" s="666" t="s">
        <v>134</v>
      </c>
      <c r="C179" s="667"/>
      <c r="D179" s="667"/>
      <c r="E179" s="667"/>
      <c r="F179" s="667"/>
      <c r="G179" s="667"/>
      <c r="H179" s="667"/>
      <c r="I179" s="667"/>
      <c r="J179" s="668"/>
    </row>
    <row r="180" spans="2:11" ht="27.75" hidden="1" customHeight="1" thickBot="1" x14ac:dyDescent="0.25">
      <c r="B180" s="669">
        <v>43891</v>
      </c>
      <c r="C180" s="670"/>
      <c r="D180" s="670"/>
      <c r="E180" s="670"/>
      <c r="F180" s="670"/>
      <c r="G180" s="670"/>
      <c r="H180" s="670"/>
      <c r="I180" s="670"/>
      <c r="J180" s="671"/>
    </row>
    <row r="181" spans="2:11" ht="26.25" thickBot="1" x14ac:dyDescent="0.25">
      <c r="B181" s="672" t="s">
        <v>162</v>
      </c>
      <c r="C181" s="673"/>
      <c r="D181" s="673"/>
      <c r="E181" s="673"/>
      <c r="F181" s="673"/>
      <c r="G181" s="673"/>
      <c r="H181" s="673"/>
      <c r="I181" s="673"/>
      <c r="J181" s="674"/>
      <c r="K181" s="241" t="s">
        <v>91</v>
      </c>
    </row>
  </sheetData>
  <dataConsolidate/>
  <mergeCells count="5">
    <mergeCell ref="B1:J1"/>
    <mergeCell ref="B178:J178"/>
    <mergeCell ref="B179:J179"/>
    <mergeCell ref="B180:J180"/>
    <mergeCell ref="B181:J181"/>
  </mergeCells>
  <phoneticPr fontId="25" type="noConversion"/>
  <printOptions horizontalCentered="1" gridLines="1"/>
  <pageMargins left="0.28999999999999998" right="0.28999999999999998" top="0.7" bottom="0.43" header="0.3" footer="0.27"/>
  <pageSetup scale="37" firstPageNumber="7"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8"/>
  <sheetViews>
    <sheetView view="pageBreakPreview" zoomScale="80" zoomScaleNormal="100" zoomScaleSheetLayoutView="80" workbookViewId="0">
      <selection activeCell="I70" sqref="I70"/>
    </sheetView>
  </sheetViews>
  <sheetFormatPr defaultColWidth="9.140625" defaultRowHeight="15.75" x14ac:dyDescent="0.2"/>
  <cols>
    <col min="1" max="1" width="8.85546875" style="219" customWidth="1"/>
    <col min="2" max="2" width="57" style="55" customWidth="1"/>
    <col min="3" max="3" width="19.7109375" style="219" bestFit="1" customWidth="1"/>
    <col min="4" max="4" width="18.42578125" style="219" bestFit="1" customWidth="1"/>
    <col min="5" max="5" width="23.7109375" style="219" bestFit="1" customWidth="1"/>
    <col min="6" max="6" width="19.85546875" style="219" bestFit="1" customWidth="1"/>
    <col min="7" max="7" width="22.5703125" style="219" bestFit="1" customWidth="1"/>
    <col min="8" max="8" width="22.7109375" style="219" bestFit="1" customWidth="1"/>
    <col min="9" max="9" width="20.140625" style="219" bestFit="1" customWidth="1"/>
    <col min="10" max="10" width="21.5703125" style="219" bestFit="1" customWidth="1"/>
    <col min="11" max="11" width="17.7109375" style="219" bestFit="1" customWidth="1"/>
    <col min="12" max="12" width="15.42578125" style="219" bestFit="1" customWidth="1"/>
    <col min="13" max="13" width="14.7109375" style="219" bestFit="1" customWidth="1"/>
    <col min="14" max="14" width="15.85546875" style="219" bestFit="1" customWidth="1"/>
    <col min="15" max="15" width="19.7109375" style="219" bestFit="1" customWidth="1"/>
    <col min="16" max="16" width="20.140625" style="219" bestFit="1" customWidth="1"/>
    <col min="17" max="17" width="32.7109375" style="219" bestFit="1" customWidth="1"/>
    <col min="18" max="18" width="9.140625" style="219"/>
    <col min="19" max="19" width="14.42578125" style="219" bestFit="1" customWidth="1"/>
    <col min="20" max="21" width="14.42578125" style="219" customWidth="1"/>
    <col min="22" max="22" width="14.42578125" style="219" bestFit="1" customWidth="1"/>
    <col min="23" max="23" width="14.42578125" style="219" customWidth="1"/>
    <col min="24" max="24" width="12.7109375" style="219" bestFit="1" customWidth="1"/>
    <col min="25" max="25" width="9.140625" style="219"/>
    <col min="26" max="26" width="12.85546875" style="219" bestFit="1" customWidth="1"/>
    <col min="27" max="27" width="13.28515625" style="219" bestFit="1" customWidth="1"/>
    <col min="28" max="16384" width="9.140625" style="219"/>
  </cols>
  <sheetData>
    <row r="1" spans="1:17" customFormat="1" ht="16.5" thickBot="1" x14ac:dyDescent="0.25">
      <c r="A1" s="675" t="s">
        <v>153</v>
      </c>
      <c r="B1" s="676"/>
      <c r="C1" s="676"/>
      <c r="D1" s="676"/>
      <c r="E1" s="676"/>
      <c r="F1" s="676"/>
      <c r="G1" s="676"/>
      <c r="H1" s="676"/>
      <c r="I1" s="676"/>
      <c r="J1" s="676"/>
      <c r="K1" s="676"/>
      <c r="L1" s="676"/>
      <c r="M1" s="676"/>
      <c r="N1" s="676"/>
      <c r="O1" s="676"/>
      <c r="P1" s="676"/>
      <c r="Q1" s="677"/>
    </row>
    <row r="2" spans="1:17" customFormat="1" ht="32.25" customHeight="1" thickBot="1" x14ac:dyDescent="0.25">
      <c r="A2" s="193"/>
      <c r="B2" s="194" t="s">
        <v>60</v>
      </c>
      <c r="C2" s="251">
        <v>44378</v>
      </c>
      <c r="D2" s="195">
        <v>44409</v>
      </c>
      <c r="E2" s="195">
        <v>44440</v>
      </c>
      <c r="F2" s="195">
        <v>44470</v>
      </c>
      <c r="G2" s="195">
        <v>44501</v>
      </c>
      <c r="H2" s="195">
        <v>44531</v>
      </c>
      <c r="I2" s="195">
        <v>44562</v>
      </c>
      <c r="J2" s="195">
        <v>44593</v>
      </c>
      <c r="K2" s="195">
        <v>44621</v>
      </c>
      <c r="L2" s="195">
        <v>44652</v>
      </c>
      <c r="M2" s="195">
        <v>44682</v>
      </c>
      <c r="N2" s="195">
        <v>44713</v>
      </c>
      <c r="O2" s="196" t="s">
        <v>172</v>
      </c>
      <c r="P2" s="537" t="s">
        <v>173</v>
      </c>
      <c r="Q2" s="539"/>
    </row>
    <row r="3" spans="1:17" customFormat="1" ht="15.75" customHeight="1" x14ac:dyDescent="0.2">
      <c r="A3" s="682" t="s">
        <v>52</v>
      </c>
      <c r="B3" s="250" t="s">
        <v>354</v>
      </c>
      <c r="C3" s="506">
        <v>7020</v>
      </c>
      <c r="D3" s="507">
        <v>7115</v>
      </c>
      <c r="E3" s="507">
        <v>7188</v>
      </c>
      <c r="F3" s="507">
        <v>7291</v>
      </c>
      <c r="G3" s="507">
        <v>7429</v>
      </c>
      <c r="H3" s="418">
        <v>7414</v>
      </c>
      <c r="I3" s="418">
        <v>7449</v>
      </c>
      <c r="J3" s="418">
        <v>7497</v>
      </c>
      <c r="K3" s="418">
        <v>7549</v>
      </c>
      <c r="L3" s="418"/>
      <c r="M3" s="418"/>
      <c r="N3" s="418"/>
      <c r="O3" s="419">
        <v>7328</v>
      </c>
      <c r="P3" s="678">
        <v>8158</v>
      </c>
      <c r="Q3" s="679">
        <v>0</v>
      </c>
    </row>
    <row r="4" spans="1:17" customFormat="1" x14ac:dyDescent="0.2">
      <c r="A4" s="683"/>
      <c r="B4" s="248" t="s">
        <v>355</v>
      </c>
      <c r="C4" s="508">
        <v>72</v>
      </c>
      <c r="D4" s="509">
        <v>69</v>
      </c>
      <c r="E4" s="509">
        <v>71</v>
      </c>
      <c r="F4" s="509">
        <v>73</v>
      </c>
      <c r="G4" s="509">
        <v>83</v>
      </c>
      <c r="H4" s="332">
        <v>90</v>
      </c>
      <c r="I4" s="332">
        <v>89</v>
      </c>
      <c r="J4" s="332">
        <v>88</v>
      </c>
      <c r="K4" s="332">
        <v>88</v>
      </c>
      <c r="L4" s="332"/>
      <c r="M4" s="332"/>
      <c r="N4" s="332"/>
      <c r="O4" s="331">
        <v>80.333333333333329</v>
      </c>
      <c r="P4" s="680">
        <v>0</v>
      </c>
      <c r="Q4" s="681">
        <v>0</v>
      </c>
    </row>
    <row r="5" spans="1:17" customFormat="1" x14ac:dyDescent="0.2">
      <c r="A5" s="683"/>
      <c r="B5" s="248" t="s">
        <v>356</v>
      </c>
      <c r="C5" s="510">
        <v>4919</v>
      </c>
      <c r="D5" s="511">
        <v>4851</v>
      </c>
      <c r="E5" s="511">
        <v>4770</v>
      </c>
      <c r="F5" s="511">
        <v>4702</v>
      </c>
      <c r="G5" s="511">
        <v>4653</v>
      </c>
      <c r="H5" s="281">
        <v>4624</v>
      </c>
      <c r="I5" s="281">
        <v>4614</v>
      </c>
      <c r="J5" s="281">
        <v>4618</v>
      </c>
      <c r="K5" s="281">
        <v>4594</v>
      </c>
      <c r="L5" s="281"/>
      <c r="M5" s="281"/>
      <c r="N5" s="281"/>
      <c r="O5" s="331">
        <v>4705</v>
      </c>
      <c r="P5" s="680">
        <v>0</v>
      </c>
      <c r="Q5" s="681">
        <v>0</v>
      </c>
    </row>
    <row r="6" spans="1:17" customFormat="1" ht="15.6" customHeight="1" x14ac:dyDescent="0.2">
      <c r="A6" s="683"/>
      <c r="B6" s="248" t="s">
        <v>357</v>
      </c>
      <c r="C6" s="510">
        <v>2314</v>
      </c>
      <c r="D6" s="511">
        <v>2337</v>
      </c>
      <c r="E6" s="511">
        <v>2342</v>
      </c>
      <c r="F6" s="511">
        <v>2343</v>
      </c>
      <c r="G6" s="511">
        <v>2364</v>
      </c>
      <c r="H6" s="281">
        <v>2371</v>
      </c>
      <c r="I6" s="281">
        <v>2364</v>
      </c>
      <c r="J6" s="281">
        <v>2377</v>
      </c>
      <c r="K6" s="281">
        <v>2416</v>
      </c>
      <c r="L6" s="281"/>
      <c r="M6" s="281"/>
      <c r="N6" s="281"/>
      <c r="O6" s="331">
        <v>2358.6666666666665</v>
      </c>
      <c r="P6" s="680">
        <v>0</v>
      </c>
      <c r="Q6" s="681">
        <v>0</v>
      </c>
    </row>
    <row r="7" spans="1:17" customFormat="1" ht="15.6" customHeight="1" thickBot="1" x14ac:dyDescent="0.25">
      <c r="A7" s="683"/>
      <c r="B7" s="248" t="s">
        <v>358</v>
      </c>
      <c r="C7" s="508">
        <v>169</v>
      </c>
      <c r="D7" s="509">
        <v>171</v>
      </c>
      <c r="E7" s="509">
        <v>179</v>
      </c>
      <c r="F7" s="509">
        <v>177</v>
      </c>
      <c r="G7" s="509">
        <v>186</v>
      </c>
      <c r="H7" s="399">
        <v>187</v>
      </c>
      <c r="I7" s="399">
        <v>198</v>
      </c>
      <c r="J7" s="399">
        <v>199</v>
      </c>
      <c r="K7" s="399">
        <v>208</v>
      </c>
      <c r="L7" s="281"/>
      <c r="M7" s="281"/>
      <c r="N7" s="247"/>
      <c r="O7" s="43">
        <v>186</v>
      </c>
      <c r="P7" s="680">
        <v>0</v>
      </c>
      <c r="Q7" s="681">
        <v>0</v>
      </c>
    </row>
    <row r="8" spans="1:17" customFormat="1" ht="16.5" hidden="1" thickBot="1" x14ac:dyDescent="0.25">
      <c r="A8" s="683"/>
      <c r="B8" s="248" t="s">
        <v>359</v>
      </c>
      <c r="C8" s="512">
        <v>14494</v>
      </c>
      <c r="D8" s="512">
        <v>14543</v>
      </c>
      <c r="E8" s="512">
        <v>14550</v>
      </c>
      <c r="F8" s="512">
        <v>14586</v>
      </c>
      <c r="G8" s="512">
        <v>14715</v>
      </c>
      <c r="H8" s="281">
        <v>14686</v>
      </c>
      <c r="I8" s="281">
        <v>14714</v>
      </c>
      <c r="J8" s="281">
        <v>14779</v>
      </c>
      <c r="K8" s="281">
        <v>14855</v>
      </c>
      <c r="L8" s="281"/>
      <c r="M8" s="281"/>
      <c r="N8" s="281"/>
      <c r="O8" s="331">
        <v>10993.5</v>
      </c>
      <c r="P8" s="685">
        <v>0</v>
      </c>
      <c r="Q8" s="686">
        <v>0</v>
      </c>
    </row>
    <row r="9" spans="1:17" customFormat="1" ht="16.5" customHeight="1" thickBot="1" x14ac:dyDescent="0.25">
      <c r="A9" s="684"/>
      <c r="B9" s="249" t="s">
        <v>360</v>
      </c>
      <c r="C9" s="513">
        <v>14494</v>
      </c>
      <c r="D9" s="513">
        <v>14543</v>
      </c>
      <c r="E9" s="513">
        <v>14550</v>
      </c>
      <c r="F9" s="513">
        <v>14586</v>
      </c>
      <c r="G9" s="513">
        <v>14715</v>
      </c>
      <c r="H9" s="333">
        <v>14686</v>
      </c>
      <c r="I9" s="333">
        <v>14714</v>
      </c>
      <c r="J9" s="333">
        <v>14779</v>
      </c>
      <c r="K9" s="333">
        <v>14855</v>
      </c>
      <c r="L9" s="333"/>
      <c r="M9" s="333"/>
      <c r="N9" s="333"/>
      <c r="O9" s="334">
        <v>10993.5</v>
      </c>
      <c r="P9" s="687">
        <v>0</v>
      </c>
      <c r="Q9" s="688">
        <v>0</v>
      </c>
    </row>
    <row r="10" spans="1:17" customFormat="1" ht="46.5" customHeight="1" x14ac:dyDescent="0.2">
      <c r="A10" s="699" t="s">
        <v>116</v>
      </c>
      <c r="B10" s="122" t="s">
        <v>361</v>
      </c>
      <c r="C10" s="31" t="s">
        <v>362</v>
      </c>
      <c r="D10" s="31" t="s">
        <v>362</v>
      </c>
      <c r="E10" s="31" t="s">
        <v>362</v>
      </c>
      <c r="F10" s="31" t="s">
        <v>362</v>
      </c>
      <c r="G10" s="31" t="s">
        <v>362</v>
      </c>
      <c r="H10" s="31" t="s">
        <v>362</v>
      </c>
      <c r="I10" s="31" t="s">
        <v>362</v>
      </c>
      <c r="J10" s="31" t="s">
        <v>362</v>
      </c>
      <c r="K10" s="31" t="s">
        <v>362</v>
      </c>
      <c r="L10" s="31"/>
      <c r="M10" s="31"/>
      <c r="N10" s="247"/>
      <c r="O10" s="252"/>
      <c r="P10" s="703">
        <v>0</v>
      </c>
      <c r="Q10" s="704">
        <v>0</v>
      </c>
    </row>
    <row r="11" spans="1:17" customFormat="1" ht="46.5" customHeight="1" thickBot="1" x14ac:dyDescent="0.25">
      <c r="A11" s="700"/>
      <c r="B11" s="59" t="s">
        <v>363</v>
      </c>
      <c r="C11" s="31" t="s">
        <v>362</v>
      </c>
      <c r="D11" s="31" t="s">
        <v>362</v>
      </c>
      <c r="E11" s="31">
        <v>85</v>
      </c>
      <c r="F11" s="31">
        <v>30</v>
      </c>
      <c r="G11" s="31">
        <v>55</v>
      </c>
      <c r="H11" s="31">
        <v>52</v>
      </c>
      <c r="I11" s="31" t="s">
        <v>362</v>
      </c>
      <c r="J11" s="31" t="s">
        <v>362</v>
      </c>
      <c r="K11" s="31" t="s">
        <v>362</v>
      </c>
      <c r="L11" s="31"/>
      <c r="M11" s="247"/>
      <c r="N11" s="247"/>
      <c r="O11" s="256"/>
      <c r="P11" s="701">
        <v>0</v>
      </c>
      <c r="Q11" s="702">
        <v>0</v>
      </c>
    </row>
    <row r="12" spans="1:17" customFormat="1" ht="16.5" hidden="1" customHeight="1" x14ac:dyDescent="0.2">
      <c r="A12" s="540" t="s">
        <v>48</v>
      </c>
      <c r="B12" s="122" t="s">
        <v>364</v>
      </c>
      <c r="C12" s="220">
        <v>0</v>
      </c>
      <c r="D12" s="220">
        <v>0</v>
      </c>
      <c r="E12" s="220">
        <v>0</v>
      </c>
      <c r="F12" s="220">
        <v>0</v>
      </c>
      <c r="G12" s="220">
        <v>0</v>
      </c>
      <c r="H12" s="220">
        <v>0</v>
      </c>
      <c r="I12" s="220">
        <v>0</v>
      </c>
      <c r="J12" s="220">
        <v>0</v>
      </c>
      <c r="K12" s="220">
        <v>0</v>
      </c>
      <c r="L12" s="220">
        <v>0</v>
      </c>
      <c r="M12" s="2">
        <v>0</v>
      </c>
      <c r="N12" s="2">
        <v>0</v>
      </c>
      <c r="O12" s="43">
        <v>0</v>
      </c>
      <c r="P12" s="95">
        <v>692</v>
      </c>
      <c r="Q12" s="203">
        <v>0</v>
      </c>
    </row>
    <row r="13" spans="1:17" customFormat="1" ht="16.5" hidden="1" customHeight="1" x14ac:dyDescent="0.2">
      <c r="A13" s="541"/>
      <c r="B13" s="221" t="s">
        <v>365</v>
      </c>
      <c r="C13" s="220">
        <v>0</v>
      </c>
      <c r="D13" s="220">
        <v>0</v>
      </c>
      <c r="E13" s="220">
        <v>0</v>
      </c>
      <c r="F13" s="220">
        <v>0</v>
      </c>
      <c r="G13" s="220">
        <v>0</v>
      </c>
      <c r="H13" s="220">
        <v>0</v>
      </c>
      <c r="I13" s="220">
        <v>0</v>
      </c>
      <c r="J13" s="220">
        <v>0</v>
      </c>
      <c r="K13" s="220">
        <v>0</v>
      </c>
      <c r="L13" s="220">
        <v>0</v>
      </c>
      <c r="M13" s="2">
        <v>0</v>
      </c>
      <c r="N13" s="2">
        <v>0</v>
      </c>
      <c r="O13" s="43">
        <v>0</v>
      </c>
      <c r="P13" s="94">
        <v>0</v>
      </c>
      <c r="Q13" s="204">
        <v>0</v>
      </c>
    </row>
    <row r="14" spans="1:17" customFormat="1" ht="16.5" hidden="1" customHeight="1" thickBot="1" x14ac:dyDescent="0.25">
      <c r="A14" s="541"/>
      <c r="B14" s="222" t="s">
        <v>366</v>
      </c>
      <c r="C14" s="2">
        <v>0</v>
      </c>
      <c r="D14" s="2">
        <v>0</v>
      </c>
      <c r="E14" s="2">
        <v>0</v>
      </c>
      <c r="F14" s="2">
        <v>0</v>
      </c>
      <c r="G14" s="2">
        <v>0</v>
      </c>
      <c r="H14" s="2">
        <v>0</v>
      </c>
      <c r="I14" s="2">
        <v>0</v>
      </c>
      <c r="J14" s="2">
        <v>0</v>
      </c>
      <c r="K14" s="2">
        <v>0</v>
      </c>
      <c r="L14" s="2">
        <v>0</v>
      </c>
      <c r="M14" s="2">
        <v>0</v>
      </c>
      <c r="N14" s="2">
        <v>0</v>
      </c>
      <c r="O14" s="43">
        <v>0</v>
      </c>
      <c r="P14" s="96">
        <v>692</v>
      </c>
      <c r="Q14" s="205">
        <v>0</v>
      </c>
    </row>
    <row r="15" spans="1:17" customFormat="1" ht="3.75" hidden="1" customHeight="1" thickBot="1" x14ac:dyDescent="0.25">
      <c r="A15" s="542"/>
      <c r="B15" s="249" t="s">
        <v>367</v>
      </c>
      <c r="C15" s="44">
        <v>0</v>
      </c>
      <c r="D15" s="44">
        <v>0</v>
      </c>
      <c r="E15" s="44">
        <v>0</v>
      </c>
      <c r="F15" s="44">
        <v>0</v>
      </c>
      <c r="G15" s="44">
        <v>0</v>
      </c>
      <c r="H15" s="44">
        <v>0</v>
      </c>
      <c r="I15" s="44">
        <v>0</v>
      </c>
      <c r="J15" s="44">
        <v>0</v>
      </c>
      <c r="K15" s="44">
        <v>0</v>
      </c>
      <c r="L15" s="44">
        <v>0</v>
      </c>
      <c r="M15" s="44">
        <v>0</v>
      </c>
      <c r="N15" s="44">
        <v>0</v>
      </c>
      <c r="O15" s="45">
        <v>0</v>
      </c>
      <c r="P15" s="123">
        <v>0</v>
      </c>
      <c r="Q15" s="206">
        <v>0</v>
      </c>
    </row>
    <row r="16" spans="1:17" customFormat="1" ht="16.5" thickBot="1" x14ac:dyDescent="0.25">
      <c r="A16" s="229"/>
      <c r="B16" s="230"/>
      <c r="C16" s="228"/>
      <c r="D16" s="231"/>
      <c r="E16" s="231"/>
      <c r="F16" s="232"/>
      <c r="G16" s="228"/>
      <c r="H16" s="231"/>
      <c r="I16" s="232"/>
      <c r="J16" s="228"/>
      <c r="K16" s="228"/>
      <c r="L16" s="228"/>
      <c r="M16" s="228"/>
      <c r="N16" s="228"/>
      <c r="O16" s="228"/>
      <c r="P16" s="694"/>
      <c r="Q16" s="695"/>
    </row>
    <row r="17" spans="1:17" customFormat="1" ht="16.5" thickBot="1" x14ac:dyDescent="0.25">
      <c r="A17" s="675" t="s">
        <v>154</v>
      </c>
      <c r="B17" s="676"/>
      <c r="C17" s="676"/>
      <c r="D17" s="676"/>
      <c r="E17" s="676"/>
      <c r="F17" s="676"/>
      <c r="G17" s="676"/>
      <c r="H17" s="676"/>
      <c r="I17" s="676"/>
      <c r="J17" s="676"/>
      <c r="K17" s="676"/>
      <c r="L17" s="676"/>
      <c r="M17" s="676"/>
      <c r="N17" s="676"/>
      <c r="O17" s="676"/>
      <c r="P17" s="676"/>
      <c r="Q17" s="677"/>
    </row>
    <row r="18" spans="1:17" customFormat="1" ht="32.25" thickBot="1" x14ac:dyDescent="0.25">
      <c r="A18" s="46"/>
      <c r="B18" s="40" t="s">
        <v>60</v>
      </c>
      <c r="C18" s="195">
        <f>C2</f>
        <v>44378</v>
      </c>
      <c r="D18" s="195">
        <f t="shared" ref="D18:N18" si="0">D2</f>
        <v>44409</v>
      </c>
      <c r="E18" s="195">
        <f t="shared" si="0"/>
        <v>44440</v>
      </c>
      <c r="F18" s="195">
        <f t="shared" si="0"/>
        <v>44470</v>
      </c>
      <c r="G18" s="195">
        <f t="shared" si="0"/>
        <v>44501</v>
      </c>
      <c r="H18" s="195">
        <f t="shared" si="0"/>
        <v>44531</v>
      </c>
      <c r="I18" s="195">
        <f t="shared" si="0"/>
        <v>44562</v>
      </c>
      <c r="J18" s="195">
        <f t="shared" si="0"/>
        <v>44593</v>
      </c>
      <c r="K18" s="195">
        <f t="shared" si="0"/>
        <v>44621</v>
      </c>
      <c r="L18" s="195">
        <f t="shared" si="0"/>
        <v>44652</v>
      </c>
      <c r="M18" s="195">
        <f t="shared" si="0"/>
        <v>44682</v>
      </c>
      <c r="N18" s="195">
        <f t="shared" si="0"/>
        <v>44713</v>
      </c>
      <c r="O18" s="42" t="s">
        <v>174</v>
      </c>
      <c r="P18" s="42" t="s">
        <v>165</v>
      </c>
      <c r="Q18" s="42" t="s">
        <v>175</v>
      </c>
    </row>
    <row r="19" spans="1:17" customFormat="1" ht="15.75" customHeight="1" x14ac:dyDescent="0.2">
      <c r="A19" s="682" t="s">
        <v>52</v>
      </c>
      <c r="B19" s="248" t="s">
        <v>354</v>
      </c>
      <c r="C19" s="335">
        <v>41335880.430000022</v>
      </c>
      <c r="D19" s="335">
        <v>48452492.749999993</v>
      </c>
      <c r="E19" s="335">
        <v>42676280.899999991</v>
      </c>
      <c r="F19" s="335">
        <v>43121264.139999993</v>
      </c>
      <c r="G19" s="335">
        <v>51630462.42999997</v>
      </c>
      <c r="H19" s="335">
        <v>42574664.209999979</v>
      </c>
      <c r="I19" s="335">
        <v>44702543.630000025</v>
      </c>
      <c r="J19" s="335">
        <v>54999597.720000014</v>
      </c>
      <c r="K19" s="335">
        <v>51860648.679999992</v>
      </c>
      <c r="L19" s="335"/>
      <c r="M19" s="335"/>
      <c r="N19" s="335"/>
      <c r="O19" s="336">
        <v>421353834.89000005</v>
      </c>
      <c r="P19" s="336">
        <v>624532652</v>
      </c>
      <c r="Q19" s="201">
        <v>0.67467062537188216</v>
      </c>
    </row>
    <row r="20" spans="1:17" customFormat="1" ht="31.5" customHeight="1" x14ac:dyDescent="0.2">
      <c r="A20" s="683"/>
      <c r="B20" s="248" t="s">
        <v>355</v>
      </c>
      <c r="C20" s="335">
        <v>1705613.0699999989</v>
      </c>
      <c r="D20" s="335">
        <v>2020446.6</v>
      </c>
      <c r="E20" s="335">
        <v>1447319.37</v>
      </c>
      <c r="F20" s="335">
        <v>1484354.1999999997</v>
      </c>
      <c r="G20" s="335">
        <v>1791102.5699999998</v>
      </c>
      <c r="H20" s="335">
        <v>3017056.03</v>
      </c>
      <c r="I20" s="335">
        <v>2184135.0700000003</v>
      </c>
      <c r="J20" s="335">
        <v>2013111.1599999997</v>
      </c>
      <c r="K20" s="335">
        <v>1898664.0499999998</v>
      </c>
      <c r="L20" s="335"/>
      <c r="M20" s="335"/>
      <c r="N20" s="335"/>
      <c r="O20" s="336">
        <v>17561802.119999997</v>
      </c>
      <c r="P20" s="400">
        <v>54771068</v>
      </c>
      <c r="Q20" s="401">
        <v>0.32064012554949628</v>
      </c>
    </row>
    <row r="21" spans="1:17" customFormat="1" x14ac:dyDescent="0.2">
      <c r="A21" s="683"/>
      <c r="B21" s="248" t="s">
        <v>356</v>
      </c>
      <c r="C21" s="335">
        <v>5433481.3799999952</v>
      </c>
      <c r="D21" s="335">
        <v>6137203.299999997</v>
      </c>
      <c r="E21" s="335">
        <v>5219194.2800000031</v>
      </c>
      <c r="F21" s="335">
        <v>4995961.1399999987</v>
      </c>
      <c r="G21" s="335">
        <v>5855104.2699999968</v>
      </c>
      <c r="H21" s="335">
        <v>4976193.2000000011</v>
      </c>
      <c r="I21" s="335">
        <v>4388294.6899999995</v>
      </c>
      <c r="J21" s="335">
        <v>6436840.3900000006</v>
      </c>
      <c r="K21" s="335">
        <v>5515756.4500000011</v>
      </c>
      <c r="L21" s="335"/>
      <c r="M21" s="335"/>
      <c r="N21" s="335"/>
      <c r="O21" s="336">
        <v>48958029.099999994</v>
      </c>
      <c r="P21" s="337">
        <v>83936285</v>
      </c>
      <c r="Q21" s="201">
        <v>0.58327610162875321</v>
      </c>
    </row>
    <row r="22" spans="1:17" customFormat="1" ht="15.6" customHeight="1" x14ac:dyDescent="0.2">
      <c r="A22" s="683"/>
      <c r="B22" s="248" t="s">
        <v>357</v>
      </c>
      <c r="C22" s="335">
        <v>2913371.459999999</v>
      </c>
      <c r="D22" s="335">
        <v>3528546.49</v>
      </c>
      <c r="E22" s="335">
        <v>2769812.1700000004</v>
      </c>
      <c r="F22" s="335">
        <v>2637337.1</v>
      </c>
      <c r="G22" s="335">
        <v>3161558.1900000009</v>
      </c>
      <c r="H22" s="335">
        <v>2832578.7099999995</v>
      </c>
      <c r="I22" s="335">
        <v>2863742.2099999995</v>
      </c>
      <c r="J22" s="335">
        <v>3643880.8799999994</v>
      </c>
      <c r="K22" s="335">
        <v>3138357.4300000006</v>
      </c>
      <c r="L22" s="335"/>
      <c r="M22" s="335"/>
      <c r="N22" s="335"/>
      <c r="O22" s="336">
        <v>27489184.640000001</v>
      </c>
      <c r="P22" s="338">
        <v>41540014</v>
      </c>
      <c r="Q22" s="201">
        <v>0.66175193489342587</v>
      </c>
    </row>
    <row r="23" spans="1:17" customFormat="1" ht="16.5" customHeight="1" x14ac:dyDescent="0.2">
      <c r="A23" s="683"/>
      <c r="B23" s="248" t="s">
        <v>358</v>
      </c>
      <c r="C23" s="335">
        <v>613219.67999999993</v>
      </c>
      <c r="D23" s="335">
        <v>721962.94000000018</v>
      </c>
      <c r="E23" s="335">
        <v>649936.19999999995</v>
      </c>
      <c r="F23" s="335">
        <v>638146.5</v>
      </c>
      <c r="G23" s="335">
        <v>768768.5199999999</v>
      </c>
      <c r="H23" s="335">
        <v>723306.3</v>
      </c>
      <c r="I23" s="335">
        <v>810327.58000000007</v>
      </c>
      <c r="J23" s="335">
        <v>863440.49000000022</v>
      </c>
      <c r="K23" s="335">
        <v>850302.04</v>
      </c>
      <c r="L23" s="335"/>
      <c r="M23" s="335"/>
      <c r="N23" s="335"/>
      <c r="O23" s="336">
        <v>6639410.2500000009</v>
      </c>
      <c r="P23" s="339">
        <v>11737177</v>
      </c>
      <c r="Q23" s="201">
        <v>0.56567352183578734</v>
      </c>
    </row>
    <row r="24" spans="1:17" customFormat="1" ht="16.5" thickBot="1" x14ac:dyDescent="0.25">
      <c r="A24" s="683"/>
      <c r="B24" s="248" t="s">
        <v>359</v>
      </c>
      <c r="C24" s="335">
        <v>2220731.5100000002</v>
      </c>
      <c r="D24" s="335">
        <v>5856285.6299999999</v>
      </c>
      <c r="E24" s="335">
        <v>7286895.4200000009</v>
      </c>
      <c r="F24" s="335">
        <v>6144253.6100000003</v>
      </c>
      <c r="G24" s="335">
        <v>6314856.6200000001</v>
      </c>
      <c r="H24" s="335">
        <v>7074355.5799999991</v>
      </c>
      <c r="I24" s="335">
        <v>6057696.7200000016</v>
      </c>
      <c r="J24" s="335">
        <v>6144674.540000001</v>
      </c>
      <c r="K24" s="335">
        <v>7533226.7500000019</v>
      </c>
      <c r="L24" s="335"/>
      <c r="M24" s="335"/>
      <c r="N24" s="335"/>
      <c r="O24" s="336">
        <v>54632976.380000003</v>
      </c>
      <c r="P24" s="337">
        <v>91780356</v>
      </c>
      <c r="Q24" s="201">
        <v>0.59525783905218244</v>
      </c>
    </row>
    <row r="25" spans="1:17" customFormat="1" ht="32.25" customHeight="1" thickBot="1" x14ac:dyDescent="0.25">
      <c r="A25" s="683"/>
      <c r="B25" s="39" t="s">
        <v>360</v>
      </c>
      <c r="C25" s="340">
        <v>54222297.530000016</v>
      </c>
      <c r="D25" s="340">
        <v>66716937.709999993</v>
      </c>
      <c r="E25" s="340">
        <v>60049438.339999996</v>
      </c>
      <c r="F25" s="340">
        <v>59021316.689999998</v>
      </c>
      <c r="G25" s="340">
        <v>69521852.599999964</v>
      </c>
      <c r="H25" s="340">
        <v>61198154.029999979</v>
      </c>
      <c r="I25" s="340">
        <v>61006739.900000021</v>
      </c>
      <c r="J25" s="340">
        <v>74101545.180000022</v>
      </c>
      <c r="K25" s="340">
        <v>70796955.399999991</v>
      </c>
      <c r="L25" s="340"/>
      <c r="M25" s="340"/>
      <c r="N25" s="340"/>
      <c r="O25" s="341">
        <v>576635237.38</v>
      </c>
      <c r="P25" s="341">
        <v>908297552</v>
      </c>
      <c r="Q25" s="202">
        <v>0.63485279257914373</v>
      </c>
    </row>
    <row r="26" spans="1:17" customFormat="1" ht="15.6" customHeight="1" thickBot="1" x14ac:dyDescent="0.25">
      <c r="A26" s="683"/>
      <c r="B26" s="249" t="s">
        <v>238</v>
      </c>
      <c r="C26" s="473">
        <v>4</v>
      </c>
      <c r="D26" s="473">
        <v>5</v>
      </c>
      <c r="E26" s="473">
        <v>4</v>
      </c>
      <c r="F26" s="473">
        <v>4</v>
      </c>
      <c r="G26" s="473">
        <v>5</v>
      </c>
      <c r="H26" s="473">
        <v>4</v>
      </c>
      <c r="I26" s="473">
        <v>5</v>
      </c>
      <c r="J26" s="473">
        <v>4</v>
      </c>
      <c r="K26" s="473">
        <v>4</v>
      </c>
      <c r="L26" s="473"/>
      <c r="M26" s="473"/>
      <c r="N26" s="473"/>
      <c r="O26" s="474">
        <v>52</v>
      </c>
      <c r="P26" s="517" t="s">
        <v>179</v>
      </c>
      <c r="Q26" s="202"/>
    </row>
    <row r="27" spans="1:17" customFormat="1" ht="16.5" thickBot="1" x14ac:dyDescent="0.25">
      <c r="A27" s="684"/>
      <c r="B27" s="60" t="s">
        <v>368</v>
      </c>
      <c r="C27" s="340">
        <v>13555574.382500004</v>
      </c>
      <c r="D27" s="340">
        <v>13343387.541999999</v>
      </c>
      <c r="E27" s="340">
        <v>15012359.584999999</v>
      </c>
      <c r="F27" s="340">
        <v>14755329.172499999</v>
      </c>
      <c r="G27" s="340">
        <v>13904370.519999992</v>
      </c>
      <c r="H27" s="340">
        <v>15299538.507499995</v>
      </c>
      <c r="I27" s="340">
        <v>12201347.980000004</v>
      </c>
      <c r="J27" s="340">
        <v>18525386.295000006</v>
      </c>
      <c r="K27" s="340">
        <v>17699238.849999998</v>
      </c>
      <c r="L27" s="340"/>
      <c r="M27" s="340"/>
      <c r="N27" s="340"/>
      <c r="O27" s="341"/>
      <c r="P27" s="341"/>
      <c r="Q27" s="202"/>
    </row>
    <row r="28" spans="1:17" customFormat="1" x14ac:dyDescent="0.2">
      <c r="A28" s="540" t="s">
        <v>48</v>
      </c>
      <c r="B28" s="250" t="s">
        <v>364</v>
      </c>
      <c r="C28" s="514">
        <v>0</v>
      </c>
      <c r="D28" s="514">
        <v>0</v>
      </c>
      <c r="E28" s="514">
        <v>503663.09</v>
      </c>
      <c r="F28" s="514">
        <v>348879.09</v>
      </c>
      <c r="G28" s="514">
        <v>382349.34</v>
      </c>
      <c r="H28" s="514">
        <v>360807.66</v>
      </c>
      <c r="I28" s="514">
        <v>352339.92000000004</v>
      </c>
      <c r="J28" s="514">
        <v>0</v>
      </c>
      <c r="K28" s="514">
        <v>762784.66000000015</v>
      </c>
      <c r="L28" s="514"/>
      <c r="M28" s="514"/>
      <c r="N28" s="514"/>
      <c r="O28" s="343">
        <v>2710823.7600000002</v>
      </c>
      <c r="P28" s="343">
        <v>6538139</v>
      </c>
      <c r="Q28" s="201">
        <v>0.41461702787291616</v>
      </c>
    </row>
    <row r="29" spans="1:17" customFormat="1" ht="18.75" customHeight="1" x14ac:dyDescent="0.2">
      <c r="A29" s="541"/>
      <c r="B29" s="59" t="s">
        <v>365</v>
      </c>
      <c r="C29" s="342">
        <v>0</v>
      </c>
      <c r="D29" s="342">
        <v>-2.2737367544323206E-13</v>
      </c>
      <c r="E29" s="342">
        <v>1059094.6599999995</v>
      </c>
      <c r="F29" s="342">
        <v>591150.8600000001</v>
      </c>
      <c r="G29" s="342">
        <v>687074.98999999987</v>
      </c>
      <c r="H29" s="335">
        <v>638023.81000000006</v>
      </c>
      <c r="I29" s="335">
        <v>541595.67999999993</v>
      </c>
      <c r="J29" s="335">
        <v>0</v>
      </c>
      <c r="K29" s="335">
        <v>1587429.4800000002</v>
      </c>
      <c r="L29" s="342"/>
      <c r="M29" s="342"/>
      <c r="N29" s="342"/>
      <c r="O29" s="336">
        <v>5104369.4799999995</v>
      </c>
      <c r="P29" s="336">
        <v>7733496</v>
      </c>
      <c r="Q29" s="201">
        <v>0.66003389411464097</v>
      </c>
    </row>
    <row r="30" spans="1:17" customFormat="1" ht="18.75" customHeight="1" thickBot="1" x14ac:dyDescent="0.25">
      <c r="A30" s="541"/>
      <c r="B30" s="221" t="s">
        <v>369</v>
      </c>
      <c r="C30" s="342">
        <v>0</v>
      </c>
      <c r="D30" s="342">
        <v>0</v>
      </c>
      <c r="E30" s="342">
        <v>706460.8400000002</v>
      </c>
      <c r="F30" s="342">
        <v>353845.5</v>
      </c>
      <c r="G30" s="342">
        <v>321647.84999999998</v>
      </c>
      <c r="H30" s="335">
        <v>396688.43000000005</v>
      </c>
      <c r="I30" s="335">
        <v>359353.92000000004</v>
      </c>
      <c r="J30" s="335">
        <v>0</v>
      </c>
      <c r="K30" s="335">
        <v>728307.12999999977</v>
      </c>
      <c r="L30" s="342"/>
      <c r="M30" s="342"/>
      <c r="N30" s="342"/>
      <c r="O30" s="336">
        <v>2866303.6700000004</v>
      </c>
      <c r="P30" s="255">
        <v>4691580</v>
      </c>
      <c r="Q30" s="201">
        <v>0.61094634856487584</v>
      </c>
    </row>
    <row r="31" spans="1:17" customFormat="1" ht="18.75" customHeight="1" thickBot="1" x14ac:dyDescent="0.25">
      <c r="A31" s="541"/>
      <c r="B31" s="522" t="s">
        <v>367</v>
      </c>
      <c r="C31" s="523">
        <v>0</v>
      </c>
      <c r="D31" s="523">
        <v>0</v>
      </c>
      <c r="E31" s="523">
        <v>2269218.59</v>
      </c>
      <c r="F31" s="523">
        <v>1293875.4500000002</v>
      </c>
      <c r="G31" s="523">
        <v>1391072.1799999997</v>
      </c>
      <c r="H31" s="340">
        <v>1395519.9</v>
      </c>
      <c r="I31" s="340">
        <v>1253289.52</v>
      </c>
      <c r="J31" s="340">
        <v>0</v>
      </c>
      <c r="K31" s="340">
        <v>3078521.2700000005</v>
      </c>
      <c r="L31" s="523"/>
      <c r="M31" s="523"/>
      <c r="N31" s="523"/>
      <c r="O31" s="341">
        <v>10681496.91</v>
      </c>
      <c r="P31" s="341">
        <v>18963215</v>
      </c>
      <c r="Q31" s="202">
        <v>0.56327457712207551</v>
      </c>
    </row>
    <row r="32" spans="1:17" customFormat="1" ht="16.149999999999999" customHeight="1" thickBot="1" x14ac:dyDescent="0.25">
      <c r="A32" s="542"/>
      <c r="B32" s="249" t="s">
        <v>368</v>
      </c>
      <c r="C32" s="340">
        <v>0</v>
      </c>
      <c r="D32" s="340">
        <v>0</v>
      </c>
      <c r="E32" s="340">
        <v>567304.64749999996</v>
      </c>
      <c r="F32" s="340">
        <v>323468.86250000005</v>
      </c>
      <c r="G32" s="340">
        <v>278214.43599999993</v>
      </c>
      <c r="H32" s="340">
        <v>348879.97499999998</v>
      </c>
      <c r="I32" s="340">
        <v>250657.90400000001</v>
      </c>
      <c r="J32" s="340">
        <v>0</v>
      </c>
      <c r="K32" s="340">
        <v>769630.31750000012</v>
      </c>
      <c r="L32" s="340"/>
      <c r="M32" s="340"/>
      <c r="N32" s="340"/>
      <c r="O32" s="341"/>
      <c r="P32" s="341"/>
      <c r="Q32" s="202"/>
    </row>
    <row r="33" spans="1:18" customFormat="1" ht="38.25" customHeight="1" thickBot="1" x14ac:dyDescent="0.25">
      <c r="A33" s="516"/>
      <c r="B33" s="249" t="s">
        <v>180</v>
      </c>
      <c r="C33" s="518">
        <v>0</v>
      </c>
      <c r="D33" s="519">
        <v>0</v>
      </c>
      <c r="E33" s="519">
        <v>0</v>
      </c>
      <c r="F33" s="519">
        <v>0</v>
      </c>
      <c r="G33" s="519">
        <v>1</v>
      </c>
      <c r="H33" s="519">
        <v>0</v>
      </c>
      <c r="I33" s="519">
        <v>0</v>
      </c>
      <c r="J33" s="519">
        <v>0</v>
      </c>
      <c r="K33" s="519">
        <v>0</v>
      </c>
      <c r="L33" s="519"/>
      <c r="M33" s="519"/>
      <c r="N33" s="520"/>
      <c r="O33" s="521">
        <f>SUM(C33:N33)</f>
        <v>1</v>
      </c>
      <c r="P33" s="517" t="s">
        <v>179</v>
      </c>
      <c r="Q33" s="515"/>
    </row>
    <row r="34" spans="1:18" customFormat="1" ht="12.75" x14ac:dyDescent="0.2">
      <c r="A34" s="223" t="s">
        <v>135</v>
      </c>
      <c r="B34" s="254"/>
      <c r="C34" s="224"/>
      <c r="D34" s="224"/>
      <c r="E34" s="224"/>
      <c r="F34" s="224"/>
      <c r="G34" s="224"/>
      <c r="H34" s="224"/>
      <c r="I34" s="224"/>
      <c r="J34" s="224"/>
      <c r="K34" s="224"/>
      <c r="L34" s="224"/>
      <c r="M34" s="224"/>
      <c r="N34" s="224"/>
      <c r="O34" s="224"/>
      <c r="P34" s="224"/>
      <c r="Q34" s="225"/>
    </row>
    <row r="35" spans="1:18" customFormat="1" ht="16.5" customHeight="1" x14ac:dyDescent="0.2">
      <c r="A35" s="696" t="s">
        <v>136</v>
      </c>
      <c r="B35" s="697"/>
      <c r="C35" s="697"/>
      <c r="D35" s="697"/>
      <c r="E35" s="697"/>
      <c r="F35" s="697"/>
      <c r="G35" s="697"/>
      <c r="H35" s="697"/>
      <c r="I35" s="697"/>
      <c r="J35" s="697"/>
      <c r="K35" s="697"/>
      <c r="L35" s="697"/>
      <c r="M35" s="697"/>
      <c r="N35" s="697"/>
      <c r="O35" s="697"/>
      <c r="P35" s="697"/>
      <c r="Q35" s="698"/>
    </row>
    <row r="36" spans="1:18" customFormat="1" ht="16.5" customHeight="1" x14ac:dyDescent="0.2">
      <c r="A36" s="696" t="s">
        <v>137</v>
      </c>
      <c r="B36" s="697"/>
      <c r="C36" s="697"/>
      <c r="D36" s="697"/>
      <c r="E36" s="697"/>
      <c r="F36" s="697"/>
      <c r="G36" s="697"/>
      <c r="H36" s="697"/>
      <c r="I36" s="697"/>
      <c r="J36" s="697"/>
      <c r="K36" s="697"/>
      <c r="L36" s="697"/>
      <c r="M36" s="697"/>
      <c r="N36" s="697"/>
      <c r="O36" s="697"/>
      <c r="P36" s="697"/>
      <c r="Q36" s="698"/>
    </row>
    <row r="37" spans="1:18" ht="42.75" customHeight="1" thickBot="1" x14ac:dyDescent="0.25">
      <c r="A37" s="691" t="s">
        <v>178</v>
      </c>
      <c r="B37" s="692"/>
      <c r="C37" s="692"/>
      <c r="D37" s="692"/>
      <c r="E37" s="692"/>
      <c r="F37" s="692"/>
      <c r="G37" s="692"/>
      <c r="H37" s="692"/>
      <c r="I37" s="692"/>
      <c r="J37" s="692"/>
      <c r="K37" s="692"/>
      <c r="L37" s="692"/>
      <c r="M37" s="692"/>
      <c r="N37" s="692"/>
      <c r="O37" s="692"/>
      <c r="P37" s="692"/>
      <c r="Q37" s="693"/>
      <c r="R37" s="245"/>
    </row>
    <row r="38" spans="1:18" x14ac:dyDescent="0.2">
      <c r="A38" s="689"/>
      <c r="B38" s="690"/>
      <c r="C38" s="690"/>
      <c r="D38" s="690"/>
      <c r="E38" s="690"/>
      <c r="F38" s="690"/>
      <c r="G38" s="690"/>
      <c r="H38" s="690"/>
      <c r="I38" s="690"/>
      <c r="J38" s="690"/>
      <c r="K38" s="690"/>
      <c r="L38" s="690"/>
      <c r="M38" s="690"/>
      <c r="N38" s="690"/>
      <c r="O38" s="690"/>
      <c r="P38" s="690"/>
      <c r="Q38" s="690"/>
      <c r="R38" s="417"/>
    </row>
    <row r="39" spans="1:18" x14ac:dyDescent="0.2">
      <c r="A39" s="689"/>
      <c r="B39" s="690"/>
      <c r="C39" s="690"/>
      <c r="D39" s="690"/>
      <c r="E39" s="690"/>
      <c r="F39" s="690"/>
      <c r="G39" s="690"/>
      <c r="H39" s="690"/>
      <c r="I39" s="690"/>
      <c r="J39" s="690"/>
      <c r="K39" s="690"/>
      <c r="L39" s="690"/>
      <c r="M39" s="690"/>
      <c r="N39" s="690"/>
      <c r="O39" s="690"/>
      <c r="P39" s="690"/>
      <c r="Q39" s="690"/>
      <c r="R39" s="417"/>
    </row>
    <row r="40" spans="1:18" x14ac:dyDescent="0.2">
      <c r="A40" s="689"/>
      <c r="B40" s="690"/>
      <c r="C40" s="690"/>
      <c r="D40" s="690"/>
      <c r="E40" s="690"/>
      <c r="F40" s="690"/>
      <c r="G40" s="690"/>
      <c r="H40" s="690"/>
      <c r="I40" s="690"/>
      <c r="J40" s="690"/>
      <c r="K40" s="690"/>
      <c r="L40" s="690"/>
      <c r="M40" s="690"/>
      <c r="N40" s="690"/>
      <c r="O40" s="690"/>
      <c r="P40" s="690"/>
      <c r="Q40" s="690"/>
      <c r="R40" s="417"/>
    </row>
    <row r="58" ht="37.5" customHeight="1" x14ac:dyDescent="0.2"/>
  </sheetData>
  <mergeCells count="24">
    <mergeCell ref="A40:Q40"/>
    <mergeCell ref="P7:Q7"/>
    <mergeCell ref="A38:Q38"/>
    <mergeCell ref="A37:Q37"/>
    <mergeCell ref="P16:Q16"/>
    <mergeCell ref="A35:Q35"/>
    <mergeCell ref="A36:Q36"/>
    <mergeCell ref="A39:Q39"/>
    <mergeCell ref="A12:A15"/>
    <mergeCell ref="A17:Q17"/>
    <mergeCell ref="A10:A11"/>
    <mergeCell ref="P11:Q11"/>
    <mergeCell ref="P10:Q10"/>
    <mergeCell ref="A19:A27"/>
    <mergeCell ref="A28:A32"/>
    <mergeCell ref="A1:Q1"/>
    <mergeCell ref="P2:Q2"/>
    <mergeCell ref="P3:Q3"/>
    <mergeCell ref="P4:Q4"/>
    <mergeCell ref="P5:Q5"/>
    <mergeCell ref="A3:A9"/>
    <mergeCell ref="P6:Q6"/>
    <mergeCell ref="P8:Q8"/>
    <mergeCell ref="P9:Q9"/>
  </mergeCells>
  <printOptions horizontalCentered="1" gridLines="1"/>
  <pageMargins left="0.28999999999999998" right="0.28999999999999998" top="0.7" bottom="0.43" header="0.3" footer="0.27"/>
  <pageSetup scale="3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60"/>
  <sheetViews>
    <sheetView view="pageBreakPreview" zoomScale="90" zoomScaleNormal="100" zoomScaleSheetLayoutView="90" workbookViewId="0">
      <selection activeCell="I70" sqref="I70"/>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622" t="s">
        <v>177</v>
      </c>
      <c r="B1" s="705"/>
      <c r="C1" s="706"/>
    </row>
    <row r="2" spans="1:3" customFormat="1" ht="31.5" x14ac:dyDescent="0.2">
      <c r="A2" s="90"/>
      <c r="B2" s="7" t="s">
        <v>18</v>
      </c>
      <c r="C2" s="91" t="s">
        <v>11</v>
      </c>
    </row>
    <row r="3" spans="1:3" customFormat="1" hidden="1" x14ac:dyDescent="0.25">
      <c r="A3" s="198">
        <v>39995</v>
      </c>
      <c r="B3" s="12">
        <v>1202915.42</v>
      </c>
      <c r="C3" s="199">
        <v>4155</v>
      </c>
    </row>
    <row r="4" spans="1:3" customFormat="1" hidden="1" x14ac:dyDescent="0.25">
      <c r="A4" s="198">
        <v>40026</v>
      </c>
      <c r="B4" s="12">
        <v>857647.38</v>
      </c>
      <c r="C4" s="199">
        <v>3150</v>
      </c>
    </row>
    <row r="5" spans="1:3" customFormat="1" hidden="1" x14ac:dyDescent="0.25">
      <c r="A5" s="198">
        <v>40057</v>
      </c>
      <c r="B5" s="12">
        <v>567423.17000000004</v>
      </c>
      <c r="C5" s="200">
        <v>3172</v>
      </c>
    </row>
    <row r="6" spans="1:3" customFormat="1" hidden="1" x14ac:dyDescent="0.25">
      <c r="A6" s="198">
        <v>40087</v>
      </c>
      <c r="B6" s="12">
        <v>586124.01</v>
      </c>
      <c r="C6" s="200">
        <v>3172</v>
      </c>
    </row>
    <row r="7" spans="1:3" customFormat="1" hidden="1" x14ac:dyDescent="0.25">
      <c r="A7" s="198">
        <v>40118</v>
      </c>
      <c r="B7" s="12">
        <v>675163.58</v>
      </c>
      <c r="C7" s="200">
        <v>3160</v>
      </c>
    </row>
    <row r="8" spans="1:3" customFormat="1" hidden="1" x14ac:dyDescent="0.25">
      <c r="A8" s="198">
        <v>40148</v>
      </c>
      <c r="B8" s="12">
        <v>514901.26</v>
      </c>
      <c r="C8" s="200">
        <v>3175</v>
      </c>
    </row>
    <row r="9" spans="1:3" customFormat="1" hidden="1" x14ac:dyDescent="0.25">
      <c r="A9" s="198">
        <v>40179</v>
      </c>
      <c r="B9" s="12">
        <v>617187.38</v>
      </c>
      <c r="C9" s="200">
        <v>3186</v>
      </c>
    </row>
    <row r="10" spans="1:3" customFormat="1" hidden="1" x14ac:dyDescent="0.25">
      <c r="A10" s="198">
        <v>40210</v>
      </c>
      <c r="B10" s="12">
        <v>608261.57999999996</v>
      </c>
      <c r="C10" s="200">
        <v>3257</v>
      </c>
    </row>
    <row r="11" spans="1:3" customFormat="1" hidden="1" x14ac:dyDescent="0.25">
      <c r="A11" s="198">
        <v>40238</v>
      </c>
      <c r="B11" s="12">
        <v>613887.02</v>
      </c>
      <c r="C11" s="200">
        <v>3349</v>
      </c>
    </row>
    <row r="12" spans="1:3" customFormat="1" hidden="1" x14ac:dyDescent="0.25">
      <c r="A12" s="198">
        <v>40269</v>
      </c>
      <c r="B12" s="12">
        <v>590396.07999999996</v>
      </c>
      <c r="C12" s="200">
        <v>3390</v>
      </c>
    </row>
    <row r="13" spans="1:3" customFormat="1" hidden="1" x14ac:dyDescent="0.25">
      <c r="A13" s="198">
        <v>40299</v>
      </c>
      <c r="B13" s="12">
        <v>739317.21</v>
      </c>
      <c r="C13" s="200">
        <v>3438</v>
      </c>
    </row>
    <row r="14" spans="1:3" customFormat="1" hidden="1" x14ac:dyDescent="0.25">
      <c r="A14" s="198">
        <v>40330</v>
      </c>
      <c r="B14" s="12">
        <v>633411.6</v>
      </c>
      <c r="C14" s="200">
        <v>3479</v>
      </c>
    </row>
    <row r="15" spans="1:3" customFormat="1" x14ac:dyDescent="0.25">
      <c r="A15" s="88" t="s">
        <v>338</v>
      </c>
      <c r="B15" s="344">
        <v>563.63</v>
      </c>
      <c r="C15" s="394" t="s">
        <v>371</v>
      </c>
    </row>
    <row r="16" spans="1:3" customFormat="1" x14ac:dyDescent="0.25">
      <c r="A16" s="88" t="s">
        <v>339</v>
      </c>
      <c r="B16" s="344">
        <v>-1486.51</v>
      </c>
      <c r="C16" s="394" t="s">
        <v>371</v>
      </c>
    </row>
    <row r="17" spans="1:3" customFormat="1" x14ac:dyDescent="0.25">
      <c r="A17" s="88" t="s">
        <v>340</v>
      </c>
      <c r="B17" s="344">
        <v>1135.51</v>
      </c>
      <c r="C17" s="394" t="s">
        <v>371</v>
      </c>
    </row>
    <row r="18" spans="1:3" customFormat="1" x14ac:dyDescent="0.25">
      <c r="A18" s="88" t="s">
        <v>341</v>
      </c>
      <c r="B18" s="344">
        <v>1232.5</v>
      </c>
      <c r="C18" s="394" t="s">
        <v>371</v>
      </c>
    </row>
    <row r="19" spans="1:3" customFormat="1" x14ac:dyDescent="0.25">
      <c r="A19" s="88" t="s">
        <v>350</v>
      </c>
      <c r="B19" s="344">
        <v>2029</v>
      </c>
      <c r="C19" s="394" t="s">
        <v>371</v>
      </c>
    </row>
    <row r="20" spans="1:3" customFormat="1" x14ac:dyDescent="0.25">
      <c r="A20" s="88" t="s">
        <v>351</v>
      </c>
      <c r="B20" s="344">
        <v>546.59</v>
      </c>
      <c r="C20" s="394" t="s">
        <v>371</v>
      </c>
    </row>
    <row r="21" spans="1:3" customFormat="1" x14ac:dyDescent="0.25">
      <c r="A21" s="88" t="s">
        <v>344</v>
      </c>
      <c r="B21" s="344">
        <v>3939.62</v>
      </c>
      <c r="C21" s="394" t="s">
        <v>371</v>
      </c>
    </row>
    <row r="22" spans="1:3" customFormat="1" x14ac:dyDescent="0.25">
      <c r="A22" s="88" t="s">
        <v>345</v>
      </c>
      <c r="B22" s="344">
        <v>9583.2199999999993</v>
      </c>
      <c r="C22" s="394" t="s">
        <v>371</v>
      </c>
    </row>
    <row r="23" spans="1:3" customFormat="1" x14ac:dyDescent="0.25">
      <c r="A23" s="88" t="s">
        <v>346</v>
      </c>
      <c r="B23" s="344">
        <v>661.71</v>
      </c>
      <c r="C23" s="394" t="s">
        <v>371</v>
      </c>
    </row>
    <row r="24" spans="1:3" customFormat="1" x14ac:dyDescent="0.25">
      <c r="A24" s="88" t="s">
        <v>347</v>
      </c>
      <c r="B24" s="344"/>
      <c r="C24" s="394"/>
    </row>
    <row r="25" spans="1:3" customFormat="1" x14ac:dyDescent="0.25">
      <c r="A25" s="88" t="s">
        <v>348</v>
      </c>
      <c r="B25" s="344"/>
      <c r="C25" s="394"/>
    </row>
    <row r="26" spans="1:3" customFormat="1" x14ac:dyDescent="0.25">
      <c r="A26" s="89" t="s">
        <v>349</v>
      </c>
      <c r="B26" s="404"/>
      <c r="C26" s="405"/>
    </row>
    <row r="27" spans="1:3" customFormat="1" x14ac:dyDescent="0.25">
      <c r="A27" s="92" t="s">
        <v>370</v>
      </c>
      <c r="B27" s="345">
        <v>18205.269999999997</v>
      </c>
      <c r="C27" s="533">
        <v>0</v>
      </c>
    </row>
    <row r="28" spans="1:3" customFormat="1" x14ac:dyDescent="0.25">
      <c r="A28" s="81" t="s">
        <v>336</v>
      </c>
      <c r="B28" s="344">
        <v>10000000</v>
      </c>
      <c r="C28" s="258"/>
    </row>
    <row r="29" spans="1:3" customFormat="1" ht="16.5" thickBot="1" x14ac:dyDescent="0.3">
      <c r="A29" s="227" t="s">
        <v>337</v>
      </c>
      <c r="B29" s="345">
        <v>9981794.7300000004</v>
      </c>
      <c r="C29" s="392"/>
    </row>
    <row r="30" spans="1:3" customFormat="1" ht="12.75" x14ac:dyDescent="0.2">
      <c r="A30" s="625" t="s">
        <v>4</v>
      </c>
      <c r="B30" s="626"/>
      <c r="C30" s="627"/>
    </row>
    <row r="31" spans="1:3" customFormat="1" ht="27" customHeight="1" x14ac:dyDescent="0.2">
      <c r="A31" s="628" t="s">
        <v>123</v>
      </c>
      <c r="B31" s="629"/>
      <c r="C31" s="630"/>
    </row>
    <row r="32" spans="1:3" customFormat="1" ht="15" customHeight="1" x14ac:dyDescent="0.2">
      <c r="A32" s="713" t="s">
        <v>138</v>
      </c>
      <c r="B32" s="714"/>
      <c r="C32" s="715"/>
    </row>
    <row r="33" spans="1:4" customFormat="1" ht="27" customHeight="1" x14ac:dyDescent="0.2">
      <c r="A33" s="669" t="s">
        <v>139</v>
      </c>
      <c r="B33" s="670"/>
      <c r="C33" s="671"/>
    </row>
    <row r="34" spans="1:4" customFormat="1" ht="25.5" x14ac:dyDescent="0.2">
      <c r="A34" s="710" t="s">
        <v>374</v>
      </c>
      <c r="B34" s="711"/>
      <c r="C34" s="712"/>
      <c r="D34" s="242" t="s">
        <v>91</v>
      </c>
    </row>
    <row r="35" spans="1:4" ht="27" thickBot="1" x14ac:dyDescent="0.3">
      <c r="A35" s="707" t="s">
        <v>160</v>
      </c>
      <c r="B35" s="708"/>
      <c r="C35" s="709"/>
      <c r="D35" s="242" t="s">
        <v>91</v>
      </c>
    </row>
    <row r="36" spans="1:4" ht="39" x14ac:dyDescent="0.25">
      <c r="D36" s="242" t="s">
        <v>92</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0"/>
  <sheetViews>
    <sheetView view="pageBreakPreview" zoomScaleNormal="100" zoomScaleSheetLayoutView="100" workbookViewId="0">
      <selection activeCell="I70" sqref="I70"/>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622" t="s">
        <v>176</v>
      </c>
      <c r="B1" s="705"/>
      <c r="C1" s="706"/>
    </row>
    <row r="2" spans="1:3" ht="31.5" x14ac:dyDescent="0.2">
      <c r="A2" s="390"/>
      <c r="B2" s="7" t="s">
        <v>18</v>
      </c>
      <c r="C2" s="391" t="s">
        <v>12</v>
      </c>
    </row>
    <row r="3" spans="1:3" ht="15.75" x14ac:dyDescent="0.25">
      <c r="A3" s="88" t="s">
        <v>338</v>
      </c>
      <c r="B3" s="260">
        <v>14982994.42</v>
      </c>
      <c r="C3" s="420">
        <v>237055</v>
      </c>
    </row>
    <row r="4" spans="1:3" ht="15.75" x14ac:dyDescent="0.25">
      <c r="A4" s="88" t="s">
        <v>339</v>
      </c>
      <c r="B4" s="260">
        <v>14499302.689999999</v>
      </c>
      <c r="C4" s="420">
        <v>98478</v>
      </c>
    </row>
    <row r="5" spans="1:3" ht="15.75" x14ac:dyDescent="0.25">
      <c r="A5" s="88" t="s">
        <v>340</v>
      </c>
      <c r="B5" s="260">
        <v>37149271.539999999</v>
      </c>
      <c r="C5" s="420">
        <v>99828</v>
      </c>
    </row>
    <row r="6" spans="1:3" ht="15.75" x14ac:dyDescent="0.25">
      <c r="A6" s="88" t="s">
        <v>341</v>
      </c>
      <c r="B6" s="260">
        <v>15311873.220000001</v>
      </c>
      <c r="C6" s="420">
        <v>100768</v>
      </c>
    </row>
    <row r="7" spans="1:3" ht="15.75" x14ac:dyDescent="0.25">
      <c r="A7" s="88" t="s">
        <v>350</v>
      </c>
      <c r="B7" s="260">
        <v>15522096.42</v>
      </c>
      <c r="C7" s="420">
        <v>100227</v>
      </c>
    </row>
    <row r="8" spans="1:3" ht="15.75" x14ac:dyDescent="0.25">
      <c r="A8" s="88" t="s">
        <v>351</v>
      </c>
      <c r="B8" s="260">
        <v>15667880.1</v>
      </c>
      <c r="C8" s="420">
        <v>101919</v>
      </c>
    </row>
    <row r="9" spans="1:3" ht="15.75" x14ac:dyDescent="0.25">
      <c r="A9" s="88" t="s">
        <v>344</v>
      </c>
      <c r="B9" s="260">
        <v>15583612.18</v>
      </c>
      <c r="C9" s="420">
        <v>101712</v>
      </c>
    </row>
    <row r="10" spans="1:3" ht="15.75" x14ac:dyDescent="0.25">
      <c r="A10" s="88" t="s">
        <v>345</v>
      </c>
      <c r="B10" s="260">
        <v>15847055.82</v>
      </c>
      <c r="C10" s="420">
        <v>102735</v>
      </c>
    </row>
    <row r="11" spans="1:3" ht="15.75" x14ac:dyDescent="0.25">
      <c r="A11" s="88" t="s">
        <v>346</v>
      </c>
      <c r="B11" s="260">
        <v>16963694.670000002</v>
      </c>
      <c r="C11" s="420"/>
    </row>
    <row r="12" spans="1:3" ht="15.75" x14ac:dyDescent="0.25">
      <c r="A12" s="88" t="s">
        <v>347</v>
      </c>
      <c r="B12" s="260"/>
      <c r="C12" s="347"/>
    </row>
    <row r="13" spans="1:3" ht="15.75" x14ac:dyDescent="0.25">
      <c r="A13" s="88" t="s">
        <v>348</v>
      </c>
      <c r="B13" s="260"/>
      <c r="C13" s="347"/>
    </row>
    <row r="14" spans="1:3" ht="15.75" x14ac:dyDescent="0.25">
      <c r="A14" s="89" t="s">
        <v>349</v>
      </c>
      <c r="B14" s="346"/>
      <c r="C14" s="348"/>
    </row>
    <row r="15" spans="1:3" ht="15.75" x14ac:dyDescent="0.25">
      <c r="A15" s="92" t="s">
        <v>370</v>
      </c>
      <c r="B15" s="299">
        <v>161527781.06</v>
      </c>
      <c r="C15" s="349">
        <v>117840</v>
      </c>
    </row>
    <row r="16" spans="1:3" ht="15.75" x14ac:dyDescent="0.25">
      <c r="A16" s="81" t="s">
        <v>336</v>
      </c>
      <c r="B16" s="253">
        <v>193398121</v>
      </c>
      <c r="C16" s="350"/>
    </row>
    <row r="17" spans="1:5" ht="16.5" thickBot="1" x14ac:dyDescent="0.3">
      <c r="A17" s="93" t="s">
        <v>337</v>
      </c>
      <c r="B17" s="318">
        <v>31870339.939999998</v>
      </c>
      <c r="C17" s="392"/>
    </row>
    <row r="18" spans="1:5" x14ac:dyDescent="0.2">
      <c r="A18" s="625" t="s">
        <v>4</v>
      </c>
      <c r="B18" s="626"/>
      <c r="C18" s="627"/>
    </row>
    <row r="19" spans="1:5" ht="39" customHeight="1" x14ac:dyDescent="0.2">
      <c r="A19" s="719" t="s">
        <v>140</v>
      </c>
      <c r="B19" s="720"/>
      <c r="C19" s="721"/>
    </row>
    <row r="20" spans="1:5" ht="24.75" customHeight="1" x14ac:dyDescent="0.2">
      <c r="A20" s="649" t="s">
        <v>155</v>
      </c>
      <c r="B20" s="650"/>
      <c r="C20" s="651"/>
    </row>
    <row r="21" spans="1:5" ht="12.75" customHeight="1" x14ac:dyDescent="0.2">
      <c r="A21" s="649" t="s">
        <v>141</v>
      </c>
      <c r="B21" s="650"/>
      <c r="C21" s="651"/>
    </row>
    <row r="22" spans="1:5" s="9" customFormat="1" ht="16.5" customHeight="1" thickBot="1" x14ac:dyDescent="0.3">
      <c r="A22" s="716" t="s">
        <v>374</v>
      </c>
      <c r="B22" s="717"/>
      <c r="C22" s="718"/>
      <c r="D22" s="242" t="s">
        <v>93</v>
      </c>
      <c r="E22" s="48"/>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29" customWidth="1"/>
    <col min="2" max="2" width="19.140625" style="129" customWidth="1"/>
    <col min="3" max="3" width="13" style="129" customWidth="1"/>
    <col min="4" max="4" width="36.7109375" style="129"/>
    <col min="5" max="5" width="14.42578125" style="163" bestFit="1" customWidth="1"/>
    <col min="6" max="8" width="15.7109375" style="163" bestFit="1" customWidth="1"/>
    <col min="9" max="9" width="14.28515625" style="163" bestFit="1" customWidth="1"/>
    <col min="10" max="10" width="15.7109375" style="163" bestFit="1" customWidth="1"/>
    <col min="11" max="11" width="14.28515625" style="163" bestFit="1" customWidth="1"/>
    <col min="12" max="16" width="15.7109375" style="163" bestFit="1" customWidth="1"/>
    <col min="17" max="17" width="18.7109375" style="163" customWidth="1"/>
    <col min="18" max="16384" width="36.7109375" style="129"/>
  </cols>
  <sheetData>
    <row r="2" spans="2:18" ht="16.5" thickBot="1" x14ac:dyDescent="0.25">
      <c r="B2" s="741" t="s">
        <v>70</v>
      </c>
      <c r="C2" s="741"/>
      <c r="D2" s="741"/>
      <c r="E2" s="741"/>
      <c r="F2" s="741"/>
      <c r="G2" s="741"/>
      <c r="H2" s="741"/>
      <c r="I2" s="741"/>
      <c r="J2" s="741"/>
      <c r="K2" s="741"/>
      <c r="L2" s="741"/>
      <c r="M2" s="741"/>
      <c r="N2" s="741"/>
      <c r="O2" s="741"/>
      <c r="P2" s="741"/>
      <c r="Q2" s="741"/>
    </row>
    <row r="3" spans="2:18" ht="16.5" thickBot="1" x14ac:dyDescent="0.25">
      <c r="B3" s="130" t="s">
        <v>71</v>
      </c>
      <c r="C3" s="742" t="s">
        <v>13</v>
      </c>
      <c r="D3" s="743"/>
      <c r="E3" s="131">
        <v>41456</v>
      </c>
      <c r="F3" s="132">
        <v>41487</v>
      </c>
      <c r="G3" s="132">
        <v>41518</v>
      </c>
      <c r="H3" s="132">
        <v>41548</v>
      </c>
      <c r="I3" s="132">
        <v>41579</v>
      </c>
      <c r="J3" s="132">
        <v>41609</v>
      </c>
      <c r="K3" s="132">
        <v>41640</v>
      </c>
      <c r="L3" s="132">
        <v>41671</v>
      </c>
      <c r="M3" s="132">
        <v>41699</v>
      </c>
      <c r="N3" s="132">
        <v>41730</v>
      </c>
      <c r="O3" s="132">
        <v>41760</v>
      </c>
      <c r="P3" s="173">
        <v>41791</v>
      </c>
      <c r="Q3" s="164" t="s">
        <v>72</v>
      </c>
      <c r="R3" s="134"/>
    </row>
    <row r="4" spans="2:18" x14ac:dyDescent="0.2">
      <c r="B4" s="739" t="s">
        <v>73</v>
      </c>
      <c r="C4" s="726" t="s">
        <v>74</v>
      </c>
      <c r="D4" s="135" t="s">
        <v>14</v>
      </c>
      <c r="E4" s="136"/>
      <c r="F4" s="136"/>
      <c r="G4" s="136"/>
      <c r="H4" s="136"/>
      <c r="I4" s="136"/>
      <c r="J4" s="136"/>
      <c r="K4" s="136">
        <v>4608875.58</v>
      </c>
      <c r="L4" s="136">
        <v>8275700.4000000004</v>
      </c>
      <c r="M4" s="136">
        <v>9576439.0700000022</v>
      </c>
      <c r="N4" s="136">
        <v>12204044.729999999</v>
      </c>
      <c r="O4" s="136">
        <v>9470911.6600000001</v>
      </c>
      <c r="P4" s="174">
        <v>13799106.719999999</v>
      </c>
      <c r="Q4" s="165">
        <f>SUM(E4:P4)</f>
        <v>57935078.159999996</v>
      </c>
      <c r="R4" s="134" t="b">
        <v>1</v>
      </c>
    </row>
    <row r="5" spans="2:18" x14ac:dyDescent="0.2">
      <c r="B5" s="724"/>
      <c r="C5" s="727"/>
      <c r="D5" s="138" t="s">
        <v>75</v>
      </c>
      <c r="E5" s="139"/>
      <c r="F5" s="139"/>
      <c r="G5" s="139"/>
      <c r="H5" s="139"/>
      <c r="I5" s="139"/>
      <c r="J5" s="139"/>
      <c r="K5" s="139">
        <v>1270.6199999999999</v>
      </c>
      <c r="L5" s="139">
        <v>4689.99</v>
      </c>
      <c r="M5" s="139">
        <v>11120.67</v>
      </c>
      <c r="N5" s="139">
        <v>12772.1</v>
      </c>
      <c r="O5" s="139">
        <v>7778.6</v>
      </c>
      <c r="P5" s="175">
        <v>9347.32</v>
      </c>
      <c r="Q5" s="166">
        <f t="shared" ref="Q5:Q12" si="0">SUM(E5:P5)</f>
        <v>46979.299999999996</v>
      </c>
      <c r="R5" s="134" t="b">
        <v>1</v>
      </c>
    </row>
    <row r="6" spans="2:18" x14ac:dyDescent="0.2">
      <c r="B6" s="724"/>
      <c r="C6" s="727"/>
      <c r="D6" s="138" t="s">
        <v>16</v>
      </c>
      <c r="E6" s="139"/>
      <c r="F6" s="139"/>
      <c r="G6" s="139"/>
      <c r="H6" s="139"/>
      <c r="I6" s="139"/>
      <c r="J6" s="139"/>
      <c r="K6" s="139">
        <v>0</v>
      </c>
      <c r="L6" s="139">
        <v>0</v>
      </c>
      <c r="M6" s="139">
        <v>0</v>
      </c>
      <c r="N6" s="139">
        <v>0</v>
      </c>
      <c r="O6" s="139">
        <v>0</v>
      </c>
      <c r="P6" s="175">
        <v>0</v>
      </c>
      <c r="Q6" s="166">
        <f t="shared" si="0"/>
        <v>0</v>
      </c>
      <c r="R6" s="134" t="b">
        <v>1</v>
      </c>
    </row>
    <row r="7" spans="2:18" ht="16.5" thickBot="1" x14ac:dyDescent="0.25">
      <c r="B7" s="724"/>
      <c r="C7" s="727"/>
      <c r="D7" s="141" t="s">
        <v>76</v>
      </c>
      <c r="E7" s="142"/>
      <c r="F7" s="142"/>
      <c r="G7" s="142"/>
      <c r="H7" s="142"/>
      <c r="I7" s="142"/>
      <c r="J7" s="142"/>
      <c r="K7" s="142">
        <v>323992.44</v>
      </c>
      <c r="L7" s="142">
        <v>310333.81</v>
      </c>
      <c r="M7" s="142">
        <v>334712.8</v>
      </c>
      <c r="N7" s="142">
        <v>361267.98</v>
      </c>
      <c r="O7" s="142">
        <v>361084.46</v>
      </c>
      <c r="P7" s="176">
        <v>409296.9</v>
      </c>
      <c r="Q7" s="167">
        <f t="shared" si="0"/>
        <v>2100688.39</v>
      </c>
      <c r="R7" s="134" t="b">
        <v>1</v>
      </c>
    </row>
    <row r="8" spans="2:18" ht="17.25" hidden="1" thickTop="1" thickBot="1" x14ac:dyDescent="0.25">
      <c r="B8" s="724"/>
      <c r="C8" s="727"/>
      <c r="D8" s="144" t="s">
        <v>17</v>
      </c>
      <c r="E8" s="145"/>
      <c r="F8" s="145"/>
      <c r="G8" s="145"/>
      <c r="H8" s="145"/>
      <c r="I8" s="145"/>
      <c r="J8" s="145"/>
      <c r="K8" s="145">
        <v>0</v>
      </c>
      <c r="L8" s="145">
        <v>0</v>
      </c>
      <c r="M8" s="145">
        <v>0</v>
      </c>
      <c r="N8" s="145">
        <v>0</v>
      </c>
      <c r="O8" s="145">
        <v>0</v>
      </c>
      <c r="P8" s="177">
        <v>0</v>
      </c>
      <c r="Q8" s="168">
        <f t="shared" si="0"/>
        <v>0</v>
      </c>
      <c r="R8" s="134" t="b">
        <v>1</v>
      </c>
    </row>
    <row r="9" spans="2:18" ht="17.25" thickTop="1" thickBot="1" x14ac:dyDescent="0.25">
      <c r="B9" s="724"/>
      <c r="C9" s="744"/>
      <c r="D9" s="146" t="s">
        <v>77</v>
      </c>
      <c r="E9" s="147"/>
      <c r="F9" s="147"/>
      <c r="G9" s="147"/>
      <c r="H9" s="147"/>
      <c r="I9" s="147"/>
      <c r="J9" s="147"/>
      <c r="K9" s="147">
        <f t="shared" ref="K9:P9" si="1">SUM(K4:K8)</f>
        <v>4934138.6400000006</v>
      </c>
      <c r="L9" s="147">
        <f t="shared" si="1"/>
        <v>8590724.2000000011</v>
      </c>
      <c r="M9" s="147">
        <f t="shared" si="1"/>
        <v>9922272.5400000028</v>
      </c>
      <c r="N9" s="147">
        <f t="shared" si="1"/>
        <v>12578084.809999999</v>
      </c>
      <c r="O9" s="147">
        <f t="shared" si="1"/>
        <v>9839774.7200000007</v>
      </c>
      <c r="P9" s="178">
        <f t="shared" si="1"/>
        <v>14217750.939999999</v>
      </c>
      <c r="Q9" s="169">
        <f t="shared" si="0"/>
        <v>60082745.849999994</v>
      </c>
      <c r="R9" s="134" t="b">
        <v>1</v>
      </c>
    </row>
    <row r="10" spans="2:18" x14ac:dyDescent="0.2">
      <c r="B10" s="724"/>
      <c r="C10" s="733" t="s">
        <v>78</v>
      </c>
      <c r="D10" s="734"/>
      <c r="E10" s="148"/>
      <c r="F10" s="148"/>
      <c r="G10" s="148"/>
      <c r="H10" s="148"/>
      <c r="I10" s="148"/>
      <c r="J10" s="148"/>
      <c r="K10" s="139">
        <v>0</v>
      </c>
      <c r="L10" s="148">
        <v>0</v>
      </c>
      <c r="M10" s="148">
        <v>0</v>
      </c>
      <c r="N10" s="148">
        <v>0</v>
      </c>
      <c r="O10" s="148">
        <v>0</v>
      </c>
      <c r="P10" s="179">
        <v>0</v>
      </c>
      <c r="Q10" s="170">
        <f t="shared" si="0"/>
        <v>0</v>
      </c>
      <c r="R10" s="134" t="b">
        <v>1</v>
      </c>
    </row>
    <row r="11" spans="2:18" ht="16.5" thickBot="1" x14ac:dyDescent="0.25">
      <c r="B11" s="724"/>
      <c r="C11" s="731" t="s">
        <v>79</v>
      </c>
      <c r="D11" s="732"/>
      <c r="E11" s="142"/>
      <c r="F11" s="142"/>
      <c r="G11" s="142"/>
      <c r="H11" s="142"/>
      <c r="I11" s="142"/>
      <c r="J11" s="142"/>
      <c r="K11" s="142">
        <v>0</v>
      </c>
      <c r="L11" s="142">
        <v>0</v>
      </c>
      <c r="M11" s="142">
        <v>394.5</v>
      </c>
      <c r="N11" s="142">
        <v>0</v>
      </c>
      <c r="O11" s="142">
        <v>0</v>
      </c>
      <c r="P11" s="176">
        <v>52.28</v>
      </c>
      <c r="Q11" s="167">
        <f t="shared" si="0"/>
        <v>446.78</v>
      </c>
      <c r="R11" s="134" t="b">
        <v>1</v>
      </c>
    </row>
    <row r="12" spans="2:18" ht="16.5" thickTop="1" x14ac:dyDescent="0.2">
      <c r="B12" s="724"/>
      <c r="C12" s="733" t="s">
        <v>35</v>
      </c>
      <c r="D12" s="734"/>
      <c r="E12" s="150"/>
      <c r="F12" s="150"/>
      <c r="G12" s="150"/>
      <c r="H12" s="150"/>
      <c r="I12" s="150"/>
      <c r="J12" s="150"/>
      <c r="K12" s="150">
        <f t="shared" ref="K12:P12" si="2">K9+K10+K11</f>
        <v>4934138.6400000006</v>
      </c>
      <c r="L12" s="150">
        <f t="shared" si="2"/>
        <v>8590724.2000000011</v>
      </c>
      <c r="M12" s="150">
        <f t="shared" si="2"/>
        <v>9922667.0400000028</v>
      </c>
      <c r="N12" s="150">
        <f t="shared" si="2"/>
        <v>12578084.809999999</v>
      </c>
      <c r="O12" s="150">
        <f t="shared" si="2"/>
        <v>9839774.7200000007</v>
      </c>
      <c r="P12" s="180">
        <f t="shared" si="2"/>
        <v>14217803.219999999</v>
      </c>
      <c r="Q12" s="170">
        <f t="shared" si="0"/>
        <v>60083192.629999995</v>
      </c>
      <c r="R12" s="134" t="b">
        <v>1</v>
      </c>
    </row>
    <row r="13" spans="2:18" x14ac:dyDescent="0.2">
      <c r="B13" s="724"/>
      <c r="C13" s="745" t="s">
        <v>30</v>
      </c>
      <c r="D13" s="746"/>
      <c r="E13" s="151"/>
      <c r="F13" s="151"/>
      <c r="G13" s="151"/>
      <c r="H13" s="151"/>
      <c r="I13" s="151"/>
      <c r="J13" s="151"/>
      <c r="K13" s="151">
        <v>38413</v>
      </c>
      <c r="L13" s="151">
        <v>40465</v>
      </c>
      <c r="M13" s="151">
        <v>44348</v>
      </c>
      <c r="N13" s="151">
        <v>47215</v>
      </c>
      <c r="O13" s="151">
        <v>48526</v>
      </c>
      <c r="P13" s="181">
        <v>51279</v>
      </c>
      <c r="Q13" s="171">
        <f>AVERAGE(E13:P13)</f>
        <v>45041</v>
      </c>
      <c r="R13" s="134" t="b">
        <v>1</v>
      </c>
    </row>
    <row r="14" spans="2:18" ht="16.5" thickBot="1" x14ac:dyDescent="0.25">
      <c r="B14" s="725"/>
      <c r="C14" s="737" t="s">
        <v>80</v>
      </c>
      <c r="D14" s="738"/>
      <c r="E14" s="153"/>
      <c r="F14" s="154"/>
      <c r="G14" s="154"/>
      <c r="H14" s="154"/>
      <c r="I14" s="154"/>
      <c r="J14" s="154"/>
      <c r="K14" s="155">
        <v>128.44970817171273</v>
      </c>
      <c r="L14" s="155">
        <v>212.30011614975908</v>
      </c>
      <c r="M14" s="155">
        <v>223.74553621358353</v>
      </c>
      <c r="N14" s="155">
        <v>266.40018659324363</v>
      </c>
      <c r="O14" s="155">
        <v>202.77324980422867</v>
      </c>
      <c r="P14" s="182">
        <v>277.26365997776867</v>
      </c>
      <c r="Q14" s="184">
        <f>Q12/Q13</f>
        <v>1333.96666659266</v>
      </c>
      <c r="R14" s="134" t="b">
        <v>1</v>
      </c>
    </row>
    <row r="15" spans="2:18" ht="15.75" customHeight="1" x14ac:dyDescent="0.2">
      <c r="B15" s="739" t="s">
        <v>42</v>
      </c>
      <c r="C15" s="726" t="s">
        <v>74</v>
      </c>
      <c r="D15" s="135" t="s">
        <v>14</v>
      </c>
      <c r="E15" s="136"/>
      <c r="F15" s="136"/>
      <c r="G15" s="136"/>
      <c r="H15" s="136"/>
      <c r="I15" s="136"/>
      <c r="J15" s="136"/>
      <c r="K15" s="136">
        <v>11457167.18</v>
      </c>
      <c r="L15" s="136">
        <v>31284953.710000005</v>
      </c>
      <c r="M15" s="136">
        <v>42431585.569999993</v>
      </c>
      <c r="N15" s="136">
        <v>61804746.140000001</v>
      </c>
      <c r="O15" s="136">
        <v>50688450.969999999</v>
      </c>
      <c r="P15" s="174">
        <v>72888903.719999984</v>
      </c>
      <c r="Q15" s="165">
        <f>SUM(E15:P15)</f>
        <v>270555807.28999996</v>
      </c>
      <c r="R15" s="134" t="b">
        <v>1</v>
      </c>
    </row>
    <row r="16" spans="2:18" x14ac:dyDescent="0.2">
      <c r="B16" s="724"/>
      <c r="C16" s="727"/>
      <c r="D16" s="138" t="s">
        <v>75</v>
      </c>
      <c r="E16" s="139"/>
      <c r="F16" s="139"/>
      <c r="G16" s="139"/>
      <c r="H16" s="139"/>
      <c r="I16" s="139"/>
      <c r="J16" s="139"/>
      <c r="K16" s="139">
        <v>2922.01</v>
      </c>
      <c r="L16" s="139">
        <v>117029.5</v>
      </c>
      <c r="M16" s="139">
        <v>106569.28</v>
      </c>
      <c r="N16" s="139">
        <v>244856.18000000002</v>
      </c>
      <c r="O16" s="139">
        <v>185379.5</v>
      </c>
      <c r="P16" s="175">
        <v>190215.86000000002</v>
      </c>
      <c r="Q16" s="166">
        <f t="shared" ref="Q16:Q23" si="3">SUM(E16:P16)</f>
        <v>846972.33</v>
      </c>
      <c r="R16" s="134" t="b">
        <v>1</v>
      </c>
    </row>
    <row r="17" spans="2:18" x14ac:dyDescent="0.2">
      <c r="B17" s="724"/>
      <c r="C17" s="727"/>
      <c r="D17" s="138" t="s">
        <v>16</v>
      </c>
      <c r="E17" s="139"/>
      <c r="F17" s="139"/>
      <c r="G17" s="139"/>
      <c r="H17" s="139"/>
      <c r="I17" s="139"/>
      <c r="J17" s="139"/>
      <c r="K17" s="139">
        <v>19586.48</v>
      </c>
      <c r="L17" s="139">
        <v>37637.730000000003</v>
      </c>
      <c r="M17" s="139">
        <v>67601.39</v>
      </c>
      <c r="N17" s="139">
        <v>107855.37</v>
      </c>
      <c r="O17" s="139">
        <v>66138.33</v>
      </c>
      <c r="P17" s="175">
        <v>109977.88</v>
      </c>
      <c r="Q17" s="166">
        <f t="shared" si="3"/>
        <v>408797.18</v>
      </c>
      <c r="R17" s="134" t="b">
        <v>1</v>
      </c>
    </row>
    <row r="18" spans="2:18" ht="16.5" thickBot="1" x14ac:dyDescent="0.25">
      <c r="B18" s="724"/>
      <c r="C18" s="727"/>
      <c r="D18" s="141" t="s">
        <v>76</v>
      </c>
      <c r="E18" s="142"/>
      <c r="F18" s="142"/>
      <c r="G18" s="142"/>
      <c r="H18" s="142"/>
      <c r="I18" s="142"/>
      <c r="J18" s="142"/>
      <c r="K18" s="142">
        <v>662801.59</v>
      </c>
      <c r="L18" s="142">
        <v>642036.63</v>
      </c>
      <c r="M18" s="142">
        <v>616427.04</v>
      </c>
      <c r="N18" s="142">
        <v>763576.75</v>
      </c>
      <c r="O18" s="142">
        <v>925348.75</v>
      </c>
      <c r="P18" s="176">
        <v>1137891.22</v>
      </c>
      <c r="Q18" s="167">
        <f t="shared" si="3"/>
        <v>4748081.9799999995</v>
      </c>
      <c r="R18" s="134" t="b">
        <v>1</v>
      </c>
    </row>
    <row r="19" spans="2:18" ht="17.25" hidden="1" thickTop="1" thickBot="1" x14ac:dyDescent="0.25">
      <c r="B19" s="724"/>
      <c r="C19" s="727"/>
      <c r="D19" s="144" t="s">
        <v>17</v>
      </c>
      <c r="E19" s="145"/>
      <c r="F19" s="145"/>
      <c r="G19" s="145"/>
      <c r="H19" s="145"/>
      <c r="I19" s="145"/>
      <c r="J19" s="145"/>
      <c r="K19" s="145">
        <v>0</v>
      </c>
      <c r="L19" s="145">
        <v>0</v>
      </c>
      <c r="M19" s="145">
        <v>0</v>
      </c>
      <c r="N19" s="145">
        <v>0</v>
      </c>
      <c r="O19" s="145">
        <v>0</v>
      </c>
      <c r="P19" s="177">
        <v>0</v>
      </c>
      <c r="Q19" s="168">
        <f t="shared" si="3"/>
        <v>0</v>
      </c>
      <c r="R19" s="134" t="b">
        <v>1</v>
      </c>
    </row>
    <row r="20" spans="2:18" ht="17.25" thickTop="1" thickBot="1" x14ac:dyDescent="0.25">
      <c r="B20" s="724"/>
      <c r="C20" s="744"/>
      <c r="D20" s="157" t="s">
        <v>77</v>
      </c>
      <c r="E20" s="158"/>
      <c r="F20" s="158"/>
      <c r="G20" s="158"/>
      <c r="H20" s="158"/>
      <c r="I20" s="158"/>
      <c r="J20" s="158"/>
      <c r="K20" s="147">
        <f t="shared" ref="K20:P20" si="4">SUM(K15:K19)</f>
        <v>12142477.26</v>
      </c>
      <c r="L20" s="147">
        <f t="shared" si="4"/>
        <v>32081657.570000004</v>
      </c>
      <c r="M20" s="147">
        <f t="shared" si="4"/>
        <v>43222183.279999994</v>
      </c>
      <c r="N20" s="147">
        <f t="shared" si="4"/>
        <v>62921034.439999998</v>
      </c>
      <c r="O20" s="147">
        <f t="shared" si="4"/>
        <v>51865317.549999997</v>
      </c>
      <c r="P20" s="178">
        <f t="shared" si="4"/>
        <v>74326988.679999977</v>
      </c>
      <c r="Q20" s="172">
        <f t="shared" si="3"/>
        <v>276559658.77999997</v>
      </c>
      <c r="R20" s="134" t="b">
        <v>1</v>
      </c>
    </row>
    <row r="21" spans="2:18" x14ac:dyDescent="0.2">
      <c r="B21" s="724"/>
      <c r="C21" s="733" t="s">
        <v>78</v>
      </c>
      <c r="D21" s="734"/>
      <c r="E21" s="148"/>
      <c r="F21" s="148"/>
      <c r="G21" s="148"/>
      <c r="H21" s="148"/>
      <c r="I21" s="148"/>
      <c r="J21" s="148"/>
      <c r="K21" s="139">
        <v>0</v>
      </c>
      <c r="L21" s="148">
        <v>0</v>
      </c>
      <c r="M21" s="148">
        <v>0</v>
      </c>
      <c r="N21" s="148">
        <v>0</v>
      </c>
      <c r="O21" s="148">
        <v>0</v>
      </c>
      <c r="P21" s="179">
        <v>0</v>
      </c>
      <c r="Q21" s="170">
        <f t="shared" si="3"/>
        <v>0</v>
      </c>
      <c r="R21" s="134" t="b">
        <v>1</v>
      </c>
    </row>
    <row r="22" spans="2:18" ht="16.5" thickBot="1" x14ac:dyDescent="0.25">
      <c r="B22" s="724"/>
      <c r="C22" s="731" t="s">
        <v>79</v>
      </c>
      <c r="D22" s="732"/>
      <c r="E22" s="142"/>
      <c r="F22" s="142"/>
      <c r="G22" s="142"/>
      <c r="H22" s="142"/>
      <c r="I22" s="142"/>
      <c r="J22" s="142"/>
      <c r="K22" s="142">
        <v>4944.5200000000004</v>
      </c>
      <c r="L22" s="142">
        <v>15261.19</v>
      </c>
      <c r="M22" s="142">
        <v>29370.18</v>
      </c>
      <c r="N22" s="142">
        <v>39866.51</v>
      </c>
      <c r="O22" s="142">
        <v>72776.710000000006</v>
      </c>
      <c r="P22" s="176">
        <v>97462.63</v>
      </c>
      <c r="Q22" s="167">
        <f t="shared" si="3"/>
        <v>259681.74</v>
      </c>
      <c r="R22" s="134" t="b">
        <v>1</v>
      </c>
    </row>
    <row r="23" spans="2:18" ht="16.5" thickTop="1" x14ac:dyDescent="0.2">
      <c r="B23" s="724"/>
      <c r="C23" s="733" t="s">
        <v>35</v>
      </c>
      <c r="D23" s="734"/>
      <c r="E23" s="150"/>
      <c r="F23" s="150"/>
      <c r="G23" s="150"/>
      <c r="H23" s="150"/>
      <c r="I23" s="150"/>
      <c r="J23" s="150"/>
      <c r="K23" s="150">
        <f t="shared" ref="K23:P23" si="5">K20+K21+K22</f>
        <v>12147421.779999999</v>
      </c>
      <c r="L23" s="150">
        <f t="shared" si="5"/>
        <v>32096918.760000005</v>
      </c>
      <c r="M23" s="150">
        <f t="shared" si="5"/>
        <v>43251553.459999993</v>
      </c>
      <c r="N23" s="150">
        <f t="shared" si="5"/>
        <v>62960900.949999996</v>
      </c>
      <c r="O23" s="150">
        <f t="shared" si="5"/>
        <v>51938094.259999998</v>
      </c>
      <c r="P23" s="180">
        <f t="shared" si="5"/>
        <v>74424451.309999973</v>
      </c>
      <c r="Q23" s="170">
        <f t="shared" si="3"/>
        <v>276819340.51999998</v>
      </c>
      <c r="R23" s="134" t="b">
        <v>1</v>
      </c>
    </row>
    <row r="24" spans="2:18" x14ac:dyDescent="0.2">
      <c r="B24" s="724"/>
      <c r="C24" s="745" t="s">
        <v>30</v>
      </c>
      <c r="D24" s="746"/>
      <c r="E24" s="151"/>
      <c r="F24" s="151"/>
      <c r="G24" s="151"/>
      <c r="H24" s="151"/>
      <c r="I24" s="151"/>
      <c r="J24" s="151"/>
      <c r="K24" s="151">
        <v>75174</v>
      </c>
      <c r="L24" s="151">
        <v>82124</v>
      </c>
      <c r="M24" s="151">
        <v>91371</v>
      </c>
      <c r="N24" s="151">
        <v>114290</v>
      </c>
      <c r="O24" s="151">
        <v>126063</v>
      </c>
      <c r="P24" s="181">
        <v>144174</v>
      </c>
      <c r="Q24" s="171">
        <f>AVERAGE(E24:P24)</f>
        <v>105532.66666666667</v>
      </c>
      <c r="R24" s="134" t="b">
        <v>1</v>
      </c>
    </row>
    <row r="25" spans="2:18" ht="16.5" thickBot="1" x14ac:dyDescent="0.25">
      <c r="B25" s="725"/>
      <c r="C25" s="737" t="s">
        <v>80</v>
      </c>
      <c r="D25" s="738"/>
      <c r="E25" s="153"/>
      <c r="F25" s="154"/>
      <c r="G25" s="154"/>
      <c r="H25" s="154"/>
      <c r="I25" s="154"/>
      <c r="J25" s="154"/>
      <c r="K25" s="155">
        <v>161.59073323223453</v>
      </c>
      <c r="L25" s="155">
        <v>390.83482002825002</v>
      </c>
      <c r="M25" s="155">
        <v>473.36193606286452</v>
      </c>
      <c r="N25" s="155">
        <v>550.8872250415609</v>
      </c>
      <c r="O25" s="155">
        <v>412.00109675321067</v>
      </c>
      <c r="P25" s="182">
        <v>516.21271040548208</v>
      </c>
      <c r="Q25" s="184">
        <f>Q23/Q24</f>
        <v>2623.0678069981486</v>
      </c>
      <c r="R25" s="134" t="b">
        <v>1</v>
      </c>
    </row>
    <row r="26" spans="2:18" ht="15.75" customHeight="1" x14ac:dyDescent="0.2">
      <c r="B26" s="724" t="s">
        <v>81</v>
      </c>
      <c r="C26" s="726" t="s">
        <v>74</v>
      </c>
      <c r="D26" s="135" t="s">
        <v>14</v>
      </c>
      <c r="E26" s="136"/>
      <c r="F26" s="136"/>
      <c r="G26" s="136"/>
      <c r="H26" s="136"/>
      <c r="I26" s="136"/>
      <c r="J26" s="136"/>
      <c r="K26" s="136">
        <v>16066042.76</v>
      </c>
      <c r="L26" s="136">
        <v>39560654.110000007</v>
      </c>
      <c r="M26" s="136">
        <v>52008024.639999993</v>
      </c>
      <c r="N26" s="136">
        <v>74008790.870000005</v>
      </c>
      <c r="O26" s="136">
        <v>60159362.629999995</v>
      </c>
      <c r="P26" s="174">
        <v>86688010.439999983</v>
      </c>
      <c r="Q26" s="165">
        <f>SUM(E26:P26)</f>
        <v>328490885.44999999</v>
      </c>
      <c r="R26" s="134" t="b">
        <v>1</v>
      </c>
    </row>
    <row r="27" spans="2:18" x14ac:dyDescent="0.2">
      <c r="B27" s="724"/>
      <c r="C27" s="727"/>
      <c r="D27" s="138" t="s">
        <v>75</v>
      </c>
      <c r="E27" s="139"/>
      <c r="F27" s="139"/>
      <c r="G27" s="139"/>
      <c r="H27" s="139"/>
      <c r="I27" s="139"/>
      <c r="J27" s="139"/>
      <c r="K27" s="139">
        <v>4192.63</v>
      </c>
      <c r="L27" s="139">
        <v>121719.49</v>
      </c>
      <c r="M27" s="139">
        <v>117689.95</v>
      </c>
      <c r="N27" s="139">
        <v>257628.28000000003</v>
      </c>
      <c r="O27" s="139">
        <v>193158.1</v>
      </c>
      <c r="P27" s="175">
        <v>199563.18000000002</v>
      </c>
      <c r="Q27" s="166">
        <f t="shared" ref="Q27:Q34" si="6">SUM(E27:P27)</f>
        <v>893951.63000000012</v>
      </c>
      <c r="R27" s="134" t="b">
        <v>1</v>
      </c>
    </row>
    <row r="28" spans="2:18" x14ac:dyDescent="0.2">
      <c r="B28" s="724"/>
      <c r="C28" s="727"/>
      <c r="D28" s="138" t="s">
        <v>16</v>
      </c>
      <c r="E28" s="139"/>
      <c r="F28" s="139"/>
      <c r="G28" s="139"/>
      <c r="H28" s="139"/>
      <c r="I28" s="139"/>
      <c r="J28" s="139"/>
      <c r="K28" s="139">
        <v>19586.48</v>
      </c>
      <c r="L28" s="139">
        <v>37637.730000000003</v>
      </c>
      <c r="M28" s="139">
        <v>67601.39</v>
      </c>
      <c r="N28" s="139">
        <v>107855.37</v>
      </c>
      <c r="O28" s="139">
        <v>66138.33</v>
      </c>
      <c r="P28" s="175">
        <v>109977.88</v>
      </c>
      <c r="Q28" s="166">
        <f t="shared" si="6"/>
        <v>408797.18</v>
      </c>
      <c r="R28" s="134" t="b">
        <v>1</v>
      </c>
    </row>
    <row r="29" spans="2:18" ht="16.5" thickBot="1" x14ac:dyDescent="0.25">
      <c r="B29" s="724"/>
      <c r="C29" s="727"/>
      <c r="D29" s="141" t="s">
        <v>76</v>
      </c>
      <c r="E29" s="142"/>
      <c r="F29" s="142"/>
      <c r="G29" s="142"/>
      <c r="H29" s="142"/>
      <c r="I29" s="142"/>
      <c r="J29" s="142"/>
      <c r="K29" s="142">
        <v>986794.03</v>
      </c>
      <c r="L29" s="142">
        <v>952370.44</v>
      </c>
      <c r="M29" s="142">
        <v>951139.84000000008</v>
      </c>
      <c r="N29" s="142">
        <v>1124844.73</v>
      </c>
      <c r="O29" s="142">
        <v>1286433.21</v>
      </c>
      <c r="P29" s="176">
        <v>1547188.12</v>
      </c>
      <c r="Q29" s="167">
        <f t="shared" si="6"/>
        <v>6848770.3700000001</v>
      </c>
      <c r="R29" s="134" t="b">
        <v>1</v>
      </c>
    </row>
    <row r="30" spans="2:18" ht="17.25" hidden="1" thickTop="1" thickBot="1" x14ac:dyDescent="0.25">
      <c r="B30" s="724"/>
      <c r="C30" s="727"/>
      <c r="D30" s="144" t="s">
        <v>17</v>
      </c>
      <c r="E30" s="145"/>
      <c r="F30" s="145"/>
      <c r="G30" s="145"/>
      <c r="H30" s="145"/>
      <c r="I30" s="145"/>
      <c r="J30" s="145"/>
      <c r="K30" s="145">
        <v>0</v>
      </c>
      <c r="L30" s="145">
        <v>0</v>
      </c>
      <c r="M30" s="145">
        <v>0</v>
      </c>
      <c r="N30" s="145">
        <v>0</v>
      </c>
      <c r="O30" s="145">
        <v>0</v>
      </c>
      <c r="P30" s="177">
        <v>0</v>
      </c>
      <c r="Q30" s="168">
        <f t="shared" si="6"/>
        <v>0</v>
      </c>
      <c r="R30" s="134" t="b">
        <v>1</v>
      </c>
    </row>
    <row r="31" spans="2:18" ht="17.25" thickTop="1" thickBot="1" x14ac:dyDescent="0.25">
      <c r="B31" s="724"/>
      <c r="C31" s="744"/>
      <c r="D31" s="157" t="s">
        <v>77</v>
      </c>
      <c r="E31" s="158"/>
      <c r="F31" s="158"/>
      <c r="G31" s="158"/>
      <c r="H31" s="158"/>
      <c r="I31" s="158"/>
      <c r="J31" s="158"/>
      <c r="K31" s="147">
        <f t="shared" ref="K31:P31" si="7">SUM(K26:K30)</f>
        <v>17076615.900000002</v>
      </c>
      <c r="L31" s="147">
        <f t="shared" si="7"/>
        <v>40672381.770000003</v>
      </c>
      <c r="M31" s="147">
        <f t="shared" si="7"/>
        <v>53144455.82</v>
      </c>
      <c r="N31" s="147">
        <f t="shared" si="7"/>
        <v>75499119.250000015</v>
      </c>
      <c r="O31" s="147">
        <f t="shared" si="7"/>
        <v>61705092.269999996</v>
      </c>
      <c r="P31" s="178">
        <f t="shared" si="7"/>
        <v>88544739.61999999</v>
      </c>
      <c r="Q31" s="172">
        <f t="shared" si="6"/>
        <v>336642404.63</v>
      </c>
      <c r="R31" s="134" t="b">
        <v>1</v>
      </c>
    </row>
    <row r="32" spans="2:18" x14ac:dyDescent="0.2">
      <c r="B32" s="724"/>
      <c r="C32" s="733" t="s">
        <v>78</v>
      </c>
      <c r="D32" s="734"/>
      <c r="E32" s="148"/>
      <c r="F32" s="148"/>
      <c r="G32" s="148"/>
      <c r="H32" s="148"/>
      <c r="I32" s="148"/>
      <c r="J32" s="148"/>
      <c r="K32" s="139">
        <v>0</v>
      </c>
      <c r="L32" s="148">
        <v>0</v>
      </c>
      <c r="M32" s="148">
        <v>0</v>
      </c>
      <c r="N32" s="148">
        <v>0</v>
      </c>
      <c r="O32" s="148">
        <v>0</v>
      </c>
      <c r="P32" s="179">
        <v>0</v>
      </c>
      <c r="Q32" s="170">
        <f t="shared" si="6"/>
        <v>0</v>
      </c>
      <c r="R32" s="134" t="b">
        <v>1</v>
      </c>
    </row>
    <row r="33" spans="2:18" ht="16.5" thickBot="1" x14ac:dyDescent="0.25">
      <c r="B33" s="724"/>
      <c r="C33" s="731" t="s">
        <v>79</v>
      </c>
      <c r="D33" s="732"/>
      <c r="E33" s="142"/>
      <c r="F33" s="142"/>
      <c r="G33" s="142"/>
      <c r="H33" s="142"/>
      <c r="I33" s="142"/>
      <c r="J33" s="142"/>
      <c r="K33" s="142">
        <v>4944.5200000000004</v>
      </c>
      <c r="L33" s="142">
        <v>15261.19</v>
      </c>
      <c r="M33" s="142">
        <v>29764.68</v>
      </c>
      <c r="N33" s="142">
        <v>39866.51</v>
      </c>
      <c r="O33" s="142">
        <v>72776.710000000006</v>
      </c>
      <c r="P33" s="176">
        <v>97514.91</v>
      </c>
      <c r="Q33" s="167">
        <f t="shared" si="6"/>
        <v>260128.52</v>
      </c>
      <c r="R33" s="134" t="b">
        <v>1</v>
      </c>
    </row>
    <row r="34" spans="2:18" ht="16.5" thickTop="1" x14ac:dyDescent="0.2">
      <c r="B34" s="724"/>
      <c r="C34" s="733" t="s">
        <v>35</v>
      </c>
      <c r="D34" s="734"/>
      <c r="E34" s="150"/>
      <c r="F34" s="150"/>
      <c r="G34" s="150"/>
      <c r="H34" s="150"/>
      <c r="I34" s="150"/>
      <c r="J34" s="150"/>
      <c r="K34" s="150">
        <f t="shared" ref="K34:P34" si="8">K31+K32+K33</f>
        <v>17081560.420000002</v>
      </c>
      <c r="L34" s="150">
        <f t="shared" si="8"/>
        <v>40687642.960000001</v>
      </c>
      <c r="M34" s="150">
        <f t="shared" si="8"/>
        <v>53174220.5</v>
      </c>
      <c r="N34" s="150">
        <f t="shared" si="8"/>
        <v>75538985.76000002</v>
      </c>
      <c r="O34" s="150">
        <f t="shared" si="8"/>
        <v>61777868.979999997</v>
      </c>
      <c r="P34" s="180">
        <f t="shared" si="8"/>
        <v>88642254.529999986</v>
      </c>
      <c r="Q34" s="170">
        <f t="shared" si="6"/>
        <v>336902533.14999998</v>
      </c>
      <c r="R34" s="134" t="b">
        <v>1</v>
      </c>
    </row>
    <row r="35" spans="2:18" x14ac:dyDescent="0.2">
      <c r="B35" s="724"/>
      <c r="C35" s="745" t="s">
        <v>30</v>
      </c>
      <c r="D35" s="746"/>
      <c r="E35" s="151"/>
      <c r="F35" s="151"/>
      <c r="G35" s="151"/>
      <c r="H35" s="151"/>
      <c r="I35" s="151"/>
      <c r="J35" s="151"/>
      <c r="K35" s="151">
        <v>113587</v>
      </c>
      <c r="L35" s="151">
        <v>122589</v>
      </c>
      <c r="M35" s="151">
        <v>135719</v>
      </c>
      <c r="N35" s="151">
        <v>161505</v>
      </c>
      <c r="O35" s="151">
        <v>174589</v>
      </c>
      <c r="P35" s="181">
        <v>195453</v>
      </c>
      <c r="Q35" s="171">
        <f>AVERAGE(E35:P35)</f>
        <v>150573.66666666666</v>
      </c>
      <c r="R35" s="134" t="b">
        <v>1</v>
      </c>
    </row>
    <row r="36" spans="2:18" ht="16.5" thickBot="1" x14ac:dyDescent="0.25">
      <c r="B36" s="725"/>
      <c r="C36" s="737" t="s">
        <v>80</v>
      </c>
      <c r="D36" s="738"/>
      <c r="E36" s="153"/>
      <c r="F36" s="154"/>
      <c r="G36" s="154"/>
      <c r="H36" s="154"/>
      <c r="I36" s="154"/>
      <c r="J36" s="154"/>
      <c r="K36" s="155">
        <v>150.38305809643711</v>
      </c>
      <c r="L36" s="155">
        <v>331.90288655589001</v>
      </c>
      <c r="M36" s="155">
        <v>391.79643601853832</v>
      </c>
      <c r="N36" s="155">
        <v>467.71917748676526</v>
      </c>
      <c r="O36" s="155">
        <v>353.84743013591918</v>
      </c>
      <c r="P36" s="182">
        <v>453.52209753751532</v>
      </c>
      <c r="Q36" s="184">
        <f>Q34/Q35</f>
        <v>2237.4598467859587</v>
      </c>
      <c r="R36" s="134" t="b">
        <v>1</v>
      </c>
    </row>
    <row r="37" spans="2:18" x14ac:dyDescent="0.2">
      <c r="B37" s="722" t="s">
        <v>4</v>
      </c>
      <c r="C37" s="722"/>
      <c r="D37" s="722"/>
      <c r="E37" s="722"/>
      <c r="F37" s="722"/>
      <c r="G37" s="722"/>
      <c r="H37" s="722"/>
      <c r="I37" s="722"/>
      <c r="J37" s="722"/>
      <c r="K37" s="722"/>
      <c r="L37" s="722"/>
      <c r="M37" s="722"/>
      <c r="N37" s="722"/>
      <c r="O37" s="722"/>
      <c r="P37" s="722"/>
      <c r="Q37" s="722"/>
    </row>
    <row r="38" spans="2:18" x14ac:dyDescent="0.2">
      <c r="B38" s="723" t="s">
        <v>82</v>
      </c>
      <c r="C38" s="723"/>
      <c r="D38" s="723"/>
      <c r="E38" s="723"/>
      <c r="F38" s="723"/>
      <c r="G38" s="723"/>
      <c r="H38" s="723"/>
      <c r="I38" s="723"/>
      <c r="J38" s="723"/>
      <c r="K38" s="723"/>
      <c r="L38" s="723"/>
      <c r="M38" s="723"/>
      <c r="N38" s="723"/>
      <c r="O38" s="723"/>
      <c r="P38" s="723"/>
      <c r="Q38" s="723"/>
    </row>
    <row r="39" spans="2:18" x14ac:dyDescent="0.2">
      <c r="B39" s="740" t="s">
        <v>87</v>
      </c>
      <c r="C39" s="740"/>
      <c r="D39" s="740"/>
      <c r="E39" s="740"/>
      <c r="F39" s="740"/>
      <c r="G39" s="740"/>
      <c r="H39" s="740"/>
      <c r="I39" s="740"/>
      <c r="J39" s="740"/>
      <c r="K39" s="740"/>
      <c r="L39" s="740"/>
      <c r="M39" s="740"/>
      <c r="N39" s="740"/>
      <c r="O39" s="740"/>
      <c r="P39" s="740"/>
      <c r="Q39" s="740"/>
    </row>
    <row r="41" spans="2:18" ht="16.5" thickBot="1" x14ac:dyDescent="0.25">
      <c r="B41" s="741" t="s">
        <v>84</v>
      </c>
      <c r="C41" s="741"/>
      <c r="D41" s="741"/>
      <c r="E41" s="741"/>
      <c r="F41" s="741"/>
      <c r="G41" s="741"/>
      <c r="H41" s="741"/>
      <c r="I41" s="741"/>
      <c r="J41" s="741"/>
      <c r="K41" s="741"/>
      <c r="L41" s="741"/>
      <c r="M41" s="741"/>
      <c r="N41" s="741"/>
      <c r="O41" s="741"/>
      <c r="P41" s="741"/>
      <c r="Q41" s="741"/>
    </row>
    <row r="42" spans="2:18" ht="16.5" thickBot="1" x14ac:dyDescent="0.25">
      <c r="B42" s="130" t="s">
        <v>71</v>
      </c>
      <c r="C42" s="742" t="s">
        <v>13</v>
      </c>
      <c r="D42" s="743"/>
      <c r="E42" s="131">
        <v>41821</v>
      </c>
      <c r="F42" s="132">
        <v>41852</v>
      </c>
      <c r="G42" s="132">
        <v>41883</v>
      </c>
      <c r="H42" s="132">
        <v>41913</v>
      </c>
      <c r="I42" s="132">
        <v>41944</v>
      </c>
      <c r="J42" s="132">
        <v>41974</v>
      </c>
      <c r="K42" s="132">
        <v>42005</v>
      </c>
      <c r="L42" s="132">
        <v>42036</v>
      </c>
      <c r="M42" s="132">
        <v>42064</v>
      </c>
      <c r="N42" s="132">
        <v>42095</v>
      </c>
      <c r="O42" s="132">
        <v>42125</v>
      </c>
      <c r="P42" s="173">
        <v>42156</v>
      </c>
      <c r="Q42" s="164" t="s">
        <v>85</v>
      </c>
    </row>
    <row r="43" spans="2:18" x14ac:dyDescent="0.2">
      <c r="B43" s="739" t="s">
        <v>73</v>
      </c>
      <c r="C43" s="726" t="s">
        <v>74</v>
      </c>
      <c r="D43" s="135" t="s">
        <v>14</v>
      </c>
      <c r="E43" s="136">
        <v>10521204.800000001</v>
      </c>
      <c r="F43" s="136">
        <v>11585142.010000002</v>
      </c>
      <c r="G43" s="136">
        <v>15624406.999999998</v>
      </c>
      <c r="H43" s="136">
        <v>12583815.389999999</v>
      </c>
      <c r="I43" s="136">
        <v>14215137.32</v>
      </c>
      <c r="J43" s="136">
        <v>16876867.440000001</v>
      </c>
      <c r="K43" s="136">
        <v>14920688.179999998</v>
      </c>
      <c r="L43" s="136">
        <v>16324691.770000001</v>
      </c>
      <c r="M43" s="136">
        <v>19481027.319999997</v>
      </c>
      <c r="N43" s="136">
        <v>14121506.749999998</v>
      </c>
      <c r="O43" s="136">
        <v>10832232</v>
      </c>
      <c r="P43" s="174">
        <v>8338166.6699999981</v>
      </c>
      <c r="Q43" s="165">
        <f>SUM(E43:P43)</f>
        <v>165424886.64999998</v>
      </c>
      <c r="R43" s="134" t="b">
        <v>1</v>
      </c>
    </row>
    <row r="44" spans="2:18" x14ac:dyDescent="0.2">
      <c r="B44" s="724"/>
      <c r="C44" s="727"/>
      <c r="D44" s="138" t="s">
        <v>75</v>
      </c>
      <c r="E44" s="139">
        <v>23031.040000000001</v>
      </c>
      <c r="F44" s="139">
        <v>17529.3</v>
      </c>
      <c r="G44" s="139">
        <v>10896.75</v>
      </c>
      <c r="H44" s="139">
        <v>8885.0499999999993</v>
      </c>
      <c r="I44" s="139">
        <v>11632.64</v>
      </c>
      <c r="J44" s="139">
        <v>39414.019999999997</v>
      </c>
      <c r="K44" s="139">
        <v>18382.77</v>
      </c>
      <c r="L44" s="139">
        <v>18988.990000000002</v>
      </c>
      <c r="M44" s="139">
        <v>26793.01</v>
      </c>
      <c r="N44" s="139">
        <v>13480.17</v>
      </c>
      <c r="O44" s="139">
        <v>5047.38</v>
      </c>
      <c r="P44" s="175">
        <v>3560.06</v>
      </c>
      <c r="Q44" s="166">
        <f t="shared" ref="Q44:Q51" si="9">SUM(E44:P44)</f>
        <v>197641.18000000002</v>
      </c>
      <c r="R44" s="134" t="b">
        <v>1</v>
      </c>
    </row>
    <row r="45" spans="2:18" x14ac:dyDescent="0.2">
      <c r="B45" s="724"/>
      <c r="C45" s="727"/>
      <c r="D45" s="138" t="s">
        <v>16</v>
      </c>
      <c r="E45" s="139">
        <v>0</v>
      </c>
      <c r="F45" s="139">
        <v>0</v>
      </c>
      <c r="G45" s="139">
        <v>0</v>
      </c>
      <c r="H45" s="139">
        <v>0</v>
      </c>
      <c r="I45" s="139">
        <v>3208.66</v>
      </c>
      <c r="J45" s="139">
        <v>3419.68</v>
      </c>
      <c r="K45" s="139">
        <v>3208.66</v>
      </c>
      <c r="L45" s="139">
        <v>1377.34</v>
      </c>
      <c r="M45" s="139">
        <v>17303.490000000002</v>
      </c>
      <c r="N45" s="139">
        <v>5343.75</v>
      </c>
      <c r="O45" s="139">
        <v>6648.57</v>
      </c>
      <c r="P45" s="175">
        <v>0</v>
      </c>
      <c r="Q45" s="166">
        <f t="shared" si="9"/>
        <v>40510.15</v>
      </c>
      <c r="R45" s="134" t="b">
        <v>1</v>
      </c>
    </row>
    <row r="46" spans="2:18" ht="16.5" thickBot="1" x14ac:dyDescent="0.25">
      <c r="B46" s="724"/>
      <c r="C46" s="727"/>
      <c r="D46" s="141" t="s">
        <v>76</v>
      </c>
      <c r="E46" s="142">
        <v>446344.44</v>
      </c>
      <c r="F46" s="142">
        <v>450337.01</v>
      </c>
      <c r="G46" s="142">
        <v>524404.22</v>
      </c>
      <c r="H46" s="142">
        <v>488971.95</v>
      </c>
      <c r="I46" s="142">
        <v>500374.87</v>
      </c>
      <c r="J46" s="142">
        <v>493332.96</v>
      </c>
      <c r="K46" s="142">
        <v>482464.63</v>
      </c>
      <c r="L46" s="142">
        <v>502387.01</v>
      </c>
      <c r="M46" s="142">
        <v>519291.09</v>
      </c>
      <c r="N46" s="142">
        <v>489246.82</v>
      </c>
      <c r="O46" s="142">
        <v>380141.69</v>
      </c>
      <c r="P46" s="176">
        <v>311797.59000000003</v>
      </c>
      <c r="Q46" s="167">
        <f t="shared" si="9"/>
        <v>5589094.2800000003</v>
      </c>
      <c r="R46" s="134" t="b">
        <v>1</v>
      </c>
    </row>
    <row r="47" spans="2:18" ht="17.25" hidden="1" customHeight="1" thickTop="1" thickBot="1" x14ac:dyDescent="0.25">
      <c r="B47" s="724"/>
      <c r="C47" s="727"/>
      <c r="D47" s="144" t="s">
        <v>17</v>
      </c>
      <c r="E47" s="145">
        <v>0</v>
      </c>
      <c r="F47" s="145">
        <v>0</v>
      </c>
      <c r="G47" s="145">
        <v>0</v>
      </c>
      <c r="H47" s="145">
        <v>0</v>
      </c>
      <c r="I47" s="145">
        <v>0</v>
      </c>
      <c r="J47" s="145">
        <v>0</v>
      </c>
      <c r="K47" s="145">
        <v>0</v>
      </c>
      <c r="L47" s="145">
        <v>0</v>
      </c>
      <c r="M47" s="145">
        <v>0</v>
      </c>
      <c r="N47" s="145">
        <v>0</v>
      </c>
      <c r="O47" s="145">
        <v>0</v>
      </c>
      <c r="P47" s="177">
        <v>0</v>
      </c>
      <c r="Q47" s="168">
        <f t="shared" si="9"/>
        <v>0</v>
      </c>
      <c r="R47" s="134" t="b">
        <v>1</v>
      </c>
    </row>
    <row r="48" spans="2:18" ht="17.25" thickTop="1" thickBot="1" x14ac:dyDescent="0.25">
      <c r="B48" s="724"/>
      <c r="C48" s="744"/>
      <c r="D48" s="157" t="s">
        <v>77</v>
      </c>
      <c r="E48" s="147">
        <f t="shared" ref="E48:P48" si="10">SUM(E43:E47)</f>
        <v>10990580.279999999</v>
      </c>
      <c r="F48" s="158">
        <f t="shared" si="10"/>
        <v>12053008.320000002</v>
      </c>
      <c r="G48" s="158">
        <f t="shared" si="10"/>
        <v>16159707.969999999</v>
      </c>
      <c r="H48" s="158">
        <f t="shared" si="10"/>
        <v>13081672.389999999</v>
      </c>
      <c r="I48" s="158">
        <f t="shared" si="10"/>
        <v>14730353.49</v>
      </c>
      <c r="J48" s="158">
        <f t="shared" si="10"/>
        <v>17413034.100000001</v>
      </c>
      <c r="K48" s="158">
        <f t="shared" si="10"/>
        <v>15424744.239999998</v>
      </c>
      <c r="L48" s="158">
        <f t="shared" si="10"/>
        <v>16847445.110000003</v>
      </c>
      <c r="M48" s="158">
        <f t="shared" si="10"/>
        <v>20044414.909999996</v>
      </c>
      <c r="N48" s="158">
        <f t="shared" si="10"/>
        <v>14629577.489999998</v>
      </c>
      <c r="O48" s="158">
        <f t="shared" si="10"/>
        <v>11224069.640000001</v>
      </c>
      <c r="P48" s="183">
        <f t="shared" si="10"/>
        <v>8653524.3199999984</v>
      </c>
      <c r="Q48" s="172">
        <f>SUM(E48:P48)</f>
        <v>171252132.25999999</v>
      </c>
      <c r="R48" s="134" t="b">
        <v>1</v>
      </c>
    </row>
    <row r="49" spans="2:18" x14ac:dyDescent="0.2">
      <c r="B49" s="724"/>
      <c r="C49" s="733" t="s">
        <v>78</v>
      </c>
      <c r="D49" s="734"/>
      <c r="E49" s="139">
        <v>232727.94</v>
      </c>
      <c r="F49" s="148">
        <v>132988.91</v>
      </c>
      <c r="G49" s="148">
        <v>47831.03</v>
      </c>
      <c r="H49" s="148">
        <v>0</v>
      </c>
      <c r="I49" s="148">
        <v>0</v>
      </c>
      <c r="J49" s="148">
        <v>0</v>
      </c>
      <c r="K49" s="148">
        <v>0</v>
      </c>
      <c r="L49" s="148">
        <v>0</v>
      </c>
      <c r="M49" s="148">
        <v>-4241.03</v>
      </c>
      <c r="N49" s="148">
        <v>0</v>
      </c>
      <c r="O49" s="148">
        <v>0</v>
      </c>
      <c r="P49" s="179">
        <v>-120.42</v>
      </c>
      <c r="Q49" s="170">
        <f t="shared" si="9"/>
        <v>409186.43</v>
      </c>
      <c r="R49" s="134" t="b">
        <v>1</v>
      </c>
    </row>
    <row r="50" spans="2:18" ht="16.5" thickBot="1" x14ac:dyDescent="0.25">
      <c r="B50" s="724"/>
      <c r="C50" s="731" t="s">
        <v>79</v>
      </c>
      <c r="D50" s="732"/>
      <c r="E50" s="142">
        <v>360</v>
      </c>
      <c r="F50" s="142">
        <v>0</v>
      </c>
      <c r="G50" s="142">
        <v>4636.32</v>
      </c>
      <c r="H50" s="142">
        <v>400</v>
      </c>
      <c r="I50" s="142">
        <v>2434.16</v>
      </c>
      <c r="J50" s="142">
        <v>4737.3599999999997</v>
      </c>
      <c r="K50" s="142">
        <v>3463.2</v>
      </c>
      <c r="L50" s="142">
        <v>2866.95</v>
      </c>
      <c r="M50" s="142">
        <v>3411.72</v>
      </c>
      <c r="N50" s="142">
        <v>3676.01</v>
      </c>
      <c r="O50" s="142">
        <v>18270.759999999998</v>
      </c>
      <c r="P50" s="176">
        <v>3199.88</v>
      </c>
      <c r="Q50" s="167">
        <f t="shared" si="9"/>
        <v>47456.359999999993</v>
      </c>
      <c r="R50" s="134" t="b">
        <v>1</v>
      </c>
    </row>
    <row r="51" spans="2:18" ht="16.5" thickTop="1" x14ac:dyDescent="0.2">
      <c r="B51" s="724"/>
      <c r="C51" s="733" t="s">
        <v>35</v>
      </c>
      <c r="D51" s="734"/>
      <c r="E51" s="150">
        <f>E48+E49+E50</f>
        <v>11223668.219999999</v>
      </c>
      <c r="F51" s="150">
        <f t="shared" ref="F51:P51" si="11">F48+F49+F50</f>
        <v>12185997.230000002</v>
      </c>
      <c r="G51" s="150">
        <f t="shared" si="11"/>
        <v>16212175.319999998</v>
      </c>
      <c r="H51" s="150">
        <f t="shared" si="11"/>
        <v>13082072.389999999</v>
      </c>
      <c r="I51" s="150">
        <f t="shared" si="11"/>
        <v>14732787.65</v>
      </c>
      <c r="J51" s="150">
        <f t="shared" si="11"/>
        <v>17417771.460000001</v>
      </c>
      <c r="K51" s="150">
        <f t="shared" si="11"/>
        <v>15428207.439999998</v>
      </c>
      <c r="L51" s="150">
        <f t="shared" si="11"/>
        <v>16850312.060000002</v>
      </c>
      <c r="M51" s="150">
        <f t="shared" si="11"/>
        <v>20043585.599999994</v>
      </c>
      <c r="N51" s="150">
        <f t="shared" si="11"/>
        <v>14633253.499999998</v>
      </c>
      <c r="O51" s="150">
        <f t="shared" si="11"/>
        <v>11242340.4</v>
      </c>
      <c r="P51" s="180">
        <f t="shared" si="11"/>
        <v>8656603.7799999993</v>
      </c>
      <c r="Q51" s="170">
        <f t="shared" si="9"/>
        <v>171708775.05000001</v>
      </c>
      <c r="R51" s="134" t="b">
        <v>1</v>
      </c>
    </row>
    <row r="52" spans="2:18" x14ac:dyDescent="0.2">
      <c r="B52" s="724"/>
      <c r="C52" s="745" t="s">
        <v>30</v>
      </c>
      <c r="D52" s="746"/>
      <c r="E52" s="151">
        <v>57057</v>
      </c>
      <c r="F52" s="151">
        <v>57086</v>
      </c>
      <c r="G52" s="151">
        <v>60380</v>
      </c>
      <c r="H52" s="151">
        <v>60321</v>
      </c>
      <c r="I52" s="151">
        <v>65052</v>
      </c>
      <c r="J52" s="151">
        <v>68416</v>
      </c>
      <c r="K52" s="151">
        <v>65196</v>
      </c>
      <c r="L52" s="151">
        <v>73234</v>
      </c>
      <c r="M52" s="151">
        <v>72226</v>
      </c>
      <c r="N52" s="151">
        <v>63800</v>
      </c>
      <c r="O52" s="151">
        <v>50488</v>
      </c>
      <c r="P52" s="181">
        <v>63482</v>
      </c>
      <c r="Q52" s="171">
        <f>AVERAGE(E52:P52)</f>
        <v>63061.5</v>
      </c>
      <c r="R52" s="134" t="b">
        <v>1</v>
      </c>
    </row>
    <row r="53" spans="2:18" ht="16.5" thickBot="1" x14ac:dyDescent="0.25">
      <c r="B53" s="725"/>
      <c r="C53" s="737" t="s">
        <v>80</v>
      </c>
      <c r="D53" s="738"/>
      <c r="E53" s="155">
        <v>196.70975024975021</v>
      </c>
      <c r="F53" s="154">
        <v>213.46735153978213</v>
      </c>
      <c r="G53" s="154">
        <v>268.50240675720437</v>
      </c>
      <c r="H53" s="154">
        <v>216.87426252880422</v>
      </c>
      <c r="I53" s="154">
        <v>226.47708986656829</v>
      </c>
      <c r="J53" s="154">
        <v>254.58622924462117</v>
      </c>
      <c r="K53" s="155">
        <v>236.64346647033557</v>
      </c>
      <c r="L53" s="155">
        <v>230.08864816888334</v>
      </c>
      <c r="M53" s="155">
        <v>277.5120538310303</v>
      </c>
      <c r="N53" s="155">
        <v>229.36134012539182</v>
      </c>
      <c r="O53" s="155">
        <v>222.67351449849471</v>
      </c>
      <c r="P53" s="182">
        <v>136.36312309000976</v>
      </c>
      <c r="Q53" s="184">
        <f>Q51/Q52</f>
        <v>2722.8780642705933</v>
      </c>
      <c r="R53" s="134" t="b">
        <v>1</v>
      </c>
    </row>
    <row r="54" spans="2:18" x14ac:dyDescent="0.2">
      <c r="B54" s="739" t="s">
        <v>42</v>
      </c>
      <c r="C54" s="726" t="s">
        <v>74</v>
      </c>
      <c r="D54" s="135" t="s">
        <v>14</v>
      </c>
      <c r="E54" s="136">
        <v>56430010.25</v>
      </c>
      <c r="F54" s="136">
        <v>62761944.829999991</v>
      </c>
      <c r="G54" s="136">
        <v>81075480.409999996</v>
      </c>
      <c r="H54" s="136">
        <v>62411649.480000012</v>
      </c>
      <c r="I54" s="136">
        <v>71194220.799999997</v>
      </c>
      <c r="J54" s="136">
        <v>83632427.960000008</v>
      </c>
      <c r="K54" s="136">
        <v>73653258.140000001</v>
      </c>
      <c r="L54" s="136">
        <v>82350182.660000026</v>
      </c>
      <c r="M54" s="136">
        <v>99473678.299999997</v>
      </c>
      <c r="N54" s="136">
        <v>84240550.25999999</v>
      </c>
      <c r="O54" s="136">
        <v>93655776.040000007</v>
      </c>
      <c r="P54" s="174">
        <v>120756203.25999999</v>
      </c>
      <c r="Q54" s="165">
        <f>SUM(E54:P54)</f>
        <v>971635382.38999987</v>
      </c>
      <c r="R54" s="134" t="b">
        <v>1</v>
      </c>
    </row>
    <row r="55" spans="2:18" x14ac:dyDescent="0.2">
      <c r="B55" s="724"/>
      <c r="C55" s="727"/>
      <c r="D55" s="138" t="s">
        <v>75</v>
      </c>
      <c r="E55" s="139">
        <v>189936.38</v>
      </c>
      <c r="F55" s="139">
        <v>150435.92000000001</v>
      </c>
      <c r="G55" s="139">
        <v>246471.26</v>
      </c>
      <c r="H55" s="139">
        <v>229524.43999999997</v>
      </c>
      <c r="I55" s="139">
        <v>188685.4</v>
      </c>
      <c r="J55" s="139">
        <v>215599.18</v>
      </c>
      <c r="K55" s="139">
        <v>234261.79</v>
      </c>
      <c r="L55" s="139">
        <v>197098.47</v>
      </c>
      <c r="M55" s="139">
        <v>264124.79999999999</v>
      </c>
      <c r="N55" s="139">
        <v>284300.26</v>
      </c>
      <c r="O55" s="139">
        <v>250403.5</v>
      </c>
      <c r="P55" s="175">
        <v>294829.24</v>
      </c>
      <c r="Q55" s="166">
        <f t="shared" ref="Q55:Q62" si="12">SUM(E55:P55)</f>
        <v>2745670.6400000006</v>
      </c>
      <c r="R55" s="134" t="b">
        <v>1</v>
      </c>
    </row>
    <row r="56" spans="2:18" x14ac:dyDescent="0.2">
      <c r="B56" s="724"/>
      <c r="C56" s="727"/>
      <c r="D56" s="138" t="s">
        <v>16</v>
      </c>
      <c r="E56" s="139">
        <v>101087.55</v>
      </c>
      <c r="F56" s="139">
        <v>79024.789999999994</v>
      </c>
      <c r="G56" s="139">
        <v>117758.34</v>
      </c>
      <c r="H56" s="139">
        <v>162896.26999999999</v>
      </c>
      <c r="I56" s="139">
        <v>141408.59</v>
      </c>
      <c r="J56" s="139">
        <v>119792.31</v>
      </c>
      <c r="K56" s="139">
        <v>185185.92000000001</v>
      </c>
      <c r="L56" s="139">
        <v>147677.29</v>
      </c>
      <c r="M56" s="139">
        <v>120704.03</v>
      </c>
      <c r="N56" s="139">
        <v>99615.2</v>
      </c>
      <c r="O56" s="139">
        <v>76993.06</v>
      </c>
      <c r="P56" s="175">
        <v>214626.49</v>
      </c>
      <c r="Q56" s="166">
        <f t="shared" si="12"/>
        <v>1566769.8399999999</v>
      </c>
      <c r="R56" s="134" t="b">
        <v>1</v>
      </c>
    </row>
    <row r="57" spans="2:18" ht="16.5" thickBot="1" x14ac:dyDescent="0.25">
      <c r="B57" s="724"/>
      <c r="C57" s="727"/>
      <c r="D57" s="141" t="s">
        <v>76</v>
      </c>
      <c r="E57" s="142">
        <v>1321931.1399999999</v>
      </c>
      <c r="F57" s="142">
        <v>1389322.21</v>
      </c>
      <c r="G57" s="142">
        <v>1538203.32</v>
      </c>
      <c r="H57" s="142">
        <v>1491058.01</v>
      </c>
      <c r="I57" s="142">
        <v>1501150.15</v>
      </c>
      <c r="J57" s="142">
        <v>1488698.58</v>
      </c>
      <c r="K57" s="142">
        <v>1527792.79</v>
      </c>
      <c r="L57" s="142">
        <v>1569509.75</v>
      </c>
      <c r="M57" s="142">
        <v>1663201.68</v>
      </c>
      <c r="N57" s="142">
        <v>1816328.24</v>
      </c>
      <c r="O57" s="142">
        <v>2055374.69</v>
      </c>
      <c r="P57" s="176">
        <v>2172677.2799999998</v>
      </c>
      <c r="Q57" s="167">
        <f t="shared" si="12"/>
        <v>19535247.84</v>
      </c>
      <c r="R57" s="134" t="b">
        <v>1</v>
      </c>
    </row>
    <row r="58" spans="2:18" ht="17.25" hidden="1" thickTop="1" thickBot="1" x14ac:dyDescent="0.25">
      <c r="B58" s="724"/>
      <c r="C58" s="727"/>
      <c r="D58" s="144" t="s">
        <v>17</v>
      </c>
      <c r="E58" s="145">
        <v>0</v>
      </c>
      <c r="F58" s="145">
        <v>0</v>
      </c>
      <c r="G58" s="145">
        <v>0</v>
      </c>
      <c r="H58" s="145">
        <v>0</v>
      </c>
      <c r="I58" s="145">
        <v>0</v>
      </c>
      <c r="J58" s="145">
        <v>0</v>
      </c>
      <c r="K58" s="145">
        <v>0</v>
      </c>
      <c r="L58" s="145">
        <v>0</v>
      </c>
      <c r="M58" s="145">
        <v>0</v>
      </c>
      <c r="N58" s="145">
        <v>0</v>
      </c>
      <c r="O58" s="145">
        <v>0</v>
      </c>
      <c r="P58" s="177">
        <v>0</v>
      </c>
      <c r="Q58" s="168">
        <f t="shared" si="12"/>
        <v>0</v>
      </c>
      <c r="R58" s="134" t="b">
        <v>1</v>
      </c>
    </row>
    <row r="59" spans="2:18" ht="17.25" thickTop="1" thickBot="1" x14ac:dyDescent="0.25">
      <c r="B59" s="724"/>
      <c r="C59" s="744"/>
      <c r="D59" s="157" t="s">
        <v>77</v>
      </c>
      <c r="E59" s="147">
        <f>SUM(E54:E58)</f>
        <v>58042965.32</v>
      </c>
      <c r="F59" s="158">
        <f t="shared" ref="F59:P59" si="13">SUM(F54:F58)</f>
        <v>64380727.749999993</v>
      </c>
      <c r="G59" s="158">
        <f t="shared" si="13"/>
        <v>82977913.329999998</v>
      </c>
      <c r="H59" s="158">
        <f t="shared" si="13"/>
        <v>64295128.20000001</v>
      </c>
      <c r="I59" s="158">
        <f t="shared" si="13"/>
        <v>73025464.940000013</v>
      </c>
      <c r="J59" s="158">
        <f t="shared" si="13"/>
        <v>85456518.030000016</v>
      </c>
      <c r="K59" s="158">
        <f t="shared" si="13"/>
        <v>75600498.640000015</v>
      </c>
      <c r="L59" s="158">
        <f t="shared" si="13"/>
        <v>84264468.170000032</v>
      </c>
      <c r="M59" s="158">
        <f t="shared" si="13"/>
        <v>101521708.81</v>
      </c>
      <c r="N59" s="158">
        <f t="shared" si="13"/>
        <v>86440793.959999993</v>
      </c>
      <c r="O59" s="158">
        <f t="shared" si="13"/>
        <v>96038547.290000007</v>
      </c>
      <c r="P59" s="183">
        <f t="shared" si="13"/>
        <v>123438336.26999998</v>
      </c>
      <c r="Q59" s="172">
        <f t="shared" si="12"/>
        <v>995483070.71000004</v>
      </c>
      <c r="R59" s="134" t="b">
        <v>1</v>
      </c>
    </row>
    <row r="60" spans="2:18" x14ac:dyDescent="0.2">
      <c r="B60" s="724"/>
      <c r="C60" s="733" t="s">
        <v>78</v>
      </c>
      <c r="D60" s="734"/>
      <c r="E60" s="139">
        <v>1347917.34</v>
      </c>
      <c r="F60" s="148">
        <v>300323.59999999998</v>
      </c>
      <c r="G60" s="148">
        <v>88468.1</v>
      </c>
      <c r="H60" s="148">
        <v>0</v>
      </c>
      <c r="I60" s="148">
        <v>0</v>
      </c>
      <c r="J60" s="148">
        <v>0</v>
      </c>
      <c r="K60" s="148">
        <v>0</v>
      </c>
      <c r="L60" s="148">
        <v>0</v>
      </c>
      <c r="M60" s="148">
        <v>-114734.05</v>
      </c>
      <c r="N60" s="148">
        <v>0</v>
      </c>
      <c r="O60" s="148">
        <v>0</v>
      </c>
      <c r="P60" s="179">
        <v>-8389.17</v>
      </c>
      <c r="Q60" s="170">
        <f t="shared" si="12"/>
        <v>1613585.82</v>
      </c>
      <c r="R60" s="134" t="b">
        <v>1</v>
      </c>
    </row>
    <row r="61" spans="2:18" ht="16.5" thickBot="1" x14ac:dyDescent="0.25">
      <c r="B61" s="724"/>
      <c r="C61" s="731" t="s">
        <v>79</v>
      </c>
      <c r="D61" s="732"/>
      <c r="E61" s="142">
        <v>67618.789999999994</v>
      </c>
      <c r="F61" s="142">
        <v>75719.360000000001</v>
      </c>
      <c r="G61" s="142">
        <v>94344.12</v>
      </c>
      <c r="H61" s="142">
        <v>50475.35</v>
      </c>
      <c r="I61" s="142">
        <v>100653.75999999999</v>
      </c>
      <c r="J61" s="142">
        <v>127096.27</v>
      </c>
      <c r="K61" s="142">
        <v>70911.37</v>
      </c>
      <c r="L61" s="142">
        <v>110351.64</v>
      </c>
      <c r="M61" s="142">
        <v>117585.95</v>
      </c>
      <c r="N61" s="142">
        <v>122940.18</v>
      </c>
      <c r="O61" s="142">
        <v>154102.35</v>
      </c>
      <c r="P61" s="176">
        <v>118754.35</v>
      </c>
      <c r="Q61" s="167">
        <f t="shared" si="12"/>
        <v>1210553.4900000002</v>
      </c>
      <c r="R61" s="134" t="b">
        <v>1</v>
      </c>
    </row>
    <row r="62" spans="2:18" ht="16.5" thickTop="1" x14ac:dyDescent="0.2">
      <c r="B62" s="724"/>
      <c r="C62" s="733" t="s">
        <v>35</v>
      </c>
      <c r="D62" s="734"/>
      <c r="E62" s="150">
        <f>E59+E60+E61</f>
        <v>59458501.450000003</v>
      </c>
      <c r="F62" s="150">
        <f t="shared" ref="F62:P62" si="14">F59+F60+F61</f>
        <v>64756770.709999993</v>
      </c>
      <c r="G62" s="150">
        <f t="shared" si="14"/>
        <v>83160725.549999997</v>
      </c>
      <c r="H62" s="150">
        <f t="shared" si="14"/>
        <v>64345603.550000012</v>
      </c>
      <c r="I62" s="150">
        <f t="shared" si="14"/>
        <v>73126118.700000018</v>
      </c>
      <c r="J62" s="150">
        <f t="shared" si="14"/>
        <v>85583614.300000012</v>
      </c>
      <c r="K62" s="150">
        <f t="shared" si="14"/>
        <v>75671410.01000002</v>
      </c>
      <c r="L62" s="150">
        <f t="shared" si="14"/>
        <v>84374819.810000032</v>
      </c>
      <c r="M62" s="150">
        <f t="shared" si="14"/>
        <v>101524560.71000001</v>
      </c>
      <c r="N62" s="150">
        <f t="shared" si="14"/>
        <v>86563734.140000001</v>
      </c>
      <c r="O62" s="150">
        <f t="shared" si="14"/>
        <v>96192649.640000001</v>
      </c>
      <c r="P62" s="180">
        <f t="shared" si="14"/>
        <v>123548701.44999997</v>
      </c>
      <c r="Q62" s="170">
        <f t="shared" si="12"/>
        <v>998307210.0200001</v>
      </c>
      <c r="R62" s="134" t="b">
        <v>1</v>
      </c>
    </row>
    <row r="63" spans="2:18" x14ac:dyDescent="0.2">
      <c r="B63" s="724"/>
      <c r="C63" s="745" t="s">
        <v>30</v>
      </c>
      <c r="D63" s="746"/>
      <c r="E63" s="151">
        <v>166313</v>
      </c>
      <c r="F63" s="151">
        <v>164589</v>
      </c>
      <c r="G63" s="151">
        <v>175924</v>
      </c>
      <c r="H63" s="151">
        <v>180706</v>
      </c>
      <c r="I63" s="151">
        <v>186477</v>
      </c>
      <c r="J63" s="151">
        <v>195625</v>
      </c>
      <c r="K63" s="151">
        <v>199866</v>
      </c>
      <c r="L63" s="151">
        <v>217664</v>
      </c>
      <c r="M63" s="151">
        <v>224449</v>
      </c>
      <c r="N63" s="151">
        <v>235118</v>
      </c>
      <c r="O63" s="151">
        <v>261360</v>
      </c>
      <c r="P63" s="181">
        <v>292363</v>
      </c>
      <c r="Q63" s="171">
        <f>AVERAGE(E63:P63)</f>
        <v>208371.16666666666</v>
      </c>
      <c r="R63" s="134" t="b">
        <v>1</v>
      </c>
    </row>
    <row r="64" spans="2:18" ht="16.5" thickBot="1" x14ac:dyDescent="0.25">
      <c r="B64" s="725"/>
      <c r="C64" s="737" t="s">
        <v>80</v>
      </c>
      <c r="D64" s="738"/>
      <c r="E64" s="155">
        <v>357.50964416491797</v>
      </c>
      <c r="F64" s="154">
        <v>393.44531353857178</v>
      </c>
      <c r="G64" s="154">
        <v>472.70824645869806</v>
      </c>
      <c r="H64" s="154">
        <v>356.07895448961301</v>
      </c>
      <c r="I64" s="154">
        <v>392.14551231519181</v>
      </c>
      <c r="J64" s="154">
        <v>437.48812421725245</v>
      </c>
      <c r="K64" s="155">
        <v>378.61071923188547</v>
      </c>
      <c r="L64" s="155">
        <v>387.63791812150851</v>
      </c>
      <c r="M64" s="155">
        <v>452.3279707639598</v>
      </c>
      <c r="N64" s="155">
        <v>368.17144642264736</v>
      </c>
      <c r="O64" s="155">
        <v>368.0465627486991</v>
      </c>
      <c r="P64" s="182">
        <v>422.5866523807731</v>
      </c>
      <c r="Q64" s="184">
        <f>Q62/Q63</f>
        <v>4791.0045616676016</v>
      </c>
      <c r="R64" s="134" t="b">
        <v>1</v>
      </c>
    </row>
    <row r="65" spans="2:18" x14ac:dyDescent="0.2">
      <c r="B65" s="724" t="s">
        <v>81</v>
      </c>
      <c r="C65" s="726" t="s">
        <v>74</v>
      </c>
      <c r="D65" s="135" t="s">
        <v>14</v>
      </c>
      <c r="E65" s="136">
        <v>66951215.049999997</v>
      </c>
      <c r="F65" s="136">
        <v>74347086.839999989</v>
      </c>
      <c r="G65" s="136">
        <v>96699887.409999996</v>
      </c>
      <c r="H65" s="136">
        <v>74995464.870000005</v>
      </c>
      <c r="I65" s="136">
        <v>85409358.120000005</v>
      </c>
      <c r="J65" s="136">
        <v>100509295.40000001</v>
      </c>
      <c r="K65" s="136">
        <v>88573946.319999993</v>
      </c>
      <c r="L65" s="136">
        <v>98674874.430000022</v>
      </c>
      <c r="M65" s="136">
        <v>118954705.61999999</v>
      </c>
      <c r="N65" s="136">
        <v>98362057.00999999</v>
      </c>
      <c r="O65" s="136">
        <v>104488008.04000001</v>
      </c>
      <c r="P65" s="174">
        <v>129094369.92999999</v>
      </c>
      <c r="Q65" s="165">
        <f>SUM(E65:P65)</f>
        <v>1137060269.04</v>
      </c>
      <c r="R65" s="134" t="b">
        <v>1</v>
      </c>
    </row>
    <row r="66" spans="2:18" x14ac:dyDescent="0.2">
      <c r="B66" s="724"/>
      <c r="C66" s="727"/>
      <c r="D66" s="138" t="s">
        <v>75</v>
      </c>
      <c r="E66" s="139">
        <v>212967.42</v>
      </c>
      <c r="F66" s="139">
        <v>167965.22</v>
      </c>
      <c r="G66" s="139">
        <v>257368.01</v>
      </c>
      <c r="H66" s="139">
        <v>238409.48999999996</v>
      </c>
      <c r="I66" s="139">
        <v>200318.03999999998</v>
      </c>
      <c r="J66" s="139">
        <v>255013.19999999998</v>
      </c>
      <c r="K66" s="139">
        <v>252644.56</v>
      </c>
      <c r="L66" s="139">
        <v>216087.46</v>
      </c>
      <c r="M66" s="139">
        <v>290917.81</v>
      </c>
      <c r="N66" s="139">
        <v>297780.43</v>
      </c>
      <c r="O66" s="139">
        <v>255450.88</v>
      </c>
      <c r="P66" s="175">
        <v>298389.3</v>
      </c>
      <c r="Q66" s="166">
        <f t="shared" ref="Q66:Q73" si="15">SUM(E66:P66)</f>
        <v>2943311.82</v>
      </c>
      <c r="R66" s="134" t="b">
        <v>1</v>
      </c>
    </row>
    <row r="67" spans="2:18" x14ac:dyDescent="0.2">
      <c r="B67" s="724"/>
      <c r="C67" s="727"/>
      <c r="D67" s="138" t="s">
        <v>16</v>
      </c>
      <c r="E67" s="139">
        <v>101087.55</v>
      </c>
      <c r="F67" s="139">
        <v>79024.789999999994</v>
      </c>
      <c r="G67" s="139">
        <v>117758.34</v>
      </c>
      <c r="H67" s="139">
        <v>162896.26999999999</v>
      </c>
      <c r="I67" s="139">
        <v>144617.25</v>
      </c>
      <c r="J67" s="139">
        <v>123211.98999999999</v>
      </c>
      <c r="K67" s="139">
        <v>188394.58000000002</v>
      </c>
      <c r="L67" s="139">
        <v>149054.63</v>
      </c>
      <c r="M67" s="139">
        <v>138007.51999999999</v>
      </c>
      <c r="N67" s="139">
        <v>104958.95</v>
      </c>
      <c r="O67" s="139">
        <v>83641.63</v>
      </c>
      <c r="P67" s="175">
        <v>214626.49</v>
      </c>
      <c r="Q67" s="166">
        <f t="shared" si="15"/>
        <v>1607279.99</v>
      </c>
      <c r="R67" s="134" t="b">
        <v>1</v>
      </c>
    </row>
    <row r="68" spans="2:18" ht="16.5" thickBot="1" x14ac:dyDescent="0.25">
      <c r="B68" s="724"/>
      <c r="C68" s="727"/>
      <c r="D68" s="141" t="s">
        <v>76</v>
      </c>
      <c r="E68" s="142">
        <v>1768275.5799999998</v>
      </c>
      <c r="F68" s="142">
        <v>1839659.22</v>
      </c>
      <c r="G68" s="142">
        <v>2062607.54</v>
      </c>
      <c r="H68" s="142">
        <v>1980029.96</v>
      </c>
      <c r="I68" s="142">
        <v>2001525.02</v>
      </c>
      <c r="J68" s="142">
        <v>1982031.54</v>
      </c>
      <c r="K68" s="142">
        <v>2010257.42</v>
      </c>
      <c r="L68" s="142">
        <v>2071896.76</v>
      </c>
      <c r="M68" s="142">
        <v>2182492.77</v>
      </c>
      <c r="N68" s="142">
        <v>2305575.06</v>
      </c>
      <c r="O68" s="142">
        <v>2435516.38</v>
      </c>
      <c r="P68" s="176">
        <v>2484474.8699999996</v>
      </c>
      <c r="Q68" s="167">
        <f t="shared" si="15"/>
        <v>25124342.119999997</v>
      </c>
      <c r="R68" s="134" t="b">
        <v>1</v>
      </c>
    </row>
    <row r="69" spans="2:18" ht="17.25" hidden="1" thickTop="1" thickBot="1" x14ac:dyDescent="0.25">
      <c r="B69" s="724"/>
      <c r="C69" s="727"/>
      <c r="D69" s="144" t="s">
        <v>17</v>
      </c>
      <c r="E69" s="145">
        <v>0</v>
      </c>
      <c r="F69" s="145">
        <v>0</v>
      </c>
      <c r="G69" s="145">
        <v>0</v>
      </c>
      <c r="H69" s="145">
        <v>0</v>
      </c>
      <c r="I69" s="145">
        <v>0</v>
      </c>
      <c r="J69" s="145">
        <v>0</v>
      </c>
      <c r="K69" s="145">
        <v>0</v>
      </c>
      <c r="L69" s="145">
        <v>0</v>
      </c>
      <c r="M69" s="145">
        <v>0</v>
      </c>
      <c r="N69" s="145">
        <v>0</v>
      </c>
      <c r="O69" s="145">
        <v>0</v>
      </c>
      <c r="P69" s="177">
        <v>0</v>
      </c>
      <c r="Q69" s="168">
        <f t="shared" si="15"/>
        <v>0</v>
      </c>
      <c r="R69" s="134" t="b">
        <v>1</v>
      </c>
    </row>
    <row r="70" spans="2:18" ht="17.25" thickTop="1" thickBot="1" x14ac:dyDescent="0.25">
      <c r="B70" s="724"/>
      <c r="C70" s="744"/>
      <c r="D70" s="157" t="s">
        <v>77</v>
      </c>
      <c r="E70" s="147">
        <f>SUM(E65:E69)</f>
        <v>69033545.599999994</v>
      </c>
      <c r="F70" s="158">
        <f t="shared" ref="F70:P70" si="16">SUM(F65:F69)</f>
        <v>76433736.069999993</v>
      </c>
      <c r="G70" s="158">
        <f t="shared" si="16"/>
        <v>99137621.300000012</v>
      </c>
      <c r="H70" s="158">
        <f t="shared" si="16"/>
        <v>77376800.589999989</v>
      </c>
      <c r="I70" s="158">
        <f t="shared" si="16"/>
        <v>87755818.430000007</v>
      </c>
      <c r="J70" s="158">
        <f t="shared" si="16"/>
        <v>102869552.13000001</v>
      </c>
      <c r="K70" s="158">
        <f t="shared" si="16"/>
        <v>91025242.879999995</v>
      </c>
      <c r="L70" s="158">
        <f t="shared" si="16"/>
        <v>101111913.28000002</v>
      </c>
      <c r="M70" s="158">
        <f t="shared" si="16"/>
        <v>121566123.71999998</v>
      </c>
      <c r="N70" s="158">
        <f t="shared" si="16"/>
        <v>101070371.45</v>
      </c>
      <c r="O70" s="158">
        <f t="shared" si="16"/>
        <v>107262616.92999999</v>
      </c>
      <c r="P70" s="183">
        <f t="shared" si="16"/>
        <v>132091860.58999999</v>
      </c>
      <c r="Q70" s="172">
        <f t="shared" si="15"/>
        <v>1166735202.97</v>
      </c>
      <c r="R70" s="134" t="b">
        <v>1</v>
      </c>
    </row>
    <row r="71" spans="2:18" x14ac:dyDescent="0.2">
      <c r="B71" s="724"/>
      <c r="C71" s="733" t="s">
        <v>78</v>
      </c>
      <c r="D71" s="734"/>
      <c r="E71" s="139">
        <v>1580645.28</v>
      </c>
      <c r="F71" s="148">
        <v>433312.51</v>
      </c>
      <c r="G71" s="148">
        <v>136299.13</v>
      </c>
      <c r="H71" s="148">
        <v>0</v>
      </c>
      <c r="I71" s="148">
        <v>0</v>
      </c>
      <c r="J71" s="148">
        <v>0</v>
      </c>
      <c r="K71" s="148">
        <v>0</v>
      </c>
      <c r="L71" s="148">
        <v>0</v>
      </c>
      <c r="M71" s="148">
        <v>-118975.08</v>
      </c>
      <c r="N71" s="148">
        <v>0</v>
      </c>
      <c r="O71" s="148">
        <v>0</v>
      </c>
      <c r="P71" s="179">
        <v>-8509.59</v>
      </c>
      <c r="Q71" s="170">
        <f t="shared" si="15"/>
        <v>2022772.2499999998</v>
      </c>
      <c r="R71" s="134" t="b">
        <v>1</v>
      </c>
    </row>
    <row r="72" spans="2:18" ht="16.5" thickBot="1" x14ac:dyDescent="0.25">
      <c r="B72" s="724"/>
      <c r="C72" s="731" t="s">
        <v>79</v>
      </c>
      <c r="D72" s="732"/>
      <c r="E72" s="142">
        <v>67978.789999999994</v>
      </c>
      <c r="F72" s="142">
        <v>75719.360000000001</v>
      </c>
      <c r="G72" s="142">
        <v>98980.44</v>
      </c>
      <c r="H72" s="142">
        <v>50875.35</v>
      </c>
      <c r="I72" s="142">
        <v>103087.92</v>
      </c>
      <c r="J72" s="142">
        <v>131833.63</v>
      </c>
      <c r="K72" s="142">
        <v>74374.569999999992</v>
      </c>
      <c r="L72" s="142">
        <v>113218.59</v>
      </c>
      <c r="M72" s="142">
        <v>120997.67</v>
      </c>
      <c r="N72" s="142">
        <v>126616.18999999999</v>
      </c>
      <c r="O72" s="142">
        <v>172373.11000000002</v>
      </c>
      <c r="P72" s="176">
        <v>121954.23000000001</v>
      </c>
      <c r="Q72" s="167">
        <f t="shared" si="15"/>
        <v>1258009.8499999999</v>
      </c>
      <c r="R72" s="134" t="b">
        <v>1</v>
      </c>
    </row>
    <row r="73" spans="2:18" ht="16.5" thickTop="1" x14ac:dyDescent="0.2">
      <c r="B73" s="724"/>
      <c r="C73" s="733" t="s">
        <v>35</v>
      </c>
      <c r="D73" s="734"/>
      <c r="E73" s="150">
        <f>E70+E71+E72</f>
        <v>70682169.670000002</v>
      </c>
      <c r="F73" s="150">
        <f t="shared" ref="F73:P73" si="17">F70+F71+F72</f>
        <v>76942767.939999998</v>
      </c>
      <c r="G73" s="150">
        <f t="shared" si="17"/>
        <v>99372900.870000005</v>
      </c>
      <c r="H73" s="150">
        <f t="shared" si="17"/>
        <v>77427675.939999983</v>
      </c>
      <c r="I73" s="150">
        <f t="shared" si="17"/>
        <v>87858906.350000009</v>
      </c>
      <c r="J73" s="150">
        <f t="shared" si="17"/>
        <v>103001385.76000001</v>
      </c>
      <c r="K73" s="150">
        <f t="shared" si="17"/>
        <v>91099617.449999988</v>
      </c>
      <c r="L73" s="150">
        <f t="shared" si="17"/>
        <v>101225131.87000002</v>
      </c>
      <c r="M73" s="150">
        <f t="shared" si="17"/>
        <v>121568146.30999999</v>
      </c>
      <c r="N73" s="150">
        <f t="shared" si="17"/>
        <v>101196987.64</v>
      </c>
      <c r="O73" s="150">
        <f t="shared" si="17"/>
        <v>107434990.03999999</v>
      </c>
      <c r="P73" s="180">
        <f t="shared" si="17"/>
        <v>132205305.22999999</v>
      </c>
      <c r="Q73" s="170">
        <f t="shared" si="15"/>
        <v>1170015985.0699999</v>
      </c>
      <c r="R73" s="134" t="b">
        <v>1</v>
      </c>
    </row>
    <row r="74" spans="2:18" x14ac:dyDescent="0.2">
      <c r="B74" s="724"/>
      <c r="C74" s="745" t="s">
        <v>30</v>
      </c>
      <c r="D74" s="746"/>
      <c r="E74" s="151">
        <v>223370</v>
      </c>
      <c r="F74" s="151">
        <v>221675</v>
      </c>
      <c r="G74" s="151">
        <v>236304</v>
      </c>
      <c r="H74" s="151">
        <v>241027</v>
      </c>
      <c r="I74" s="151">
        <v>251529</v>
      </c>
      <c r="J74" s="151">
        <v>264041</v>
      </c>
      <c r="K74" s="151">
        <v>265062</v>
      </c>
      <c r="L74" s="151">
        <v>290898</v>
      </c>
      <c r="M74" s="151">
        <v>296675</v>
      </c>
      <c r="N74" s="151">
        <v>298918</v>
      </c>
      <c r="O74" s="151">
        <v>311848</v>
      </c>
      <c r="P74" s="181">
        <v>355845</v>
      </c>
      <c r="Q74" s="171">
        <f>AVERAGE(E74:P74)</f>
        <v>271432.66666666669</v>
      </c>
      <c r="R74" s="134" t="b">
        <v>1</v>
      </c>
    </row>
    <row r="75" spans="2:18" ht="16.5" thickBot="1" x14ac:dyDescent="0.25">
      <c r="B75" s="725"/>
      <c r="C75" s="737" t="s">
        <v>80</v>
      </c>
      <c r="D75" s="738"/>
      <c r="E75" s="155">
        <v>316.43537480413664</v>
      </c>
      <c r="F75" s="154">
        <v>347.0971825420097</v>
      </c>
      <c r="G75" s="154">
        <v>420.52991430530165</v>
      </c>
      <c r="H75" s="154">
        <v>321.24067403236972</v>
      </c>
      <c r="I75" s="154">
        <v>349.29931081505515</v>
      </c>
      <c r="J75" s="154">
        <v>390.09618112338615</v>
      </c>
      <c r="K75" s="155">
        <v>343.69173042533441</v>
      </c>
      <c r="L75" s="155">
        <v>347.97465733693605</v>
      </c>
      <c r="M75" s="155">
        <v>409.76875810230047</v>
      </c>
      <c r="N75" s="155">
        <v>338.54430860637365</v>
      </c>
      <c r="O75" s="155">
        <v>344.51075536799976</v>
      </c>
      <c r="P75" s="182">
        <v>371.52497640826761</v>
      </c>
      <c r="Q75" s="184">
        <f>Q73/Q74</f>
        <v>4310.5201722342426</v>
      </c>
      <c r="R75" s="134" t="b">
        <v>1</v>
      </c>
    </row>
    <row r="76" spans="2:18" x14ac:dyDescent="0.2">
      <c r="B76" s="722" t="s">
        <v>4</v>
      </c>
      <c r="C76" s="722"/>
      <c r="D76" s="722"/>
      <c r="E76" s="722"/>
      <c r="F76" s="722"/>
      <c r="G76" s="722"/>
      <c r="H76" s="722"/>
      <c r="I76" s="722"/>
      <c r="J76" s="722"/>
      <c r="K76" s="722"/>
      <c r="L76" s="722"/>
      <c r="M76" s="722"/>
      <c r="N76" s="722"/>
      <c r="O76" s="722"/>
      <c r="P76" s="722"/>
      <c r="Q76" s="722"/>
    </row>
    <row r="77" spans="2:18" ht="15.75" customHeight="1" x14ac:dyDescent="0.2">
      <c r="B77" s="723" t="s">
        <v>82</v>
      </c>
      <c r="C77" s="723"/>
      <c r="D77" s="723"/>
      <c r="E77" s="723"/>
      <c r="F77" s="723"/>
      <c r="G77" s="723"/>
      <c r="H77" s="723"/>
      <c r="I77" s="723"/>
      <c r="J77" s="723"/>
      <c r="K77" s="723"/>
      <c r="L77" s="723"/>
      <c r="M77" s="723"/>
      <c r="N77" s="723"/>
      <c r="O77" s="723"/>
      <c r="P77" s="723"/>
      <c r="Q77" s="723"/>
    </row>
    <row r="78" spans="2:18" ht="15.75" customHeight="1" x14ac:dyDescent="0.2">
      <c r="B78" s="740" t="s">
        <v>87</v>
      </c>
      <c r="C78" s="740"/>
      <c r="D78" s="740"/>
      <c r="E78" s="740"/>
      <c r="F78" s="740"/>
      <c r="G78" s="740"/>
      <c r="H78" s="740"/>
      <c r="I78" s="740"/>
      <c r="J78" s="740"/>
      <c r="K78" s="740"/>
      <c r="L78" s="740"/>
      <c r="M78" s="740"/>
      <c r="N78" s="740"/>
      <c r="O78" s="740"/>
      <c r="P78" s="740"/>
      <c r="Q78" s="740"/>
    </row>
    <row r="80" spans="2:18" ht="16.5" thickBot="1" x14ac:dyDescent="0.25">
      <c r="B80" s="741" t="s">
        <v>86</v>
      </c>
      <c r="C80" s="741"/>
      <c r="D80" s="741"/>
      <c r="E80" s="741"/>
      <c r="F80" s="741"/>
      <c r="G80" s="741"/>
      <c r="H80" s="741"/>
      <c r="I80" s="741"/>
      <c r="J80" s="741"/>
      <c r="K80" s="741"/>
      <c r="L80" s="741"/>
      <c r="M80" s="741"/>
      <c r="N80" s="741"/>
      <c r="O80" s="741"/>
      <c r="P80" s="741"/>
      <c r="Q80" s="741"/>
    </row>
    <row r="81" spans="2:17" ht="16.5" thickBot="1" x14ac:dyDescent="0.25">
      <c r="B81" s="130" t="s">
        <v>71</v>
      </c>
      <c r="C81" s="742" t="s">
        <v>13</v>
      </c>
      <c r="D81" s="743"/>
      <c r="E81" s="131">
        <v>42186</v>
      </c>
      <c r="F81" s="132">
        <v>42217</v>
      </c>
      <c r="G81" s="132">
        <v>42248</v>
      </c>
      <c r="H81" s="132">
        <v>42278</v>
      </c>
      <c r="I81" s="132">
        <v>42309</v>
      </c>
      <c r="J81" s="132">
        <v>42339</v>
      </c>
      <c r="K81" s="132">
        <v>42370</v>
      </c>
      <c r="L81" s="132">
        <v>42401</v>
      </c>
      <c r="M81" s="132">
        <v>42430</v>
      </c>
      <c r="N81" s="132">
        <v>42461</v>
      </c>
      <c r="O81" s="132">
        <v>42491</v>
      </c>
      <c r="P81" s="132">
        <v>42522</v>
      </c>
      <c r="Q81" s="133" t="s">
        <v>58</v>
      </c>
    </row>
    <row r="82" spans="2:17" x14ac:dyDescent="0.2">
      <c r="B82" s="739" t="s">
        <v>73</v>
      </c>
      <c r="C82" s="726" t="s">
        <v>74</v>
      </c>
      <c r="D82" s="159" t="s">
        <v>14</v>
      </c>
      <c r="E82" s="136"/>
      <c r="F82" s="136">
        <v>8566874.1500000004</v>
      </c>
      <c r="G82" s="136">
        <v>6861785.040000001</v>
      </c>
      <c r="H82" s="136">
        <v>7141601.4100000001</v>
      </c>
      <c r="I82" s="136"/>
      <c r="J82" s="136"/>
      <c r="K82" s="136"/>
      <c r="L82" s="136"/>
      <c r="M82" s="136"/>
      <c r="N82" s="136"/>
      <c r="O82" s="136"/>
      <c r="P82" s="136"/>
      <c r="Q82" s="137">
        <f>SUM(E82:P82)</f>
        <v>22570260.600000001</v>
      </c>
    </row>
    <row r="83" spans="2:17" x14ac:dyDescent="0.2">
      <c r="B83" s="724"/>
      <c r="C83" s="727"/>
      <c r="D83" s="160" t="s">
        <v>75</v>
      </c>
      <c r="E83" s="139"/>
      <c r="F83" s="139">
        <v>359.25</v>
      </c>
      <c r="G83" s="139">
        <v>491.29</v>
      </c>
      <c r="H83" s="139">
        <v>2271</v>
      </c>
      <c r="I83" s="139"/>
      <c r="J83" s="139"/>
      <c r="K83" s="139"/>
      <c r="L83" s="139"/>
      <c r="M83" s="139"/>
      <c r="N83" s="139"/>
      <c r="O83" s="139"/>
      <c r="P83" s="139"/>
      <c r="Q83" s="140">
        <f t="shared" ref="Q83:Q90" si="18">SUM(E83:P83)</f>
        <v>3121.54</v>
      </c>
    </row>
    <row r="84" spans="2:17" x14ac:dyDescent="0.2">
      <c r="B84" s="724"/>
      <c r="C84" s="727"/>
      <c r="D84" s="160" t="s">
        <v>16</v>
      </c>
      <c r="E84" s="139"/>
      <c r="F84" s="139">
        <v>0</v>
      </c>
      <c r="G84" s="139">
        <v>0</v>
      </c>
      <c r="H84" s="139">
        <v>0</v>
      </c>
      <c r="I84" s="139"/>
      <c r="J84" s="139"/>
      <c r="K84" s="139"/>
      <c r="L84" s="139"/>
      <c r="M84" s="139"/>
      <c r="N84" s="139"/>
      <c r="O84" s="139"/>
      <c r="P84" s="139"/>
      <c r="Q84" s="140">
        <f t="shared" si="18"/>
        <v>0</v>
      </c>
    </row>
    <row r="85" spans="2:17" x14ac:dyDescent="0.2">
      <c r="B85" s="724"/>
      <c r="C85" s="727"/>
      <c r="D85" s="160" t="s">
        <v>76</v>
      </c>
      <c r="E85" s="139"/>
      <c r="F85" s="139">
        <v>247224.83</v>
      </c>
      <c r="G85" s="139">
        <v>265894.2</v>
      </c>
      <c r="H85" s="139">
        <v>277106.90999999997</v>
      </c>
      <c r="I85" s="139"/>
      <c r="J85" s="139"/>
      <c r="K85" s="139"/>
      <c r="L85" s="139"/>
      <c r="M85" s="139"/>
      <c r="N85" s="139"/>
      <c r="O85" s="139"/>
      <c r="P85" s="139"/>
      <c r="Q85" s="140">
        <f t="shared" si="18"/>
        <v>790225.94</v>
      </c>
    </row>
    <row r="86" spans="2:17" ht="16.5" thickBot="1" x14ac:dyDescent="0.25">
      <c r="B86" s="724"/>
      <c r="C86" s="727"/>
      <c r="D86" s="161" t="s">
        <v>17</v>
      </c>
      <c r="E86" s="142"/>
      <c r="F86" s="142">
        <v>0</v>
      </c>
      <c r="G86" s="142">
        <v>0</v>
      </c>
      <c r="H86" s="142">
        <v>0</v>
      </c>
      <c r="I86" s="142"/>
      <c r="J86" s="142"/>
      <c r="K86" s="142"/>
      <c r="L86" s="142"/>
      <c r="M86" s="142"/>
      <c r="N86" s="142"/>
      <c r="O86" s="142"/>
      <c r="P86" s="142"/>
      <c r="Q86" s="143">
        <f t="shared" si="18"/>
        <v>0</v>
      </c>
    </row>
    <row r="87" spans="2:17" ht="16.5" thickTop="1" x14ac:dyDescent="0.2">
      <c r="B87" s="724"/>
      <c r="C87" s="728"/>
      <c r="D87" s="162" t="s">
        <v>77</v>
      </c>
      <c r="E87" s="150">
        <f>SUM(E82:E86)</f>
        <v>0</v>
      </c>
      <c r="F87" s="150">
        <f t="shared" ref="F87:P87" si="19">SUM(F82:F86)</f>
        <v>8814458.2300000004</v>
      </c>
      <c r="G87" s="150">
        <f t="shared" si="19"/>
        <v>7128170.5300000012</v>
      </c>
      <c r="H87" s="150">
        <f t="shared" si="19"/>
        <v>7420979.3200000003</v>
      </c>
      <c r="I87" s="150">
        <f t="shared" si="19"/>
        <v>0</v>
      </c>
      <c r="J87" s="150">
        <f t="shared" si="19"/>
        <v>0</v>
      </c>
      <c r="K87" s="150">
        <f t="shared" si="19"/>
        <v>0</v>
      </c>
      <c r="L87" s="150">
        <f t="shared" si="19"/>
        <v>0</v>
      </c>
      <c r="M87" s="150">
        <f t="shared" si="19"/>
        <v>0</v>
      </c>
      <c r="N87" s="150">
        <f t="shared" si="19"/>
        <v>0</v>
      </c>
      <c r="O87" s="150">
        <f t="shared" si="19"/>
        <v>0</v>
      </c>
      <c r="P87" s="150">
        <f t="shared" si="19"/>
        <v>0</v>
      </c>
      <c r="Q87" s="149">
        <f t="shared" si="18"/>
        <v>23363608.080000002</v>
      </c>
    </row>
    <row r="88" spans="2:17" x14ac:dyDescent="0.2">
      <c r="B88" s="724"/>
      <c r="C88" s="729" t="s">
        <v>78</v>
      </c>
      <c r="D88" s="730"/>
      <c r="E88" s="139"/>
      <c r="F88" s="139">
        <v>2054738.57</v>
      </c>
      <c r="G88" s="139">
        <v>2097869.7599999998</v>
      </c>
      <c r="H88" s="139">
        <v>2139782.15</v>
      </c>
      <c r="I88" s="139"/>
      <c r="J88" s="139"/>
      <c r="K88" s="139"/>
      <c r="L88" s="139"/>
      <c r="M88" s="139"/>
      <c r="N88" s="139"/>
      <c r="O88" s="139"/>
      <c r="P88" s="139"/>
      <c r="Q88" s="140">
        <f t="shared" si="18"/>
        <v>6292390.4800000004</v>
      </c>
    </row>
    <row r="89" spans="2:17" ht="16.5" thickBot="1" x14ac:dyDescent="0.25">
      <c r="B89" s="724"/>
      <c r="C89" s="731" t="s">
        <v>79</v>
      </c>
      <c r="D89" s="732"/>
      <c r="E89" s="142"/>
      <c r="F89" s="142">
        <v>8299.52</v>
      </c>
      <c r="G89" s="142">
        <v>2138.1</v>
      </c>
      <c r="H89" s="142">
        <v>6520.7</v>
      </c>
      <c r="I89" s="142"/>
      <c r="J89" s="142"/>
      <c r="K89" s="142"/>
      <c r="L89" s="142"/>
      <c r="M89" s="142"/>
      <c r="N89" s="142"/>
      <c r="O89" s="142"/>
      <c r="P89" s="142"/>
      <c r="Q89" s="143">
        <f t="shared" si="18"/>
        <v>16958.32</v>
      </c>
    </row>
    <row r="90" spans="2:17" ht="16.5" thickTop="1" x14ac:dyDescent="0.2">
      <c r="B90" s="724"/>
      <c r="C90" s="733" t="s">
        <v>35</v>
      </c>
      <c r="D90" s="734"/>
      <c r="E90" s="150">
        <f>E87+E88+E89</f>
        <v>0</v>
      </c>
      <c r="F90" s="150">
        <f t="shared" ref="F90:P90" si="20">F87+F88+F89</f>
        <v>10877496.32</v>
      </c>
      <c r="G90" s="150">
        <f t="shared" si="20"/>
        <v>9228178.3900000006</v>
      </c>
      <c r="H90" s="150">
        <f t="shared" si="20"/>
        <v>9567282.1699999999</v>
      </c>
      <c r="I90" s="150">
        <f t="shared" si="20"/>
        <v>0</v>
      </c>
      <c r="J90" s="150">
        <f t="shared" si="20"/>
        <v>0</v>
      </c>
      <c r="K90" s="150">
        <f t="shared" si="20"/>
        <v>0</v>
      </c>
      <c r="L90" s="150">
        <f t="shared" si="20"/>
        <v>0</v>
      </c>
      <c r="M90" s="150">
        <f t="shared" si="20"/>
        <v>0</v>
      </c>
      <c r="N90" s="150">
        <f t="shared" si="20"/>
        <v>0</v>
      </c>
      <c r="O90" s="150">
        <f t="shared" si="20"/>
        <v>0</v>
      </c>
      <c r="P90" s="150">
        <f t="shared" si="20"/>
        <v>0</v>
      </c>
      <c r="Q90" s="149">
        <f t="shared" si="18"/>
        <v>29672956.880000003</v>
      </c>
    </row>
    <row r="91" spans="2:17" x14ac:dyDescent="0.2">
      <c r="B91" s="724"/>
      <c r="C91" s="729" t="s">
        <v>30</v>
      </c>
      <c r="D91" s="730"/>
      <c r="E91" s="151"/>
      <c r="F91" s="151"/>
      <c r="G91" s="151"/>
      <c r="H91" s="151"/>
      <c r="I91" s="151"/>
      <c r="J91" s="151"/>
      <c r="K91" s="151"/>
      <c r="L91" s="151"/>
      <c r="M91" s="151"/>
      <c r="N91" s="151"/>
      <c r="O91" s="151"/>
      <c r="P91" s="151"/>
      <c r="Q91" s="152" t="e">
        <f>AVERAGE(E91:P91)</f>
        <v>#DIV/0!</v>
      </c>
    </row>
    <row r="92" spans="2:17" ht="16.5" thickBot="1" x14ac:dyDescent="0.25">
      <c r="B92" s="725"/>
      <c r="C92" s="737" t="s">
        <v>80</v>
      </c>
      <c r="D92" s="738"/>
      <c r="E92" s="153" t="e">
        <f>E90/E91</f>
        <v>#DIV/0!</v>
      </c>
      <c r="F92" s="154" t="e">
        <f t="shared" ref="F92:Q92" si="21">F90/F91</f>
        <v>#DIV/0!</v>
      </c>
      <c r="G92" s="154" t="e">
        <f t="shared" si="21"/>
        <v>#DIV/0!</v>
      </c>
      <c r="H92" s="154" t="e">
        <f t="shared" si="21"/>
        <v>#DIV/0!</v>
      </c>
      <c r="I92" s="154" t="e">
        <f t="shared" si="21"/>
        <v>#DIV/0!</v>
      </c>
      <c r="J92" s="154" t="e">
        <f t="shared" si="21"/>
        <v>#DIV/0!</v>
      </c>
      <c r="K92" s="155" t="e">
        <f t="shared" si="21"/>
        <v>#DIV/0!</v>
      </c>
      <c r="L92" s="155" t="e">
        <f t="shared" si="21"/>
        <v>#DIV/0!</v>
      </c>
      <c r="M92" s="155" t="e">
        <f t="shared" si="21"/>
        <v>#DIV/0!</v>
      </c>
      <c r="N92" s="155" t="e">
        <f t="shared" si="21"/>
        <v>#DIV/0!</v>
      </c>
      <c r="O92" s="155" t="e">
        <f t="shared" si="21"/>
        <v>#DIV/0!</v>
      </c>
      <c r="P92" s="155" t="e">
        <f t="shared" si="21"/>
        <v>#DIV/0!</v>
      </c>
      <c r="Q92" s="156" t="e">
        <f t="shared" si="21"/>
        <v>#DIV/0!</v>
      </c>
    </row>
    <row r="93" spans="2:17" x14ac:dyDescent="0.2">
      <c r="B93" s="739" t="s">
        <v>42</v>
      </c>
      <c r="C93" s="726" t="s">
        <v>74</v>
      </c>
      <c r="D93" s="159" t="s">
        <v>14</v>
      </c>
      <c r="E93" s="136"/>
      <c r="F93" s="136">
        <v>130421150.50999999</v>
      </c>
      <c r="G93" s="136">
        <v>108251703.80000001</v>
      </c>
      <c r="H93" s="136">
        <v>105164817.40999998</v>
      </c>
      <c r="I93" s="136"/>
      <c r="J93" s="136"/>
      <c r="K93" s="136"/>
      <c r="L93" s="136"/>
      <c r="M93" s="136"/>
      <c r="N93" s="136"/>
      <c r="O93" s="136"/>
      <c r="P93" s="136"/>
      <c r="Q93" s="137">
        <f>SUM(E93:P93)</f>
        <v>343837671.71999997</v>
      </c>
    </row>
    <row r="94" spans="2:17" x14ac:dyDescent="0.2">
      <c r="B94" s="724"/>
      <c r="C94" s="727"/>
      <c r="D94" s="160" t="s">
        <v>75</v>
      </c>
      <c r="E94" s="139"/>
      <c r="F94" s="139">
        <v>557663.2300000001</v>
      </c>
      <c r="G94" s="139">
        <v>405434.5</v>
      </c>
      <c r="H94" s="139">
        <v>386007.94</v>
      </c>
      <c r="I94" s="139"/>
      <c r="J94" s="139"/>
      <c r="K94" s="139"/>
      <c r="L94" s="139"/>
      <c r="M94" s="139"/>
      <c r="N94" s="139"/>
      <c r="O94" s="139"/>
      <c r="P94" s="139"/>
      <c r="Q94" s="140">
        <f t="shared" ref="Q94:Q101" si="22">SUM(E94:P94)</f>
        <v>1349105.6700000002</v>
      </c>
    </row>
    <row r="95" spans="2:17" x14ac:dyDescent="0.2">
      <c r="B95" s="724"/>
      <c r="C95" s="727"/>
      <c r="D95" s="160" t="s">
        <v>16</v>
      </c>
      <c r="E95" s="139"/>
      <c r="F95" s="139">
        <v>418115.25</v>
      </c>
      <c r="G95" s="139">
        <v>151718.98000000001</v>
      </c>
      <c r="H95" s="139">
        <v>284390.23</v>
      </c>
      <c r="I95" s="139"/>
      <c r="J95" s="139"/>
      <c r="K95" s="139"/>
      <c r="L95" s="139"/>
      <c r="M95" s="139"/>
      <c r="N95" s="139"/>
      <c r="O95" s="139"/>
      <c r="P95" s="139"/>
      <c r="Q95" s="140">
        <f t="shared" si="22"/>
        <v>854224.46</v>
      </c>
    </row>
    <row r="96" spans="2:17" x14ac:dyDescent="0.2">
      <c r="B96" s="724"/>
      <c r="C96" s="727"/>
      <c r="D96" s="160" t="s">
        <v>76</v>
      </c>
      <c r="E96" s="139"/>
      <c r="F96" s="139">
        <v>2407902.4500000002</v>
      </c>
      <c r="G96" s="139">
        <v>2653267.9500000002</v>
      </c>
      <c r="H96" s="139">
        <v>2718511.28</v>
      </c>
      <c r="I96" s="139"/>
      <c r="J96" s="139"/>
      <c r="K96" s="139"/>
      <c r="L96" s="139"/>
      <c r="M96" s="139"/>
      <c r="N96" s="139"/>
      <c r="O96" s="139"/>
      <c r="P96" s="139"/>
      <c r="Q96" s="140">
        <f t="shared" si="22"/>
        <v>7779681.6799999997</v>
      </c>
    </row>
    <row r="97" spans="2:17" ht="16.5" thickBot="1" x14ac:dyDescent="0.25">
      <c r="B97" s="724"/>
      <c r="C97" s="727"/>
      <c r="D97" s="161" t="s">
        <v>17</v>
      </c>
      <c r="E97" s="142"/>
      <c r="F97" s="142">
        <v>0</v>
      </c>
      <c r="G97" s="142">
        <v>0</v>
      </c>
      <c r="H97" s="142">
        <v>0</v>
      </c>
      <c r="I97" s="142"/>
      <c r="J97" s="142"/>
      <c r="K97" s="142"/>
      <c r="L97" s="142"/>
      <c r="M97" s="142"/>
      <c r="N97" s="142"/>
      <c r="O97" s="142"/>
      <c r="P97" s="142"/>
      <c r="Q97" s="143">
        <f t="shared" si="22"/>
        <v>0</v>
      </c>
    </row>
    <row r="98" spans="2:17" ht="16.5" thickTop="1" x14ac:dyDescent="0.2">
      <c r="B98" s="724"/>
      <c r="C98" s="728"/>
      <c r="D98" s="162" t="s">
        <v>77</v>
      </c>
      <c r="E98" s="150">
        <f>SUM(E93:E97)</f>
        <v>0</v>
      </c>
      <c r="F98" s="150">
        <f t="shared" ref="F98:P98" si="23">SUM(F93:F97)</f>
        <v>133804831.44</v>
      </c>
      <c r="G98" s="150">
        <f t="shared" si="23"/>
        <v>111462125.23000002</v>
      </c>
      <c r="H98" s="150">
        <f t="shared" si="23"/>
        <v>108553726.85999998</v>
      </c>
      <c r="I98" s="150">
        <f t="shared" si="23"/>
        <v>0</v>
      </c>
      <c r="J98" s="150">
        <f t="shared" si="23"/>
        <v>0</v>
      </c>
      <c r="K98" s="150">
        <f t="shared" si="23"/>
        <v>0</v>
      </c>
      <c r="L98" s="150">
        <f t="shared" si="23"/>
        <v>0</v>
      </c>
      <c r="M98" s="150">
        <f t="shared" si="23"/>
        <v>0</v>
      </c>
      <c r="N98" s="150">
        <f t="shared" si="23"/>
        <v>0</v>
      </c>
      <c r="O98" s="150">
        <f t="shared" si="23"/>
        <v>0</v>
      </c>
      <c r="P98" s="150">
        <f t="shared" si="23"/>
        <v>0</v>
      </c>
      <c r="Q98" s="149">
        <f t="shared" si="22"/>
        <v>353820683.52999997</v>
      </c>
    </row>
    <row r="99" spans="2:17" x14ac:dyDescent="0.2">
      <c r="B99" s="724"/>
      <c r="C99" s="729" t="s">
        <v>78</v>
      </c>
      <c r="D99" s="730"/>
      <c r="E99" s="139"/>
      <c r="F99" s="139">
        <v>19674016.100000001</v>
      </c>
      <c r="G99" s="139">
        <v>20238774.77</v>
      </c>
      <c r="H99" s="139">
        <v>20313196.379999999</v>
      </c>
      <c r="I99" s="139"/>
      <c r="J99" s="139"/>
      <c r="K99" s="139"/>
      <c r="L99" s="139"/>
      <c r="M99" s="139"/>
      <c r="N99" s="139"/>
      <c r="O99" s="139"/>
      <c r="P99" s="139"/>
      <c r="Q99" s="140">
        <f t="shared" si="22"/>
        <v>60225987.25</v>
      </c>
    </row>
    <row r="100" spans="2:17" ht="16.5" thickBot="1" x14ac:dyDescent="0.25">
      <c r="B100" s="724"/>
      <c r="C100" s="731" t="s">
        <v>79</v>
      </c>
      <c r="D100" s="732"/>
      <c r="E100" s="142"/>
      <c r="F100" s="142">
        <v>179155.64</v>
      </c>
      <c r="G100" s="142">
        <v>90850.59</v>
      </c>
      <c r="H100" s="142">
        <v>169150.83</v>
      </c>
      <c r="I100" s="142"/>
      <c r="J100" s="142"/>
      <c r="K100" s="142"/>
      <c r="L100" s="142"/>
      <c r="M100" s="142"/>
      <c r="N100" s="142"/>
      <c r="O100" s="142"/>
      <c r="P100" s="142"/>
      <c r="Q100" s="143">
        <f t="shared" si="22"/>
        <v>439157.05999999994</v>
      </c>
    </row>
    <row r="101" spans="2:17" ht="16.5" thickTop="1" x14ac:dyDescent="0.2">
      <c r="B101" s="724"/>
      <c r="C101" s="733" t="s">
        <v>35</v>
      </c>
      <c r="D101" s="734"/>
      <c r="E101" s="150">
        <f>E98+E99+E100</f>
        <v>0</v>
      </c>
      <c r="F101" s="150">
        <f t="shared" ref="F101:P101" si="24">F98+F99+F100</f>
        <v>153658003.17999998</v>
      </c>
      <c r="G101" s="150">
        <f t="shared" si="24"/>
        <v>131791750.59000002</v>
      </c>
      <c r="H101" s="150">
        <f t="shared" si="24"/>
        <v>129036074.06999998</v>
      </c>
      <c r="I101" s="150">
        <f t="shared" si="24"/>
        <v>0</v>
      </c>
      <c r="J101" s="150">
        <f t="shared" si="24"/>
        <v>0</v>
      </c>
      <c r="K101" s="150">
        <f t="shared" si="24"/>
        <v>0</v>
      </c>
      <c r="L101" s="150">
        <f t="shared" si="24"/>
        <v>0</v>
      </c>
      <c r="M101" s="150">
        <f t="shared" si="24"/>
        <v>0</v>
      </c>
      <c r="N101" s="150">
        <f t="shared" si="24"/>
        <v>0</v>
      </c>
      <c r="O101" s="150">
        <f t="shared" si="24"/>
        <v>0</v>
      </c>
      <c r="P101" s="150">
        <f t="shared" si="24"/>
        <v>0</v>
      </c>
      <c r="Q101" s="149">
        <f t="shared" si="22"/>
        <v>414485827.83999997</v>
      </c>
    </row>
    <row r="102" spans="2:17" x14ac:dyDescent="0.2">
      <c r="B102" s="724"/>
      <c r="C102" s="729" t="s">
        <v>30</v>
      </c>
      <c r="D102" s="730"/>
      <c r="E102" s="151"/>
      <c r="F102" s="151"/>
      <c r="G102" s="151"/>
      <c r="H102" s="151"/>
      <c r="I102" s="151"/>
      <c r="J102" s="151"/>
      <c r="K102" s="151"/>
      <c r="L102" s="151"/>
      <c r="M102" s="151"/>
      <c r="N102" s="151"/>
      <c r="O102" s="151"/>
      <c r="P102" s="151"/>
      <c r="Q102" s="152" t="e">
        <f>AVERAGE(E102:P102)</f>
        <v>#DIV/0!</v>
      </c>
    </row>
    <row r="103" spans="2:17" ht="16.5" thickBot="1" x14ac:dyDescent="0.25">
      <c r="B103" s="725"/>
      <c r="C103" s="735" t="s">
        <v>80</v>
      </c>
      <c r="D103" s="736"/>
      <c r="E103" s="153" t="e">
        <f>E101/E102</f>
        <v>#DIV/0!</v>
      </c>
      <c r="F103" s="154" t="e">
        <f t="shared" ref="F103:Q103" si="25">F101/F102</f>
        <v>#DIV/0!</v>
      </c>
      <c r="G103" s="154" t="e">
        <f t="shared" si="25"/>
        <v>#DIV/0!</v>
      </c>
      <c r="H103" s="154" t="e">
        <f t="shared" si="25"/>
        <v>#DIV/0!</v>
      </c>
      <c r="I103" s="154" t="e">
        <f t="shared" si="25"/>
        <v>#DIV/0!</v>
      </c>
      <c r="J103" s="154" t="e">
        <f t="shared" si="25"/>
        <v>#DIV/0!</v>
      </c>
      <c r="K103" s="155" t="e">
        <f t="shared" si="25"/>
        <v>#DIV/0!</v>
      </c>
      <c r="L103" s="155" t="e">
        <f t="shared" si="25"/>
        <v>#DIV/0!</v>
      </c>
      <c r="M103" s="155" t="e">
        <f t="shared" si="25"/>
        <v>#DIV/0!</v>
      </c>
      <c r="N103" s="155" t="e">
        <f t="shared" si="25"/>
        <v>#DIV/0!</v>
      </c>
      <c r="O103" s="155" t="e">
        <f t="shared" si="25"/>
        <v>#DIV/0!</v>
      </c>
      <c r="P103" s="155" t="e">
        <f t="shared" si="25"/>
        <v>#DIV/0!</v>
      </c>
      <c r="Q103" s="156" t="e">
        <f t="shared" si="25"/>
        <v>#DIV/0!</v>
      </c>
    </row>
    <row r="104" spans="2:17" x14ac:dyDescent="0.2">
      <c r="B104" s="724" t="s">
        <v>81</v>
      </c>
      <c r="C104" s="726" t="s">
        <v>74</v>
      </c>
      <c r="D104" s="162" t="s">
        <v>14</v>
      </c>
      <c r="E104" s="136">
        <f t="shared" ref="E104:P104" si="26">E82+E93</f>
        <v>0</v>
      </c>
      <c r="F104" s="136">
        <f t="shared" si="26"/>
        <v>138988024.66</v>
      </c>
      <c r="G104" s="136">
        <f t="shared" si="26"/>
        <v>115113488.84000002</v>
      </c>
      <c r="H104" s="136">
        <f t="shared" si="26"/>
        <v>112306418.81999998</v>
      </c>
      <c r="I104" s="136">
        <f t="shared" si="26"/>
        <v>0</v>
      </c>
      <c r="J104" s="136">
        <f t="shared" si="26"/>
        <v>0</v>
      </c>
      <c r="K104" s="136">
        <f t="shared" si="26"/>
        <v>0</v>
      </c>
      <c r="L104" s="136">
        <f t="shared" si="26"/>
        <v>0</v>
      </c>
      <c r="M104" s="136">
        <f t="shared" si="26"/>
        <v>0</v>
      </c>
      <c r="N104" s="136">
        <f t="shared" si="26"/>
        <v>0</v>
      </c>
      <c r="O104" s="136">
        <f t="shared" si="26"/>
        <v>0</v>
      </c>
      <c r="P104" s="136">
        <f t="shared" si="26"/>
        <v>0</v>
      </c>
      <c r="Q104" s="137">
        <f>SUM(E104:P104)</f>
        <v>366407932.31999999</v>
      </c>
    </row>
    <row r="105" spans="2:17" x14ac:dyDescent="0.2">
      <c r="B105" s="724"/>
      <c r="C105" s="727"/>
      <c r="D105" s="160" t="s">
        <v>75</v>
      </c>
      <c r="E105" s="139">
        <f t="shared" ref="E105:P108" si="27">E83+E94</f>
        <v>0</v>
      </c>
      <c r="F105" s="139">
        <f t="shared" si="27"/>
        <v>558022.4800000001</v>
      </c>
      <c r="G105" s="139">
        <f t="shared" si="27"/>
        <v>405925.79</v>
      </c>
      <c r="H105" s="139">
        <f t="shared" si="27"/>
        <v>388278.94</v>
      </c>
      <c r="I105" s="139">
        <f t="shared" si="27"/>
        <v>0</v>
      </c>
      <c r="J105" s="139">
        <f t="shared" si="27"/>
        <v>0</v>
      </c>
      <c r="K105" s="139">
        <f t="shared" si="27"/>
        <v>0</v>
      </c>
      <c r="L105" s="139">
        <f t="shared" si="27"/>
        <v>0</v>
      </c>
      <c r="M105" s="139">
        <f t="shared" si="27"/>
        <v>0</v>
      </c>
      <c r="N105" s="139">
        <f t="shared" si="27"/>
        <v>0</v>
      </c>
      <c r="O105" s="139">
        <f t="shared" si="27"/>
        <v>0</v>
      </c>
      <c r="P105" s="139">
        <f t="shared" si="27"/>
        <v>0</v>
      </c>
      <c r="Q105" s="140">
        <f t="shared" ref="Q105:Q112" si="28">SUM(E105:P105)</f>
        <v>1352227.21</v>
      </c>
    </row>
    <row r="106" spans="2:17" x14ac:dyDescent="0.2">
      <c r="B106" s="724"/>
      <c r="C106" s="727"/>
      <c r="D106" s="160" t="s">
        <v>16</v>
      </c>
      <c r="E106" s="139">
        <f t="shared" si="27"/>
        <v>0</v>
      </c>
      <c r="F106" s="139">
        <f t="shared" si="27"/>
        <v>418115.25</v>
      </c>
      <c r="G106" s="139">
        <f t="shared" si="27"/>
        <v>151718.98000000001</v>
      </c>
      <c r="H106" s="139">
        <f t="shared" si="27"/>
        <v>284390.23</v>
      </c>
      <c r="I106" s="139">
        <f t="shared" si="27"/>
        <v>0</v>
      </c>
      <c r="J106" s="139">
        <f t="shared" si="27"/>
        <v>0</v>
      </c>
      <c r="K106" s="139">
        <f t="shared" si="27"/>
        <v>0</v>
      </c>
      <c r="L106" s="139">
        <f t="shared" si="27"/>
        <v>0</v>
      </c>
      <c r="M106" s="139">
        <f t="shared" si="27"/>
        <v>0</v>
      </c>
      <c r="N106" s="139">
        <f t="shared" si="27"/>
        <v>0</v>
      </c>
      <c r="O106" s="139">
        <f t="shared" si="27"/>
        <v>0</v>
      </c>
      <c r="P106" s="139">
        <f t="shared" si="27"/>
        <v>0</v>
      </c>
      <c r="Q106" s="140">
        <f t="shared" si="28"/>
        <v>854224.46</v>
      </c>
    </row>
    <row r="107" spans="2:17" x14ac:dyDescent="0.2">
      <c r="B107" s="724"/>
      <c r="C107" s="727"/>
      <c r="D107" s="160" t="s">
        <v>76</v>
      </c>
      <c r="E107" s="139">
        <f t="shared" si="27"/>
        <v>0</v>
      </c>
      <c r="F107" s="139">
        <f t="shared" si="27"/>
        <v>2655127.2800000003</v>
      </c>
      <c r="G107" s="139">
        <f t="shared" si="27"/>
        <v>2919162.1500000004</v>
      </c>
      <c r="H107" s="139">
        <f t="shared" si="27"/>
        <v>2995618.19</v>
      </c>
      <c r="I107" s="139">
        <f t="shared" si="27"/>
        <v>0</v>
      </c>
      <c r="J107" s="139">
        <f t="shared" si="27"/>
        <v>0</v>
      </c>
      <c r="K107" s="139">
        <f t="shared" si="27"/>
        <v>0</v>
      </c>
      <c r="L107" s="139">
        <f t="shared" si="27"/>
        <v>0</v>
      </c>
      <c r="M107" s="139">
        <f t="shared" si="27"/>
        <v>0</v>
      </c>
      <c r="N107" s="139">
        <f t="shared" si="27"/>
        <v>0</v>
      </c>
      <c r="O107" s="139">
        <f t="shared" si="27"/>
        <v>0</v>
      </c>
      <c r="P107" s="139">
        <f t="shared" si="27"/>
        <v>0</v>
      </c>
      <c r="Q107" s="140">
        <f t="shared" si="28"/>
        <v>8569907.620000001</v>
      </c>
    </row>
    <row r="108" spans="2:17" ht="16.5" thickBot="1" x14ac:dyDescent="0.25">
      <c r="B108" s="724"/>
      <c r="C108" s="727"/>
      <c r="D108" s="161" t="s">
        <v>17</v>
      </c>
      <c r="E108" s="142">
        <f t="shared" si="27"/>
        <v>0</v>
      </c>
      <c r="F108" s="142">
        <f t="shared" si="27"/>
        <v>0</v>
      </c>
      <c r="G108" s="142">
        <f t="shared" si="27"/>
        <v>0</v>
      </c>
      <c r="H108" s="142">
        <f t="shared" si="27"/>
        <v>0</v>
      </c>
      <c r="I108" s="142">
        <f t="shared" si="27"/>
        <v>0</v>
      </c>
      <c r="J108" s="142">
        <f t="shared" si="27"/>
        <v>0</v>
      </c>
      <c r="K108" s="142">
        <f t="shared" si="27"/>
        <v>0</v>
      </c>
      <c r="L108" s="142">
        <f t="shared" si="27"/>
        <v>0</v>
      </c>
      <c r="M108" s="142">
        <f t="shared" si="27"/>
        <v>0</v>
      </c>
      <c r="N108" s="142">
        <f t="shared" si="27"/>
        <v>0</v>
      </c>
      <c r="O108" s="142">
        <f t="shared" si="27"/>
        <v>0</v>
      </c>
      <c r="P108" s="142">
        <f t="shared" si="27"/>
        <v>0</v>
      </c>
      <c r="Q108" s="143">
        <f t="shared" si="28"/>
        <v>0</v>
      </c>
    </row>
    <row r="109" spans="2:17" ht="16.5" thickTop="1" x14ac:dyDescent="0.2">
      <c r="B109" s="724"/>
      <c r="C109" s="728"/>
      <c r="D109" s="162" t="s">
        <v>77</v>
      </c>
      <c r="E109" s="150">
        <f>SUM(E104:E108)</f>
        <v>0</v>
      </c>
      <c r="F109" s="150">
        <f t="shared" ref="F109:P109" si="29">SUM(F104:F108)</f>
        <v>142619289.66999999</v>
      </c>
      <c r="G109" s="150">
        <f t="shared" si="29"/>
        <v>118590295.76000004</v>
      </c>
      <c r="H109" s="150">
        <f t="shared" si="29"/>
        <v>115974706.17999998</v>
      </c>
      <c r="I109" s="150">
        <f t="shared" si="29"/>
        <v>0</v>
      </c>
      <c r="J109" s="150">
        <f t="shared" si="29"/>
        <v>0</v>
      </c>
      <c r="K109" s="150">
        <f t="shared" si="29"/>
        <v>0</v>
      </c>
      <c r="L109" s="150">
        <f t="shared" si="29"/>
        <v>0</v>
      </c>
      <c r="M109" s="150">
        <f t="shared" si="29"/>
        <v>0</v>
      </c>
      <c r="N109" s="150">
        <f t="shared" si="29"/>
        <v>0</v>
      </c>
      <c r="O109" s="150">
        <f t="shared" si="29"/>
        <v>0</v>
      </c>
      <c r="P109" s="150">
        <f t="shared" si="29"/>
        <v>0</v>
      </c>
      <c r="Q109" s="149">
        <f t="shared" si="28"/>
        <v>377184291.61000001</v>
      </c>
    </row>
    <row r="110" spans="2:17" x14ac:dyDescent="0.2">
      <c r="B110" s="724"/>
      <c r="C110" s="729" t="s">
        <v>78</v>
      </c>
      <c r="D110" s="730"/>
      <c r="E110" s="139">
        <f>E88+E99</f>
        <v>0</v>
      </c>
      <c r="F110" s="139">
        <f t="shared" ref="F110:J111" si="30">F88+F99</f>
        <v>21728754.670000002</v>
      </c>
      <c r="G110" s="139">
        <f t="shared" si="30"/>
        <v>22336644.530000001</v>
      </c>
      <c r="H110" s="139">
        <f t="shared" si="30"/>
        <v>22452978.529999997</v>
      </c>
      <c r="I110" s="139">
        <f t="shared" si="30"/>
        <v>0</v>
      </c>
      <c r="J110" s="139">
        <f t="shared" si="30"/>
        <v>0</v>
      </c>
      <c r="K110" s="139">
        <f>K88+K99</f>
        <v>0</v>
      </c>
      <c r="L110" s="139">
        <f t="shared" ref="L110:P111" si="31">L88+L99</f>
        <v>0</v>
      </c>
      <c r="M110" s="139">
        <f t="shared" si="31"/>
        <v>0</v>
      </c>
      <c r="N110" s="139">
        <f t="shared" si="31"/>
        <v>0</v>
      </c>
      <c r="O110" s="139">
        <f t="shared" si="31"/>
        <v>0</v>
      </c>
      <c r="P110" s="139">
        <f t="shared" si="31"/>
        <v>0</v>
      </c>
      <c r="Q110" s="140">
        <f t="shared" si="28"/>
        <v>66518377.730000004</v>
      </c>
    </row>
    <row r="111" spans="2:17" ht="16.5" thickBot="1" x14ac:dyDescent="0.25">
      <c r="B111" s="724"/>
      <c r="C111" s="731" t="s">
        <v>79</v>
      </c>
      <c r="D111" s="732"/>
      <c r="E111" s="142">
        <f>E89+E100</f>
        <v>0</v>
      </c>
      <c r="F111" s="142">
        <f t="shared" si="30"/>
        <v>187455.16</v>
      </c>
      <c r="G111" s="142">
        <f t="shared" si="30"/>
        <v>92988.69</v>
      </c>
      <c r="H111" s="142">
        <f t="shared" si="30"/>
        <v>175671.53</v>
      </c>
      <c r="I111" s="142">
        <f t="shared" si="30"/>
        <v>0</v>
      </c>
      <c r="J111" s="142">
        <f t="shared" si="30"/>
        <v>0</v>
      </c>
      <c r="K111" s="142">
        <f>K89+K100</f>
        <v>0</v>
      </c>
      <c r="L111" s="142">
        <f t="shared" si="31"/>
        <v>0</v>
      </c>
      <c r="M111" s="142">
        <f t="shared" si="31"/>
        <v>0</v>
      </c>
      <c r="N111" s="142">
        <f t="shared" si="31"/>
        <v>0</v>
      </c>
      <c r="O111" s="142">
        <f t="shared" si="31"/>
        <v>0</v>
      </c>
      <c r="P111" s="142">
        <f t="shared" si="31"/>
        <v>0</v>
      </c>
      <c r="Q111" s="143">
        <f t="shared" si="28"/>
        <v>456115.38</v>
      </c>
    </row>
    <row r="112" spans="2:17" ht="16.5" thickTop="1" x14ac:dyDescent="0.2">
      <c r="B112" s="724"/>
      <c r="C112" s="733" t="s">
        <v>35</v>
      </c>
      <c r="D112" s="734"/>
      <c r="E112" s="150">
        <f>E109+E110+E111</f>
        <v>0</v>
      </c>
      <c r="F112" s="150">
        <f t="shared" ref="F112:P112" si="32">F109+F110+F111</f>
        <v>164535499.49999997</v>
      </c>
      <c r="G112" s="150">
        <f t="shared" si="32"/>
        <v>141019928.98000002</v>
      </c>
      <c r="H112" s="150">
        <f t="shared" si="32"/>
        <v>138603356.23999998</v>
      </c>
      <c r="I112" s="150">
        <f t="shared" si="32"/>
        <v>0</v>
      </c>
      <c r="J112" s="150">
        <f t="shared" si="32"/>
        <v>0</v>
      </c>
      <c r="K112" s="150">
        <f t="shared" si="32"/>
        <v>0</v>
      </c>
      <c r="L112" s="150">
        <f t="shared" si="32"/>
        <v>0</v>
      </c>
      <c r="M112" s="150">
        <f t="shared" si="32"/>
        <v>0</v>
      </c>
      <c r="N112" s="150">
        <f t="shared" si="32"/>
        <v>0</v>
      </c>
      <c r="O112" s="150">
        <f t="shared" si="32"/>
        <v>0</v>
      </c>
      <c r="P112" s="150">
        <f t="shared" si="32"/>
        <v>0</v>
      </c>
      <c r="Q112" s="149">
        <f t="shared" si="28"/>
        <v>444158784.72000003</v>
      </c>
    </row>
    <row r="113" spans="2:17" x14ac:dyDescent="0.2">
      <c r="B113" s="724"/>
      <c r="C113" s="729" t="s">
        <v>30</v>
      </c>
      <c r="D113" s="730"/>
      <c r="E113" s="151">
        <f>E91+E102</f>
        <v>0</v>
      </c>
      <c r="F113" s="151">
        <f t="shared" ref="F113:P113" si="33">F91+F102</f>
        <v>0</v>
      </c>
      <c r="G113" s="151">
        <f t="shared" si="33"/>
        <v>0</v>
      </c>
      <c r="H113" s="151">
        <f t="shared" si="33"/>
        <v>0</v>
      </c>
      <c r="I113" s="151">
        <f t="shared" si="33"/>
        <v>0</v>
      </c>
      <c r="J113" s="151">
        <f t="shared" si="33"/>
        <v>0</v>
      </c>
      <c r="K113" s="151">
        <f t="shared" si="33"/>
        <v>0</v>
      </c>
      <c r="L113" s="151">
        <f t="shared" si="33"/>
        <v>0</v>
      </c>
      <c r="M113" s="151">
        <f t="shared" si="33"/>
        <v>0</v>
      </c>
      <c r="N113" s="151">
        <f t="shared" si="33"/>
        <v>0</v>
      </c>
      <c r="O113" s="151">
        <f t="shared" si="33"/>
        <v>0</v>
      </c>
      <c r="P113" s="151">
        <f t="shared" si="33"/>
        <v>0</v>
      </c>
      <c r="Q113" s="152">
        <f>AVERAGE(E113:P113)</f>
        <v>0</v>
      </c>
    </row>
    <row r="114" spans="2:17" ht="16.5" thickBot="1" x14ac:dyDescent="0.25">
      <c r="B114" s="725"/>
      <c r="C114" s="735" t="s">
        <v>80</v>
      </c>
      <c r="D114" s="736"/>
      <c r="E114" s="153" t="e">
        <f>E112/E113</f>
        <v>#DIV/0!</v>
      </c>
      <c r="F114" s="154" t="e">
        <f t="shared" ref="F114:Q114" si="34">F112/F113</f>
        <v>#DIV/0!</v>
      </c>
      <c r="G114" s="154" t="e">
        <f t="shared" si="34"/>
        <v>#DIV/0!</v>
      </c>
      <c r="H114" s="154" t="e">
        <f t="shared" si="34"/>
        <v>#DIV/0!</v>
      </c>
      <c r="I114" s="154" t="e">
        <f t="shared" si="34"/>
        <v>#DIV/0!</v>
      </c>
      <c r="J114" s="154" t="e">
        <f t="shared" si="34"/>
        <v>#DIV/0!</v>
      </c>
      <c r="K114" s="155" t="e">
        <f t="shared" si="34"/>
        <v>#DIV/0!</v>
      </c>
      <c r="L114" s="155" t="e">
        <f t="shared" si="34"/>
        <v>#DIV/0!</v>
      </c>
      <c r="M114" s="155" t="e">
        <f t="shared" si="34"/>
        <v>#DIV/0!</v>
      </c>
      <c r="N114" s="155" t="e">
        <f t="shared" si="34"/>
        <v>#DIV/0!</v>
      </c>
      <c r="O114" s="155" t="e">
        <f t="shared" si="34"/>
        <v>#DIV/0!</v>
      </c>
      <c r="P114" s="155" t="e">
        <f t="shared" si="34"/>
        <v>#DIV/0!</v>
      </c>
      <c r="Q114" s="156" t="e">
        <f t="shared" si="34"/>
        <v>#DIV/0!</v>
      </c>
    </row>
    <row r="115" spans="2:17" x14ac:dyDescent="0.2">
      <c r="B115" s="722" t="s">
        <v>4</v>
      </c>
      <c r="C115" s="722"/>
      <c r="D115" s="722"/>
      <c r="E115" s="722"/>
      <c r="F115" s="722"/>
      <c r="G115" s="722"/>
      <c r="H115" s="722"/>
      <c r="I115" s="722"/>
      <c r="J115" s="722"/>
      <c r="K115" s="722"/>
      <c r="L115" s="722"/>
      <c r="M115" s="722"/>
      <c r="N115" s="722"/>
      <c r="O115" s="722"/>
      <c r="P115" s="722"/>
      <c r="Q115" s="722"/>
    </row>
    <row r="116" spans="2:17" x14ac:dyDescent="0.2">
      <c r="B116" s="723" t="s">
        <v>82</v>
      </c>
      <c r="C116" s="723"/>
      <c r="D116" s="723"/>
      <c r="E116" s="723"/>
      <c r="F116" s="723"/>
      <c r="G116" s="723"/>
      <c r="H116" s="723"/>
      <c r="I116" s="723"/>
      <c r="J116" s="723"/>
      <c r="K116" s="723"/>
      <c r="L116" s="723"/>
      <c r="M116" s="723"/>
      <c r="N116" s="723"/>
      <c r="O116" s="723"/>
      <c r="P116" s="723"/>
      <c r="Q116" s="723"/>
    </row>
    <row r="117" spans="2:17" x14ac:dyDescent="0.2">
      <c r="B117" s="723" t="s">
        <v>83</v>
      </c>
      <c r="C117" s="723"/>
      <c r="D117" s="723"/>
      <c r="E117" s="723"/>
      <c r="F117" s="723"/>
      <c r="G117" s="723"/>
      <c r="H117" s="723"/>
      <c r="I117" s="723"/>
      <c r="J117" s="723"/>
      <c r="K117" s="723"/>
      <c r="L117" s="723"/>
      <c r="M117" s="723"/>
      <c r="N117" s="723"/>
      <c r="O117" s="723"/>
      <c r="P117" s="723"/>
      <c r="Q117" s="723"/>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19</v>
      </c>
      <c r="C1" s="10" t="s">
        <v>20</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C58"/>
  <sheetViews>
    <sheetView view="pageBreakPreview" zoomScale="90" zoomScaleNormal="100" zoomScaleSheetLayoutView="90" workbookViewId="0">
      <selection activeCell="I70" sqref="I70"/>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52"/>
      <c r="B1" s="552"/>
      <c r="C1" s="8"/>
    </row>
    <row r="2" spans="1:3" ht="16.5" thickBot="1" x14ac:dyDescent="0.25">
      <c r="A2" s="54"/>
      <c r="B2" s="54"/>
      <c r="C2" s="54"/>
    </row>
    <row r="3" spans="1:3" ht="16.5" thickBot="1" x14ac:dyDescent="0.25">
      <c r="A3" s="55"/>
      <c r="B3" s="553" t="s">
        <v>165</v>
      </c>
      <c r="C3" s="554"/>
    </row>
    <row r="4" spans="1:3" ht="15.75" x14ac:dyDescent="0.2">
      <c r="A4" s="55"/>
      <c r="B4" s="396" t="s">
        <v>239</v>
      </c>
      <c r="C4" s="475">
        <v>10003435624</v>
      </c>
    </row>
    <row r="5" spans="1:3" ht="16.5" customHeight="1" x14ac:dyDescent="0.2">
      <c r="A5" s="55"/>
      <c r="B5" s="526" t="s">
        <v>240</v>
      </c>
      <c r="C5" s="527">
        <v>103533</v>
      </c>
    </row>
    <row r="6" spans="1:3" ht="16.5" customHeight="1" x14ac:dyDescent="0.2">
      <c r="A6" s="55"/>
      <c r="B6" s="476" t="s">
        <v>241</v>
      </c>
      <c r="C6" s="272">
        <v>598572</v>
      </c>
    </row>
    <row r="7" spans="1:3" ht="16.5" customHeight="1" x14ac:dyDescent="0.2">
      <c r="A7" s="55"/>
      <c r="B7" s="23" t="s">
        <v>242</v>
      </c>
      <c r="C7" s="272">
        <v>156438</v>
      </c>
    </row>
    <row r="8" spans="1:3" ht="16.5" customHeight="1" x14ac:dyDescent="0.2">
      <c r="A8" s="55"/>
      <c r="B8" s="23" t="s">
        <v>243</v>
      </c>
      <c r="C8" s="272">
        <v>5565000</v>
      </c>
    </row>
    <row r="9" spans="1:3" ht="16.5" customHeight="1" x14ac:dyDescent="0.2">
      <c r="A9" s="55"/>
      <c r="B9" s="23" t="s">
        <v>244</v>
      </c>
      <c r="C9" s="272">
        <v>-23358871</v>
      </c>
    </row>
    <row r="10" spans="1:3" ht="16.5" customHeight="1" x14ac:dyDescent="0.2">
      <c r="A10" s="55"/>
      <c r="B10" s="477" t="s">
        <v>245</v>
      </c>
      <c r="C10" s="273">
        <v>-101518043</v>
      </c>
    </row>
    <row r="11" spans="1:3" ht="15.75" customHeight="1" thickBot="1" x14ac:dyDescent="0.25">
      <c r="A11" s="55"/>
      <c r="B11" s="478" t="s">
        <v>246</v>
      </c>
      <c r="C11" s="351">
        <v>9884982253</v>
      </c>
    </row>
    <row r="12" spans="1:3" ht="17.25" thickTop="1" thickBot="1" x14ac:dyDescent="0.25">
      <c r="B12" s="479" t="s">
        <v>247</v>
      </c>
      <c r="C12" s="480">
        <v>7334021310</v>
      </c>
    </row>
    <row r="58"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85" zoomScaleNormal="100" zoomScaleSheetLayoutView="85" workbookViewId="0">
      <selection activeCell="I70" sqref="I70"/>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9.140625" bestFit="1" customWidth="1"/>
    <col min="6" max="6" width="16.140625" bestFit="1" customWidth="1"/>
    <col min="7" max="7" width="17.85546875" customWidth="1"/>
    <col min="8" max="8" width="18.42578125" bestFit="1" customWidth="1"/>
    <col min="9" max="9" width="16.28515625" bestFit="1" customWidth="1"/>
    <col min="10" max="10" width="17.28515625" bestFit="1" customWidth="1"/>
    <col min="11"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06" customFormat="1" ht="16.5" thickBot="1" x14ac:dyDescent="0.25">
      <c r="C1" s="106" t="s">
        <v>57</v>
      </c>
      <c r="D1" s="106" t="s">
        <v>57</v>
      </c>
      <c r="E1" s="106" t="s">
        <v>57</v>
      </c>
      <c r="F1" s="106" t="s">
        <v>57</v>
      </c>
      <c r="G1" s="106" t="s">
        <v>57</v>
      </c>
      <c r="H1" s="106" t="s">
        <v>57</v>
      </c>
      <c r="I1" s="106" t="s">
        <v>57</v>
      </c>
      <c r="J1" s="106" t="s">
        <v>57</v>
      </c>
      <c r="K1" s="106" t="s">
        <v>57</v>
      </c>
      <c r="L1" s="106" t="s">
        <v>57</v>
      </c>
      <c r="M1" s="106" t="s">
        <v>57</v>
      </c>
      <c r="N1" s="106" t="s">
        <v>57</v>
      </c>
      <c r="O1" s="106" t="s">
        <v>57</v>
      </c>
    </row>
    <row r="2" spans="1:15" s="106" customFormat="1" ht="16.5" thickBot="1" x14ac:dyDescent="0.25">
      <c r="A2" s="563" t="s">
        <v>166</v>
      </c>
      <c r="B2" s="564"/>
      <c r="C2" s="564"/>
      <c r="D2" s="564"/>
      <c r="E2" s="564"/>
      <c r="F2" s="564"/>
      <c r="G2" s="564"/>
      <c r="H2" s="564"/>
      <c r="I2" s="564"/>
      <c r="J2" s="564"/>
      <c r="K2" s="564"/>
      <c r="L2" s="564"/>
      <c r="M2" s="564"/>
      <c r="N2" s="564"/>
      <c r="O2" s="565"/>
    </row>
    <row r="3" spans="1:15" ht="31.5" customHeight="1" thickBot="1" x14ac:dyDescent="0.25">
      <c r="A3" s="107"/>
      <c r="B3" s="108" t="s">
        <v>13</v>
      </c>
      <c r="C3" s="120">
        <v>44378</v>
      </c>
      <c r="D3" s="121">
        <v>44409</v>
      </c>
      <c r="E3" s="121">
        <v>44440</v>
      </c>
      <c r="F3" s="121">
        <v>44470</v>
      </c>
      <c r="G3" s="121">
        <v>44501</v>
      </c>
      <c r="H3" s="121">
        <v>44531</v>
      </c>
      <c r="I3" s="121">
        <v>44562</v>
      </c>
      <c r="J3" s="121">
        <v>44593</v>
      </c>
      <c r="K3" s="121">
        <v>44621</v>
      </c>
      <c r="L3" s="121">
        <v>44652</v>
      </c>
      <c r="M3" s="121">
        <v>44682</v>
      </c>
      <c r="N3" s="121">
        <v>44713</v>
      </c>
      <c r="O3" s="109" t="s">
        <v>163</v>
      </c>
    </row>
    <row r="4" spans="1:15" ht="31.5" customHeight="1" x14ac:dyDescent="0.2">
      <c r="A4" s="566" t="s">
        <v>53</v>
      </c>
      <c r="B4" s="110" t="s">
        <v>248</v>
      </c>
      <c r="C4" s="498">
        <v>43570570</v>
      </c>
      <c r="D4" s="494">
        <v>69687708.010000005</v>
      </c>
      <c r="E4" s="494">
        <v>69621423</v>
      </c>
      <c r="F4" s="494">
        <v>47899064</v>
      </c>
      <c r="G4" s="494">
        <v>47915994.019999996</v>
      </c>
      <c r="H4" s="366">
        <v>50157556</v>
      </c>
      <c r="I4" s="366">
        <v>46792167</v>
      </c>
      <c r="J4" s="366">
        <v>46792167</v>
      </c>
      <c r="K4" s="366">
        <v>47915993.999999993</v>
      </c>
      <c r="L4" s="367"/>
      <c r="M4" s="367"/>
      <c r="N4" s="368"/>
      <c r="O4" s="274">
        <v>470352643</v>
      </c>
    </row>
    <row r="5" spans="1:15" ht="31.5" customHeight="1" x14ac:dyDescent="0.2">
      <c r="A5" s="567"/>
      <c r="B5" s="110" t="s">
        <v>249</v>
      </c>
      <c r="C5" s="499">
        <v>0</v>
      </c>
      <c r="D5" s="369">
        <v>0</v>
      </c>
      <c r="E5" s="369">
        <v>0</v>
      </c>
      <c r="F5" s="369">
        <v>0</v>
      </c>
      <c r="G5" s="369">
        <v>0</v>
      </c>
      <c r="H5" s="369">
        <v>0</v>
      </c>
      <c r="I5" s="369">
        <v>0</v>
      </c>
      <c r="J5" s="369">
        <v>0</v>
      </c>
      <c r="K5" s="369">
        <v>0</v>
      </c>
      <c r="L5" s="370"/>
      <c r="M5" s="370"/>
      <c r="N5" s="371"/>
      <c r="O5" s="274">
        <v>0</v>
      </c>
    </row>
    <row r="6" spans="1:15" ht="31.5" customHeight="1" x14ac:dyDescent="0.2">
      <c r="A6" s="567"/>
      <c r="B6" s="111" t="s">
        <v>250</v>
      </c>
      <c r="C6" s="500">
        <v>7555270</v>
      </c>
      <c r="D6" s="372">
        <v>6779943</v>
      </c>
      <c r="E6" s="372">
        <v>6820255</v>
      </c>
      <c r="F6" s="372">
        <v>7426099</v>
      </c>
      <c r="G6" s="372">
        <v>7429159</v>
      </c>
      <c r="H6" s="372">
        <v>8353851</v>
      </c>
      <c r="I6" s="372">
        <v>6966813</v>
      </c>
      <c r="J6" s="372">
        <v>6966813</v>
      </c>
      <c r="K6" s="372">
        <v>7429159</v>
      </c>
      <c r="L6" s="373"/>
      <c r="M6" s="373"/>
      <c r="N6" s="374"/>
      <c r="O6" s="275">
        <v>65727362</v>
      </c>
    </row>
    <row r="7" spans="1:15" ht="31.5" customHeight="1" x14ac:dyDescent="0.2">
      <c r="A7" s="567"/>
      <c r="B7" s="111" t="s">
        <v>251</v>
      </c>
      <c r="C7" s="501">
        <v>0</v>
      </c>
      <c r="D7" s="375">
        <v>0</v>
      </c>
      <c r="E7" s="375">
        <v>0</v>
      </c>
      <c r="F7" s="375">
        <v>0</v>
      </c>
      <c r="G7" s="375">
        <v>0</v>
      </c>
      <c r="H7" s="375">
        <v>0</v>
      </c>
      <c r="I7" s="375">
        <v>0</v>
      </c>
      <c r="J7" s="375">
        <v>0</v>
      </c>
      <c r="K7" s="375">
        <v>0</v>
      </c>
      <c r="L7" s="376"/>
      <c r="M7" s="376"/>
      <c r="N7" s="377"/>
      <c r="O7" s="275">
        <v>0</v>
      </c>
    </row>
    <row r="8" spans="1:15" ht="31.5" customHeight="1" x14ac:dyDescent="0.2">
      <c r="A8" s="567"/>
      <c r="B8" s="378" t="s">
        <v>252</v>
      </c>
      <c r="C8" s="501">
        <v>0</v>
      </c>
      <c r="D8" s="375">
        <v>0</v>
      </c>
      <c r="E8" s="375">
        <v>16222648.789999994</v>
      </c>
      <c r="F8" s="375">
        <v>834923.26</v>
      </c>
      <c r="G8" s="375">
        <v>0</v>
      </c>
      <c r="H8" s="375">
        <v>0</v>
      </c>
      <c r="I8" s="375">
        <v>0</v>
      </c>
      <c r="J8" s="375">
        <v>0</v>
      </c>
      <c r="K8" s="375">
        <v>0</v>
      </c>
      <c r="L8" s="376"/>
      <c r="M8" s="376"/>
      <c r="N8" s="377"/>
      <c r="O8" s="275">
        <v>17057572</v>
      </c>
    </row>
    <row r="9" spans="1:15" ht="31.5" customHeight="1" thickBot="1" x14ac:dyDescent="0.25">
      <c r="A9" s="567"/>
      <c r="B9" s="379" t="s">
        <v>253</v>
      </c>
      <c r="C9" s="502">
        <v>46553865</v>
      </c>
      <c r="D9" s="380">
        <v>51225626.980000004</v>
      </c>
      <c r="E9" s="380">
        <v>51185534</v>
      </c>
      <c r="F9" s="380">
        <v>47330374</v>
      </c>
      <c r="G9" s="380">
        <v>47329383</v>
      </c>
      <c r="H9" s="380">
        <v>48608560</v>
      </c>
      <c r="I9" s="380">
        <v>46690691</v>
      </c>
      <c r="J9" s="380">
        <v>46690691</v>
      </c>
      <c r="K9" s="380">
        <v>47329383</v>
      </c>
      <c r="L9" s="381"/>
      <c r="M9" s="381"/>
      <c r="N9" s="382"/>
      <c r="O9" s="276">
        <v>432944108</v>
      </c>
    </row>
    <row r="10" spans="1:15" ht="31.5" customHeight="1" thickTop="1" thickBot="1" x14ac:dyDescent="0.25">
      <c r="A10" s="568"/>
      <c r="B10" s="112" t="s">
        <v>254</v>
      </c>
      <c r="C10" s="505">
        <v>97679705</v>
      </c>
      <c r="D10" s="495">
        <v>127693277.99000001</v>
      </c>
      <c r="E10" s="495">
        <v>143849860.78999999</v>
      </c>
      <c r="F10" s="495">
        <v>103490460.25999999</v>
      </c>
      <c r="G10" s="495">
        <v>102674536.02</v>
      </c>
      <c r="H10" s="277">
        <v>107119967</v>
      </c>
      <c r="I10" s="277">
        <v>100449671</v>
      </c>
      <c r="J10" s="277">
        <v>100449671</v>
      </c>
      <c r="K10" s="277">
        <v>102674536</v>
      </c>
      <c r="L10" s="383"/>
      <c r="M10" s="383"/>
      <c r="N10" s="383"/>
      <c r="O10" s="278">
        <v>986081685</v>
      </c>
    </row>
    <row r="11" spans="1:15" ht="31.5" customHeight="1" x14ac:dyDescent="0.2">
      <c r="A11" s="567" t="s">
        <v>54</v>
      </c>
      <c r="B11" s="386" t="s">
        <v>255</v>
      </c>
      <c r="C11" s="498">
        <v>18028214</v>
      </c>
      <c r="D11" s="494">
        <v>19542575</v>
      </c>
      <c r="E11" s="494">
        <v>19542573</v>
      </c>
      <c r="F11" s="494">
        <v>18280609</v>
      </c>
      <c r="G11" s="494">
        <v>18280609</v>
      </c>
      <c r="H11" s="366">
        <v>32132503</v>
      </c>
      <c r="I11" s="366">
        <v>11354662</v>
      </c>
      <c r="J11" s="366">
        <v>11354662</v>
      </c>
      <c r="K11" s="366">
        <v>18280609</v>
      </c>
      <c r="L11" s="367"/>
      <c r="M11" s="367"/>
      <c r="N11" s="368"/>
      <c r="O11" s="393">
        <v>166797016</v>
      </c>
    </row>
    <row r="12" spans="1:15" ht="31.5" customHeight="1" thickBot="1" x14ac:dyDescent="0.25">
      <c r="A12" s="567"/>
      <c r="B12" s="524" t="s">
        <v>251</v>
      </c>
      <c r="C12" s="502">
        <v>0</v>
      </c>
      <c r="D12" s="380">
        <v>0</v>
      </c>
      <c r="E12" s="380">
        <v>0</v>
      </c>
      <c r="F12" s="380">
        <v>0</v>
      </c>
      <c r="G12" s="380">
        <v>0</v>
      </c>
      <c r="H12" s="380">
        <v>0</v>
      </c>
      <c r="I12" s="380">
        <v>0</v>
      </c>
      <c r="J12" s="380">
        <v>0</v>
      </c>
      <c r="K12" s="380">
        <v>0</v>
      </c>
      <c r="L12" s="381"/>
      <c r="M12" s="381"/>
      <c r="N12" s="525"/>
      <c r="O12" s="276">
        <v>0</v>
      </c>
    </row>
    <row r="13" spans="1:15" ht="31.5" customHeight="1" thickTop="1" thickBot="1" x14ac:dyDescent="0.25">
      <c r="A13" s="567"/>
      <c r="B13" s="112" t="s">
        <v>256</v>
      </c>
      <c r="C13" s="503">
        <v>18028214</v>
      </c>
      <c r="D13" s="496">
        <v>19542575</v>
      </c>
      <c r="E13" s="496">
        <v>19542573</v>
      </c>
      <c r="F13" s="496">
        <v>18280609</v>
      </c>
      <c r="G13" s="496">
        <v>18280609</v>
      </c>
      <c r="H13" s="387">
        <v>32132503</v>
      </c>
      <c r="I13" s="387">
        <v>11354662</v>
      </c>
      <c r="J13" s="387">
        <v>11354662</v>
      </c>
      <c r="K13" s="387">
        <v>18280609</v>
      </c>
      <c r="L13" s="384"/>
      <c r="M13" s="384"/>
      <c r="N13" s="385"/>
      <c r="O13" s="388">
        <v>166797016</v>
      </c>
    </row>
    <row r="14" spans="1:15" ht="16.5" thickBot="1" x14ac:dyDescent="0.25">
      <c r="A14" s="555" t="s">
        <v>257</v>
      </c>
      <c r="B14" s="556"/>
      <c r="C14" s="504">
        <v>115707919</v>
      </c>
      <c r="D14" s="497">
        <v>147235852.99000001</v>
      </c>
      <c r="E14" s="497">
        <v>163392433.78999999</v>
      </c>
      <c r="F14" s="497">
        <v>121771069.25999999</v>
      </c>
      <c r="G14" s="497">
        <v>120955145.02</v>
      </c>
      <c r="H14" s="279">
        <v>139252470</v>
      </c>
      <c r="I14" s="279">
        <v>111804333</v>
      </c>
      <c r="J14" s="279">
        <v>111804333</v>
      </c>
      <c r="K14" s="279">
        <v>120955145</v>
      </c>
      <c r="L14" s="389"/>
      <c r="M14" s="389"/>
      <c r="N14" s="389"/>
      <c r="O14" s="280">
        <v>1152878701</v>
      </c>
    </row>
    <row r="15" spans="1:15" ht="15.75" x14ac:dyDescent="0.2">
      <c r="A15" s="557" t="s">
        <v>4</v>
      </c>
      <c r="B15" s="558"/>
      <c r="C15" s="558"/>
      <c r="D15" s="558"/>
      <c r="E15" s="558"/>
      <c r="F15" s="558"/>
      <c r="G15" s="558"/>
      <c r="H15" s="558"/>
      <c r="I15" s="558"/>
      <c r="J15" s="558"/>
      <c r="K15" s="558"/>
      <c r="L15" s="558"/>
      <c r="M15" s="558"/>
      <c r="N15" s="558"/>
      <c r="O15" s="559"/>
    </row>
    <row r="16" spans="1:15" ht="13.5" thickBot="1" x14ac:dyDescent="0.25">
      <c r="A16" s="560"/>
      <c r="B16" s="561"/>
      <c r="C16" s="561"/>
      <c r="D16" s="561"/>
      <c r="E16" s="561"/>
      <c r="F16" s="561"/>
      <c r="G16" s="561"/>
      <c r="H16" s="561"/>
      <c r="I16" s="561"/>
      <c r="J16" s="561"/>
      <c r="K16" s="561"/>
      <c r="L16" s="561"/>
      <c r="M16" s="561"/>
      <c r="N16" s="561"/>
      <c r="O16" s="562"/>
    </row>
    <row r="61" ht="37.5" customHeight="1" x14ac:dyDescent="0.2"/>
  </sheetData>
  <mergeCells count="6">
    <mergeCell ref="A14:B14"/>
    <mergeCell ref="A15:O15"/>
    <mergeCell ref="A16:O16"/>
    <mergeCell ref="A2:O2"/>
    <mergeCell ref="A4:A10"/>
    <mergeCell ref="A11:A13"/>
  </mergeCells>
  <printOptions horizontalCentered="1" gridLines="1"/>
  <pageMargins left="0.28999999999999998" right="0.28999999999999998" top="0.7" bottom="0.43" header="0.3" footer="0.27"/>
  <pageSetup scale="50"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B1:S189"/>
  <sheetViews>
    <sheetView view="pageBreakPreview" topLeftCell="A141" zoomScale="80" zoomScaleNormal="100" zoomScaleSheetLayoutView="80" workbookViewId="0">
      <selection activeCell="I70" sqref="I70"/>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69" t="s">
        <v>49</v>
      </c>
      <c r="C1" s="570"/>
      <c r="D1" s="570"/>
      <c r="E1" s="570"/>
      <c r="F1" s="570"/>
      <c r="G1" s="570"/>
      <c r="H1" s="570"/>
      <c r="I1" s="570"/>
      <c r="J1" s="570"/>
      <c r="K1" s="570"/>
      <c r="L1" s="570"/>
      <c r="M1" s="570"/>
      <c r="N1" s="570"/>
      <c r="O1" s="570"/>
      <c r="P1" s="570"/>
      <c r="Q1" s="570"/>
      <c r="R1" s="571"/>
    </row>
    <row r="2" spans="2:18" ht="62.25" customHeight="1" x14ac:dyDescent="0.2">
      <c r="B2" s="67"/>
      <c r="C2" s="35" t="s">
        <v>37</v>
      </c>
      <c r="D2" s="35" t="s">
        <v>38</v>
      </c>
      <c r="E2" s="35" t="s">
        <v>39</v>
      </c>
      <c r="F2" s="35" t="s">
        <v>26</v>
      </c>
      <c r="G2" s="35" t="s">
        <v>40</v>
      </c>
      <c r="H2" s="35" t="s">
        <v>41</v>
      </c>
      <c r="I2" s="35" t="s">
        <v>42</v>
      </c>
      <c r="J2" s="35" t="s">
        <v>1</v>
      </c>
      <c r="K2" s="35" t="s">
        <v>47</v>
      </c>
      <c r="L2" s="35" t="s">
        <v>43</v>
      </c>
      <c r="M2" s="35" t="s">
        <v>2</v>
      </c>
      <c r="N2" s="35" t="s">
        <v>44</v>
      </c>
      <c r="O2" s="35" t="s">
        <v>45</v>
      </c>
      <c r="P2" s="35" t="s">
        <v>46</v>
      </c>
      <c r="Q2" s="35" t="s">
        <v>9</v>
      </c>
      <c r="R2" s="68" t="s">
        <v>0</v>
      </c>
    </row>
    <row r="3" spans="2:18" ht="15.75" hidden="1" x14ac:dyDescent="0.2">
      <c r="B3" s="69">
        <v>39995</v>
      </c>
      <c r="C3" s="2">
        <v>38058</v>
      </c>
      <c r="D3" s="2">
        <v>6774</v>
      </c>
      <c r="E3" s="2">
        <v>52315</v>
      </c>
      <c r="F3" s="2"/>
      <c r="G3" s="32">
        <v>70356</v>
      </c>
      <c r="H3" s="2">
        <v>0</v>
      </c>
      <c r="I3" s="2"/>
      <c r="J3" s="2">
        <v>393</v>
      </c>
      <c r="K3" s="2">
        <v>259609</v>
      </c>
      <c r="L3" s="2"/>
      <c r="M3" s="2">
        <v>18285</v>
      </c>
      <c r="N3" s="2">
        <v>7745</v>
      </c>
      <c r="O3" s="2"/>
      <c r="P3" s="2">
        <v>3930</v>
      </c>
      <c r="Q3" s="2">
        <v>15434</v>
      </c>
      <c r="R3" s="70">
        <v>472899</v>
      </c>
    </row>
    <row r="4" spans="2:18" ht="15.75" hidden="1" x14ac:dyDescent="0.2">
      <c r="B4" s="69">
        <v>40026</v>
      </c>
      <c r="C4" s="2">
        <v>38306</v>
      </c>
      <c r="D4" s="2">
        <v>6863</v>
      </c>
      <c r="E4" s="2">
        <v>52573</v>
      </c>
      <c r="F4" s="2"/>
      <c r="G4" s="32">
        <v>71467</v>
      </c>
      <c r="H4" s="34">
        <v>0</v>
      </c>
      <c r="I4" s="2"/>
      <c r="J4" s="2">
        <v>395</v>
      </c>
      <c r="K4" s="2">
        <v>263415</v>
      </c>
      <c r="L4" s="2"/>
      <c r="M4" s="2">
        <v>18325</v>
      </c>
      <c r="N4" s="2">
        <v>7849</v>
      </c>
      <c r="O4" s="2"/>
      <c r="P4" s="2">
        <v>3835</v>
      </c>
      <c r="Q4" s="2">
        <v>15522</v>
      </c>
      <c r="R4" s="70">
        <v>478550</v>
      </c>
    </row>
    <row r="5" spans="2:18" ht="15.75" hidden="1" x14ac:dyDescent="0.2">
      <c r="B5" s="69">
        <v>40057</v>
      </c>
      <c r="C5" s="2">
        <v>38346</v>
      </c>
      <c r="D5" s="2">
        <v>6945</v>
      </c>
      <c r="E5" s="2">
        <v>52710</v>
      </c>
      <c r="F5" s="2"/>
      <c r="G5" s="32">
        <v>72192</v>
      </c>
      <c r="H5" s="34">
        <v>0</v>
      </c>
      <c r="I5" s="2"/>
      <c r="J5" s="2">
        <v>402</v>
      </c>
      <c r="K5" s="2">
        <v>266381</v>
      </c>
      <c r="L5" s="2"/>
      <c r="M5" s="2">
        <v>18200</v>
      </c>
      <c r="N5" s="2">
        <v>7775</v>
      </c>
      <c r="O5" s="2"/>
      <c r="P5" s="2">
        <v>3724</v>
      </c>
      <c r="Q5" s="2">
        <v>15513</v>
      </c>
      <c r="R5" s="70">
        <v>482188</v>
      </c>
    </row>
    <row r="6" spans="2:18" ht="15.75" hidden="1" x14ac:dyDescent="0.2">
      <c r="B6" s="69">
        <v>40087</v>
      </c>
      <c r="C6" s="2">
        <v>38480</v>
      </c>
      <c r="D6" s="2">
        <v>6985</v>
      </c>
      <c r="E6" s="2">
        <v>52847</v>
      </c>
      <c r="F6" s="2"/>
      <c r="G6" s="32">
        <v>73474</v>
      </c>
      <c r="H6" s="34">
        <v>0</v>
      </c>
      <c r="I6" s="2"/>
      <c r="J6" s="2">
        <v>406</v>
      </c>
      <c r="K6" s="2">
        <v>270514</v>
      </c>
      <c r="L6" s="2"/>
      <c r="M6" s="2">
        <v>18169</v>
      </c>
      <c r="N6" s="2">
        <v>7713</v>
      </c>
      <c r="O6" s="2"/>
      <c r="P6" s="2">
        <v>3650</v>
      </c>
      <c r="Q6" s="2">
        <v>15638</v>
      </c>
      <c r="R6" s="70">
        <v>487876</v>
      </c>
    </row>
    <row r="7" spans="2:18" ht="15.75" hidden="1" x14ac:dyDescent="0.2">
      <c r="B7" s="69">
        <v>40118</v>
      </c>
      <c r="C7" s="2">
        <v>38387</v>
      </c>
      <c r="D7" s="2">
        <v>6986</v>
      </c>
      <c r="E7" s="2">
        <v>52982</v>
      </c>
      <c r="F7" s="2"/>
      <c r="G7" s="32">
        <v>73957</v>
      </c>
      <c r="H7" s="34">
        <v>0</v>
      </c>
      <c r="I7" s="2"/>
      <c r="J7" s="2">
        <v>418</v>
      </c>
      <c r="K7" s="2">
        <v>272453</v>
      </c>
      <c r="L7" s="2"/>
      <c r="M7" s="2">
        <v>17992</v>
      </c>
      <c r="N7" s="2">
        <v>7674</v>
      </c>
      <c r="O7" s="2"/>
      <c r="P7" s="2">
        <v>3644</v>
      </c>
      <c r="Q7" s="2">
        <v>15743</v>
      </c>
      <c r="R7" s="70">
        <v>490236</v>
      </c>
    </row>
    <row r="8" spans="2:18" ht="15.75" hidden="1" x14ac:dyDescent="0.2">
      <c r="B8" s="69">
        <v>40148</v>
      </c>
      <c r="C8" s="2">
        <v>38410</v>
      </c>
      <c r="D8" s="2">
        <v>7025</v>
      </c>
      <c r="E8" s="2">
        <v>53000</v>
      </c>
      <c r="F8" s="2"/>
      <c r="G8" s="32">
        <v>75120</v>
      </c>
      <c r="H8" s="34">
        <v>0</v>
      </c>
      <c r="I8" s="2"/>
      <c r="J8" s="2">
        <v>411</v>
      </c>
      <c r="K8" s="2">
        <v>275867</v>
      </c>
      <c r="L8" s="2"/>
      <c r="M8" s="2">
        <v>18371</v>
      </c>
      <c r="N8" s="2">
        <v>7627</v>
      </c>
      <c r="O8" s="2"/>
      <c r="P8" s="2">
        <v>3632</v>
      </c>
      <c r="Q8" s="2">
        <v>15846</v>
      </c>
      <c r="R8" s="70">
        <v>495309</v>
      </c>
    </row>
    <row r="9" spans="2:18" ht="15.75" hidden="1" x14ac:dyDescent="0.2">
      <c r="B9" s="69">
        <v>40179</v>
      </c>
      <c r="C9" s="2">
        <v>38452</v>
      </c>
      <c r="D9" s="2">
        <v>7047</v>
      </c>
      <c r="E9" s="2">
        <v>53255</v>
      </c>
      <c r="F9" s="2"/>
      <c r="G9" s="32">
        <v>76403</v>
      </c>
      <c r="H9" s="34">
        <v>0</v>
      </c>
      <c r="I9" s="2"/>
      <c r="J9" s="2">
        <v>416</v>
      </c>
      <c r="K9" s="2">
        <v>279000</v>
      </c>
      <c r="L9" s="2"/>
      <c r="M9" s="2">
        <v>18400</v>
      </c>
      <c r="N9" s="2">
        <v>7796</v>
      </c>
      <c r="O9" s="2"/>
      <c r="P9" s="2">
        <v>3610</v>
      </c>
      <c r="Q9" s="2">
        <v>15954</v>
      </c>
      <c r="R9" s="70">
        <v>500333</v>
      </c>
    </row>
    <row r="10" spans="2:18" ht="15.75" hidden="1" x14ac:dyDescent="0.2">
      <c r="B10" s="69">
        <v>40210</v>
      </c>
      <c r="C10" s="2">
        <v>38432</v>
      </c>
      <c r="D10" s="2">
        <v>7049</v>
      </c>
      <c r="E10" s="2">
        <v>53298</v>
      </c>
      <c r="F10" s="2"/>
      <c r="G10" s="32">
        <v>77214</v>
      </c>
      <c r="H10" s="34">
        <v>0</v>
      </c>
      <c r="I10" s="2"/>
      <c r="J10" s="2">
        <v>431</v>
      </c>
      <c r="K10" s="2">
        <v>279898</v>
      </c>
      <c r="L10" s="2"/>
      <c r="M10" s="2">
        <v>18467</v>
      </c>
      <c r="N10" s="2">
        <v>7779</v>
      </c>
      <c r="O10" s="2"/>
      <c r="P10" s="2">
        <v>3550</v>
      </c>
      <c r="Q10" s="2">
        <v>16076</v>
      </c>
      <c r="R10" s="70">
        <v>502194</v>
      </c>
    </row>
    <row r="11" spans="2:18" ht="15.75" hidden="1" x14ac:dyDescent="0.2">
      <c r="B11" s="69">
        <v>40238</v>
      </c>
      <c r="C11" s="2">
        <v>38597</v>
      </c>
      <c r="D11" s="2">
        <v>7152</v>
      </c>
      <c r="E11" s="2">
        <v>53629</v>
      </c>
      <c r="F11" s="2"/>
      <c r="G11" s="32">
        <v>79286</v>
      </c>
      <c r="H11" s="34">
        <v>0</v>
      </c>
      <c r="I11" s="2"/>
      <c r="J11" s="2">
        <v>449</v>
      </c>
      <c r="K11" s="2">
        <v>283625</v>
      </c>
      <c r="L11" s="2"/>
      <c r="M11" s="2">
        <v>18486</v>
      </c>
      <c r="N11" s="2">
        <v>7996</v>
      </c>
      <c r="O11" s="2"/>
      <c r="P11" s="2">
        <v>3768</v>
      </c>
      <c r="Q11" s="2">
        <v>16212</v>
      </c>
      <c r="R11" s="70">
        <v>509200</v>
      </c>
    </row>
    <row r="12" spans="2:18" ht="15.75" hidden="1" x14ac:dyDescent="0.2">
      <c r="B12" s="69">
        <v>40269</v>
      </c>
      <c r="C12" s="2">
        <v>38727</v>
      </c>
      <c r="D12" s="2">
        <v>7212</v>
      </c>
      <c r="E12" s="2">
        <v>53904</v>
      </c>
      <c r="F12" s="2"/>
      <c r="G12" s="32">
        <v>80192</v>
      </c>
      <c r="H12" s="34">
        <v>0</v>
      </c>
      <c r="I12" s="2"/>
      <c r="J12" s="2">
        <v>452</v>
      </c>
      <c r="K12" s="2">
        <v>285746</v>
      </c>
      <c r="L12" s="2"/>
      <c r="M12" s="2">
        <v>18552</v>
      </c>
      <c r="N12" s="2">
        <v>8054</v>
      </c>
      <c r="O12" s="2"/>
      <c r="P12" s="2">
        <v>3831</v>
      </c>
      <c r="Q12" s="2">
        <v>16308</v>
      </c>
      <c r="R12" s="70">
        <v>512978</v>
      </c>
    </row>
    <row r="13" spans="2:18" ht="15.75" hidden="1" x14ac:dyDescent="0.2">
      <c r="B13" s="69">
        <v>40299</v>
      </c>
      <c r="C13" s="2">
        <v>38754</v>
      </c>
      <c r="D13" s="2">
        <v>7228</v>
      </c>
      <c r="E13" s="2">
        <v>54164</v>
      </c>
      <c r="F13" s="2"/>
      <c r="G13" s="32">
        <v>75804</v>
      </c>
      <c r="H13" s="32">
        <v>18253</v>
      </c>
      <c r="I13" s="2"/>
      <c r="J13" s="2">
        <v>455</v>
      </c>
      <c r="K13" s="2">
        <v>285779</v>
      </c>
      <c r="L13" s="2"/>
      <c r="M13" s="2">
        <v>18651</v>
      </c>
      <c r="N13" s="2">
        <v>8039</v>
      </c>
      <c r="O13" s="2"/>
      <c r="P13" s="2">
        <v>3615</v>
      </c>
      <c r="Q13" s="2">
        <v>16285</v>
      </c>
      <c r="R13" s="70">
        <v>527027</v>
      </c>
    </row>
    <row r="14" spans="2:18" ht="15.75" hidden="1" x14ac:dyDescent="0.2">
      <c r="B14" s="69">
        <v>40330</v>
      </c>
      <c r="C14" s="2">
        <v>38900</v>
      </c>
      <c r="D14" s="2">
        <v>7326</v>
      </c>
      <c r="E14" s="2">
        <v>54493</v>
      </c>
      <c r="F14" s="2"/>
      <c r="G14" s="32">
        <v>72608</v>
      </c>
      <c r="H14" s="32">
        <v>20607</v>
      </c>
      <c r="I14" s="2"/>
      <c r="J14" s="2">
        <v>466</v>
      </c>
      <c r="K14" s="2">
        <v>285778</v>
      </c>
      <c r="L14" s="2"/>
      <c r="M14" s="2">
        <v>18678</v>
      </c>
      <c r="N14" s="2">
        <v>7903</v>
      </c>
      <c r="O14" s="2"/>
      <c r="P14" s="2">
        <v>3522</v>
      </c>
      <c r="Q14" s="2">
        <v>16495</v>
      </c>
      <c r="R14" s="70">
        <v>526776</v>
      </c>
    </row>
    <row r="15" spans="2:18" ht="15.75" hidden="1" x14ac:dyDescent="0.2">
      <c r="B15" s="71" t="s">
        <v>21</v>
      </c>
      <c r="C15" s="6">
        <v>38487</v>
      </c>
      <c r="D15" s="6">
        <v>7049</v>
      </c>
      <c r="E15" s="6">
        <v>53264</v>
      </c>
      <c r="F15" s="6"/>
      <c r="G15" s="6">
        <v>74839</v>
      </c>
      <c r="H15" s="6">
        <v>3238</v>
      </c>
      <c r="I15" s="6"/>
      <c r="J15" s="6">
        <v>425</v>
      </c>
      <c r="K15" s="6">
        <v>275672</v>
      </c>
      <c r="L15" s="6"/>
      <c r="M15" s="6">
        <v>18381</v>
      </c>
      <c r="N15" s="6">
        <v>7830</v>
      </c>
      <c r="O15" s="6"/>
      <c r="P15" s="6">
        <v>3693</v>
      </c>
      <c r="Q15" s="6">
        <v>15919</v>
      </c>
      <c r="R15" s="72">
        <v>498797</v>
      </c>
    </row>
    <row r="16" spans="2:18" ht="15.75" hidden="1" x14ac:dyDescent="0.2">
      <c r="B16" s="69">
        <v>40360</v>
      </c>
      <c r="C16" s="2"/>
      <c r="D16" s="2">
        <v>7395</v>
      </c>
      <c r="E16" s="3">
        <v>54740</v>
      </c>
      <c r="F16" s="3">
        <v>0</v>
      </c>
      <c r="G16" s="32">
        <v>73769</v>
      </c>
      <c r="H16" s="32">
        <v>21446</v>
      </c>
      <c r="I16" s="3">
        <v>0</v>
      </c>
      <c r="J16" s="2">
        <v>471</v>
      </c>
      <c r="K16" s="3">
        <v>287674</v>
      </c>
      <c r="L16" s="3">
        <v>0</v>
      </c>
      <c r="M16" s="2">
        <v>18628</v>
      </c>
      <c r="N16" s="2">
        <v>7909</v>
      </c>
      <c r="O16" s="3">
        <v>0</v>
      </c>
      <c r="P16" s="2">
        <v>3492</v>
      </c>
      <c r="Q16" s="3">
        <v>16539</v>
      </c>
      <c r="R16" s="70">
        <v>492063</v>
      </c>
    </row>
    <row r="17" spans="2:18" ht="15.75" hidden="1" x14ac:dyDescent="0.2">
      <c r="B17" s="69">
        <v>40391</v>
      </c>
      <c r="C17" s="2">
        <v>38648</v>
      </c>
      <c r="D17" s="2">
        <v>7492</v>
      </c>
      <c r="E17" s="3">
        <v>55032</v>
      </c>
      <c r="F17" s="3">
        <v>0</v>
      </c>
      <c r="G17" s="32">
        <v>75863</v>
      </c>
      <c r="H17" s="32">
        <v>24193</v>
      </c>
      <c r="I17" s="3">
        <v>0</v>
      </c>
      <c r="J17" s="2">
        <v>493</v>
      </c>
      <c r="K17" s="3">
        <v>290871</v>
      </c>
      <c r="L17" s="3">
        <v>0</v>
      </c>
      <c r="M17" s="2">
        <v>18455</v>
      </c>
      <c r="N17" s="2">
        <v>8014</v>
      </c>
      <c r="O17" s="3">
        <v>0</v>
      </c>
      <c r="P17" s="2">
        <v>3378</v>
      </c>
      <c r="Q17" s="3">
        <v>16634</v>
      </c>
      <c r="R17" s="70">
        <v>539073</v>
      </c>
    </row>
    <row r="18" spans="2:18" ht="15.75" hidden="1" x14ac:dyDescent="0.2">
      <c r="B18" s="69">
        <v>40422</v>
      </c>
      <c r="C18" s="2">
        <v>38774</v>
      </c>
      <c r="D18" s="2">
        <v>7562</v>
      </c>
      <c r="E18" s="3">
        <v>55223</v>
      </c>
      <c r="F18" s="3">
        <v>0</v>
      </c>
      <c r="G18" s="32">
        <v>76255</v>
      </c>
      <c r="H18" s="32">
        <v>25071</v>
      </c>
      <c r="I18" s="3">
        <v>0</v>
      </c>
      <c r="J18" s="2">
        <v>503</v>
      </c>
      <c r="K18" s="3">
        <v>291592</v>
      </c>
      <c r="L18" s="3">
        <v>0</v>
      </c>
      <c r="M18" s="2">
        <v>18451</v>
      </c>
      <c r="N18" s="2">
        <v>7971</v>
      </c>
      <c r="O18" s="3">
        <v>0</v>
      </c>
      <c r="P18" s="2">
        <v>3231</v>
      </c>
      <c r="Q18" s="3">
        <v>16652</v>
      </c>
      <c r="R18" s="70">
        <v>541285</v>
      </c>
    </row>
    <row r="19" spans="2:18" ht="15.75" hidden="1" x14ac:dyDescent="0.2">
      <c r="B19" s="69">
        <v>40452</v>
      </c>
      <c r="C19" s="2">
        <v>38901</v>
      </c>
      <c r="D19" s="2">
        <v>7602</v>
      </c>
      <c r="E19" s="3">
        <v>55508</v>
      </c>
      <c r="F19" s="3">
        <v>0</v>
      </c>
      <c r="G19" s="32">
        <v>77291</v>
      </c>
      <c r="H19" s="32">
        <v>26016</v>
      </c>
      <c r="I19" s="3">
        <v>0</v>
      </c>
      <c r="J19" s="2">
        <v>505</v>
      </c>
      <c r="K19" s="3">
        <v>294155</v>
      </c>
      <c r="L19" s="3">
        <v>0</v>
      </c>
      <c r="M19" s="2">
        <v>18464</v>
      </c>
      <c r="N19" s="2">
        <v>7985</v>
      </c>
      <c r="O19" s="3">
        <v>0</v>
      </c>
      <c r="P19" s="2">
        <v>3080</v>
      </c>
      <c r="Q19" s="3">
        <v>16794</v>
      </c>
      <c r="R19" s="70">
        <v>546301</v>
      </c>
    </row>
    <row r="20" spans="2:18" ht="15.75" hidden="1" x14ac:dyDescent="0.2">
      <c r="B20" s="69">
        <v>40483</v>
      </c>
      <c r="C20" s="2">
        <v>39009</v>
      </c>
      <c r="D20" s="2">
        <v>7682</v>
      </c>
      <c r="E20" s="3">
        <v>55804</v>
      </c>
      <c r="F20" s="3">
        <v>0</v>
      </c>
      <c r="G20" s="32">
        <v>78278</v>
      </c>
      <c r="H20" s="32">
        <v>26924</v>
      </c>
      <c r="I20" s="3">
        <v>0</v>
      </c>
      <c r="J20" s="2">
        <v>511</v>
      </c>
      <c r="K20" s="3">
        <v>296482</v>
      </c>
      <c r="L20" s="3">
        <v>0</v>
      </c>
      <c r="M20" s="2">
        <v>18597</v>
      </c>
      <c r="N20" s="2">
        <v>7891</v>
      </c>
      <c r="O20" s="3">
        <v>0</v>
      </c>
      <c r="P20" s="2">
        <v>3049</v>
      </c>
      <c r="Q20" s="3">
        <v>16941</v>
      </c>
      <c r="R20" s="70">
        <v>551168</v>
      </c>
    </row>
    <row r="21" spans="2:18" ht="15.75" hidden="1" x14ac:dyDescent="0.2">
      <c r="B21" s="69">
        <v>40513</v>
      </c>
      <c r="C21" s="2">
        <v>38769</v>
      </c>
      <c r="D21" s="2">
        <v>7721</v>
      </c>
      <c r="E21" s="3">
        <v>55937</v>
      </c>
      <c r="F21" s="3">
        <v>0</v>
      </c>
      <c r="G21" s="32">
        <v>79773</v>
      </c>
      <c r="H21" s="32">
        <v>27596</v>
      </c>
      <c r="I21" s="3">
        <v>0</v>
      </c>
      <c r="J21" s="2">
        <v>526</v>
      </c>
      <c r="K21" s="3">
        <v>299499</v>
      </c>
      <c r="L21" s="3">
        <v>0</v>
      </c>
      <c r="M21" s="2">
        <v>18510</v>
      </c>
      <c r="N21" s="2">
        <v>7764</v>
      </c>
      <c r="O21" s="3">
        <v>0</v>
      </c>
      <c r="P21" s="2">
        <v>3023</v>
      </c>
      <c r="Q21" s="2">
        <v>17002</v>
      </c>
      <c r="R21" s="70">
        <v>556120</v>
      </c>
    </row>
    <row r="22" spans="2:18" ht="15.75" hidden="1" x14ac:dyDescent="0.2">
      <c r="B22" s="69">
        <v>40544</v>
      </c>
      <c r="C22" s="2">
        <v>38813</v>
      </c>
      <c r="D22" s="2">
        <v>7781</v>
      </c>
      <c r="E22" s="3">
        <v>56417</v>
      </c>
      <c r="F22" s="3">
        <v>0</v>
      </c>
      <c r="G22" s="33">
        <v>82824</v>
      </c>
      <c r="H22" s="32">
        <v>27188</v>
      </c>
      <c r="I22" s="2">
        <v>0</v>
      </c>
      <c r="J22" s="2">
        <v>532</v>
      </c>
      <c r="K22" s="3">
        <v>304042</v>
      </c>
      <c r="L22" s="2">
        <v>0</v>
      </c>
      <c r="M22" s="2">
        <v>18386</v>
      </c>
      <c r="N22" s="2">
        <v>7806</v>
      </c>
      <c r="O22" s="2">
        <v>0</v>
      </c>
      <c r="P22" s="2">
        <v>3116</v>
      </c>
      <c r="Q22" s="2">
        <v>17210</v>
      </c>
      <c r="R22" s="70">
        <v>564115</v>
      </c>
    </row>
    <row r="23" spans="2:18" ht="15.75" hidden="1" x14ac:dyDescent="0.2">
      <c r="B23" s="69">
        <v>40575</v>
      </c>
      <c r="C23" s="2">
        <v>38823</v>
      </c>
      <c r="D23" s="2">
        <v>7870</v>
      </c>
      <c r="E23" s="2">
        <v>56671</v>
      </c>
      <c r="F23" s="2">
        <v>0</v>
      </c>
      <c r="G23" s="32">
        <v>83547</v>
      </c>
      <c r="H23" s="32">
        <v>28323</v>
      </c>
      <c r="I23" s="2">
        <v>0</v>
      </c>
      <c r="J23" s="2">
        <v>535</v>
      </c>
      <c r="K23" s="2">
        <v>307032</v>
      </c>
      <c r="L23" s="2">
        <v>0</v>
      </c>
      <c r="M23" s="2">
        <v>18200</v>
      </c>
      <c r="N23" s="2">
        <v>7677</v>
      </c>
      <c r="O23" s="2">
        <v>0</v>
      </c>
      <c r="P23" s="2">
        <v>3161</v>
      </c>
      <c r="Q23" s="2">
        <v>17249</v>
      </c>
      <c r="R23" s="70">
        <v>569088</v>
      </c>
    </row>
    <row r="24" spans="2:18" ht="15.75" hidden="1" x14ac:dyDescent="0.2">
      <c r="B24" s="69">
        <v>40603</v>
      </c>
      <c r="C24" s="2">
        <v>38939</v>
      </c>
      <c r="D24" s="2">
        <v>7966</v>
      </c>
      <c r="E24" s="3">
        <v>57103</v>
      </c>
      <c r="F24" s="3">
        <v>0</v>
      </c>
      <c r="G24" s="32">
        <v>85574</v>
      </c>
      <c r="H24" s="32">
        <v>28968</v>
      </c>
      <c r="I24" s="3">
        <v>0</v>
      </c>
      <c r="J24" s="2">
        <v>556</v>
      </c>
      <c r="K24" s="3">
        <v>312300</v>
      </c>
      <c r="L24" s="3">
        <v>0</v>
      </c>
      <c r="M24" s="2">
        <v>18244</v>
      </c>
      <c r="N24" s="2">
        <v>7881</v>
      </c>
      <c r="O24" s="3">
        <v>0</v>
      </c>
      <c r="P24" s="2">
        <v>3271</v>
      </c>
      <c r="Q24" s="3">
        <v>17390</v>
      </c>
      <c r="R24" s="70">
        <v>578192</v>
      </c>
    </row>
    <row r="25" spans="2:18" ht="15.75" hidden="1" x14ac:dyDescent="0.2">
      <c r="B25" s="69">
        <v>40634</v>
      </c>
      <c r="C25" s="2">
        <v>38861</v>
      </c>
      <c r="D25" s="2">
        <v>7987</v>
      </c>
      <c r="E25" s="3">
        <v>57385</v>
      </c>
      <c r="F25" s="3">
        <v>0</v>
      </c>
      <c r="G25" s="32">
        <v>85763</v>
      </c>
      <c r="H25" s="32">
        <v>29451</v>
      </c>
      <c r="I25" s="3">
        <v>0</v>
      </c>
      <c r="J25" s="2">
        <v>569</v>
      </c>
      <c r="K25" s="3">
        <v>312603</v>
      </c>
      <c r="L25" s="3">
        <v>0</v>
      </c>
      <c r="M25" s="2">
        <v>18280</v>
      </c>
      <c r="N25" s="2">
        <v>7864</v>
      </c>
      <c r="O25" s="3">
        <v>0</v>
      </c>
      <c r="P25" s="2">
        <v>3274</v>
      </c>
      <c r="Q25" s="3">
        <v>17399</v>
      </c>
      <c r="R25" s="70">
        <v>579436</v>
      </c>
    </row>
    <row r="26" spans="2:18" ht="15.75" hidden="1" x14ac:dyDescent="0.2">
      <c r="B26" s="69">
        <v>40664</v>
      </c>
      <c r="C26" s="2">
        <v>38981</v>
      </c>
      <c r="D26" s="2">
        <v>8051</v>
      </c>
      <c r="E26" s="3">
        <v>57608</v>
      </c>
      <c r="F26" s="3">
        <v>0</v>
      </c>
      <c r="G26" s="32">
        <v>86596</v>
      </c>
      <c r="H26" s="32">
        <v>30102</v>
      </c>
      <c r="I26" s="3">
        <v>0</v>
      </c>
      <c r="J26" s="2">
        <v>587</v>
      </c>
      <c r="K26" s="3">
        <v>315116</v>
      </c>
      <c r="L26" s="3">
        <v>0</v>
      </c>
      <c r="M26" s="2">
        <v>18279</v>
      </c>
      <c r="N26" s="2">
        <v>7830</v>
      </c>
      <c r="O26" s="3">
        <v>0</v>
      </c>
      <c r="P26" s="2">
        <v>3255</v>
      </c>
      <c r="Q26" s="3">
        <v>17546</v>
      </c>
      <c r="R26" s="70">
        <v>583951</v>
      </c>
    </row>
    <row r="27" spans="2:18" ht="15.75" hidden="1" x14ac:dyDescent="0.2">
      <c r="B27" s="69">
        <v>40695</v>
      </c>
      <c r="C27" s="2">
        <v>39154</v>
      </c>
      <c r="D27" s="2">
        <v>8089</v>
      </c>
      <c r="E27" s="3">
        <v>57986</v>
      </c>
      <c r="F27" s="3">
        <v>0</v>
      </c>
      <c r="G27" s="32">
        <v>87827</v>
      </c>
      <c r="H27" s="32">
        <v>30724</v>
      </c>
      <c r="I27" s="3">
        <v>0</v>
      </c>
      <c r="J27" s="2">
        <v>589</v>
      </c>
      <c r="K27" s="3">
        <v>317551</v>
      </c>
      <c r="L27" s="3">
        <v>0</v>
      </c>
      <c r="M27" s="2">
        <v>18221</v>
      </c>
      <c r="N27" s="2">
        <v>7828</v>
      </c>
      <c r="O27" s="3">
        <v>0</v>
      </c>
      <c r="P27" s="2">
        <v>3229</v>
      </c>
      <c r="Q27" s="3">
        <v>17727</v>
      </c>
      <c r="R27" s="70">
        <v>588925</v>
      </c>
    </row>
    <row r="28" spans="2:18" ht="15.75" hidden="1" x14ac:dyDescent="0.2">
      <c r="B28" s="71" t="s">
        <v>25</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2">
        <v>560717</v>
      </c>
    </row>
    <row r="29" spans="2:18" ht="15.75" hidden="1" x14ac:dyDescent="0.2">
      <c r="B29" s="69">
        <v>40725</v>
      </c>
      <c r="C29" s="2">
        <v>39341</v>
      </c>
      <c r="D29" s="2">
        <v>8133</v>
      </c>
      <c r="E29" s="2">
        <v>58294</v>
      </c>
      <c r="F29" s="2">
        <v>0</v>
      </c>
      <c r="G29" s="32">
        <v>87556</v>
      </c>
      <c r="H29" s="32">
        <v>31920</v>
      </c>
      <c r="I29" s="2">
        <v>0</v>
      </c>
      <c r="J29" s="2">
        <v>587</v>
      </c>
      <c r="K29" s="2">
        <v>319065</v>
      </c>
      <c r="L29" s="2">
        <v>0</v>
      </c>
      <c r="M29" s="2">
        <v>18125</v>
      </c>
      <c r="N29" s="2">
        <v>7810</v>
      </c>
      <c r="O29" s="2">
        <v>0</v>
      </c>
      <c r="P29" s="2">
        <v>3089</v>
      </c>
      <c r="Q29" s="2">
        <v>17923</v>
      </c>
      <c r="R29" s="70">
        <v>591843</v>
      </c>
    </row>
    <row r="30" spans="2:18" ht="15.75" hidden="1" x14ac:dyDescent="0.2">
      <c r="B30" s="69">
        <v>40756</v>
      </c>
      <c r="C30" s="2">
        <v>39537</v>
      </c>
      <c r="D30" s="2">
        <v>8222</v>
      </c>
      <c r="E30" s="2">
        <v>58712</v>
      </c>
      <c r="F30" s="2">
        <v>0</v>
      </c>
      <c r="G30" s="32">
        <v>88518</v>
      </c>
      <c r="H30" s="32">
        <v>32462</v>
      </c>
      <c r="I30" s="2">
        <v>0</v>
      </c>
      <c r="J30" s="2">
        <v>586</v>
      </c>
      <c r="K30" s="2">
        <v>322779</v>
      </c>
      <c r="L30" s="2">
        <v>0</v>
      </c>
      <c r="M30" s="2">
        <v>18084</v>
      </c>
      <c r="N30" s="2">
        <v>7786</v>
      </c>
      <c r="O30" s="2">
        <v>0</v>
      </c>
      <c r="P30" s="2">
        <v>2973</v>
      </c>
      <c r="Q30" s="2">
        <v>18046</v>
      </c>
      <c r="R30" s="70">
        <v>597705</v>
      </c>
    </row>
    <row r="31" spans="2:18" ht="15.75" hidden="1" x14ac:dyDescent="0.2">
      <c r="B31" s="69">
        <v>40787</v>
      </c>
      <c r="C31" s="2">
        <v>39600</v>
      </c>
      <c r="D31" s="2">
        <v>8280</v>
      </c>
      <c r="E31" s="2">
        <v>58937</v>
      </c>
      <c r="F31" s="2">
        <v>0</v>
      </c>
      <c r="G31" s="32">
        <v>90001</v>
      </c>
      <c r="H31" s="32">
        <v>33152</v>
      </c>
      <c r="I31" s="2">
        <v>0</v>
      </c>
      <c r="J31" s="2">
        <v>590</v>
      </c>
      <c r="K31" s="2">
        <v>325673</v>
      </c>
      <c r="L31" s="2">
        <v>0</v>
      </c>
      <c r="M31" s="2">
        <v>18119</v>
      </c>
      <c r="N31" s="2">
        <v>7628</v>
      </c>
      <c r="O31" s="2">
        <v>0</v>
      </c>
      <c r="P31" s="2">
        <v>2774</v>
      </c>
      <c r="Q31" s="2">
        <v>18156</v>
      </c>
      <c r="R31" s="70">
        <v>602910</v>
      </c>
    </row>
    <row r="32" spans="2:18" ht="15.75" hidden="1" x14ac:dyDescent="0.2">
      <c r="B32" s="69">
        <v>40817</v>
      </c>
      <c r="C32" s="2">
        <v>39697</v>
      </c>
      <c r="D32" s="2">
        <v>8328</v>
      </c>
      <c r="E32" s="2">
        <v>59159</v>
      </c>
      <c r="F32" s="2">
        <v>0</v>
      </c>
      <c r="G32" s="32">
        <v>91662</v>
      </c>
      <c r="H32" s="32">
        <v>33838</v>
      </c>
      <c r="I32" s="2">
        <v>0</v>
      </c>
      <c r="J32" s="2">
        <v>592</v>
      </c>
      <c r="K32" s="2">
        <v>328632</v>
      </c>
      <c r="L32" s="2">
        <v>0</v>
      </c>
      <c r="M32" s="2">
        <v>18096</v>
      </c>
      <c r="N32" s="2">
        <v>7558</v>
      </c>
      <c r="O32" s="2">
        <v>0</v>
      </c>
      <c r="P32" s="2">
        <v>2657</v>
      </c>
      <c r="Q32" s="2">
        <v>18314</v>
      </c>
      <c r="R32" s="70">
        <v>608533</v>
      </c>
    </row>
    <row r="33" spans="2:18" ht="15.75" hidden="1" x14ac:dyDescent="0.2">
      <c r="B33" s="69">
        <v>40848</v>
      </c>
      <c r="C33" s="2">
        <v>39789</v>
      </c>
      <c r="D33" s="2">
        <v>8343</v>
      </c>
      <c r="E33" s="2">
        <v>59298</v>
      </c>
      <c r="F33" s="2">
        <v>0</v>
      </c>
      <c r="G33" s="32">
        <v>92441</v>
      </c>
      <c r="H33" s="32">
        <v>34915</v>
      </c>
      <c r="I33" s="2">
        <v>0</v>
      </c>
      <c r="J33" s="2">
        <v>602</v>
      </c>
      <c r="K33" s="2">
        <v>332183</v>
      </c>
      <c r="L33" s="2">
        <v>0</v>
      </c>
      <c r="M33" s="2">
        <v>18077</v>
      </c>
      <c r="N33" s="2">
        <v>7371</v>
      </c>
      <c r="O33" s="2">
        <v>0</v>
      </c>
      <c r="P33" s="2">
        <v>2543</v>
      </c>
      <c r="Q33" s="2">
        <v>18584</v>
      </c>
      <c r="R33" s="70">
        <v>614146</v>
      </c>
    </row>
    <row r="34" spans="2:18" ht="15.75" hidden="1" x14ac:dyDescent="0.2">
      <c r="B34" s="69">
        <v>40878</v>
      </c>
      <c r="C34" s="2">
        <v>39843</v>
      </c>
      <c r="D34" s="2">
        <v>8355</v>
      </c>
      <c r="E34" s="2">
        <v>59384</v>
      </c>
      <c r="F34" s="2">
        <v>0</v>
      </c>
      <c r="G34" s="32">
        <v>94778</v>
      </c>
      <c r="H34" s="32">
        <v>34886</v>
      </c>
      <c r="I34" s="2">
        <v>0</v>
      </c>
      <c r="J34" s="2">
        <v>606</v>
      </c>
      <c r="K34" s="2">
        <v>336053</v>
      </c>
      <c r="L34" s="2">
        <v>0</v>
      </c>
      <c r="M34" s="2">
        <v>18172</v>
      </c>
      <c r="N34" s="2">
        <v>7333</v>
      </c>
      <c r="O34" s="2">
        <v>0</v>
      </c>
      <c r="P34" s="2">
        <v>2591</v>
      </c>
      <c r="Q34" s="2">
        <v>18798</v>
      </c>
      <c r="R34" s="70">
        <v>620799</v>
      </c>
    </row>
    <row r="35" spans="2:18" ht="15.75" hidden="1" x14ac:dyDescent="0.2">
      <c r="B35" s="69">
        <v>40909</v>
      </c>
      <c r="C35" s="2">
        <v>39742</v>
      </c>
      <c r="D35" s="2">
        <v>8373</v>
      </c>
      <c r="E35" s="2">
        <v>59709</v>
      </c>
      <c r="F35" s="2">
        <v>0</v>
      </c>
      <c r="G35" s="32">
        <v>93523</v>
      </c>
      <c r="H35" s="32">
        <v>35481</v>
      </c>
      <c r="I35" s="2">
        <v>0</v>
      </c>
      <c r="J35" s="2">
        <v>603</v>
      </c>
      <c r="K35" s="2">
        <v>336096</v>
      </c>
      <c r="L35" s="2">
        <v>0</v>
      </c>
      <c r="M35" s="2">
        <v>17968</v>
      </c>
      <c r="N35" s="2">
        <v>7445</v>
      </c>
      <c r="O35" s="2">
        <v>0</v>
      </c>
      <c r="P35" s="2">
        <v>2617</v>
      </c>
      <c r="Q35" s="2">
        <v>18985</v>
      </c>
      <c r="R35" s="70">
        <v>620542</v>
      </c>
    </row>
    <row r="36" spans="2:18" ht="15.75" hidden="1" x14ac:dyDescent="0.2">
      <c r="B36" s="69">
        <v>40940</v>
      </c>
      <c r="C36" s="2">
        <v>39800</v>
      </c>
      <c r="D36" s="2">
        <v>8401</v>
      </c>
      <c r="E36" s="2">
        <v>59635</v>
      </c>
      <c r="F36" s="2">
        <v>0</v>
      </c>
      <c r="G36" s="32">
        <v>94868</v>
      </c>
      <c r="H36" s="32">
        <v>35962</v>
      </c>
      <c r="I36" s="2">
        <v>0</v>
      </c>
      <c r="J36" s="2">
        <v>604</v>
      </c>
      <c r="K36" s="2">
        <v>339523</v>
      </c>
      <c r="L36" s="2">
        <v>0</v>
      </c>
      <c r="M36" s="2">
        <v>17863</v>
      </c>
      <c r="N36" s="2">
        <v>7594</v>
      </c>
      <c r="O36" s="2">
        <v>0</v>
      </c>
      <c r="P36" s="2">
        <v>2636</v>
      </c>
      <c r="Q36" s="2">
        <v>19220</v>
      </c>
      <c r="R36" s="70">
        <v>626106</v>
      </c>
    </row>
    <row r="37" spans="2:18" ht="15.75" hidden="1" x14ac:dyDescent="0.2">
      <c r="B37" s="69">
        <v>40969</v>
      </c>
      <c r="C37" s="2">
        <v>39849</v>
      </c>
      <c r="D37" s="2">
        <v>8445</v>
      </c>
      <c r="E37" s="2">
        <v>59847</v>
      </c>
      <c r="F37" s="2">
        <v>51</v>
      </c>
      <c r="G37" s="32">
        <v>97318</v>
      </c>
      <c r="H37" s="32">
        <v>37141</v>
      </c>
      <c r="I37" s="2">
        <v>0</v>
      </c>
      <c r="J37" s="2">
        <v>604</v>
      </c>
      <c r="K37" s="2">
        <v>341274</v>
      </c>
      <c r="L37" s="2">
        <v>0</v>
      </c>
      <c r="M37" s="2">
        <v>17930</v>
      </c>
      <c r="N37" s="2">
        <v>7734</v>
      </c>
      <c r="O37" s="2">
        <v>0</v>
      </c>
      <c r="P37" s="2">
        <v>2852</v>
      </c>
      <c r="Q37" s="2">
        <v>19466</v>
      </c>
      <c r="R37" s="70">
        <v>632511</v>
      </c>
    </row>
    <row r="38" spans="2:18" ht="15.75" hidden="1" x14ac:dyDescent="0.2">
      <c r="B38" s="69">
        <v>41000</v>
      </c>
      <c r="C38" s="2">
        <v>39837</v>
      </c>
      <c r="D38" s="2">
        <v>8507</v>
      </c>
      <c r="E38" s="2">
        <v>59970</v>
      </c>
      <c r="F38" s="2">
        <v>133</v>
      </c>
      <c r="G38" s="32">
        <v>94317</v>
      </c>
      <c r="H38" s="32">
        <v>37902</v>
      </c>
      <c r="I38" s="2">
        <v>0</v>
      </c>
      <c r="J38" s="2">
        <v>596</v>
      </c>
      <c r="K38" s="2">
        <v>341546</v>
      </c>
      <c r="L38" s="2">
        <v>0</v>
      </c>
      <c r="M38" s="2">
        <v>17944</v>
      </c>
      <c r="N38" s="2">
        <v>7705</v>
      </c>
      <c r="O38" s="2">
        <v>0</v>
      </c>
      <c r="P38" s="2">
        <v>2846</v>
      </c>
      <c r="Q38" s="2">
        <v>19396</v>
      </c>
      <c r="R38" s="70">
        <v>630699</v>
      </c>
    </row>
    <row r="39" spans="2:18" ht="15.75" hidden="1" x14ac:dyDescent="0.2">
      <c r="B39" s="69">
        <v>41030</v>
      </c>
      <c r="C39" s="2">
        <v>39924</v>
      </c>
      <c r="D39" s="2">
        <v>8600</v>
      </c>
      <c r="E39" s="2">
        <v>60167</v>
      </c>
      <c r="F39" s="2">
        <v>202</v>
      </c>
      <c r="G39" s="32">
        <v>95581</v>
      </c>
      <c r="H39" s="32">
        <v>38955</v>
      </c>
      <c r="I39" s="2">
        <v>5860</v>
      </c>
      <c r="J39" s="2">
        <v>597</v>
      </c>
      <c r="K39" s="2">
        <v>344523</v>
      </c>
      <c r="L39" s="2">
        <v>0</v>
      </c>
      <c r="M39" s="2">
        <v>18012</v>
      </c>
      <c r="N39" s="2">
        <v>7744</v>
      </c>
      <c r="O39" s="2">
        <v>0</v>
      </c>
      <c r="P39" s="2">
        <v>2844</v>
      </c>
      <c r="Q39" s="2">
        <v>19640</v>
      </c>
      <c r="R39" s="70">
        <v>642649</v>
      </c>
    </row>
    <row r="40" spans="2:18" ht="15.75" hidden="1" x14ac:dyDescent="0.2">
      <c r="B40" s="69">
        <v>41061</v>
      </c>
      <c r="C40" s="2">
        <v>39923</v>
      </c>
      <c r="D40" s="2">
        <v>8605</v>
      </c>
      <c r="E40" s="2">
        <v>60091</v>
      </c>
      <c r="F40" s="2">
        <v>240</v>
      </c>
      <c r="G40" s="32">
        <v>98120</v>
      </c>
      <c r="H40" s="32">
        <v>38921</v>
      </c>
      <c r="I40" s="2">
        <v>7753</v>
      </c>
      <c r="J40" s="2">
        <v>601</v>
      </c>
      <c r="K40" s="2">
        <v>348253</v>
      </c>
      <c r="L40" s="2">
        <v>0</v>
      </c>
      <c r="M40" s="2">
        <v>18022</v>
      </c>
      <c r="N40" s="2">
        <v>7846</v>
      </c>
      <c r="O40" s="2">
        <v>0</v>
      </c>
      <c r="P40" s="2">
        <v>2818</v>
      </c>
      <c r="Q40" s="2">
        <v>19929</v>
      </c>
      <c r="R40" s="70">
        <v>651122</v>
      </c>
    </row>
    <row r="41" spans="2:18" ht="15.75" hidden="1" x14ac:dyDescent="0.2">
      <c r="B41" s="73" t="s">
        <v>32</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4">
        <v>619963</v>
      </c>
    </row>
    <row r="42" spans="2:18" ht="15.75" hidden="1" x14ac:dyDescent="0.2">
      <c r="B42" s="69">
        <v>41091</v>
      </c>
      <c r="C42" s="2">
        <v>40117</v>
      </c>
      <c r="D42" s="2">
        <v>8689</v>
      </c>
      <c r="E42" s="2">
        <v>60389</v>
      </c>
      <c r="F42" s="2">
        <v>338</v>
      </c>
      <c r="G42" s="32">
        <v>93088</v>
      </c>
      <c r="H42" s="32">
        <v>38961</v>
      </c>
      <c r="I42" s="2">
        <v>9652</v>
      </c>
      <c r="J42" s="2">
        <v>607</v>
      </c>
      <c r="K42" s="2">
        <v>348510</v>
      </c>
      <c r="L42" s="2">
        <v>0</v>
      </c>
      <c r="M42" s="2">
        <v>17959</v>
      </c>
      <c r="N42" s="2">
        <v>7824</v>
      </c>
      <c r="O42" s="2">
        <v>0</v>
      </c>
      <c r="P42" s="2">
        <v>2764</v>
      </c>
      <c r="Q42" s="2">
        <v>20117</v>
      </c>
      <c r="R42" s="70">
        <v>649015</v>
      </c>
    </row>
    <row r="43" spans="2:18" ht="15.75" hidden="1" x14ac:dyDescent="0.2">
      <c r="B43" s="69">
        <v>41122</v>
      </c>
      <c r="C43" s="2">
        <v>40460</v>
      </c>
      <c r="D43" s="2">
        <v>8771</v>
      </c>
      <c r="E43" s="2">
        <v>60680</v>
      </c>
      <c r="F43" s="2">
        <v>445</v>
      </c>
      <c r="G43" s="32">
        <v>94777</v>
      </c>
      <c r="H43" s="32">
        <v>39881</v>
      </c>
      <c r="I43" s="2">
        <v>9675</v>
      </c>
      <c r="J43" s="2">
        <v>612</v>
      </c>
      <c r="K43" s="2">
        <v>351537</v>
      </c>
      <c r="L43" s="2">
        <v>0</v>
      </c>
      <c r="M43" s="2">
        <v>17932</v>
      </c>
      <c r="N43" s="2">
        <v>7864</v>
      </c>
      <c r="O43" s="2">
        <v>0</v>
      </c>
      <c r="P43" s="2">
        <v>2744</v>
      </c>
      <c r="Q43" s="2">
        <v>20418</v>
      </c>
      <c r="R43" s="70">
        <v>655796</v>
      </c>
    </row>
    <row r="44" spans="2:18" ht="15.75" hidden="1" x14ac:dyDescent="0.2">
      <c r="B44" s="69">
        <v>41153</v>
      </c>
      <c r="C44" s="2">
        <v>40468</v>
      </c>
      <c r="D44" s="2">
        <v>8877</v>
      </c>
      <c r="E44" s="2">
        <v>60934</v>
      </c>
      <c r="F44" s="2">
        <v>539</v>
      </c>
      <c r="G44" s="32">
        <v>95151</v>
      </c>
      <c r="H44" s="32">
        <v>39689</v>
      </c>
      <c r="I44" s="2">
        <v>9880</v>
      </c>
      <c r="J44" s="2">
        <v>610</v>
      </c>
      <c r="K44" s="2">
        <v>355312</v>
      </c>
      <c r="L44" s="2">
        <v>0</v>
      </c>
      <c r="M44" s="2">
        <v>18004</v>
      </c>
      <c r="N44" s="2">
        <v>7677</v>
      </c>
      <c r="O44" s="2">
        <v>0</v>
      </c>
      <c r="P44" s="2">
        <v>2609</v>
      </c>
      <c r="Q44" s="2">
        <v>20615</v>
      </c>
      <c r="R44" s="70">
        <v>660365</v>
      </c>
    </row>
    <row r="45" spans="2:18" ht="15.75" hidden="1" x14ac:dyDescent="0.2">
      <c r="B45" s="69">
        <v>41183</v>
      </c>
      <c r="C45" s="2">
        <v>40773</v>
      </c>
      <c r="D45" s="2">
        <v>8949</v>
      </c>
      <c r="E45" s="2">
        <v>61303</v>
      </c>
      <c r="F45" s="2">
        <v>640</v>
      </c>
      <c r="G45" s="32">
        <v>96113</v>
      </c>
      <c r="H45" s="32">
        <v>40302</v>
      </c>
      <c r="I45" s="2">
        <v>9969</v>
      </c>
      <c r="J45" s="2">
        <v>615</v>
      </c>
      <c r="K45" s="2">
        <v>353524</v>
      </c>
      <c r="L45" s="2">
        <v>0</v>
      </c>
      <c r="M45" s="2">
        <v>18000</v>
      </c>
      <c r="N45" s="2">
        <v>7691</v>
      </c>
      <c r="O45" s="2">
        <v>0</v>
      </c>
      <c r="P45" s="2">
        <v>2569</v>
      </c>
      <c r="Q45" s="2">
        <v>20766</v>
      </c>
      <c r="R45" s="70">
        <v>661214</v>
      </c>
    </row>
    <row r="46" spans="2:18" ht="15.75" hidden="1" x14ac:dyDescent="0.2">
      <c r="B46" s="69">
        <v>41214</v>
      </c>
      <c r="C46" s="2">
        <v>41059</v>
      </c>
      <c r="D46" s="2">
        <v>8997</v>
      </c>
      <c r="E46" s="2">
        <v>61571</v>
      </c>
      <c r="F46" s="2">
        <v>753</v>
      </c>
      <c r="G46" s="32">
        <v>98333</v>
      </c>
      <c r="H46" s="32">
        <v>41895</v>
      </c>
      <c r="I46" s="2">
        <v>9972</v>
      </c>
      <c r="J46" s="2">
        <v>615</v>
      </c>
      <c r="K46" s="2">
        <v>356897</v>
      </c>
      <c r="L46" s="2">
        <v>0</v>
      </c>
      <c r="M46" s="2">
        <v>17967</v>
      </c>
      <c r="N46" s="2">
        <v>7600</v>
      </c>
      <c r="O46" s="2">
        <v>0</v>
      </c>
      <c r="P46" s="2">
        <v>2546</v>
      </c>
      <c r="Q46" s="2">
        <v>20998</v>
      </c>
      <c r="R46" s="70">
        <v>669203</v>
      </c>
    </row>
    <row r="47" spans="2:18" ht="15.75" hidden="1" x14ac:dyDescent="0.2">
      <c r="B47" s="69">
        <v>41244</v>
      </c>
      <c r="C47" s="2">
        <v>41034</v>
      </c>
      <c r="D47" s="2">
        <v>9077</v>
      </c>
      <c r="E47" s="2">
        <v>61699</v>
      </c>
      <c r="F47" s="2">
        <v>857</v>
      </c>
      <c r="G47" s="32">
        <v>97784</v>
      </c>
      <c r="H47" s="32">
        <v>40442</v>
      </c>
      <c r="I47" s="2">
        <v>9798</v>
      </c>
      <c r="J47" s="2">
        <v>616</v>
      </c>
      <c r="K47" s="2">
        <v>361446</v>
      </c>
      <c r="L47" s="2">
        <v>0</v>
      </c>
      <c r="M47" s="2">
        <v>17898</v>
      </c>
      <c r="N47" s="2">
        <v>7466</v>
      </c>
      <c r="O47" s="2">
        <v>0</v>
      </c>
      <c r="P47" s="2">
        <v>2541</v>
      </c>
      <c r="Q47" s="2">
        <v>21221</v>
      </c>
      <c r="R47" s="70">
        <v>671879</v>
      </c>
    </row>
    <row r="48" spans="2:18" ht="15.75" hidden="1" x14ac:dyDescent="0.2">
      <c r="B48" s="69">
        <v>41275</v>
      </c>
      <c r="C48" s="2">
        <v>41066</v>
      </c>
      <c r="D48" s="2">
        <v>9096</v>
      </c>
      <c r="E48" s="2">
        <v>61803</v>
      </c>
      <c r="F48" s="2">
        <v>988</v>
      </c>
      <c r="G48" s="32">
        <v>99404</v>
      </c>
      <c r="H48" s="32">
        <v>40895</v>
      </c>
      <c r="I48" s="2">
        <v>9777</v>
      </c>
      <c r="J48" s="2">
        <v>613</v>
      </c>
      <c r="K48" s="32">
        <v>361220</v>
      </c>
      <c r="L48" s="32">
        <v>5223</v>
      </c>
      <c r="M48" s="2">
        <v>17720</v>
      </c>
      <c r="N48" s="32">
        <v>8250</v>
      </c>
      <c r="O48" s="32">
        <v>437</v>
      </c>
      <c r="P48" s="2">
        <v>2655</v>
      </c>
      <c r="Q48" s="2">
        <v>21366</v>
      </c>
      <c r="R48" s="70">
        <v>680513</v>
      </c>
    </row>
    <row r="49" spans="2:18" ht="15.75" hidden="1" x14ac:dyDescent="0.2">
      <c r="B49" s="69">
        <v>41306</v>
      </c>
      <c r="C49" s="2">
        <v>41093</v>
      </c>
      <c r="D49" s="2">
        <v>9152</v>
      </c>
      <c r="E49" s="2">
        <v>62245</v>
      </c>
      <c r="F49" s="2">
        <v>1056</v>
      </c>
      <c r="G49" s="32">
        <v>101305</v>
      </c>
      <c r="H49" s="32">
        <v>42236</v>
      </c>
      <c r="I49" s="2">
        <v>9959</v>
      </c>
      <c r="J49" s="2">
        <v>608</v>
      </c>
      <c r="K49" s="32">
        <v>362024</v>
      </c>
      <c r="L49" s="32">
        <v>13463</v>
      </c>
      <c r="M49" s="2">
        <v>17673</v>
      </c>
      <c r="N49" s="32">
        <v>8322</v>
      </c>
      <c r="O49" s="32">
        <v>531</v>
      </c>
      <c r="P49" s="2">
        <v>2666</v>
      </c>
      <c r="Q49" s="2">
        <v>21532</v>
      </c>
      <c r="R49" s="70">
        <v>693865</v>
      </c>
    </row>
    <row r="50" spans="2:18" ht="15.75" hidden="1" x14ac:dyDescent="0.2">
      <c r="B50" s="69">
        <v>41334</v>
      </c>
      <c r="C50" s="2">
        <v>40697</v>
      </c>
      <c r="D50" s="2">
        <v>9130</v>
      </c>
      <c r="E50" s="2">
        <v>62485</v>
      </c>
      <c r="F50" s="2">
        <v>1125</v>
      </c>
      <c r="G50" s="32">
        <v>100247</v>
      </c>
      <c r="H50" s="32">
        <v>42110</v>
      </c>
      <c r="I50" s="2">
        <v>9621</v>
      </c>
      <c r="J50" s="2">
        <v>618</v>
      </c>
      <c r="K50" s="32">
        <v>363012</v>
      </c>
      <c r="L50" s="32">
        <v>18263</v>
      </c>
      <c r="M50" s="2">
        <v>17619</v>
      </c>
      <c r="N50" s="32">
        <v>8311</v>
      </c>
      <c r="O50" s="32">
        <v>636</v>
      </c>
      <c r="P50" s="2">
        <v>2733</v>
      </c>
      <c r="Q50" s="2">
        <v>21530</v>
      </c>
      <c r="R50" s="70">
        <v>698137</v>
      </c>
    </row>
    <row r="51" spans="2:18" ht="15.75" hidden="1" x14ac:dyDescent="0.2">
      <c r="B51" s="69">
        <v>41365</v>
      </c>
      <c r="C51" s="2">
        <v>40898</v>
      </c>
      <c r="D51" s="2">
        <v>9222</v>
      </c>
      <c r="E51" s="2">
        <v>62976</v>
      </c>
      <c r="F51" s="2">
        <v>1232</v>
      </c>
      <c r="G51" s="32">
        <v>101576</v>
      </c>
      <c r="H51" s="32">
        <v>42997</v>
      </c>
      <c r="I51" s="2">
        <v>12076</v>
      </c>
      <c r="J51" s="2">
        <v>639</v>
      </c>
      <c r="K51" s="32">
        <v>364317</v>
      </c>
      <c r="L51" s="32">
        <v>20016</v>
      </c>
      <c r="M51" s="2">
        <v>17598</v>
      </c>
      <c r="N51" s="32">
        <v>8477</v>
      </c>
      <c r="O51" s="32">
        <v>730</v>
      </c>
      <c r="P51" s="2">
        <v>2798</v>
      </c>
      <c r="Q51" s="2">
        <v>21738</v>
      </c>
      <c r="R51" s="70">
        <v>707290</v>
      </c>
    </row>
    <row r="52" spans="2:18" ht="15.75" hidden="1" x14ac:dyDescent="0.2">
      <c r="B52" s="69">
        <v>41395</v>
      </c>
      <c r="C52" s="2">
        <v>41108</v>
      </c>
      <c r="D52" s="2">
        <v>9295</v>
      </c>
      <c r="E52" s="2">
        <v>63416</v>
      </c>
      <c r="F52" s="2">
        <v>1318</v>
      </c>
      <c r="G52" s="32">
        <v>106147</v>
      </c>
      <c r="H52" s="32">
        <v>45535</v>
      </c>
      <c r="I52" s="2">
        <v>12462</v>
      </c>
      <c r="J52" s="2">
        <v>659</v>
      </c>
      <c r="K52" s="32">
        <v>366710</v>
      </c>
      <c r="L52" s="32">
        <v>21546</v>
      </c>
      <c r="M52" s="2">
        <v>17257</v>
      </c>
      <c r="N52" s="32">
        <v>8346</v>
      </c>
      <c r="O52" s="32">
        <v>938</v>
      </c>
      <c r="P52" s="2">
        <v>2848</v>
      </c>
      <c r="Q52" s="2">
        <v>22000</v>
      </c>
      <c r="R52" s="70">
        <v>719585</v>
      </c>
    </row>
    <row r="53" spans="2:18" ht="15.75" hidden="1" x14ac:dyDescent="0.2">
      <c r="B53" s="69">
        <v>41426</v>
      </c>
      <c r="C53" s="2">
        <v>41153</v>
      </c>
      <c r="D53" s="2">
        <v>9358</v>
      </c>
      <c r="E53" s="2">
        <v>63540</v>
      </c>
      <c r="F53" s="2">
        <v>1368</v>
      </c>
      <c r="G53" s="32">
        <v>108773</v>
      </c>
      <c r="H53" s="32">
        <v>43600</v>
      </c>
      <c r="I53" s="2">
        <v>14772</v>
      </c>
      <c r="J53" s="2">
        <v>659</v>
      </c>
      <c r="K53" s="32">
        <v>373604</v>
      </c>
      <c r="L53" s="32">
        <v>20327</v>
      </c>
      <c r="M53" s="2">
        <v>17691</v>
      </c>
      <c r="N53" s="32">
        <v>8457</v>
      </c>
      <c r="O53" s="32">
        <v>863</v>
      </c>
      <c r="P53" s="2">
        <v>2739</v>
      </c>
      <c r="Q53" s="2">
        <v>22170</v>
      </c>
      <c r="R53" s="70">
        <v>729074</v>
      </c>
    </row>
    <row r="54" spans="2:18" ht="15.75" hidden="1" x14ac:dyDescent="0.2">
      <c r="B54" s="73" t="s">
        <v>33</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4">
        <v>682994</v>
      </c>
    </row>
    <row r="55" spans="2:18" ht="15.75" hidden="1" x14ac:dyDescent="0.2">
      <c r="B55" s="75">
        <v>41456</v>
      </c>
      <c r="C55" s="64">
        <v>41243</v>
      </c>
      <c r="D55" s="64">
        <v>9466</v>
      </c>
      <c r="E55" s="64">
        <v>63919</v>
      </c>
      <c r="F55" s="64">
        <v>1494</v>
      </c>
      <c r="G55" s="65">
        <v>105843</v>
      </c>
      <c r="H55" s="65">
        <v>43321</v>
      </c>
      <c r="I55" s="65">
        <v>16073</v>
      </c>
      <c r="J55" s="65">
        <v>660</v>
      </c>
      <c r="K55" s="65">
        <v>379057</v>
      </c>
      <c r="L55" s="65">
        <v>11487</v>
      </c>
      <c r="M55" s="64">
        <v>17652</v>
      </c>
      <c r="N55" s="65">
        <v>9053</v>
      </c>
      <c r="O55" s="65">
        <v>334</v>
      </c>
      <c r="P55" s="64">
        <v>2754</v>
      </c>
      <c r="Q55" s="64">
        <v>22368</v>
      </c>
      <c r="R55" s="76">
        <v>724724</v>
      </c>
    </row>
    <row r="56" spans="2:18" ht="15.75" hidden="1" x14ac:dyDescent="0.2">
      <c r="B56" s="69">
        <v>41487</v>
      </c>
      <c r="C56" s="2">
        <v>41540</v>
      </c>
      <c r="D56" s="2">
        <v>9538</v>
      </c>
      <c r="E56" s="2">
        <v>64281</v>
      </c>
      <c r="F56" s="2">
        <v>1616</v>
      </c>
      <c r="G56" s="32">
        <v>106672</v>
      </c>
      <c r="H56" s="32">
        <v>45336</v>
      </c>
      <c r="I56" s="32">
        <v>17388</v>
      </c>
      <c r="J56" s="32">
        <v>648</v>
      </c>
      <c r="K56" s="32">
        <v>382925</v>
      </c>
      <c r="L56" s="32">
        <v>8984</v>
      </c>
      <c r="M56" s="2">
        <v>17659</v>
      </c>
      <c r="N56" s="32">
        <v>9219</v>
      </c>
      <c r="O56" s="32">
        <v>186</v>
      </c>
      <c r="P56" s="2">
        <v>2562</v>
      </c>
      <c r="Q56" s="2">
        <v>22539</v>
      </c>
      <c r="R56" s="70">
        <v>731093</v>
      </c>
    </row>
    <row r="57" spans="2:18" ht="15.75" hidden="1" x14ac:dyDescent="0.2">
      <c r="B57" s="69">
        <v>41518</v>
      </c>
      <c r="C57" s="2">
        <v>41696</v>
      </c>
      <c r="D57" s="2">
        <v>9641</v>
      </c>
      <c r="E57" s="2">
        <v>64309</v>
      </c>
      <c r="F57" s="2">
        <v>1692</v>
      </c>
      <c r="G57" s="32">
        <v>110929</v>
      </c>
      <c r="H57" s="32">
        <v>43247</v>
      </c>
      <c r="I57" s="32">
        <v>20951</v>
      </c>
      <c r="J57" s="32">
        <v>645</v>
      </c>
      <c r="K57" s="32">
        <v>394462</v>
      </c>
      <c r="L57" s="32">
        <v>4348</v>
      </c>
      <c r="M57" s="2">
        <v>17619</v>
      </c>
      <c r="N57" s="32">
        <v>9240</v>
      </c>
      <c r="O57" s="32">
        <v>105</v>
      </c>
      <c r="P57" s="2">
        <v>2511</v>
      </c>
      <c r="Q57" s="2">
        <v>22690</v>
      </c>
      <c r="R57" s="70">
        <v>744085</v>
      </c>
    </row>
    <row r="58" spans="2:18" ht="15.75" hidden="1" x14ac:dyDescent="0.2">
      <c r="B58" s="69">
        <v>41548</v>
      </c>
      <c r="C58" s="2">
        <v>41861</v>
      </c>
      <c r="D58" s="2">
        <v>9709</v>
      </c>
      <c r="E58" s="2">
        <v>64151</v>
      </c>
      <c r="F58" s="2">
        <v>2200</v>
      </c>
      <c r="G58" s="32">
        <v>111274</v>
      </c>
      <c r="H58" s="32">
        <v>37094</v>
      </c>
      <c r="I58" s="32">
        <v>19168</v>
      </c>
      <c r="J58" s="32">
        <v>639</v>
      </c>
      <c r="K58" s="32">
        <v>382709</v>
      </c>
      <c r="L58" s="32">
        <v>11153</v>
      </c>
      <c r="M58" s="2">
        <v>17675</v>
      </c>
      <c r="N58" s="32">
        <v>13079</v>
      </c>
      <c r="O58" s="2">
        <v>549</v>
      </c>
      <c r="P58" s="2">
        <v>2392</v>
      </c>
      <c r="Q58" s="2">
        <v>22299</v>
      </c>
      <c r="R58" s="70">
        <v>735952</v>
      </c>
    </row>
    <row r="59" spans="2:18" ht="15.75" hidden="1" x14ac:dyDescent="0.2">
      <c r="B59" s="69">
        <v>41579</v>
      </c>
      <c r="C59" s="2">
        <v>42098</v>
      </c>
      <c r="D59" s="2">
        <v>9748</v>
      </c>
      <c r="E59" s="2">
        <v>64396</v>
      </c>
      <c r="F59" s="2">
        <v>2749</v>
      </c>
      <c r="G59" s="32">
        <v>112290</v>
      </c>
      <c r="H59" s="32">
        <v>41332</v>
      </c>
      <c r="I59" s="32">
        <v>17976</v>
      </c>
      <c r="J59" s="32">
        <v>547</v>
      </c>
      <c r="K59" s="32">
        <v>386326</v>
      </c>
      <c r="L59" s="32">
        <v>18980</v>
      </c>
      <c r="M59" s="2">
        <v>17712</v>
      </c>
      <c r="N59" s="32">
        <v>13740</v>
      </c>
      <c r="O59" s="2">
        <v>1022</v>
      </c>
      <c r="P59" s="2">
        <v>2352</v>
      </c>
      <c r="Q59" s="2">
        <v>22539</v>
      </c>
      <c r="R59" s="70">
        <v>753807</v>
      </c>
    </row>
    <row r="60" spans="2:18" ht="37.5" hidden="1" customHeight="1" x14ac:dyDescent="0.2">
      <c r="B60" s="69">
        <v>41609</v>
      </c>
      <c r="C60" s="2">
        <v>42265</v>
      </c>
      <c r="D60" s="2">
        <v>9797</v>
      </c>
      <c r="E60" s="2">
        <v>64478</v>
      </c>
      <c r="F60" s="2">
        <v>2690</v>
      </c>
      <c r="G60" s="32">
        <v>119836</v>
      </c>
      <c r="H60" s="32">
        <v>40228</v>
      </c>
      <c r="I60" s="32">
        <v>17092</v>
      </c>
      <c r="J60" s="32">
        <v>540</v>
      </c>
      <c r="K60" s="32">
        <v>389900</v>
      </c>
      <c r="L60" s="32">
        <v>28057</v>
      </c>
      <c r="M60" s="2">
        <v>17793</v>
      </c>
      <c r="N60" s="32">
        <v>14140</v>
      </c>
      <c r="O60" s="2">
        <v>1293</v>
      </c>
      <c r="P60" s="2">
        <v>2311</v>
      </c>
      <c r="Q60" s="2">
        <v>22534</v>
      </c>
      <c r="R60" s="70">
        <v>772954</v>
      </c>
    </row>
    <row r="61" spans="2:18" ht="15.75" hidden="1" x14ac:dyDescent="0.2">
      <c r="B61" s="69">
        <v>41640</v>
      </c>
      <c r="C61" s="2">
        <v>41861</v>
      </c>
      <c r="D61" s="2">
        <v>9838</v>
      </c>
      <c r="E61" s="2">
        <v>64838</v>
      </c>
      <c r="F61" s="2">
        <v>2217</v>
      </c>
      <c r="G61" s="32">
        <v>122548</v>
      </c>
      <c r="H61" s="32">
        <v>40659</v>
      </c>
      <c r="I61" s="32">
        <v>120068</v>
      </c>
      <c r="J61" s="32">
        <v>543</v>
      </c>
      <c r="K61" s="32">
        <v>398421</v>
      </c>
      <c r="L61" s="32">
        <v>29967</v>
      </c>
      <c r="M61" s="2">
        <v>17684</v>
      </c>
      <c r="N61" s="32">
        <v>14582</v>
      </c>
      <c r="O61" s="2">
        <v>1390</v>
      </c>
      <c r="P61" s="2">
        <v>2309</v>
      </c>
      <c r="Q61" s="2">
        <v>22740</v>
      </c>
      <c r="R61" s="70">
        <v>889665</v>
      </c>
    </row>
    <row r="62" spans="2:18" ht="15.75" hidden="1" x14ac:dyDescent="0.2">
      <c r="B62" s="69">
        <v>41671</v>
      </c>
      <c r="C62" s="2">
        <v>42003</v>
      </c>
      <c r="D62" s="2">
        <v>9919</v>
      </c>
      <c r="E62" s="2">
        <v>64798</v>
      </c>
      <c r="F62" s="2">
        <v>3146</v>
      </c>
      <c r="G62" s="66">
        <v>129759</v>
      </c>
      <c r="H62" s="66">
        <v>51272</v>
      </c>
      <c r="I62" s="32">
        <v>125369</v>
      </c>
      <c r="J62" s="32">
        <v>527</v>
      </c>
      <c r="K62" s="32">
        <v>403888</v>
      </c>
      <c r="L62" s="32">
        <v>33263</v>
      </c>
      <c r="M62" s="2">
        <v>17744</v>
      </c>
      <c r="N62" s="32">
        <v>14691</v>
      </c>
      <c r="O62" s="2">
        <v>1471</v>
      </c>
      <c r="P62" s="2">
        <v>2374</v>
      </c>
      <c r="Q62" s="2">
        <v>23302</v>
      </c>
      <c r="R62" s="70">
        <v>923526</v>
      </c>
    </row>
    <row r="63" spans="2:18" ht="15.75" hidden="1" x14ac:dyDescent="0.2">
      <c r="B63" s="69">
        <v>41699</v>
      </c>
      <c r="C63" s="2">
        <v>42145</v>
      </c>
      <c r="D63" s="2">
        <v>10027</v>
      </c>
      <c r="E63" s="2">
        <v>64312</v>
      </c>
      <c r="F63" s="2">
        <v>3188</v>
      </c>
      <c r="G63" s="66">
        <v>138165</v>
      </c>
      <c r="H63" s="66">
        <v>53923</v>
      </c>
      <c r="I63" s="32">
        <v>157246</v>
      </c>
      <c r="J63" s="32">
        <v>498</v>
      </c>
      <c r="K63" s="32">
        <v>408290</v>
      </c>
      <c r="L63" s="32">
        <v>38398</v>
      </c>
      <c r="M63" s="2">
        <v>17704</v>
      </c>
      <c r="N63" s="32">
        <v>14991</v>
      </c>
      <c r="O63" s="2">
        <v>1596</v>
      </c>
      <c r="P63" s="2">
        <v>2426</v>
      </c>
      <c r="Q63" s="2">
        <v>24063</v>
      </c>
      <c r="R63" s="70">
        <v>976972</v>
      </c>
    </row>
    <row r="64" spans="2:18" ht="15.75" hidden="1" x14ac:dyDescent="0.2">
      <c r="B64" s="69">
        <v>41730</v>
      </c>
      <c r="C64" s="2">
        <v>41762</v>
      </c>
      <c r="D64" s="2">
        <v>10129</v>
      </c>
      <c r="E64" s="2">
        <v>64148</v>
      </c>
      <c r="F64" s="2">
        <v>3288</v>
      </c>
      <c r="G64" s="66">
        <v>144089</v>
      </c>
      <c r="H64" s="66">
        <v>55524</v>
      </c>
      <c r="I64" s="32">
        <v>171950</v>
      </c>
      <c r="J64" s="32">
        <v>492</v>
      </c>
      <c r="K64" s="32">
        <v>415666</v>
      </c>
      <c r="L64" s="32">
        <v>39128</v>
      </c>
      <c r="M64" s="2">
        <v>19526</v>
      </c>
      <c r="N64" s="32">
        <v>15093</v>
      </c>
      <c r="O64" s="2">
        <v>1559</v>
      </c>
      <c r="P64" s="2">
        <v>2467</v>
      </c>
      <c r="Q64" s="2">
        <v>24662</v>
      </c>
      <c r="R64" s="70">
        <v>1009483</v>
      </c>
    </row>
    <row r="65" spans="2:18" ht="15.75" hidden="1" x14ac:dyDescent="0.2">
      <c r="B65" s="69">
        <v>41760</v>
      </c>
      <c r="C65" s="2">
        <v>41991</v>
      </c>
      <c r="D65" s="2">
        <v>10162</v>
      </c>
      <c r="E65" s="2">
        <v>64492</v>
      </c>
      <c r="F65" s="2">
        <v>3257</v>
      </c>
      <c r="G65" s="66">
        <v>145211</v>
      </c>
      <c r="H65" s="66">
        <v>54497</v>
      </c>
      <c r="I65" s="32">
        <v>176827</v>
      </c>
      <c r="J65" s="32">
        <v>488</v>
      </c>
      <c r="K65" s="32">
        <v>420786</v>
      </c>
      <c r="L65" s="32">
        <v>39624</v>
      </c>
      <c r="M65" s="2">
        <v>20168</v>
      </c>
      <c r="N65" s="32">
        <v>15086</v>
      </c>
      <c r="O65" s="2">
        <v>1549</v>
      </c>
      <c r="P65" s="2">
        <v>2487</v>
      </c>
      <c r="Q65" s="2">
        <v>25120</v>
      </c>
      <c r="R65" s="70">
        <v>1021745</v>
      </c>
    </row>
    <row r="66" spans="2:18" ht="15.75" hidden="1" x14ac:dyDescent="0.2">
      <c r="B66" s="69">
        <v>41791</v>
      </c>
      <c r="C66" s="2">
        <v>41564</v>
      </c>
      <c r="D66" s="2">
        <v>10263</v>
      </c>
      <c r="E66" s="2">
        <v>64968</v>
      </c>
      <c r="F66" s="2">
        <v>3186</v>
      </c>
      <c r="G66" s="66">
        <v>149545</v>
      </c>
      <c r="H66" s="66">
        <v>58549</v>
      </c>
      <c r="I66" s="32">
        <v>186802</v>
      </c>
      <c r="J66" s="32">
        <v>477</v>
      </c>
      <c r="K66" s="32">
        <v>425952</v>
      </c>
      <c r="L66" s="32">
        <v>40754</v>
      </c>
      <c r="M66" s="2">
        <v>20268</v>
      </c>
      <c r="N66" s="32">
        <v>15007</v>
      </c>
      <c r="O66" s="2">
        <v>1634</v>
      </c>
      <c r="P66" s="2">
        <v>2821</v>
      </c>
      <c r="Q66" s="2">
        <v>25676</v>
      </c>
      <c r="R66" s="70">
        <v>1047466</v>
      </c>
    </row>
    <row r="67" spans="2:18" ht="15.75" hidden="1" x14ac:dyDescent="0.2">
      <c r="B67" s="73" t="s">
        <v>36</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4">
        <v>860957</v>
      </c>
    </row>
    <row r="68" spans="2:18" ht="15.75" hidden="1" x14ac:dyDescent="0.2">
      <c r="B68" s="75">
        <v>41821</v>
      </c>
      <c r="C68" s="64">
        <v>41551</v>
      </c>
      <c r="D68" s="64">
        <v>10346</v>
      </c>
      <c r="E68" s="64">
        <v>65459</v>
      </c>
      <c r="F68" s="64">
        <v>3065</v>
      </c>
      <c r="G68" s="64">
        <v>153837</v>
      </c>
      <c r="H68" s="64">
        <v>60981</v>
      </c>
      <c r="I68" s="64">
        <v>194454</v>
      </c>
      <c r="J68" s="64">
        <v>472</v>
      </c>
      <c r="K68" s="65">
        <v>431203</v>
      </c>
      <c r="L68" s="65">
        <v>41550</v>
      </c>
      <c r="M68" s="64">
        <v>20190</v>
      </c>
      <c r="N68" s="64">
        <v>15038</v>
      </c>
      <c r="O68" s="64">
        <v>1672</v>
      </c>
      <c r="P68" s="64">
        <v>2551</v>
      </c>
      <c r="Q68" s="64">
        <v>25963</v>
      </c>
      <c r="R68" s="76">
        <v>1068332</v>
      </c>
    </row>
    <row r="69" spans="2:18" ht="15.75" hidden="1" x14ac:dyDescent="0.2">
      <c r="B69" s="69">
        <v>41852</v>
      </c>
      <c r="C69" s="2">
        <v>42513</v>
      </c>
      <c r="D69" s="2">
        <v>10350</v>
      </c>
      <c r="E69" s="2">
        <v>65785</v>
      </c>
      <c r="F69" s="2">
        <v>2971</v>
      </c>
      <c r="G69" s="2">
        <v>156343</v>
      </c>
      <c r="H69" s="2">
        <v>62711</v>
      </c>
      <c r="I69" s="2">
        <v>202825</v>
      </c>
      <c r="J69" s="2">
        <v>463</v>
      </c>
      <c r="K69" s="32">
        <v>436077</v>
      </c>
      <c r="L69" s="32">
        <v>42750</v>
      </c>
      <c r="M69" s="2">
        <v>20213</v>
      </c>
      <c r="N69" s="2">
        <v>15436</v>
      </c>
      <c r="O69" s="2">
        <v>1800</v>
      </c>
      <c r="P69" s="2">
        <v>2494</v>
      </c>
      <c r="Q69" s="2">
        <v>26347</v>
      </c>
      <c r="R69" s="70">
        <v>1089078</v>
      </c>
    </row>
    <row r="70" spans="2:18" ht="15.75" hidden="1" x14ac:dyDescent="0.2">
      <c r="B70" s="69">
        <v>41883</v>
      </c>
      <c r="C70" s="2">
        <v>42643</v>
      </c>
      <c r="D70" s="2">
        <v>10362</v>
      </c>
      <c r="E70" s="2">
        <v>66054</v>
      </c>
      <c r="F70" s="2">
        <v>2925</v>
      </c>
      <c r="G70" s="2">
        <v>159740</v>
      </c>
      <c r="H70" s="2">
        <v>63847</v>
      </c>
      <c r="I70" s="2">
        <v>210970</v>
      </c>
      <c r="J70" s="2">
        <v>439</v>
      </c>
      <c r="K70" s="32">
        <v>438991</v>
      </c>
      <c r="L70" s="32">
        <v>44001</v>
      </c>
      <c r="M70" s="2">
        <v>20124</v>
      </c>
      <c r="N70" s="2">
        <v>15386</v>
      </c>
      <c r="O70" s="2">
        <v>1854</v>
      </c>
      <c r="P70" s="2">
        <v>2474</v>
      </c>
      <c r="Q70" s="2">
        <v>26787</v>
      </c>
      <c r="R70" s="70">
        <v>1106597</v>
      </c>
    </row>
    <row r="71" spans="2:18" ht="15.75" hidden="1" x14ac:dyDescent="0.2">
      <c r="B71" s="69">
        <v>41913</v>
      </c>
      <c r="C71" s="2">
        <v>41763</v>
      </c>
      <c r="D71" s="2">
        <v>10355</v>
      </c>
      <c r="E71" s="2">
        <v>66009</v>
      </c>
      <c r="F71" s="2">
        <v>2927</v>
      </c>
      <c r="G71" s="2">
        <v>160707</v>
      </c>
      <c r="H71" s="2">
        <v>65552</v>
      </c>
      <c r="I71" s="2">
        <v>218403</v>
      </c>
      <c r="J71" s="2">
        <v>424</v>
      </c>
      <c r="K71" s="32">
        <v>442075</v>
      </c>
      <c r="L71" s="32">
        <v>45249</v>
      </c>
      <c r="M71" s="2">
        <v>20187</v>
      </c>
      <c r="N71" s="2">
        <v>14938</v>
      </c>
      <c r="O71" s="2">
        <v>1769</v>
      </c>
      <c r="P71" s="2">
        <v>2533</v>
      </c>
      <c r="Q71" s="2">
        <v>27229</v>
      </c>
      <c r="R71" s="70">
        <v>1120120</v>
      </c>
    </row>
    <row r="72" spans="2:18" ht="15.75" hidden="1" x14ac:dyDescent="0.2">
      <c r="B72" s="69">
        <v>41944</v>
      </c>
      <c r="C72" s="2">
        <v>41918</v>
      </c>
      <c r="D72" s="2">
        <v>10341</v>
      </c>
      <c r="E72" s="2">
        <v>66343</v>
      </c>
      <c r="F72" s="2">
        <v>3023</v>
      </c>
      <c r="G72" s="2">
        <v>158375</v>
      </c>
      <c r="H72" s="2">
        <v>66811</v>
      </c>
      <c r="I72" s="2">
        <v>222465</v>
      </c>
      <c r="J72" s="2">
        <v>425</v>
      </c>
      <c r="K72" s="32">
        <v>442141</v>
      </c>
      <c r="L72" s="32">
        <v>46654</v>
      </c>
      <c r="M72" s="2">
        <v>20140</v>
      </c>
      <c r="N72" s="2">
        <v>14691</v>
      </c>
      <c r="O72" s="2">
        <v>1733</v>
      </c>
      <c r="P72" s="2">
        <v>2444</v>
      </c>
      <c r="Q72" s="2">
        <v>27601</v>
      </c>
      <c r="R72" s="70">
        <v>1125105</v>
      </c>
    </row>
    <row r="73" spans="2:18" ht="15.75" hidden="1" x14ac:dyDescent="0.2">
      <c r="B73" s="69">
        <v>41974</v>
      </c>
      <c r="C73" s="2">
        <v>41927</v>
      </c>
      <c r="D73" s="2">
        <v>10404</v>
      </c>
      <c r="E73" s="2">
        <v>66441</v>
      </c>
      <c r="F73" s="2">
        <v>3556</v>
      </c>
      <c r="G73" s="2">
        <v>162727</v>
      </c>
      <c r="H73" s="2">
        <v>70288</v>
      </c>
      <c r="I73" s="2">
        <v>237045</v>
      </c>
      <c r="J73" s="2">
        <v>396</v>
      </c>
      <c r="K73" s="32">
        <v>446354</v>
      </c>
      <c r="L73" s="32">
        <v>47275</v>
      </c>
      <c r="M73" s="2">
        <v>20056</v>
      </c>
      <c r="N73" s="2">
        <v>14542</v>
      </c>
      <c r="O73" s="2">
        <v>1675</v>
      </c>
      <c r="P73" s="2">
        <v>2541</v>
      </c>
      <c r="Q73" s="2">
        <v>27944</v>
      </c>
      <c r="R73" s="70">
        <v>1153171</v>
      </c>
    </row>
    <row r="74" spans="2:18" ht="15.75" hidden="1" x14ac:dyDescent="0.2">
      <c r="B74" s="69">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0">
        <v>1172532</v>
      </c>
    </row>
    <row r="75" spans="2:18" ht="15.75" hidden="1" x14ac:dyDescent="0.2">
      <c r="B75" s="69">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0">
        <v>1194129</v>
      </c>
    </row>
    <row r="76" spans="2:18" ht="15.75" hidden="1" x14ac:dyDescent="0.2">
      <c r="B76" s="69">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0">
        <v>1209912</v>
      </c>
    </row>
    <row r="77" spans="2:18" ht="15.75" hidden="1" x14ac:dyDescent="0.2">
      <c r="B77" s="69">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0">
        <v>1221991</v>
      </c>
    </row>
    <row r="78" spans="2:18" ht="15.75" hidden="1" x14ac:dyDescent="0.2">
      <c r="B78" s="69">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0">
        <v>1232065</v>
      </c>
    </row>
    <row r="79" spans="2:18" ht="15.75" hidden="1" x14ac:dyDescent="0.2">
      <c r="B79" s="69">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0">
        <v>1241434</v>
      </c>
    </row>
    <row r="80" spans="2:18" ht="15.75" hidden="1" x14ac:dyDescent="0.2">
      <c r="B80" s="73" t="s">
        <v>59</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4">
        <v>1161206</v>
      </c>
    </row>
    <row r="81" spans="2:18" ht="15.75" hidden="1" x14ac:dyDescent="0.2">
      <c r="B81" s="69">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0">
        <v>1247541</v>
      </c>
    </row>
    <row r="82" spans="2:18" ht="15.75" hidden="1" x14ac:dyDescent="0.2">
      <c r="B82" s="69">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0">
        <v>1261268</v>
      </c>
    </row>
    <row r="83" spans="2:18" ht="15.75" hidden="1" x14ac:dyDescent="0.2">
      <c r="B83" s="69">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0">
        <v>1269735</v>
      </c>
    </row>
    <row r="84" spans="2:18" ht="15.75" hidden="1" x14ac:dyDescent="0.2">
      <c r="B84" s="69">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0">
        <v>1272951</v>
      </c>
    </row>
    <row r="85" spans="2:18" ht="15.75" hidden="1" x14ac:dyDescent="0.2">
      <c r="B85" s="69">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0">
        <v>1283903</v>
      </c>
    </row>
    <row r="86" spans="2:18" ht="15.75" hidden="1" x14ac:dyDescent="0.2">
      <c r="B86" s="69">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0">
        <v>1298364</v>
      </c>
    </row>
    <row r="87" spans="2:18" ht="15.75" hidden="1" x14ac:dyDescent="0.2">
      <c r="B87" s="69">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0">
        <v>1308021</v>
      </c>
    </row>
    <row r="88" spans="2:18" ht="15.75" hidden="1" x14ac:dyDescent="0.2">
      <c r="B88" s="69">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0">
        <v>1313386</v>
      </c>
    </row>
    <row r="89" spans="2:18" ht="15.75" hidden="1" x14ac:dyDescent="0.2">
      <c r="B89" s="69">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0">
        <v>1321725</v>
      </c>
    </row>
    <row r="90" spans="2:18" ht="15.75" hidden="1" x14ac:dyDescent="0.2">
      <c r="B90" s="69">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0">
        <v>1326889</v>
      </c>
    </row>
    <row r="91" spans="2:18" ht="15.75" hidden="1" x14ac:dyDescent="0.2">
      <c r="B91" s="69">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0">
        <v>1329076</v>
      </c>
    </row>
    <row r="92" spans="2:18" ht="15.75" hidden="1" x14ac:dyDescent="0.2">
      <c r="B92" s="69">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0">
        <v>1330977</v>
      </c>
    </row>
    <row r="93" spans="2:18" ht="15.75" hidden="1" x14ac:dyDescent="0.2">
      <c r="B93" s="73" t="s">
        <v>88</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4">
        <v>1296986</v>
      </c>
    </row>
    <row r="94" spans="2:18" ht="15.75" hidden="1" x14ac:dyDescent="0.2">
      <c r="B94" s="69">
        <v>42552</v>
      </c>
      <c r="C94" s="281">
        <v>43104</v>
      </c>
      <c r="D94" s="281">
        <v>10931</v>
      </c>
      <c r="E94" s="281">
        <v>67836</v>
      </c>
      <c r="F94" s="281">
        <v>5334</v>
      </c>
      <c r="G94" s="281">
        <v>150888</v>
      </c>
      <c r="H94" s="281">
        <v>90622</v>
      </c>
      <c r="I94" s="281">
        <v>351908</v>
      </c>
      <c r="J94" s="281">
        <v>313</v>
      </c>
      <c r="K94" s="281">
        <v>470963</v>
      </c>
      <c r="L94" s="281">
        <v>62982</v>
      </c>
      <c r="M94" s="281">
        <v>20118</v>
      </c>
      <c r="N94" s="281">
        <v>14896</v>
      </c>
      <c r="O94" s="281">
        <v>1883</v>
      </c>
      <c r="P94" s="281">
        <v>2630</v>
      </c>
      <c r="Q94" s="281">
        <v>33512</v>
      </c>
      <c r="R94" s="282">
        <v>1327920</v>
      </c>
    </row>
    <row r="95" spans="2:18" ht="15.75" hidden="1" x14ac:dyDescent="0.2">
      <c r="B95" s="69">
        <v>42583</v>
      </c>
      <c r="C95" s="281">
        <v>43374</v>
      </c>
      <c r="D95" s="281">
        <v>11011</v>
      </c>
      <c r="E95" s="281">
        <v>67906</v>
      </c>
      <c r="F95" s="281">
        <v>5452</v>
      </c>
      <c r="G95" s="281">
        <v>150673</v>
      </c>
      <c r="H95" s="281">
        <v>91044</v>
      </c>
      <c r="I95" s="281">
        <v>359971</v>
      </c>
      <c r="J95" s="281">
        <v>310</v>
      </c>
      <c r="K95" s="281">
        <v>471980</v>
      </c>
      <c r="L95" s="281">
        <v>63715</v>
      </c>
      <c r="M95" s="281">
        <v>20203</v>
      </c>
      <c r="N95" s="281">
        <v>14911</v>
      </c>
      <c r="O95" s="281">
        <v>1872</v>
      </c>
      <c r="P95" s="281">
        <v>2634</v>
      </c>
      <c r="Q95" s="281">
        <v>33636</v>
      </c>
      <c r="R95" s="282">
        <v>1338692</v>
      </c>
    </row>
    <row r="96" spans="2:18" ht="15.75" hidden="1" x14ac:dyDescent="0.2">
      <c r="B96" s="69">
        <v>42614</v>
      </c>
      <c r="C96" s="281">
        <v>43633</v>
      </c>
      <c r="D96" s="281">
        <v>11039</v>
      </c>
      <c r="E96" s="281">
        <v>68043</v>
      </c>
      <c r="F96" s="281">
        <v>5598</v>
      </c>
      <c r="G96" s="281">
        <v>151271</v>
      </c>
      <c r="H96" s="281">
        <v>90010</v>
      </c>
      <c r="I96" s="281">
        <v>356125</v>
      </c>
      <c r="J96" s="281">
        <v>311</v>
      </c>
      <c r="K96" s="281">
        <v>471754</v>
      </c>
      <c r="L96" s="281">
        <v>64431</v>
      </c>
      <c r="M96" s="281">
        <v>20296</v>
      </c>
      <c r="N96" s="281">
        <v>14401</v>
      </c>
      <c r="O96" s="281">
        <v>1797</v>
      </c>
      <c r="P96" s="281">
        <v>2571</v>
      </c>
      <c r="Q96" s="281">
        <v>33623</v>
      </c>
      <c r="R96" s="282">
        <v>1334903</v>
      </c>
    </row>
    <row r="97" spans="2:18" ht="15.75" hidden="1" x14ac:dyDescent="0.2">
      <c r="B97" s="69">
        <v>42644</v>
      </c>
      <c r="C97" s="281">
        <v>43725</v>
      </c>
      <c r="D97" s="281">
        <v>11131</v>
      </c>
      <c r="E97" s="281">
        <v>67951</v>
      </c>
      <c r="F97" s="281">
        <v>5825</v>
      </c>
      <c r="G97" s="281">
        <v>153579</v>
      </c>
      <c r="H97" s="281">
        <v>88537</v>
      </c>
      <c r="I97" s="281">
        <v>353370</v>
      </c>
      <c r="J97" s="281">
        <v>312</v>
      </c>
      <c r="K97" s="281">
        <v>471116</v>
      </c>
      <c r="L97" s="281">
        <v>64454</v>
      </c>
      <c r="M97" s="281">
        <v>20260</v>
      </c>
      <c r="N97" s="281">
        <v>14168</v>
      </c>
      <c r="O97" s="281">
        <v>1790</v>
      </c>
      <c r="P97" s="281">
        <v>2455</v>
      </c>
      <c r="Q97" s="281">
        <v>33461</v>
      </c>
      <c r="R97" s="282">
        <v>1332134</v>
      </c>
    </row>
    <row r="98" spans="2:18" ht="15.75" hidden="1" x14ac:dyDescent="0.2">
      <c r="B98" s="69">
        <v>42675</v>
      </c>
      <c r="C98" s="281">
        <v>43913</v>
      </c>
      <c r="D98" s="281">
        <v>11233</v>
      </c>
      <c r="E98" s="281">
        <v>67914</v>
      </c>
      <c r="F98" s="281">
        <v>5918</v>
      </c>
      <c r="G98" s="281">
        <v>155687</v>
      </c>
      <c r="H98" s="281">
        <v>90158</v>
      </c>
      <c r="I98" s="281">
        <v>358986</v>
      </c>
      <c r="J98" s="281">
        <v>306</v>
      </c>
      <c r="K98" s="281">
        <v>473863</v>
      </c>
      <c r="L98" s="281">
        <v>61650</v>
      </c>
      <c r="M98" s="281">
        <v>20306</v>
      </c>
      <c r="N98" s="281">
        <v>13876</v>
      </c>
      <c r="O98" s="281">
        <v>1738</v>
      </c>
      <c r="P98" s="281">
        <v>2434</v>
      </c>
      <c r="Q98" s="281">
        <v>33416</v>
      </c>
      <c r="R98" s="282">
        <v>1341398</v>
      </c>
    </row>
    <row r="99" spans="2:18" ht="15.75" hidden="1" x14ac:dyDescent="0.2">
      <c r="B99" s="69">
        <v>42705</v>
      </c>
      <c r="C99" s="281">
        <v>43481</v>
      </c>
      <c r="D99" s="281">
        <v>11181</v>
      </c>
      <c r="E99" s="281">
        <v>66509</v>
      </c>
      <c r="F99" s="281">
        <v>6114</v>
      </c>
      <c r="G99" s="281">
        <v>157155</v>
      </c>
      <c r="H99" s="281">
        <v>90730</v>
      </c>
      <c r="I99" s="281">
        <v>362193</v>
      </c>
      <c r="J99" s="281">
        <v>303</v>
      </c>
      <c r="K99" s="281">
        <v>472054</v>
      </c>
      <c r="L99" s="281">
        <v>62524</v>
      </c>
      <c r="M99" s="281">
        <v>20296</v>
      </c>
      <c r="N99" s="281">
        <v>13608</v>
      </c>
      <c r="O99" s="281">
        <v>1736</v>
      </c>
      <c r="P99" s="281">
        <v>2430</v>
      </c>
      <c r="Q99" s="281">
        <v>33390</v>
      </c>
      <c r="R99" s="282">
        <v>1343704</v>
      </c>
    </row>
    <row r="100" spans="2:18" ht="15.75" hidden="1" x14ac:dyDescent="0.2">
      <c r="B100" s="69">
        <v>42736</v>
      </c>
      <c r="C100" s="281">
        <v>43888</v>
      </c>
      <c r="D100" s="281">
        <v>11405</v>
      </c>
      <c r="E100" s="281">
        <v>68174</v>
      </c>
      <c r="F100" s="281">
        <v>6267</v>
      </c>
      <c r="G100" s="281">
        <v>158234</v>
      </c>
      <c r="H100" s="281">
        <v>87555</v>
      </c>
      <c r="I100" s="281">
        <v>362098</v>
      </c>
      <c r="J100" s="281">
        <v>295</v>
      </c>
      <c r="K100" s="281">
        <v>469992</v>
      </c>
      <c r="L100" s="281">
        <v>64732</v>
      </c>
      <c r="M100" s="281">
        <v>20297</v>
      </c>
      <c r="N100" s="281">
        <v>13527</v>
      </c>
      <c r="O100" s="281">
        <v>1816</v>
      </c>
      <c r="P100" s="281">
        <v>2526</v>
      </c>
      <c r="Q100" s="281">
        <v>33173</v>
      </c>
      <c r="R100" s="282">
        <v>1343979</v>
      </c>
    </row>
    <row r="101" spans="2:18" ht="15.75" hidden="1" x14ac:dyDescent="0.2">
      <c r="B101" s="69">
        <v>42767</v>
      </c>
      <c r="C101" s="281">
        <v>43649</v>
      </c>
      <c r="D101" s="281">
        <v>11363</v>
      </c>
      <c r="E101" s="281">
        <v>67879</v>
      </c>
      <c r="F101" s="281">
        <v>6382</v>
      </c>
      <c r="G101" s="281">
        <v>158909</v>
      </c>
      <c r="H101" s="281">
        <v>86966</v>
      </c>
      <c r="I101" s="281">
        <v>361837</v>
      </c>
      <c r="J101" s="281">
        <v>285</v>
      </c>
      <c r="K101" s="281">
        <v>467770</v>
      </c>
      <c r="L101" s="281">
        <v>64616</v>
      </c>
      <c r="M101" s="281">
        <v>20235</v>
      </c>
      <c r="N101" s="281">
        <v>12860</v>
      </c>
      <c r="O101" s="281">
        <v>1765</v>
      </c>
      <c r="P101" s="281">
        <v>2406</v>
      </c>
      <c r="Q101" s="281">
        <v>33167</v>
      </c>
      <c r="R101" s="282">
        <v>1340089</v>
      </c>
    </row>
    <row r="102" spans="2:18" ht="15.75" hidden="1" x14ac:dyDescent="0.2">
      <c r="B102" s="69">
        <v>42795</v>
      </c>
      <c r="C102" s="281">
        <v>44261</v>
      </c>
      <c r="D102" s="281">
        <v>11397</v>
      </c>
      <c r="E102" s="281">
        <v>67558</v>
      </c>
      <c r="F102" s="281">
        <v>6964</v>
      </c>
      <c r="G102" s="281">
        <v>164569</v>
      </c>
      <c r="H102" s="281">
        <v>156205</v>
      </c>
      <c r="I102" s="281">
        <v>296427</v>
      </c>
      <c r="J102" s="281">
        <v>285</v>
      </c>
      <c r="K102" s="281">
        <v>465588</v>
      </c>
      <c r="L102" s="281">
        <v>68165</v>
      </c>
      <c r="M102" s="281">
        <v>20034</v>
      </c>
      <c r="N102" s="281">
        <v>12813</v>
      </c>
      <c r="O102" s="281">
        <v>2392</v>
      </c>
      <c r="P102" s="281">
        <v>2789</v>
      </c>
      <c r="Q102" s="281">
        <v>34322</v>
      </c>
      <c r="R102" s="282">
        <v>1353769</v>
      </c>
    </row>
    <row r="103" spans="2:18" ht="15.75" hidden="1" x14ac:dyDescent="0.2">
      <c r="B103" s="69">
        <v>42826</v>
      </c>
      <c r="C103" s="281">
        <v>44637</v>
      </c>
      <c r="D103" s="281">
        <v>11381</v>
      </c>
      <c r="E103" s="281">
        <v>67367</v>
      </c>
      <c r="F103" s="281">
        <v>7018</v>
      </c>
      <c r="G103" s="281">
        <v>174085</v>
      </c>
      <c r="H103" s="281">
        <v>141660</v>
      </c>
      <c r="I103" s="281">
        <v>309197</v>
      </c>
      <c r="J103" s="281">
        <v>279</v>
      </c>
      <c r="K103" s="281">
        <v>466511</v>
      </c>
      <c r="L103" s="281">
        <v>67508</v>
      </c>
      <c r="M103" s="281">
        <v>20433</v>
      </c>
      <c r="N103" s="281">
        <v>12786</v>
      </c>
      <c r="O103" s="281">
        <v>2321</v>
      </c>
      <c r="P103" s="281">
        <v>2868</v>
      </c>
      <c r="Q103" s="281">
        <v>34407</v>
      </c>
      <c r="R103" s="282">
        <v>1362458</v>
      </c>
    </row>
    <row r="104" spans="2:18" ht="15.75" hidden="1" x14ac:dyDescent="0.2">
      <c r="B104" s="69">
        <v>42856</v>
      </c>
      <c r="C104" s="281">
        <v>44816</v>
      </c>
      <c r="D104" s="281">
        <v>11401</v>
      </c>
      <c r="E104" s="281">
        <v>67183</v>
      </c>
      <c r="F104" s="281">
        <v>7042</v>
      </c>
      <c r="G104" s="281">
        <v>179878</v>
      </c>
      <c r="H104" s="281">
        <v>116609</v>
      </c>
      <c r="I104" s="281">
        <v>333778</v>
      </c>
      <c r="J104" s="281">
        <v>274</v>
      </c>
      <c r="K104" s="281">
        <v>467044</v>
      </c>
      <c r="L104" s="281">
        <v>67596</v>
      </c>
      <c r="M104" s="281">
        <v>20681</v>
      </c>
      <c r="N104" s="281">
        <v>12727</v>
      </c>
      <c r="O104" s="281">
        <v>2276</v>
      </c>
      <c r="P104" s="281">
        <v>2992</v>
      </c>
      <c r="Q104" s="281">
        <v>34806</v>
      </c>
      <c r="R104" s="282">
        <v>1369103</v>
      </c>
    </row>
    <row r="105" spans="2:18" ht="15.75" hidden="1" x14ac:dyDescent="0.2">
      <c r="B105" s="69">
        <v>42887</v>
      </c>
      <c r="C105" s="281">
        <v>44814</v>
      </c>
      <c r="D105" s="281">
        <v>11420</v>
      </c>
      <c r="E105" s="281">
        <v>67109</v>
      </c>
      <c r="F105" s="281">
        <v>7102</v>
      </c>
      <c r="G105" s="281">
        <v>182132</v>
      </c>
      <c r="H105" s="281">
        <v>82613</v>
      </c>
      <c r="I105" s="281">
        <v>368291</v>
      </c>
      <c r="J105" s="281">
        <v>264</v>
      </c>
      <c r="K105" s="281">
        <v>462931</v>
      </c>
      <c r="L105" s="281">
        <v>66503</v>
      </c>
      <c r="M105" s="281">
        <v>20557</v>
      </c>
      <c r="N105" s="281">
        <v>12236</v>
      </c>
      <c r="O105" s="281">
        <v>2229</v>
      </c>
      <c r="P105" s="281">
        <v>2941</v>
      </c>
      <c r="Q105" s="281">
        <v>34798</v>
      </c>
      <c r="R105" s="282">
        <v>1365940</v>
      </c>
    </row>
    <row r="106" spans="2:18" ht="15.75" hidden="1" x14ac:dyDescent="0.2">
      <c r="B106" s="73" t="s">
        <v>120</v>
      </c>
      <c r="C106" s="283">
        <v>43941</v>
      </c>
      <c r="D106" s="283">
        <v>11241</v>
      </c>
      <c r="E106" s="283">
        <v>67619</v>
      </c>
      <c r="F106" s="283">
        <v>6251</v>
      </c>
      <c r="G106" s="283">
        <v>161422</v>
      </c>
      <c r="H106" s="283">
        <v>101059</v>
      </c>
      <c r="I106" s="283">
        <v>347848</v>
      </c>
      <c r="J106" s="283">
        <v>295</v>
      </c>
      <c r="K106" s="283">
        <v>469297</v>
      </c>
      <c r="L106" s="283">
        <v>64906</v>
      </c>
      <c r="M106" s="283">
        <v>20310</v>
      </c>
      <c r="N106" s="283">
        <v>13567</v>
      </c>
      <c r="O106" s="283">
        <v>1968</v>
      </c>
      <c r="P106" s="283">
        <v>2640</v>
      </c>
      <c r="Q106" s="283">
        <v>33809</v>
      </c>
      <c r="R106" s="284">
        <v>1346173</v>
      </c>
    </row>
    <row r="107" spans="2:18" ht="15.75" hidden="1" x14ac:dyDescent="0.2">
      <c r="B107" s="69">
        <v>42917</v>
      </c>
      <c r="C107" s="281">
        <v>44896</v>
      </c>
      <c r="D107" s="281">
        <v>11410</v>
      </c>
      <c r="E107" s="281">
        <v>67009</v>
      </c>
      <c r="F107" s="281">
        <v>7274</v>
      </c>
      <c r="G107" s="281">
        <v>181640</v>
      </c>
      <c r="H107" s="281">
        <v>82329</v>
      </c>
      <c r="I107" s="281">
        <v>370674</v>
      </c>
      <c r="J107" s="281">
        <v>150</v>
      </c>
      <c r="K107" s="281">
        <v>457780</v>
      </c>
      <c r="L107" s="281">
        <v>65467</v>
      </c>
      <c r="M107" s="281">
        <v>20651</v>
      </c>
      <c r="N107" s="281">
        <v>11545</v>
      </c>
      <c r="O107" s="281">
        <v>2177</v>
      </c>
      <c r="P107" s="281">
        <v>2925</v>
      </c>
      <c r="Q107" s="281">
        <v>34833</v>
      </c>
      <c r="R107" s="282">
        <v>1360760</v>
      </c>
    </row>
    <row r="108" spans="2:18" ht="15.75" hidden="1" x14ac:dyDescent="0.2">
      <c r="B108" s="69">
        <v>42948</v>
      </c>
      <c r="C108" s="281">
        <v>45233</v>
      </c>
      <c r="D108" s="281">
        <v>11486</v>
      </c>
      <c r="E108" s="281">
        <v>67079</v>
      </c>
      <c r="F108" s="281">
        <v>7366</v>
      </c>
      <c r="G108" s="281">
        <v>182123</v>
      </c>
      <c r="H108" s="281">
        <v>83011</v>
      </c>
      <c r="I108" s="281">
        <v>374722</v>
      </c>
      <c r="J108" s="281">
        <v>145</v>
      </c>
      <c r="K108" s="281">
        <v>457326</v>
      </c>
      <c r="L108" s="281">
        <v>66362</v>
      </c>
      <c r="M108" s="281">
        <v>20804</v>
      </c>
      <c r="N108" s="281">
        <v>11069</v>
      </c>
      <c r="O108" s="281">
        <v>2119</v>
      </c>
      <c r="P108" s="281">
        <v>2957</v>
      </c>
      <c r="Q108" s="281">
        <v>35078</v>
      </c>
      <c r="R108" s="282">
        <v>1366880</v>
      </c>
    </row>
    <row r="109" spans="2:18" ht="15.75" hidden="1" x14ac:dyDescent="0.2">
      <c r="B109" s="69">
        <v>42979</v>
      </c>
      <c r="C109" s="281">
        <v>45431</v>
      </c>
      <c r="D109" s="281">
        <v>11509</v>
      </c>
      <c r="E109" s="281">
        <v>66918</v>
      </c>
      <c r="F109" s="281">
        <v>7462</v>
      </c>
      <c r="G109" s="281">
        <v>181352</v>
      </c>
      <c r="H109" s="281">
        <v>82088</v>
      </c>
      <c r="I109" s="281">
        <v>376011</v>
      </c>
      <c r="J109" s="281">
        <v>132</v>
      </c>
      <c r="K109" s="281">
        <v>452116</v>
      </c>
      <c r="L109" s="281">
        <v>66778</v>
      </c>
      <c r="M109" s="281">
        <v>20941</v>
      </c>
      <c r="N109" s="281">
        <v>10343</v>
      </c>
      <c r="O109" s="281">
        <v>2105</v>
      </c>
      <c r="P109" s="281">
        <v>2831</v>
      </c>
      <c r="Q109" s="281">
        <v>35157</v>
      </c>
      <c r="R109" s="282">
        <v>1361174</v>
      </c>
    </row>
    <row r="110" spans="2:18" ht="15.75" hidden="1" x14ac:dyDescent="0.2">
      <c r="B110" s="69">
        <v>43009</v>
      </c>
      <c r="C110" s="281">
        <v>45606</v>
      </c>
      <c r="D110" s="281">
        <v>11558</v>
      </c>
      <c r="E110" s="281">
        <v>66985</v>
      </c>
      <c r="F110" s="281">
        <v>7797</v>
      </c>
      <c r="G110" s="281">
        <v>179385</v>
      </c>
      <c r="H110" s="281">
        <v>73998</v>
      </c>
      <c r="I110" s="281">
        <v>350968</v>
      </c>
      <c r="J110" s="281">
        <v>139</v>
      </c>
      <c r="K110" s="281">
        <v>444507</v>
      </c>
      <c r="L110" s="281">
        <v>67110</v>
      </c>
      <c r="M110" s="281">
        <v>21093</v>
      </c>
      <c r="N110" s="281">
        <v>9948</v>
      </c>
      <c r="O110" s="281">
        <v>2197</v>
      </c>
      <c r="P110" s="281">
        <v>2842</v>
      </c>
      <c r="Q110" s="281">
        <v>34883</v>
      </c>
      <c r="R110" s="282">
        <v>1319016</v>
      </c>
    </row>
    <row r="111" spans="2:18" ht="15.75" hidden="1" x14ac:dyDescent="0.2">
      <c r="B111" s="69">
        <v>43040</v>
      </c>
      <c r="C111" s="281">
        <v>45824</v>
      </c>
      <c r="D111" s="281">
        <v>11643</v>
      </c>
      <c r="E111" s="281">
        <v>67142</v>
      </c>
      <c r="F111" s="281">
        <v>7980</v>
      </c>
      <c r="G111" s="281">
        <v>179750</v>
      </c>
      <c r="H111" s="281">
        <v>71489</v>
      </c>
      <c r="I111" s="281">
        <v>350249</v>
      </c>
      <c r="J111" s="281">
        <v>149</v>
      </c>
      <c r="K111" s="281">
        <v>441219</v>
      </c>
      <c r="L111" s="281">
        <v>66946</v>
      </c>
      <c r="M111" s="281">
        <v>21305</v>
      </c>
      <c r="N111" s="281">
        <v>9601</v>
      </c>
      <c r="O111" s="281">
        <v>2222</v>
      </c>
      <c r="P111" s="281">
        <v>2716</v>
      </c>
      <c r="Q111" s="281">
        <v>34999</v>
      </c>
      <c r="R111" s="282">
        <v>1313234</v>
      </c>
    </row>
    <row r="112" spans="2:18" ht="15.75" hidden="1" x14ac:dyDescent="0.2">
      <c r="B112" s="69">
        <v>43070</v>
      </c>
      <c r="C112" s="281">
        <v>45985</v>
      </c>
      <c r="D112" s="281">
        <v>11718</v>
      </c>
      <c r="E112" s="281">
        <v>67066</v>
      </c>
      <c r="F112" s="281">
        <v>8204</v>
      </c>
      <c r="G112" s="281">
        <v>179877</v>
      </c>
      <c r="H112" s="281">
        <v>72942</v>
      </c>
      <c r="I112" s="281">
        <v>356175</v>
      </c>
      <c r="J112" s="281">
        <v>151</v>
      </c>
      <c r="K112" s="281">
        <v>439244</v>
      </c>
      <c r="L112" s="281">
        <v>66517</v>
      </c>
      <c r="M112" s="281">
        <v>21485</v>
      </c>
      <c r="N112" s="281">
        <v>9138</v>
      </c>
      <c r="O112" s="281">
        <v>2154</v>
      </c>
      <c r="P112" s="281">
        <v>2677</v>
      </c>
      <c r="Q112" s="281">
        <v>35001</v>
      </c>
      <c r="R112" s="282">
        <v>1318334</v>
      </c>
    </row>
    <row r="113" spans="2:18" ht="15.75" hidden="1" x14ac:dyDescent="0.2">
      <c r="B113" s="69">
        <v>43101</v>
      </c>
      <c r="C113" s="281">
        <v>46005</v>
      </c>
      <c r="D113" s="281">
        <v>11812</v>
      </c>
      <c r="E113" s="281">
        <v>67365</v>
      </c>
      <c r="F113" s="281">
        <v>8438</v>
      </c>
      <c r="G113" s="281">
        <v>180335</v>
      </c>
      <c r="H113" s="281">
        <v>69709</v>
      </c>
      <c r="I113" s="281">
        <v>345699</v>
      </c>
      <c r="J113" s="281">
        <v>157</v>
      </c>
      <c r="K113" s="281">
        <v>437341</v>
      </c>
      <c r="L113" s="281">
        <v>66260</v>
      </c>
      <c r="M113" s="281">
        <v>21576</v>
      </c>
      <c r="N113" s="281">
        <v>9238</v>
      </c>
      <c r="O113" s="281">
        <v>2202</v>
      </c>
      <c r="P113" s="281">
        <v>2704</v>
      </c>
      <c r="Q113" s="281">
        <v>34842</v>
      </c>
      <c r="R113" s="282">
        <v>1303683</v>
      </c>
    </row>
    <row r="114" spans="2:18" ht="15.75" hidden="1" x14ac:dyDescent="0.2">
      <c r="B114" s="69">
        <v>43132</v>
      </c>
      <c r="C114" s="281">
        <v>46038</v>
      </c>
      <c r="D114" s="281">
        <v>11860</v>
      </c>
      <c r="E114" s="281">
        <v>67688</v>
      </c>
      <c r="F114" s="281">
        <v>8663</v>
      </c>
      <c r="G114" s="281">
        <v>180744</v>
      </c>
      <c r="H114" s="281">
        <v>70071</v>
      </c>
      <c r="I114" s="281">
        <v>345064</v>
      </c>
      <c r="J114" s="281">
        <v>165</v>
      </c>
      <c r="K114" s="281">
        <v>433460</v>
      </c>
      <c r="L114" s="281">
        <v>64494</v>
      </c>
      <c r="M114" s="281">
        <v>21701</v>
      </c>
      <c r="N114" s="281">
        <v>9067</v>
      </c>
      <c r="O114" s="281">
        <v>2219</v>
      </c>
      <c r="P114" s="281">
        <v>2707</v>
      </c>
      <c r="Q114" s="281">
        <v>34868</v>
      </c>
      <c r="R114" s="282">
        <v>1298809</v>
      </c>
    </row>
    <row r="115" spans="2:18" ht="15.75" hidden="1" x14ac:dyDescent="0.2">
      <c r="B115" s="69">
        <v>43160</v>
      </c>
      <c r="C115" s="281">
        <v>46038</v>
      </c>
      <c r="D115" s="281">
        <v>11968</v>
      </c>
      <c r="E115" s="281">
        <v>67875</v>
      </c>
      <c r="F115" s="281">
        <v>8689</v>
      </c>
      <c r="G115" s="281">
        <v>176469</v>
      </c>
      <c r="H115" s="281">
        <v>74829</v>
      </c>
      <c r="I115" s="281">
        <v>344991</v>
      </c>
      <c r="J115" s="281">
        <v>163</v>
      </c>
      <c r="K115" s="281">
        <v>429162</v>
      </c>
      <c r="L115" s="281">
        <v>63156</v>
      </c>
      <c r="M115" s="281">
        <v>21926</v>
      </c>
      <c r="N115" s="281">
        <v>9198</v>
      </c>
      <c r="O115" s="281">
        <v>2216</v>
      </c>
      <c r="P115" s="281">
        <v>2763</v>
      </c>
      <c r="Q115" s="281">
        <v>34817</v>
      </c>
      <c r="R115" s="282">
        <v>1294260</v>
      </c>
    </row>
    <row r="116" spans="2:18" ht="15.75" hidden="1" x14ac:dyDescent="0.2">
      <c r="B116" s="69">
        <v>43191</v>
      </c>
      <c r="C116" s="281">
        <v>46302</v>
      </c>
      <c r="D116" s="281">
        <v>12054</v>
      </c>
      <c r="E116" s="281">
        <v>67963</v>
      </c>
      <c r="F116" s="281">
        <v>8698</v>
      </c>
      <c r="G116" s="281">
        <v>177031</v>
      </c>
      <c r="H116" s="281">
        <v>73217</v>
      </c>
      <c r="I116" s="281">
        <v>337958</v>
      </c>
      <c r="J116" s="281">
        <v>169</v>
      </c>
      <c r="K116" s="281">
        <v>423241</v>
      </c>
      <c r="L116" s="281">
        <v>59499</v>
      </c>
      <c r="M116" s="281">
        <v>21947</v>
      </c>
      <c r="N116" s="281">
        <v>9967</v>
      </c>
      <c r="O116" s="281">
        <v>2316</v>
      </c>
      <c r="P116" s="281">
        <v>2823</v>
      </c>
      <c r="Q116" s="281">
        <v>34553</v>
      </c>
      <c r="R116" s="282">
        <v>1277738</v>
      </c>
    </row>
    <row r="117" spans="2:18" ht="15.75" hidden="1" x14ac:dyDescent="0.2">
      <c r="B117" s="69">
        <v>43221</v>
      </c>
      <c r="C117" s="281">
        <v>46534</v>
      </c>
      <c r="D117" s="281">
        <v>12138</v>
      </c>
      <c r="E117" s="281">
        <v>68152</v>
      </c>
      <c r="F117" s="281">
        <v>8842</v>
      </c>
      <c r="G117" s="281">
        <v>177139</v>
      </c>
      <c r="H117" s="281">
        <v>72831</v>
      </c>
      <c r="I117" s="281">
        <v>338829</v>
      </c>
      <c r="J117" s="281">
        <v>165</v>
      </c>
      <c r="K117" s="281">
        <v>421753</v>
      </c>
      <c r="L117" s="281">
        <v>58572</v>
      </c>
      <c r="M117" s="281">
        <v>22153</v>
      </c>
      <c r="N117" s="281">
        <v>10082</v>
      </c>
      <c r="O117" s="281">
        <v>2363</v>
      </c>
      <c r="P117" s="281">
        <v>2930</v>
      </c>
      <c r="Q117" s="281">
        <v>34463</v>
      </c>
      <c r="R117" s="282">
        <v>1276946</v>
      </c>
    </row>
    <row r="118" spans="2:18" ht="15.75" hidden="1" x14ac:dyDescent="0.2">
      <c r="B118" s="69">
        <v>43252</v>
      </c>
      <c r="C118" s="281">
        <v>46991</v>
      </c>
      <c r="D118" s="281">
        <v>12411</v>
      </c>
      <c r="E118" s="281">
        <v>69127</v>
      </c>
      <c r="F118" s="281">
        <v>8690</v>
      </c>
      <c r="G118" s="281">
        <v>182397</v>
      </c>
      <c r="H118" s="281">
        <v>68816</v>
      </c>
      <c r="I118" s="281">
        <v>339937</v>
      </c>
      <c r="J118" s="281">
        <v>169</v>
      </c>
      <c r="K118" s="281">
        <v>428112</v>
      </c>
      <c r="L118" s="281">
        <v>60990</v>
      </c>
      <c r="M118" s="281">
        <v>22094</v>
      </c>
      <c r="N118" s="281">
        <v>12298</v>
      </c>
      <c r="O118" s="281">
        <v>2463</v>
      </c>
      <c r="P118" s="281">
        <v>2831</v>
      </c>
      <c r="Q118" s="281">
        <v>34444</v>
      </c>
      <c r="R118" s="282">
        <v>1291770</v>
      </c>
    </row>
    <row r="119" spans="2:18" ht="15.75" hidden="1" x14ac:dyDescent="0.2">
      <c r="B119" s="73" t="s">
        <v>121</v>
      </c>
      <c r="C119" s="283">
        <v>45907</v>
      </c>
      <c r="D119" s="283">
        <v>11797</v>
      </c>
      <c r="E119" s="283">
        <v>67531</v>
      </c>
      <c r="F119" s="283">
        <v>8175</v>
      </c>
      <c r="G119" s="283">
        <v>179854</v>
      </c>
      <c r="H119" s="283">
        <v>74611</v>
      </c>
      <c r="I119" s="283">
        <v>352606</v>
      </c>
      <c r="J119" s="283">
        <v>155</v>
      </c>
      <c r="K119" s="283">
        <v>438771</v>
      </c>
      <c r="L119" s="283">
        <v>64346</v>
      </c>
      <c r="M119" s="283">
        <v>21473</v>
      </c>
      <c r="N119" s="283">
        <v>10125</v>
      </c>
      <c r="O119" s="283">
        <v>2229</v>
      </c>
      <c r="P119" s="283">
        <v>2809</v>
      </c>
      <c r="Q119" s="283">
        <v>34828</v>
      </c>
      <c r="R119" s="284">
        <v>1315217</v>
      </c>
    </row>
    <row r="120" spans="2:18" ht="15.75" x14ac:dyDescent="0.2">
      <c r="B120" s="69">
        <v>43282</v>
      </c>
      <c r="C120" s="281">
        <v>47275</v>
      </c>
      <c r="D120" s="281">
        <v>12499</v>
      </c>
      <c r="E120" s="281">
        <v>69243</v>
      </c>
      <c r="F120" s="281">
        <v>8791</v>
      </c>
      <c r="G120" s="281">
        <v>183930</v>
      </c>
      <c r="H120" s="281">
        <v>68773</v>
      </c>
      <c r="I120" s="281">
        <v>336317</v>
      </c>
      <c r="J120" s="281">
        <v>160</v>
      </c>
      <c r="K120" s="281">
        <v>429605</v>
      </c>
      <c r="L120" s="281">
        <v>60022</v>
      </c>
      <c r="M120" s="281">
        <v>22059</v>
      </c>
      <c r="N120" s="281">
        <v>12567</v>
      </c>
      <c r="O120" s="281">
        <v>2395</v>
      </c>
      <c r="P120" s="281">
        <v>2868</v>
      </c>
      <c r="Q120" s="281">
        <v>34656</v>
      </c>
      <c r="R120" s="282">
        <v>1291160</v>
      </c>
    </row>
    <row r="121" spans="2:18" ht="15.75" x14ac:dyDescent="0.2">
      <c r="B121" s="69">
        <v>43313</v>
      </c>
      <c r="C121" s="281">
        <v>47463</v>
      </c>
      <c r="D121" s="281">
        <v>12559</v>
      </c>
      <c r="E121" s="281">
        <v>69221</v>
      </c>
      <c r="F121" s="281">
        <v>8734</v>
      </c>
      <c r="G121" s="281">
        <v>183083</v>
      </c>
      <c r="H121" s="281">
        <v>69297</v>
      </c>
      <c r="I121" s="281">
        <v>340105</v>
      </c>
      <c r="J121" s="281">
        <v>158</v>
      </c>
      <c r="K121" s="281">
        <v>429302</v>
      </c>
      <c r="L121" s="281">
        <v>60233</v>
      </c>
      <c r="M121" s="281">
        <v>21913</v>
      </c>
      <c r="N121" s="281">
        <v>12450</v>
      </c>
      <c r="O121" s="281">
        <v>2243</v>
      </c>
      <c r="P121" s="281">
        <v>2796</v>
      </c>
      <c r="Q121" s="281">
        <v>34802</v>
      </c>
      <c r="R121" s="282">
        <v>1294359</v>
      </c>
    </row>
    <row r="122" spans="2:18" ht="15.75" x14ac:dyDescent="0.2">
      <c r="B122" s="69">
        <v>43344</v>
      </c>
      <c r="C122" s="281">
        <v>47564</v>
      </c>
      <c r="D122" s="281">
        <v>12647</v>
      </c>
      <c r="E122" s="281">
        <v>69235</v>
      </c>
      <c r="F122" s="281">
        <v>8667</v>
      </c>
      <c r="G122" s="281">
        <v>182792</v>
      </c>
      <c r="H122" s="281">
        <v>68226</v>
      </c>
      <c r="I122" s="281">
        <v>342428</v>
      </c>
      <c r="J122" s="281">
        <v>154</v>
      </c>
      <c r="K122" s="281">
        <v>429176</v>
      </c>
      <c r="L122" s="281">
        <v>60450</v>
      </c>
      <c r="M122" s="281">
        <v>21826</v>
      </c>
      <c r="N122" s="281">
        <v>12375</v>
      </c>
      <c r="O122" s="281">
        <v>2190</v>
      </c>
      <c r="P122" s="281">
        <v>2654</v>
      </c>
      <c r="Q122" s="281">
        <v>35434</v>
      </c>
      <c r="R122" s="282">
        <v>1295818</v>
      </c>
    </row>
    <row r="123" spans="2:18" ht="15.75" x14ac:dyDescent="0.2">
      <c r="B123" s="69">
        <v>43374</v>
      </c>
      <c r="C123" s="281">
        <v>47546</v>
      </c>
      <c r="D123" s="281">
        <v>12681</v>
      </c>
      <c r="E123" s="281">
        <v>68963</v>
      </c>
      <c r="F123" s="281">
        <v>8606</v>
      </c>
      <c r="G123" s="281">
        <v>178102</v>
      </c>
      <c r="H123" s="281">
        <v>66710</v>
      </c>
      <c r="I123" s="281">
        <v>341696</v>
      </c>
      <c r="J123" s="281">
        <v>155</v>
      </c>
      <c r="K123" s="281">
        <v>423792</v>
      </c>
      <c r="L123" s="281">
        <v>61197</v>
      </c>
      <c r="M123" s="281">
        <v>21804</v>
      </c>
      <c r="N123" s="281">
        <v>12319</v>
      </c>
      <c r="O123" s="281">
        <v>2412</v>
      </c>
      <c r="P123" s="281">
        <v>2583</v>
      </c>
      <c r="Q123" s="281">
        <v>35294</v>
      </c>
      <c r="R123" s="282">
        <v>1283860</v>
      </c>
    </row>
    <row r="124" spans="2:18" ht="15.75" x14ac:dyDescent="0.2">
      <c r="B124" s="69">
        <v>43405</v>
      </c>
      <c r="C124" s="281">
        <v>47544</v>
      </c>
      <c r="D124" s="281">
        <v>12696</v>
      </c>
      <c r="E124" s="281">
        <v>68776</v>
      </c>
      <c r="F124" s="281">
        <v>8641</v>
      </c>
      <c r="G124" s="281">
        <v>176139</v>
      </c>
      <c r="H124" s="281">
        <v>64480</v>
      </c>
      <c r="I124" s="281">
        <v>334945</v>
      </c>
      <c r="J124" s="281">
        <v>148</v>
      </c>
      <c r="K124" s="281">
        <v>420435</v>
      </c>
      <c r="L124" s="281">
        <v>61569</v>
      </c>
      <c r="M124" s="281">
        <v>21741</v>
      </c>
      <c r="N124" s="281">
        <v>12138</v>
      </c>
      <c r="O124" s="281">
        <v>2366</v>
      </c>
      <c r="P124" s="281">
        <v>2533</v>
      </c>
      <c r="Q124" s="281">
        <v>35078</v>
      </c>
      <c r="R124" s="282">
        <v>1269229</v>
      </c>
    </row>
    <row r="125" spans="2:18" ht="15.75" x14ac:dyDescent="0.2">
      <c r="B125" s="69">
        <v>43435</v>
      </c>
      <c r="C125" s="281">
        <v>47622</v>
      </c>
      <c r="D125" s="281">
        <v>12683</v>
      </c>
      <c r="E125" s="281">
        <v>68468</v>
      </c>
      <c r="F125" s="281">
        <v>8819</v>
      </c>
      <c r="G125" s="281">
        <v>175299</v>
      </c>
      <c r="H125" s="281">
        <v>63665</v>
      </c>
      <c r="I125" s="281">
        <v>333858</v>
      </c>
      <c r="J125" s="281">
        <v>138</v>
      </c>
      <c r="K125" s="281">
        <v>417916</v>
      </c>
      <c r="L125" s="281">
        <v>60273</v>
      </c>
      <c r="M125" s="281">
        <v>22127</v>
      </c>
      <c r="N125" s="281">
        <v>11881</v>
      </c>
      <c r="O125" s="281">
        <v>2323</v>
      </c>
      <c r="P125" s="281">
        <v>2495</v>
      </c>
      <c r="Q125" s="281">
        <v>34728</v>
      </c>
      <c r="R125" s="282">
        <v>1262295</v>
      </c>
    </row>
    <row r="126" spans="2:18" ht="15.75" x14ac:dyDescent="0.2">
      <c r="B126" s="69">
        <v>43466</v>
      </c>
      <c r="C126" s="281">
        <v>48091</v>
      </c>
      <c r="D126" s="281">
        <v>12746</v>
      </c>
      <c r="E126" s="281">
        <v>69053</v>
      </c>
      <c r="F126" s="281">
        <v>9147</v>
      </c>
      <c r="G126" s="281">
        <v>175180</v>
      </c>
      <c r="H126" s="281">
        <v>61152</v>
      </c>
      <c r="I126" s="281">
        <v>327637</v>
      </c>
      <c r="J126" s="281">
        <v>142</v>
      </c>
      <c r="K126" s="281">
        <v>416568</v>
      </c>
      <c r="L126" s="281">
        <v>60891</v>
      </c>
      <c r="M126" s="281">
        <v>21696</v>
      </c>
      <c r="N126" s="281">
        <v>12073</v>
      </c>
      <c r="O126" s="281">
        <v>2347</v>
      </c>
      <c r="P126" s="281">
        <v>2604</v>
      </c>
      <c r="Q126" s="281">
        <v>34657</v>
      </c>
      <c r="R126" s="282">
        <v>1253984</v>
      </c>
    </row>
    <row r="127" spans="2:18" ht="15.75" x14ac:dyDescent="0.2">
      <c r="B127" s="69">
        <v>43497</v>
      </c>
      <c r="C127" s="281">
        <v>47571</v>
      </c>
      <c r="D127" s="281">
        <v>12675</v>
      </c>
      <c r="E127" s="281">
        <v>68711</v>
      </c>
      <c r="F127" s="281">
        <v>9249</v>
      </c>
      <c r="G127" s="281">
        <v>173809</v>
      </c>
      <c r="H127" s="281">
        <v>61050</v>
      </c>
      <c r="I127" s="281">
        <v>327212</v>
      </c>
      <c r="J127" s="281">
        <v>148</v>
      </c>
      <c r="K127" s="281">
        <v>416362</v>
      </c>
      <c r="L127" s="281">
        <v>60720</v>
      </c>
      <c r="M127" s="281">
        <v>21794</v>
      </c>
      <c r="N127" s="281">
        <v>11977</v>
      </c>
      <c r="O127" s="281">
        <v>2312</v>
      </c>
      <c r="P127" s="281">
        <v>2580</v>
      </c>
      <c r="Q127" s="281">
        <v>34608</v>
      </c>
      <c r="R127" s="282">
        <v>1250778</v>
      </c>
    </row>
    <row r="128" spans="2:18" ht="15.75" x14ac:dyDescent="0.2">
      <c r="B128" s="69">
        <v>43525</v>
      </c>
      <c r="C128" s="281">
        <v>47704</v>
      </c>
      <c r="D128" s="281">
        <v>12773</v>
      </c>
      <c r="E128" s="281">
        <v>68259</v>
      </c>
      <c r="F128" s="281">
        <v>9213</v>
      </c>
      <c r="G128" s="281">
        <v>171958</v>
      </c>
      <c r="H128" s="281">
        <v>60326</v>
      </c>
      <c r="I128" s="281">
        <v>325645</v>
      </c>
      <c r="J128" s="281">
        <v>140</v>
      </c>
      <c r="K128" s="281">
        <v>415610</v>
      </c>
      <c r="L128" s="281">
        <v>59487</v>
      </c>
      <c r="M128" s="281">
        <v>21720</v>
      </c>
      <c r="N128" s="281">
        <v>12097</v>
      </c>
      <c r="O128" s="281">
        <v>2312</v>
      </c>
      <c r="P128" s="281">
        <v>2650</v>
      </c>
      <c r="Q128" s="281">
        <v>34426</v>
      </c>
      <c r="R128" s="282">
        <v>1244320</v>
      </c>
    </row>
    <row r="129" spans="2:18" ht="15.75" x14ac:dyDescent="0.2">
      <c r="B129" s="69">
        <v>43556</v>
      </c>
      <c r="C129" s="281">
        <v>47704</v>
      </c>
      <c r="D129" s="281">
        <v>12818</v>
      </c>
      <c r="E129" s="281">
        <v>67927</v>
      </c>
      <c r="F129" s="281">
        <v>9255</v>
      </c>
      <c r="G129" s="281">
        <v>170750</v>
      </c>
      <c r="H129" s="281">
        <v>59944</v>
      </c>
      <c r="I129" s="281">
        <v>317866</v>
      </c>
      <c r="J129" s="281">
        <v>131</v>
      </c>
      <c r="K129" s="281">
        <v>414766</v>
      </c>
      <c r="L129" s="281">
        <v>56610</v>
      </c>
      <c r="M129" s="281">
        <v>21706</v>
      </c>
      <c r="N129" s="281">
        <v>12220</v>
      </c>
      <c r="O129" s="281">
        <v>2184</v>
      </c>
      <c r="P129" s="281">
        <v>2706</v>
      </c>
      <c r="Q129" s="281">
        <v>34273</v>
      </c>
      <c r="R129" s="282">
        <v>1230860</v>
      </c>
    </row>
    <row r="130" spans="2:18" ht="15.75" x14ac:dyDescent="0.2">
      <c r="B130" s="69">
        <v>43586</v>
      </c>
      <c r="C130" s="281">
        <v>48018</v>
      </c>
      <c r="D130" s="281">
        <v>12880</v>
      </c>
      <c r="E130" s="281">
        <v>67913</v>
      </c>
      <c r="F130" s="281">
        <v>9305</v>
      </c>
      <c r="G130" s="281">
        <v>169791</v>
      </c>
      <c r="H130" s="281">
        <v>59887</v>
      </c>
      <c r="I130" s="281">
        <v>318368</v>
      </c>
      <c r="J130" s="281">
        <v>131</v>
      </c>
      <c r="K130" s="281">
        <v>415174</v>
      </c>
      <c r="L130" s="281">
        <v>55887</v>
      </c>
      <c r="M130" s="281">
        <v>21693</v>
      </c>
      <c r="N130" s="281">
        <v>12140</v>
      </c>
      <c r="O130" s="281">
        <v>2190</v>
      </c>
      <c r="P130" s="281">
        <v>2713</v>
      </c>
      <c r="Q130" s="281">
        <v>34284</v>
      </c>
      <c r="R130" s="282">
        <v>1230374</v>
      </c>
    </row>
    <row r="131" spans="2:18" ht="15.75" x14ac:dyDescent="0.2">
      <c r="B131" s="69">
        <v>43617</v>
      </c>
      <c r="C131" s="281">
        <v>48125</v>
      </c>
      <c r="D131" s="281">
        <v>12994</v>
      </c>
      <c r="E131" s="281">
        <v>67901</v>
      </c>
      <c r="F131" s="281">
        <v>9415</v>
      </c>
      <c r="G131" s="281">
        <v>169089</v>
      </c>
      <c r="H131" s="281">
        <v>59246</v>
      </c>
      <c r="I131" s="281">
        <v>320219</v>
      </c>
      <c r="J131" s="281">
        <v>131</v>
      </c>
      <c r="K131" s="281">
        <v>414330</v>
      </c>
      <c r="L131" s="281">
        <v>55169</v>
      </c>
      <c r="M131" s="281">
        <v>21705</v>
      </c>
      <c r="N131" s="281">
        <v>12112</v>
      </c>
      <c r="O131" s="281">
        <v>2239</v>
      </c>
      <c r="P131" s="281">
        <v>2665</v>
      </c>
      <c r="Q131" s="281">
        <v>33999</v>
      </c>
      <c r="R131" s="282">
        <v>1229339</v>
      </c>
    </row>
    <row r="132" spans="2:18" ht="15.75" x14ac:dyDescent="0.2">
      <c r="B132" s="73" t="s">
        <v>122</v>
      </c>
      <c r="C132" s="283">
        <v>47686</v>
      </c>
      <c r="D132" s="283">
        <v>12721</v>
      </c>
      <c r="E132" s="283">
        <v>68639</v>
      </c>
      <c r="F132" s="283">
        <v>8987</v>
      </c>
      <c r="G132" s="283">
        <v>175827</v>
      </c>
      <c r="H132" s="283">
        <v>63563</v>
      </c>
      <c r="I132" s="283">
        <v>330525</v>
      </c>
      <c r="J132" s="283">
        <v>145</v>
      </c>
      <c r="K132" s="283">
        <v>420253</v>
      </c>
      <c r="L132" s="283">
        <v>59376</v>
      </c>
      <c r="M132" s="283">
        <v>21815</v>
      </c>
      <c r="N132" s="283">
        <v>12196</v>
      </c>
      <c r="O132" s="283">
        <v>2293</v>
      </c>
      <c r="P132" s="283">
        <v>2654</v>
      </c>
      <c r="Q132" s="283">
        <v>34687</v>
      </c>
      <c r="R132" s="352">
        <v>1261367</v>
      </c>
    </row>
    <row r="133" spans="2:18" ht="15.75" x14ac:dyDescent="0.2">
      <c r="B133" s="69">
        <v>43647</v>
      </c>
      <c r="C133" s="281">
        <v>48316</v>
      </c>
      <c r="D133" s="281">
        <v>13013</v>
      </c>
      <c r="E133" s="281">
        <v>67860</v>
      </c>
      <c r="F133" s="281">
        <v>9613</v>
      </c>
      <c r="G133" s="281">
        <v>168544</v>
      </c>
      <c r="H133" s="281">
        <v>58061</v>
      </c>
      <c r="I133" s="281">
        <v>316042</v>
      </c>
      <c r="J133" s="281">
        <v>127</v>
      </c>
      <c r="K133" s="281">
        <v>412451</v>
      </c>
      <c r="L133" s="281">
        <v>54796</v>
      </c>
      <c r="M133" s="281">
        <v>21628</v>
      </c>
      <c r="N133" s="281">
        <v>12333</v>
      </c>
      <c r="O133" s="281">
        <v>2201</v>
      </c>
      <c r="P133" s="281">
        <v>2720</v>
      </c>
      <c r="Q133" s="281">
        <v>33847</v>
      </c>
      <c r="R133" s="282">
        <v>1221552</v>
      </c>
    </row>
    <row r="134" spans="2:18" ht="15.75" x14ac:dyDescent="0.2">
      <c r="B134" s="69">
        <v>43678</v>
      </c>
      <c r="C134" s="281">
        <v>48446</v>
      </c>
      <c r="D134" s="281">
        <v>12992</v>
      </c>
      <c r="E134" s="281">
        <v>67557</v>
      </c>
      <c r="F134" s="281">
        <v>9583</v>
      </c>
      <c r="G134" s="281">
        <v>167960</v>
      </c>
      <c r="H134" s="281">
        <v>57931</v>
      </c>
      <c r="I134" s="281">
        <v>318314</v>
      </c>
      <c r="J134" s="281">
        <v>131</v>
      </c>
      <c r="K134" s="281">
        <v>410883</v>
      </c>
      <c r="L134" s="281">
        <v>54394</v>
      </c>
      <c r="M134" s="281">
        <v>21674</v>
      </c>
      <c r="N134" s="281">
        <v>11967</v>
      </c>
      <c r="O134" s="281">
        <v>2127</v>
      </c>
      <c r="P134" s="281">
        <v>2531</v>
      </c>
      <c r="Q134" s="281">
        <v>34059</v>
      </c>
      <c r="R134" s="282">
        <v>1220549</v>
      </c>
    </row>
    <row r="135" spans="2:18" ht="15.75" x14ac:dyDescent="0.2">
      <c r="B135" s="69">
        <v>43709</v>
      </c>
      <c r="C135" s="281">
        <v>48386</v>
      </c>
      <c r="D135" s="281">
        <v>13012</v>
      </c>
      <c r="E135" s="281">
        <v>67382</v>
      </c>
      <c r="F135" s="281">
        <v>9644</v>
      </c>
      <c r="G135" s="281">
        <v>167359</v>
      </c>
      <c r="H135" s="281">
        <v>57640</v>
      </c>
      <c r="I135" s="281">
        <v>320213</v>
      </c>
      <c r="J135" s="281">
        <v>136</v>
      </c>
      <c r="K135" s="281">
        <v>409522</v>
      </c>
      <c r="L135" s="281">
        <v>54464</v>
      </c>
      <c r="M135" s="281">
        <v>21595</v>
      </c>
      <c r="N135" s="281">
        <v>11716</v>
      </c>
      <c r="O135" s="281">
        <v>2094</v>
      </c>
      <c r="P135" s="281">
        <v>2376</v>
      </c>
      <c r="Q135" s="281">
        <v>33890</v>
      </c>
      <c r="R135" s="282">
        <v>1219429</v>
      </c>
    </row>
    <row r="136" spans="2:18" ht="15.75" x14ac:dyDescent="0.2">
      <c r="B136" s="69">
        <v>43739</v>
      </c>
      <c r="C136" s="281">
        <v>48434</v>
      </c>
      <c r="D136" s="281">
        <v>12986</v>
      </c>
      <c r="E136" s="281">
        <v>67105</v>
      </c>
      <c r="F136" s="281">
        <v>9740</v>
      </c>
      <c r="G136" s="281">
        <v>165851</v>
      </c>
      <c r="H136" s="281">
        <v>58277</v>
      </c>
      <c r="I136" s="281">
        <v>319577</v>
      </c>
      <c r="J136" s="281">
        <v>146</v>
      </c>
      <c r="K136" s="281">
        <v>407413</v>
      </c>
      <c r="L136" s="281">
        <v>55221</v>
      </c>
      <c r="M136" s="281">
        <v>21599</v>
      </c>
      <c r="N136" s="281">
        <v>11490</v>
      </c>
      <c r="O136" s="281">
        <v>2075</v>
      </c>
      <c r="P136" s="281">
        <v>2386</v>
      </c>
      <c r="Q136" s="281">
        <v>33914</v>
      </c>
      <c r="R136" s="282">
        <v>1216214</v>
      </c>
    </row>
    <row r="137" spans="2:18" ht="15.75" x14ac:dyDescent="0.2">
      <c r="B137" s="69">
        <v>43770</v>
      </c>
      <c r="C137" s="281">
        <v>47574</v>
      </c>
      <c r="D137" s="281">
        <v>12898</v>
      </c>
      <c r="E137" s="281">
        <v>66382</v>
      </c>
      <c r="F137" s="281">
        <v>9841</v>
      </c>
      <c r="G137" s="281">
        <v>164578</v>
      </c>
      <c r="H137" s="281">
        <v>58658</v>
      </c>
      <c r="I137" s="281">
        <v>320755</v>
      </c>
      <c r="J137" s="281">
        <v>144</v>
      </c>
      <c r="K137" s="281">
        <v>405220</v>
      </c>
      <c r="L137" s="281">
        <v>56378</v>
      </c>
      <c r="M137" s="281">
        <v>21579</v>
      </c>
      <c r="N137" s="281">
        <v>11081</v>
      </c>
      <c r="O137" s="281">
        <v>2146</v>
      </c>
      <c r="P137" s="281">
        <v>2274</v>
      </c>
      <c r="Q137" s="281">
        <v>33566</v>
      </c>
      <c r="R137" s="282">
        <v>1213074</v>
      </c>
    </row>
    <row r="138" spans="2:18" ht="15.75" x14ac:dyDescent="0.2">
      <c r="B138" s="69">
        <v>43800</v>
      </c>
      <c r="C138" s="281">
        <v>47575</v>
      </c>
      <c r="D138" s="281">
        <v>12914</v>
      </c>
      <c r="E138" s="281">
        <v>66059</v>
      </c>
      <c r="F138" s="281">
        <v>10140</v>
      </c>
      <c r="G138" s="281">
        <v>161286</v>
      </c>
      <c r="H138" s="281">
        <v>59126</v>
      </c>
      <c r="I138" s="281">
        <v>319312</v>
      </c>
      <c r="J138" s="281">
        <v>136</v>
      </c>
      <c r="K138" s="281">
        <v>404097</v>
      </c>
      <c r="L138" s="281">
        <v>56938</v>
      </c>
      <c r="M138" s="281">
        <v>21585</v>
      </c>
      <c r="N138" s="281">
        <v>10832</v>
      </c>
      <c r="O138" s="281">
        <v>2129</v>
      </c>
      <c r="P138" s="281">
        <v>2219</v>
      </c>
      <c r="Q138" s="281">
        <v>33218</v>
      </c>
      <c r="R138" s="282">
        <v>1207566</v>
      </c>
    </row>
    <row r="139" spans="2:18" ht="15.75" x14ac:dyDescent="0.2">
      <c r="B139" s="69">
        <v>43831</v>
      </c>
      <c r="C139" s="281">
        <v>47095</v>
      </c>
      <c r="D139" s="281">
        <v>12981</v>
      </c>
      <c r="E139" s="281">
        <v>66551</v>
      </c>
      <c r="F139" s="281">
        <v>10244</v>
      </c>
      <c r="G139" s="281">
        <v>160061</v>
      </c>
      <c r="H139" s="281">
        <v>58152</v>
      </c>
      <c r="I139" s="281">
        <v>315372</v>
      </c>
      <c r="J139" s="281">
        <v>136</v>
      </c>
      <c r="K139" s="281">
        <v>400649</v>
      </c>
      <c r="L139" s="281">
        <v>57319</v>
      </c>
      <c r="M139" s="281">
        <v>21458</v>
      </c>
      <c r="N139" s="281">
        <v>10842</v>
      </c>
      <c r="O139" s="281">
        <v>2191</v>
      </c>
      <c r="P139" s="281">
        <v>2270</v>
      </c>
      <c r="Q139" s="281">
        <v>33011</v>
      </c>
      <c r="R139" s="282">
        <v>1198332</v>
      </c>
    </row>
    <row r="140" spans="2:18" ht="15.75" x14ac:dyDescent="0.2">
      <c r="B140" s="69">
        <v>43862</v>
      </c>
      <c r="C140" s="281">
        <v>46391</v>
      </c>
      <c r="D140" s="281">
        <v>13005</v>
      </c>
      <c r="E140" s="281">
        <v>66189</v>
      </c>
      <c r="F140" s="281">
        <v>10277</v>
      </c>
      <c r="G140" s="281">
        <v>159654</v>
      </c>
      <c r="H140" s="281">
        <v>57851</v>
      </c>
      <c r="I140" s="281">
        <v>315302</v>
      </c>
      <c r="J140" s="281">
        <v>131</v>
      </c>
      <c r="K140" s="281">
        <v>398833</v>
      </c>
      <c r="L140" s="281">
        <v>56886</v>
      </c>
      <c r="M140" s="281">
        <v>20978</v>
      </c>
      <c r="N140" s="281">
        <v>10763</v>
      </c>
      <c r="O140" s="281">
        <v>2187</v>
      </c>
      <c r="P140" s="281">
        <v>2249</v>
      </c>
      <c r="Q140" s="281">
        <v>32739</v>
      </c>
      <c r="R140" s="282">
        <v>1193435</v>
      </c>
    </row>
    <row r="141" spans="2:18" ht="15.75" x14ac:dyDescent="0.2">
      <c r="B141" s="69">
        <v>43891</v>
      </c>
      <c r="C141" s="281">
        <v>46567</v>
      </c>
      <c r="D141" s="281">
        <v>12976</v>
      </c>
      <c r="E141" s="281">
        <v>65220</v>
      </c>
      <c r="F141" s="281">
        <v>11546</v>
      </c>
      <c r="G141" s="281">
        <v>159152</v>
      </c>
      <c r="H141" s="281">
        <v>56350</v>
      </c>
      <c r="I141" s="281">
        <v>313931</v>
      </c>
      <c r="J141" s="281">
        <v>139</v>
      </c>
      <c r="K141" s="281">
        <v>398268</v>
      </c>
      <c r="L141" s="281">
        <v>56165</v>
      </c>
      <c r="M141" s="281">
        <v>20896</v>
      </c>
      <c r="N141" s="281">
        <v>11088</v>
      </c>
      <c r="O141" s="281">
        <v>2190</v>
      </c>
      <c r="P141" s="281">
        <v>2376</v>
      </c>
      <c r="Q141" s="281">
        <v>32749</v>
      </c>
      <c r="R141" s="282">
        <v>1189613</v>
      </c>
    </row>
    <row r="142" spans="2:18" ht="15.75" x14ac:dyDescent="0.2">
      <c r="B142" s="69">
        <v>43922</v>
      </c>
      <c r="C142" s="281">
        <v>46928</v>
      </c>
      <c r="D142" s="281">
        <v>13042</v>
      </c>
      <c r="E142" s="281">
        <v>65016</v>
      </c>
      <c r="F142" s="281">
        <v>13004</v>
      </c>
      <c r="G142" s="281">
        <v>164601</v>
      </c>
      <c r="H142" s="281">
        <v>58902</v>
      </c>
      <c r="I142" s="281">
        <v>327329</v>
      </c>
      <c r="J142" s="281">
        <v>136</v>
      </c>
      <c r="K142" s="281">
        <v>406330</v>
      </c>
      <c r="L142" s="281">
        <v>53847</v>
      </c>
      <c r="M142" s="281">
        <v>20928</v>
      </c>
      <c r="N142" s="281">
        <v>11807</v>
      </c>
      <c r="O142" s="281">
        <v>2112</v>
      </c>
      <c r="P142" s="281">
        <v>2374</v>
      </c>
      <c r="Q142" s="281">
        <v>33080</v>
      </c>
      <c r="R142" s="282">
        <v>1219436</v>
      </c>
    </row>
    <row r="143" spans="2:18" ht="15.75" x14ac:dyDescent="0.2">
      <c r="B143" s="69">
        <v>43952</v>
      </c>
      <c r="C143" s="281">
        <v>47372</v>
      </c>
      <c r="D143" s="281">
        <v>13205</v>
      </c>
      <c r="E143" s="281">
        <v>66253</v>
      </c>
      <c r="F143" s="281">
        <v>12220</v>
      </c>
      <c r="G143" s="281">
        <v>167303</v>
      </c>
      <c r="H143" s="281">
        <v>63964</v>
      </c>
      <c r="I143" s="281">
        <v>340281</v>
      </c>
      <c r="J143" s="281">
        <v>141</v>
      </c>
      <c r="K143" s="281">
        <v>415595</v>
      </c>
      <c r="L143" s="281">
        <v>56473</v>
      </c>
      <c r="M143" s="281">
        <v>20955</v>
      </c>
      <c r="N143" s="281">
        <v>12221</v>
      </c>
      <c r="O143" s="281">
        <v>2417</v>
      </c>
      <c r="P143" s="281">
        <v>2495</v>
      </c>
      <c r="Q143" s="281">
        <v>33409</v>
      </c>
      <c r="R143" s="282">
        <v>1254304</v>
      </c>
    </row>
    <row r="144" spans="2:18" ht="15.75" x14ac:dyDescent="0.2">
      <c r="B144" s="69">
        <v>43983</v>
      </c>
      <c r="C144" s="281">
        <v>47528</v>
      </c>
      <c r="D144" s="281">
        <v>13325</v>
      </c>
      <c r="E144" s="281">
        <v>66783</v>
      </c>
      <c r="F144" s="281">
        <v>12252</v>
      </c>
      <c r="G144" s="281">
        <v>167257</v>
      </c>
      <c r="H144" s="281">
        <v>69076</v>
      </c>
      <c r="I144" s="281">
        <v>348982</v>
      </c>
      <c r="J144" s="281">
        <v>144</v>
      </c>
      <c r="K144" s="281">
        <v>421306</v>
      </c>
      <c r="L144" s="281">
        <v>58208</v>
      </c>
      <c r="M144" s="281">
        <v>20960</v>
      </c>
      <c r="N144" s="281">
        <v>12424</v>
      </c>
      <c r="O144" s="281">
        <v>2639</v>
      </c>
      <c r="P144" s="281">
        <v>2732</v>
      </c>
      <c r="Q144" s="281">
        <v>33815</v>
      </c>
      <c r="R144" s="282">
        <v>1277431</v>
      </c>
    </row>
    <row r="145" spans="2:18" ht="15.75" x14ac:dyDescent="0.2">
      <c r="B145" s="73" t="s">
        <v>258</v>
      </c>
      <c r="C145" s="283">
        <v>48248</v>
      </c>
      <c r="D145" s="283">
        <v>13541</v>
      </c>
      <c r="E145" s="283">
        <v>66112</v>
      </c>
      <c r="F145" s="283">
        <v>14347</v>
      </c>
      <c r="G145" s="283">
        <v>173150</v>
      </c>
      <c r="H145" s="283">
        <v>88429</v>
      </c>
      <c r="I145" s="283">
        <v>402847</v>
      </c>
      <c r="J145" s="283">
        <v>139</v>
      </c>
      <c r="K145" s="283">
        <v>450956</v>
      </c>
      <c r="L145" s="283">
        <v>66833</v>
      </c>
      <c r="M145" s="283">
        <v>20818</v>
      </c>
      <c r="N145" s="283">
        <v>13609</v>
      </c>
      <c r="O145" s="283">
        <v>3609</v>
      </c>
      <c r="P145" s="283">
        <v>7016</v>
      </c>
      <c r="Q145" s="283">
        <v>35302</v>
      </c>
      <c r="R145" s="352">
        <v>1404956</v>
      </c>
    </row>
    <row r="146" spans="2:18" ht="15.75" x14ac:dyDescent="0.2">
      <c r="B146" s="69">
        <v>44013</v>
      </c>
      <c r="C146" s="281">
        <v>47686</v>
      </c>
      <c r="D146" s="281">
        <v>13413</v>
      </c>
      <c r="E146" s="281">
        <v>66981</v>
      </c>
      <c r="F146" s="281">
        <v>12259</v>
      </c>
      <c r="G146" s="281">
        <v>166034</v>
      </c>
      <c r="H146" s="281">
        <v>74285</v>
      </c>
      <c r="I146" s="281">
        <v>357091</v>
      </c>
      <c r="J146" s="281">
        <v>141</v>
      </c>
      <c r="K146" s="281">
        <v>424878</v>
      </c>
      <c r="L146" s="281">
        <v>60922</v>
      </c>
      <c r="M146" s="281">
        <v>20897</v>
      </c>
      <c r="N146" s="281">
        <v>12667</v>
      </c>
      <c r="O146" s="281">
        <v>2908</v>
      </c>
      <c r="P146" s="281">
        <v>2949</v>
      </c>
      <c r="Q146" s="281">
        <v>34313</v>
      </c>
      <c r="R146" s="282">
        <v>1297424</v>
      </c>
    </row>
    <row r="147" spans="2:18" ht="15.75" x14ac:dyDescent="0.2">
      <c r="B147" s="69">
        <v>44044</v>
      </c>
      <c r="C147" s="281">
        <v>47952</v>
      </c>
      <c r="D147" s="281">
        <v>13310</v>
      </c>
      <c r="E147" s="281">
        <v>65586</v>
      </c>
      <c r="F147" s="281">
        <v>14063</v>
      </c>
      <c r="G147" s="281">
        <v>167283</v>
      </c>
      <c r="H147" s="281">
        <v>77629</v>
      </c>
      <c r="I147" s="281">
        <v>366450</v>
      </c>
      <c r="J147" s="281">
        <v>144</v>
      </c>
      <c r="K147" s="281">
        <v>430134</v>
      </c>
      <c r="L147" s="281">
        <v>63267</v>
      </c>
      <c r="M147" s="281">
        <v>20900</v>
      </c>
      <c r="N147" s="281">
        <v>12830</v>
      </c>
      <c r="O147" s="281">
        <v>3139</v>
      </c>
      <c r="P147" s="281">
        <v>3203</v>
      </c>
      <c r="Q147" s="281">
        <v>34486</v>
      </c>
      <c r="R147" s="282">
        <v>1320376</v>
      </c>
    </row>
    <row r="148" spans="2:18" ht="15.75" x14ac:dyDescent="0.2">
      <c r="B148" s="69">
        <v>44075</v>
      </c>
      <c r="C148" s="281">
        <v>48151</v>
      </c>
      <c r="D148" s="281">
        <v>13376</v>
      </c>
      <c r="E148" s="281">
        <v>65621</v>
      </c>
      <c r="F148" s="281">
        <v>14398</v>
      </c>
      <c r="G148" s="281">
        <v>169873</v>
      </c>
      <c r="H148" s="281">
        <v>79159</v>
      </c>
      <c r="I148" s="281">
        <v>373840</v>
      </c>
      <c r="J148" s="281">
        <v>141</v>
      </c>
      <c r="K148" s="281">
        <v>435629</v>
      </c>
      <c r="L148" s="281">
        <v>64954</v>
      </c>
      <c r="M148" s="281">
        <v>20887</v>
      </c>
      <c r="N148" s="281">
        <v>12852</v>
      </c>
      <c r="O148" s="281">
        <v>3302</v>
      </c>
      <c r="P148" s="281">
        <v>3861</v>
      </c>
      <c r="Q148" s="281">
        <v>34759</v>
      </c>
      <c r="R148" s="282">
        <v>1340803</v>
      </c>
    </row>
    <row r="149" spans="2:18" ht="15.75" x14ac:dyDescent="0.2">
      <c r="B149" s="69">
        <v>44105</v>
      </c>
      <c r="C149" s="281">
        <v>48496</v>
      </c>
      <c r="D149" s="281">
        <v>13433</v>
      </c>
      <c r="E149" s="281">
        <v>65730</v>
      </c>
      <c r="F149" s="281">
        <v>14484</v>
      </c>
      <c r="G149" s="281">
        <v>170593</v>
      </c>
      <c r="H149" s="281">
        <v>83760</v>
      </c>
      <c r="I149" s="281">
        <v>382671</v>
      </c>
      <c r="J149" s="281">
        <v>141</v>
      </c>
      <c r="K149" s="281">
        <v>440714</v>
      </c>
      <c r="L149" s="281">
        <v>67223</v>
      </c>
      <c r="M149" s="281">
        <v>20947</v>
      </c>
      <c r="N149" s="281">
        <v>13123</v>
      </c>
      <c r="O149" s="281">
        <v>3546</v>
      </c>
      <c r="P149" s="281">
        <v>5442</v>
      </c>
      <c r="Q149" s="281">
        <v>34951</v>
      </c>
      <c r="R149" s="282">
        <v>1365254</v>
      </c>
    </row>
    <row r="150" spans="2:18" ht="15.75" x14ac:dyDescent="0.2">
      <c r="B150" s="69">
        <v>44136</v>
      </c>
      <c r="C150" s="281">
        <v>48621</v>
      </c>
      <c r="D150" s="281">
        <v>13481</v>
      </c>
      <c r="E150" s="281">
        <v>65897</v>
      </c>
      <c r="F150" s="281">
        <v>14355</v>
      </c>
      <c r="G150" s="281">
        <v>171651</v>
      </c>
      <c r="H150" s="281">
        <v>86094</v>
      </c>
      <c r="I150" s="281">
        <v>391656</v>
      </c>
      <c r="J150" s="281">
        <v>140</v>
      </c>
      <c r="K150" s="281">
        <v>445544</v>
      </c>
      <c r="L150" s="281">
        <v>67632</v>
      </c>
      <c r="M150" s="281">
        <v>20960</v>
      </c>
      <c r="N150" s="281">
        <v>13290</v>
      </c>
      <c r="O150" s="281">
        <v>3679</v>
      </c>
      <c r="P150" s="281">
        <v>6029</v>
      </c>
      <c r="Q150" s="281">
        <v>35190</v>
      </c>
      <c r="R150" s="282">
        <v>1384219</v>
      </c>
    </row>
    <row r="151" spans="2:18" ht="15.75" x14ac:dyDescent="0.2">
      <c r="B151" s="69">
        <v>44166</v>
      </c>
      <c r="C151" s="281">
        <v>48614</v>
      </c>
      <c r="D151" s="281">
        <v>13584</v>
      </c>
      <c r="E151" s="281">
        <v>66012</v>
      </c>
      <c r="F151" s="281">
        <v>14535</v>
      </c>
      <c r="G151" s="281">
        <v>172340</v>
      </c>
      <c r="H151" s="281">
        <v>89059</v>
      </c>
      <c r="I151" s="281">
        <v>401547</v>
      </c>
      <c r="J151" s="281">
        <v>143</v>
      </c>
      <c r="K151" s="281">
        <v>450341</v>
      </c>
      <c r="L151" s="281">
        <v>67793</v>
      </c>
      <c r="M151" s="281">
        <v>20930</v>
      </c>
      <c r="N151" s="281">
        <v>13445</v>
      </c>
      <c r="O151" s="281">
        <v>3749</v>
      </c>
      <c r="P151" s="281">
        <v>6610</v>
      </c>
      <c r="Q151" s="281">
        <v>35518</v>
      </c>
      <c r="R151" s="282">
        <v>1404220</v>
      </c>
    </row>
    <row r="152" spans="2:18" ht="15.75" x14ac:dyDescent="0.2">
      <c r="B152" s="69">
        <v>44197</v>
      </c>
      <c r="C152" s="281">
        <v>48277</v>
      </c>
      <c r="D152" s="281">
        <v>13587</v>
      </c>
      <c r="E152" s="281">
        <v>66323</v>
      </c>
      <c r="F152" s="281">
        <v>14508</v>
      </c>
      <c r="G152" s="281">
        <v>174619</v>
      </c>
      <c r="H152" s="281">
        <v>90560</v>
      </c>
      <c r="I152" s="281">
        <v>411226</v>
      </c>
      <c r="J152" s="281">
        <v>140</v>
      </c>
      <c r="K152" s="281">
        <v>454650</v>
      </c>
      <c r="L152" s="281">
        <v>68914</v>
      </c>
      <c r="M152" s="281">
        <v>20876</v>
      </c>
      <c r="N152" s="281">
        <v>13740</v>
      </c>
      <c r="O152" s="281">
        <v>3912</v>
      </c>
      <c r="P152" s="281">
        <v>7272</v>
      </c>
      <c r="Q152" s="281">
        <v>35647</v>
      </c>
      <c r="R152" s="282">
        <v>1424251</v>
      </c>
    </row>
    <row r="153" spans="2:18" ht="15.75" x14ac:dyDescent="0.2">
      <c r="B153" s="69">
        <v>44228</v>
      </c>
      <c r="C153" s="281">
        <v>48044</v>
      </c>
      <c r="D153" s="281">
        <v>13619</v>
      </c>
      <c r="E153" s="281">
        <v>66306</v>
      </c>
      <c r="F153" s="281">
        <v>14489</v>
      </c>
      <c r="G153" s="281">
        <v>177036</v>
      </c>
      <c r="H153" s="281">
        <v>91158</v>
      </c>
      <c r="I153" s="281">
        <v>418052</v>
      </c>
      <c r="J153" s="281">
        <v>138</v>
      </c>
      <c r="K153" s="281">
        <v>460428</v>
      </c>
      <c r="L153" s="281">
        <v>66987</v>
      </c>
      <c r="M153" s="281">
        <v>20907</v>
      </c>
      <c r="N153" s="281">
        <v>13950</v>
      </c>
      <c r="O153" s="281">
        <v>3713</v>
      </c>
      <c r="P153" s="281">
        <v>8559</v>
      </c>
      <c r="Q153" s="281">
        <v>35620</v>
      </c>
      <c r="R153" s="282">
        <v>1439006</v>
      </c>
    </row>
    <row r="154" spans="2:18" ht="15.75" x14ac:dyDescent="0.2">
      <c r="B154" s="69">
        <v>44256</v>
      </c>
      <c r="C154" s="281">
        <v>48051</v>
      </c>
      <c r="D154" s="281">
        <v>13632</v>
      </c>
      <c r="E154" s="281">
        <v>66310</v>
      </c>
      <c r="F154" s="281">
        <v>14608</v>
      </c>
      <c r="G154" s="281">
        <v>177776</v>
      </c>
      <c r="H154" s="281">
        <v>92781</v>
      </c>
      <c r="I154" s="281">
        <v>424627</v>
      </c>
      <c r="J154" s="281">
        <v>137</v>
      </c>
      <c r="K154" s="281">
        <v>464277</v>
      </c>
      <c r="L154" s="281">
        <v>66932</v>
      </c>
      <c r="M154" s="281">
        <v>20881</v>
      </c>
      <c r="N154" s="281">
        <v>14463</v>
      </c>
      <c r="O154" s="281">
        <v>3675</v>
      </c>
      <c r="P154" s="281">
        <v>9169</v>
      </c>
      <c r="Q154" s="281">
        <v>35716</v>
      </c>
      <c r="R154" s="282">
        <v>1453035</v>
      </c>
    </row>
    <row r="155" spans="2:18" ht="15.75" x14ac:dyDescent="0.2">
      <c r="B155" s="69">
        <v>44287</v>
      </c>
      <c r="C155" s="281">
        <v>48192</v>
      </c>
      <c r="D155" s="281">
        <v>13653</v>
      </c>
      <c r="E155" s="281">
        <v>66355</v>
      </c>
      <c r="F155" s="281">
        <v>14695</v>
      </c>
      <c r="G155" s="281">
        <v>177431</v>
      </c>
      <c r="H155" s="281">
        <v>95604</v>
      </c>
      <c r="I155" s="281">
        <v>430160</v>
      </c>
      <c r="J155" s="281">
        <v>132</v>
      </c>
      <c r="K155" s="281">
        <v>466374</v>
      </c>
      <c r="L155" s="281">
        <v>68197</v>
      </c>
      <c r="M155" s="281">
        <v>20539</v>
      </c>
      <c r="N155" s="281">
        <v>14510</v>
      </c>
      <c r="O155" s="281">
        <v>3849</v>
      </c>
      <c r="P155" s="281">
        <v>9808</v>
      </c>
      <c r="Q155" s="281">
        <v>35764</v>
      </c>
      <c r="R155" s="282">
        <v>1465263</v>
      </c>
    </row>
    <row r="156" spans="2:18" ht="15.75" x14ac:dyDescent="0.2">
      <c r="B156" s="69">
        <v>44317</v>
      </c>
      <c r="C156" s="281">
        <v>48348</v>
      </c>
      <c r="D156" s="281">
        <v>13723</v>
      </c>
      <c r="E156" s="281">
        <v>66356</v>
      </c>
      <c r="F156" s="281">
        <v>14767</v>
      </c>
      <c r="G156" s="281">
        <v>177618</v>
      </c>
      <c r="H156" s="281">
        <v>97968</v>
      </c>
      <c r="I156" s="281">
        <v>435288</v>
      </c>
      <c r="J156" s="281">
        <v>135</v>
      </c>
      <c r="K156" s="281">
        <v>468211</v>
      </c>
      <c r="L156" s="281">
        <v>69448</v>
      </c>
      <c r="M156" s="281">
        <v>20571</v>
      </c>
      <c r="N156" s="281">
        <v>14597</v>
      </c>
      <c r="O156" s="281">
        <v>3960</v>
      </c>
      <c r="P156" s="281">
        <v>10396</v>
      </c>
      <c r="Q156" s="281">
        <v>35833</v>
      </c>
      <c r="R156" s="282">
        <v>1477219</v>
      </c>
    </row>
    <row r="157" spans="2:18" ht="15.75" x14ac:dyDescent="0.2">
      <c r="B157" s="69">
        <v>44348</v>
      </c>
      <c r="C157" s="281">
        <v>48544</v>
      </c>
      <c r="D157" s="281">
        <v>13678</v>
      </c>
      <c r="E157" s="281">
        <v>65863</v>
      </c>
      <c r="F157" s="281">
        <v>15005</v>
      </c>
      <c r="G157" s="281">
        <v>175547</v>
      </c>
      <c r="H157" s="281">
        <v>103093</v>
      </c>
      <c r="I157" s="281">
        <v>441550</v>
      </c>
      <c r="J157" s="281">
        <v>134</v>
      </c>
      <c r="K157" s="281">
        <v>470288</v>
      </c>
      <c r="L157" s="281">
        <v>69730</v>
      </c>
      <c r="M157" s="281">
        <v>20521</v>
      </c>
      <c r="N157" s="281">
        <v>13837</v>
      </c>
      <c r="O157" s="281">
        <v>3872</v>
      </c>
      <c r="P157" s="281">
        <v>10898</v>
      </c>
      <c r="Q157" s="281">
        <v>35828</v>
      </c>
      <c r="R157" s="282">
        <v>1488388</v>
      </c>
    </row>
    <row r="158" spans="2:18" ht="15.75" x14ac:dyDescent="0.2">
      <c r="B158" s="73" t="s">
        <v>259</v>
      </c>
      <c r="C158" s="283">
        <v>48248</v>
      </c>
      <c r="D158" s="283">
        <v>13541</v>
      </c>
      <c r="E158" s="283">
        <v>66112</v>
      </c>
      <c r="F158" s="283">
        <v>14347</v>
      </c>
      <c r="G158" s="283">
        <v>173150</v>
      </c>
      <c r="H158" s="283">
        <v>88429</v>
      </c>
      <c r="I158" s="283">
        <v>402847</v>
      </c>
      <c r="J158" s="283">
        <v>139</v>
      </c>
      <c r="K158" s="283">
        <v>450956</v>
      </c>
      <c r="L158" s="283">
        <v>66833</v>
      </c>
      <c r="M158" s="283">
        <v>20818</v>
      </c>
      <c r="N158" s="283">
        <v>13609</v>
      </c>
      <c r="O158" s="283">
        <v>3609</v>
      </c>
      <c r="P158" s="283">
        <v>7016</v>
      </c>
      <c r="Q158" s="283">
        <v>35302</v>
      </c>
      <c r="R158" s="352">
        <v>1404956</v>
      </c>
    </row>
    <row r="159" spans="2:18" ht="15.75" x14ac:dyDescent="0.2">
      <c r="B159" s="69">
        <v>44378</v>
      </c>
      <c r="C159" s="281">
        <v>48766</v>
      </c>
      <c r="D159" s="281">
        <v>13644</v>
      </c>
      <c r="E159" s="281">
        <v>65628</v>
      </c>
      <c r="F159" s="281">
        <v>15118</v>
      </c>
      <c r="G159" s="281">
        <v>174196</v>
      </c>
      <c r="H159" s="281">
        <v>106316</v>
      </c>
      <c r="I159" s="281">
        <v>447229</v>
      </c>
      <c r="J159" s="281">
        <v>137</v>
      </c>
      <c r="K159" s="281">
        <v>472462</v>
      </c>
      <c r="L159" s="281">
        <v>70350</v>
      </c>
      <c r="M159" s="281">
        <v>20454</v>
      </c>
      <c r="N159" s="281">
        <v>13796</v>
      </c>
      <c r="O159" s="281">
        <v>3892</v>
      </c>
      <c r="P159" s="281">
        <v>11408</v>
      </c>
      <c r="Q159" s="281">
        <v>35907</v>
      </c>
      <c r="R159" s="282">
        <v>1499303</v>
      </c>
    </row>
    <row r="160" spans="2:18" ht="15.75" x14ac:dyDescent="0.2">
      <c r="B160" s="69">
        <v>44409</v>
      </c>
      <c r="C160" s="281">
        <v>49042</v>
      </c>
      <c r="D160" s="281">
        <v>13751</v>
      </c>
      <c r="E160" s="281">
        <v>66130</v>
      </c>
      <c r="F160" s="281">
        <v>15130</v>
      </c>
      <c r="G160" s="281">
        <v>178824</v>
      </c>
      <c r="H160" s="281">
        <v>103699</v>
      </c>
      <c r="I160" s="281">
        <v>452598</v>
      </c>
      <c r="J160" s="281">
        <v>129</v>
      </c>
      <c r="K160" s="281">
        <v>474867</v>
      </c>
      <c r="L160" s="281">
        <v>71253</v>
      </c>
      <c r="M160" s="281">
        <v>20454</v>
      </c>
      <c r="N160" s="281">
        <v>14359</v>
      </c>
      <c r="O160" s="281">
        <v>4034</v>
      </c>
      <c r="P160" s="281">
        <v>12066</v>
      </c>
      <c r="Q160" s="281">
        <v>35923</v>
      </c>
      <c r="R160" s="282">
        <v>1512259</v>
      </c>
    </row>
    <row r="161" spans="2:18" ht="15.75" x14ac:dyDescent="0.2">
      <c r="B161" s="69">
        <v>44440</v>
      </c>
      <c r="C161" s="281">
        <v>49147</v>
      </c>
      <c r="D161" s="281">
        <v>13789</v>
      </c>
      <c r="E161" s="281">
        <v>66089</v>
      </c>
      <c r="F161" s="281">
        <v>15287</v>
      </c>
      <c r="G161" s="281">
        <v>182180</v>
      </c>
      <c r="H161" s="281">
        <v>102328</v>
      </c>
      <c r="I161" s="281">
        <v>458331</v>
      </c>
      <c r="J161" s="281">
        <v>130</v>
      </c>
      <c r="K161" s="281">
        <v>477255</v>
      </c>
      <c r="L161" s="281">
        <v>71308</v>
      </c>
      <c r="M161" s="281">
        <v>20410</v>
      </c>
      <c r="N161" s="281">
        <v>14162</v>
      </c>
      <c r="O161" s="281">
        <v>4116</v>
      </c>
      <c r="P161" s="281">
        <v>12684</v>
      </c>
      <c r="Q161" s="281">
        <v>35977</v>
      </c>
      <c r="R161" s="282">
        <v>1523193</v>
      </c>
    </row>
    <row r="162" spans="2:18" ht="15.75" x14ac:dyDescent="0.2">
      <c r="B162" s="69">
        <v>44470</v>
      </c>
      <c r="C162" s="281">
        <v>49289</v>
      </c>
      <c r="D162" s="281">
        <v>13815</v>
      </c>
      <c r="E162" s="281">
        <v>66149</v>
      </c>
      <c r="F162" s="281">
        <v>15246</v>
      </c>
      <c r="G162" s="281">
        <v>185923</v>
      </c>
      <c r="H162" s="281">
        <v>100444</v>
      </c>
      <c r="I162" s="281">
        <v>464026</v>
      </c>
      <c r="J162" s="281">
        <v>131</v>
      </c>
      <c r="K162" s="281">
        <v>479742</v>
      </c>
      <c r="L162" s="281">
        <v>71297</v>
      </c>
      <c r="M162" s="281">
        <v>20334</v>
      </c>
      <c r="N162" s="281">
        <v>14198</v>
      </c>
      <c r="O162" s="281">
        <v>4132</v>
      </c>
      <c r="P162" s="281">
        <v>13275</v>
      </c>
      <c r="Q162" s="281">
        <v>36040</v>
      </c>
      <c r="R162" s="282">
        <v>1534041</v>
      </c>
    </row>
    <row r="163" spans="2:18" ht="15.75" x14ac:dyDescent="0.2">
      <c r="B163" s="69">
        <v>44501</v>
      </c>
      <c r="C163" s="281">
        <v>49294</v>
      </c>
      <c r="D163" s="281">
        <v>13764</v>
      </c>
      <c r="E163" s="281">
        <v>66073</v>
      </c>
      <c r="F163" s="281">
        <v>15251</v>
      </c>
      <c r="G163" s="281">
        <v>187956</v>
      </c>
      <c r="H163" s="281">
        <v>100424</v>
      </c>
      <c r="I163" s="281">
        <v>470063</v>
      </c>
      <c r="J163" s="281">
        <v>130</v>
      </c>
      <c r="K163" s="281">
        <v>481260</v>
      </c>
      <c r="L163" s="281">
        <v>72080</v>
      </c>
      <c r="M163" s="281">
        <v>20482</v>
      </c>
      <c r="N163" s="281">
        <v>14000</v>
      </c>
      <c r="O163" s="281">
        <v>4196</v>
      </c>
      <c r="P163" s="281">
        <v>13857</v>
      </c>
      <c r="Q163" s="281">
        <v>36091</v>
      </c>
      <c r="R163" s="282">
        <v>1544921</v>
      </c>
    </row>
    <row r="164" spans="2:18" ht="15.75" x14ac:dyDescent="0.2">
      <c r="B164" s="69">
        <v>44531</v>
      </c>
      <c r="C164" s="281">
        <v>49216</v>
      </c>
      <c r="D164" s="281">
        <v>13781</v>
      </c>
      <c r="E164" s="281">
        <v>66020</v>
      </c>
      <c r="F164" s="281">
        <v>15438</v>
      </c>
      <c r="G164" s="281">
        <v>189731</v>
      </c>
      <c r="H164" s="281">
        <v>100481</v>
      </c>
      <c r="I164" s="281">
        <v>476168</v>
      </c>
      <c r="J164" s="281">
        <v>131</v>
      </c>
      <c r="K164" s="281">
        <v>482833</v>
      </c>
      <c r="L164" s="281">
        <v>72737</v>
      </c>
      <c r="M164" s="281">
        <v>20426</v>
      </c>
      <c r="N164" s="281">
        <v>13837</v>
      </c>
      <c r="O164" s="281">
        <v>4338</v>
      </c>
      <c r="P164" s="281">
        <v>14389</v>
      </c>
      <c r="Q164" s="281">
        <v>36026</v>
      </c>
      <c r="R164" s="282">
        <v>1555552</v>
      </c>
    </row>
    <row r="165" spans="2:18" ht="15.75" x14ac:dyDescent="0.2">
      <c r="B165" s="69">
        <v>44562</v>
      </c>
      <c r="C165" s="281">
        <v>49289</v>
      </c>
      <c r="D165" s="281">
        <v>13791</v>
      </c>
      <c r="E165" s="281">
        <v>66142</v>
      </c>
      <c r="F165" s="281">
        <v>15457</v>
      </c>
      <c r="G165" s="281">
        <v>191818</v>
      </c>
      <c r="H165" s="281">
        <v>101585</v>
      </c>
      <c r="I165" s="281">
        <v>483186</v>
      </c>
      <c r="J165" s="281">
        <v>128</v>
      </c>
      <c r="K165" s="281">
        <v>485412</v>
      </c>
      <c r="L165" s="281">
        <v>73639</v>
      </c>
      <c r="M165" s="281">
        <v>20325</v>
      </c>
      <c r="N165" s="281">
        <v>14061</v>
      </c>
      <c r="O165" s="281">
        <v>4429</v>
      </c>
      <c r="P165" s="281">
        <v>15061</v>
      </c>
      <c r="Q165" s="281">
        <v>36019</v>
      </c>
      <c r="R165" s="282">
        <v>1570342</v>
      </c>
    </row>
    <row r="166" spans="2:18" ht="15.75" x14ac:dyDescent="0.2">
      <c r="B166" s="69">
        <v>44593</v>
      </c>
      <c r="C166" s="281">
        <v>49287</v>
      </c>
      <c r="D166" s="281">
        <v>13833</v>
      </c>
      <c r="E166" s="281">
        <v>66133</v>
      </c>
      <c r="F166" s="281">
        <v>15462</v>
      </c>
      <c r="G166" s="281">
        <v>193934</v>
      </c>
      <c r="H166" s="281">
        <v>101494</v>
      </c>
      <c r="I166" s="281">
        <v>487764</v>
      </c>
      <c r="J166" s="281">
        <v>130</v>
      </c>
      <c r="K166" s="281">
        <v>487327</v>
      </c>
      <c r="L166" s="281">
        <v>73696</v>
      </c>
      <c r="M166" s="281">
        <v>20266</v>
      </c>
      <c r="N166" s="281">
        <v>14159</v>
      </c>
      <c r="O166" s="281">
        <v>4522</v>
      </c>
      <c r="P166" s="281">
        <v>15743</v>
      </c>
      <c r="Q166" s="281">
        <v>36108</v>
      </c>
      <c r="R166" s="282">
        <v>1579858</v>
      </c>
    </row>
    <row r="167" spans="2:18" ht="15.75" x14ac:dyDescent="0.2">
      <c r="B167" s="69">
        <v>44621</v>
      </c>
      <c r="C167" s="281">
        <v>49256</v>
      </c>
      <c r="D167" s="281">
        <v>13807</v>
      </c>
      <c r="E167" s="281">
        <v>66065</v>
      </c>
      <c r="F167" s="281">
        <v>15706</v>
      </c>
      <c r="G167" s="281">
        <v>195867</v>
      </c>
      <c r="H167" s="281">
        <v>101532</v>
      </c>
      <c r="I167" s="281">
        <v>492637</v>
      </c>
      <c r="J167" s="281">
        <v>128</v>
      </c>
      <c r="K167" s="281">
        <v>489528</v>
      </c>
      <c r="L167" s="281">
        <v>74226</v>
      </c>
      <c r="M167" s="281">
        <v>20268</v>
      </c>
      <c r="N167" s="281">
        <v>14425</v>
      </c>
      <c r="O167" s="281">
        <v>4677</v>
      </c>
      <c r="P167" s="281">
        <v>16537</v>
      </c>
      <c r="Q167" s="281">
        <v>35989</v>
      </c>
      <c r="R167" s="282">
        <v>1590648</v>
      </c>
    </row>
    <row r="168" spans="2:18" ht="15.75" x14ac:dyDescent="0.2">
      <c r="B168" s="69">
        <v>44652</v>
      </c>
      <c r="C168" s="281"/>
      <c r="D168" s="281"/>
      <c r="E168" s="281"/>
      <c r="F168" s="281"/>
      <c r="G168" s="281"/>
      <c r="H168" s="281"/>
      <c r="I168" s="281"/>
      <c r="J168" s="281"/>
      <c r="K168" s="281"/>
      <c r="L168" s="281"/>
      <c r="M168" s="281"/>
      <c r="N168" s="281"/>
      <c r="O168" s="281"/>
      <c r="P168" s="281"/>
      <c r="Q168" s="281"/>
      <c r="R168" s="282"/>
    </row>
    <row r="169" spans="2:18" ht="15.75" x14ac:dyDescent="0.2">
      <c r="B169" s="69">
        <v>44682</v>
      </c>
      <c r="C169" s="281"/>
      <c r="D169" s="281"/>
      <c r="E169" s="281"/>
      <c r="F169" s="281"/>
      <c r="G169" s="281"/>
      <c r="H169" s="281"/>
      <c r="I169" s="281"/>
      <c r="J169" s="281"/>
      <c r="K169" s="281"/>
      <c r="L169" s="281"/>
      <c r="M169" s="281"/>
      <c r="N169" s="281"/>
      <c r="O169" s="281"/>
      <c r="P169" s="281"/>
      <c r="Q169" s="281"/>
      <c r="R169" s="282"/>
    </row>
    <row r="170" spans="2:18" ht="15.75" x14ac:dyDescent="0.2">
      <c r="B170" s="69">
        <v>44713</v>
      </c>
      <c r="C170" s="281"/>
      <c r="D170" s="281"/>
      <c r="E170" s="281"/>
      <c r="F170" s="281"/>
      <c r="G170" s="281"/>
      <c r="H170" s="281"/>
      <c r="I170" s="281"/>
      <c r="J170" s="281"/>
      <c r="K170" s="281"/>
      <c r="L170" s="281"/>
      <c r="M170" s="281"/>
      <c r="N170" s="281"/>
      <c r="O170" s="281"/>
      <c r="P170" s="281"/>
      <c r="Q170" s="281"/>
      <c r="R170" s="282"/>
    </row>
    <row r="171" spans="2:18" ht="15.75" customHeight="1" x14ac:dyDescent="0.25">
      <c r="B171" s="77" t="s">
        <v>260</v>
      </c>
      <c r="C171" s="285">
        <v>49176</v>
      </c>
      <c r="D171" s="285">
        <v>13775</v>
      </c>
      <c r="E171" s="285">
        <v>66048</v>
      </c>
      <c r="F171" s="285">
        <v>15344</v>
      </c>
      <c r="G171" s="285">
        <v>186714</v>
      </c>
      <c r="H171" s="285">
        <v>102034</v>
      </c>
      <c r="I171" s="285">
        <v>470222</v>
      </c>
      <c r="J171" s="285">
        <v>130</v>
      </c>
      <c r="K171" s="285">
        <v>481187</v>
      </c>
      <c r="L171" s="285">
        <v>72287</v>
      </c>
      <c r="M171" s="285">
        <v>20380</v>
      </c>
      <c r="N171" s="285">
        <v>14111</v>
      </c>
      <c r="O171" s="285">
        <v>4260</v>
      </c>
      <c r="P171" s="285">
        <v>13891</v>
      </c>
      <c r="Q171" s="285">
        <v>36009</v>
      </c>
      <c r="R171" s="286">
        <v>1545568</v>
      </c>
    </row>
    <row r="172" spans="2:18" ht="15.75" customHeight="1" x14ac:dyDescent="0.25">
      <c r="B172" s="77" t="s">
        <v>261</v>
      </c>
      <c r="C172" s="285">
        <v>48706</v>
      </c>
      <c r="D172" s="285">
        <v>13809</v>
      </c>
      <c r="E172" s="285">
        <v>66089</v>
      </c>
      <c r="F172" s="285">
        <v>15116</v>
      </c>
      <c r="G172" s="285">
        <v>177899</v>
      </c>
      <c r="H172" s="285">
        <v>110811</v>
      </c>
      <c r="I172" s="285">
        <v>464992</v>
      </c>
      <c r="J172" s="285">
        <v>125</v>
      </c>
      <c r="K172" s="285">
        <v>478177</v>
      </c>
      <c r="L172" s="285">
        <v>71804</v>
      </c>
      <c r="M172" s="285">
        <v>20374</v>
      </c>
      <c r="N172" s="285">
        <v>13931</v>
      </c>
      <c r="O172" s="285">
        <v>4097</v>
      </c>
      <c r="P172" s="285">
        <v>13509</v>
      </c>
      <c r="Q172" s="285">
        <v>36260</v>
      </c>
      <c r="R172" s="286">
        <v>1535699</v>
      </c>
    </row>
    <row r="173" spans="2:18" ht="15.75" x14ac:dyDescent="0.2">
      <c r="B173" s="79" t="s">
        <v>262</v>
      </c>
      <c r="C173" s="281">
        <v>-31</v>
      </c>
      <c r="D173" s="281">
        <v>-26</v>
      </c>
      <c r="E173" s="281">
        <v>-68</v>
      </c>
      <c r="F173" s="281">
        <v>244</v>
      </c>
      <c r="G173" s="281">
        <v>1933</v>
      </c>
      <c r="H173" s="281">
        <v>38</v>
      </c>
      <c r="I173" s="281">
        <v>4873</v>
      </c>
      <c r="J173" s="281">
        <v>-2</v>
      </c>
      <c r="K173" s="281">
        <v>2201</v>
      </c>
      <c r="L173" s="281">
        <v>530</v>
      </c>
      <c r="M173" s="281">
        <v>2</v>
      </c>
      <c r="N173" s="281">
        <v>266</v>
      </c>
      <c r="O173" s="281">
        <v>155</v>
      </c>
      <c r="P173" s="281">
        <v>794</v>
      </c>
      <c r="Q173" s="281">
        <v>-119</v>
      </c>
      <c r="R173" s="287">
        <v>10790</v>
      </c>
    </row>
    <row r="174" spans="2:18" ht="15.75" x14ac:dyDescent="0.2">
      <c r="B174" s="79" t="s">
        <v>263</v>
      </c>
      <c r="C174" s="5">
        <v>-6.2896909935682838E-4</v>
      </c>
      <c r="D174" s="5">
        <v>-1.8795633629726017E-3</v>
      </c>
      <c r="E174" s="5">
        <v>-1.0282309890674852E-3</v>
      </c>
      <c r="F174" s="5">
        <v>1.5780623463976198E-2</v>
      </c>
      <c r="G174" s="5">
        <v>9.9673084657667041E-3</v>
      </c>
      <c r="H174" s="5">
        <v>3.7440636884939014E-4</v>
      </c>
      <c r="I174" s="5">
        <v>9.9904872028275978E-3</v>
      </c>
      <c r="J174" s="5">
        <v>-1.5384615384615385E-2</v>
      </c>
      <c r="K174" s="5">
        <v>4.5164745643069236E-3</v>
      </c>
      <c r="L174" s="5">
        <v>7.1917064698219712E-3</v>
      </c>
      <c r="M174" s="5">
        <v>9.8687456824237644E-5</v>
      </c>
      <c r="N174" s="5">
        <v>1.8786637474397908E-2</v>
      </c>
      <c r="O174" s="5">
        <v>3.4276868642193717E-2</v>
      </c>
      <c r="P174" s="5">
        <v>5.0435114018929049E-2</v>
      </c>
      <c r="Q174" s="5">
        <v>-3.2956685499058382E-3</v>
      </c>
      <c r="R174" s="190">
        <v>6.8297277350242869E-3</v>
      </c>
    </row>
    <row r="175" spans="2:18" ht="15.75" x14ac:dyDescent="0.2">
      <c r="B175" s="79" t="s">
        <v>264</v>
      </c>
      <c r="C175" s="281">
        <v>1205</v>
      </c>
      <c r="D175" s="281">
        <v>175</v>
      </c>
      <c r="E175" s="281">
        <v>-245</v>
      </c>
      <c r="F175" s="281">
        <v>1098</v>
      </c>
      <c r="G175" s="281">
        <v>18091</v>
      </c>
      <c r="H175" s="281">
        <v>8751</v>
      </c>
      <c r="I175" s="281">
        <v>68010</v>
      </c>
      <c r="J175" s="281">
        <v>-9</v>
      </c>
      <c r="K175" s="281">
        <v>25251</v>
      </c>
      <c r="L175" s="281">
        <v>7294</v>
      </c>
      <c r="M175" s="281">
        <v>-613</v>
      </c>
      <c r="N175" s="281">
        <v>-38</v>
      </c>
      <c r="O175" s="281">
        <v>1002</v>
      </c>
      <c r="P175" s="281">
        <v>7368</v>
      </c>
      <c r="Q175" s="281">
        <v>273</v>
      </c>
      <c r="R175" s="287">
        <v>137613</v>
      </c>
    </row>
    <row r="176" spans="2:18" ht="16.5" thickBot="1" x14ac:dyDescent="0.25">
      <c r="B176" s="79" t="s">
        <v>265</v>
      </c>
      <c r="C176" s="5">
        <v>2.5643208273924793E-2</v>
      </c>
      <c r="D176" s="5">
        <v>1.410039481105471E-2</v>
      </c>
      <c r="E176" s="5">
        <v>-3.5442012527666469E-3</v>
      </c>
      <c r="F176" s="5">
        <v>0.12635212888377445</v>
      </c>
      <c r="G176" s="5">
        <v>9.9184745363136456E-2</v>
      </c>
      <c r="H176" s="5">
        <v>0.12716519414089747</v>
      </c>
      <c r="I176" s="5">
        <v>0.20006648290712692</v>
      </c>
      <c r="J176" s="5">
        <v>-5.3254437869822487E-2</v>
      </c>
      <c r="K176" s="5">
        <v>5.8982228949433793E-2</v>
      </c>
      <c r="L176" s="5">
        <v>0.11959337596327267</v>
      </c>
      <c r="M176" s="5">
        <v>-2.7745089164479046E-2</v>
      </c>
      <c r="N176" s="5">
        <v>-3.0899333224914619E-3</v>
      </c>
      <c r="O176" s="5">
        <v>0.40682095006090135</v>
      </c>
      <c r="P176" s="5">
        <v>2.6026139173436946</v>
      </c>
      <c r="Q176" s="5">
        <v>7.9259087214028565E-3</v>
      </c>
      <c r="R176" s="190">
        <v>0.10653057432824729</v>
      </c>
    </row>
    <row r="177" spans="2:19" ht="18.75" hidden="1" x14ac:dyDescent="0.2">
      <c r="B177" s="102" t="s">
        <v>62</v>
      </c>
      <c r="C177" s="4"/>
      <c r="D177" s="4"/>
      <c r="E177" s="4"/>
      <c r="F177" s="4"/>
      <c r="G177" s="103"/>
      <c r="H177" s="103"/>
      <c r="I177" s="4"/>
      <c r="J177" s="4"/>
      <c r="K177" s="4"/>
      <c r="L177" s="4"/>
      <c r="M177" s="4"/>
      <c r="N177" s="4"/>
      <c r="O177" s="4"/>
      <c r="P177" s="4"/>
      <c r="Q177" s="4"/>
      <c r="R177" s="78"/>
    </row>
    <row r="178" spans="2:19" ht="15.75" hidden="1" x14ac:dyDescent="0.2">
      <c r="B178" s="102" t="s">
        <v>5</v>
      </c>
      <c r="C178" s="4"/>
      <c r="D178" s="4"/>
      <c r="E178" s="4"/>
      <c r="F178" s="4"/>
      <c r="G178" s="4"/>
      <c r="H178" s="4"/>
      <c r="I178" s="4"/>
      <c r="J178" s="4"/>
      <c r="K178" s="4"/>
      <c r="L178" s="4"/>
      <c r="M178" s="4"/>
      <c r="N178" s="4"/>
      <c r="O178" s="4"/>
      <c r="P178" s="4"/>
      <c r="Q178" s="4"/>
      <c r="R178" s="78"/>
    </row>
    <row r="179" spans="2:19" ht="15.75" hidden="1" x14ac:dyDescent="0.2">
      <c r="B179" s="124" t="s">
        <v>22</v>
      </c>
      <c r="C179" s="4"/>
      <c r="D179" s="4"/>
      <c r="E179" s="4"/>
      <c r="F179" s="4"/>
      <c r="G179" s="103"/>
      <c r="H179" s="103"/>
      <c r="I179" s="4"/>
      <c r="J179" s="4"/>
      <c r="K179" s="4"/>
      <c r="L179" s="4"/>
      <c r="M179" s="4"/>
      <c r="N179" s="4"/>
      <c r="O179" s="4"/>
      <c r="P179" s="4"/>
      <c r="Q179" s="4"/>
      <c r="R179" s="78"/>
    </row>
    <row r="180" spans="2:19" ht="16.5" hidden="1" thickBot="1" x14ac:dyDescent="0.25">
      <c r="B180" s="125" t="s">
        <v>6</v>
      </c>
      <c r="C180" s="104"/>
      <c r="D180" s="104"/>
      <c r="E180" s="104"/>
      <c r="F180" s="104"/>
      <c r="G180" s="105"/>
      <c r="H180" s="105"/>
      <c r="I180" s="104"/>
      <c r="J180" s="104"/>
      <c r="K180" s="104"/>
      <c r="L180" s="104"/>
      <c r="M180" s="104"/>
      <c r="N180" s="104"/>
      <c r="O180" s="104"/>
      <c r="P180" s="104"/>
      <c r="Q180" s="104"/>
      <c r="R180" s="191"/>
    </row>
    <row r="181" spans="2:19" ht="16.5" hidden="1" thickBot="1" x14ac:dyDescent="0.25">
      <c r="B181" s="102"/>
      <c r="C181" s="4"/>
      <c r="D181" s="4"/>
      <c r="E181" s="4"/>
      <c r="F181" s="4"/>
      <c r="G181" s="4"/>
      <c r="H181" s="4"/>
      <c r="I181" s="4"/>
      <c r="J181" s="4"/>
      <c r="K181" s="4"/>
      <c r="L181" s="4"/>
      <c r="M181" s="4"/>
      <c r="N181" s="4"/>
      <c r="O181" s="4"/>
      <c r="P181" s="4"/>
      <c r="Q181" s="4"/>
      <c r="R181" s="78"/>
    </row>
    <row r="182" spans="2:19" x14ac:dyDescent="0.2">
      <c r="B182" s="572" t="s">
        <v>4</v>
      </c>
      <c r="C182" s="573"/>
      <c r="D182" s="573"/>
      <c r="E182" s="573"/>
      <c r="F182" s="573"/>
      <c r="G182" s="573"/>
      <c r="H182" s="573"/>
      <c r="I182" s="573"/>
      <c r="J182" s="573"/>
      <c r="K182" s="573"/>
      <c r="L182" s="573"/>
      <c r="M182" s="573"/>
      <c r="N182" s="573"/>
      <c r="O182" s="573"/>
      <c r="P182" s="573"/>
      <c r="Q182" s="573"/>
      <c r="R182" s="574"/>
    </row>
    <row r="183" spans="2:19" x14ac:dyDescent="0.2">
      <c r="B183" s="575" t="s">
        <v>123</v>
      </c>
      <c r="C183" s="576"/>
      <c r="D183" s="576"/>
      <c r="E183" s="576"/>
      <c r="F183" s="576"/>
      <c r="G183" s="576"/>
      <c r="H183" s="576"/>
      <c r="I183" s="576"/>
      <c r="J183" s="576"/>
      <c r="K183" s="576"/>
      <c r="L183" s="576"/>
      <c r="M183" s="576"/>
      <c r="N183" s="576"/>
      <c r="O183" s="576"/>
      <c r="P183" s="576"/>
      <c r="Q183" s="576"/>
      <c r="R183" s="577"/>
    </row>
    <row r="184" spans="2:19" x14ac:dyDescent="0.2">
      <c r="B184" s="578" t="s">
        <v>372</v>
      </c>
      <c r="C184" s="579"/>
      <c r="D184" s="579"/>
      <c r="E184" s="579"/>
      <c r="F184" s="579"/>
      <c r="G184" s="579"/>
      <c r="H184" s="579"/>
      <c r="I184" s="579"/>
      <c r="J184" s="579"/>
      <c r="K184" s="579"/>
      <c r="L184" s="579"/>
      <c r="M184" s="579"/>
      <c r="N184" s="579"/>
      <c r="O184" s="579"/>
      <c r="P184" s="579"/>
      <c r="Q184" s="579"/>
      <c r="R184" s="580"/>
    </row>
    <row r="185" spans="2:19" ht="13.5" thickBot="1" x14ac:dyDescent="0.25">
      <c r="B185" s="581" t="s">
        <v>159</v>
      </c>
      <c r="C185" s="582"/>
      <c r="D185" s="582"/>
      <c r="E185" s="582"/>
      <c r="F185" s="582"/>
      <c r="G185" s="582"/>
      <c r="H185" s="582"/>
      <c r="I185" s="582"/>
      <c r="J185" s="582"/>
      <c r="K185" s="582"/>
      <c r="L185" s="582"/>
      <c r="M185" s="582"/>
      <c r="N185" s="582"/>
      <c r="O185" s="582"/>
      <c r="P185" s="582"/>
      <c r="Q185" s="582"/>
      <c r="R185" s="583"/>
    </row>
    <row r="186" spans="2:19" ht="31.5" x14ac:dyDescent="0.2">
      <c r="S186" s="244" t="s">
        <v>91</v>
      </c>
    </row>
    <row r="187" spans="2:19" ht="15.75" customHeight="1" x14ac:dyDescent="0.2"/>
    <row r="188" spans="2:19" ht="16.5" customHeight="1" x14ac:dyDescent="0.2"/>
    <row r="189" spans="2:19" ht="15.75" customHeight="1" x14ac:dyDescent="0.2"/>
  </sheetData>
  <mergeCells count="5">
    <mergeCell ref="B1:R1"/>
    <mergeCell ref="B182:R182"/>
    <mergeCell ref="B183:R183"/>
    <mergeCell ref="B184:R184"/>
    <mergeCell ref="B185:R185"/>
  </mergeCells>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R121"/>
  <sheetViews>
    <sheetView view="pageBreakPreview" topLeftCell="A65" zoomScale="70" zoomScaleNormal="100" zoomScaleSheetLayoutView="70" workbookViewId="0">
      <selection activeCell="I70" sqref="I70"/>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6.42578125" customWidth="1"/>
    <col min="18" max="18" width="12.28515625" customWidth="1"/>
  </cols>
  <sheetData>
    <row r="1" spans="1:17" ht="19.5" thickBot="1" x14ac:dyDescent="0.25">
      <c r="A1" s="590" t="s">
        <v>67</v>
      </c>
      <c r="B1" s="591"/>
      <c r="C1" s="591"/>
      <c r="D1" s="591"/>
      <c r="E1" s="591"/>
      <c r="F1" s="591"/>
      <c r="G1" s="591"/>
      <c r="H1" s="591"/>
      <c r="I1" s="591"/>
      <c r="J1" s="591"/>
      <c r="K1" s="591"/>
      <c r="L1" s="591"/>
      <c r="M1" s="591"/>
      <c r="N1" s="591"/>
      <c r="O1" s="591"/>
      <c r="P1" s="591"/>
      <c r="Q1" s="592"/>
    </row>
    <row r="2" spans="1:17" ht="79.5" thickBot="1" x14ac:dyDescent="0.25">
      <c r="A2" s="97"/>
      <c r="B2" s="98" t="s">
        <v>37</v>
      </c>
      <c r="C2" s="98" t="s">
        <v>38</v>
      </c>
      <c r="D2" s="98" t="s">
        <v>39</v>
      </c>
      <c r="E2" s="98" t="s">
        <v>26</v>
      </c>
      <c r="F2" s="98" t="s">
        <v>40</v>
      </c>
      <c r="G2" s="98" t="s">
        <v>41</v>
      </c>
      <c r="H2" s="98" t="s">
        <v>42</v>
      </c>
      <c r="I2" s="98" t="s">
        <v>1</v>
      </c>
      <c r="J2" s="98" t="s">
        <v>47</v>
      </c>
      <c r="K2" s="98" t="s">
        <v>43</v>
      </c>
      <c r="L2" s="98" t="s">
        <v>2</v>
      </c>
      <c r="M2" s="98" t="s">
        <v>44</v>
      </c>
      <c r="N2" s="98" t="s">
        <v>45</v>
      </c>
      <c r="O2" s="98" t="s">
        <v>46</v>
      </c>
      <c r="P2" s="98" t="s">
        <v>9</v>
      </c>
      <c r="Q2" s="99" t="s">
        <v>0</v>
      </c>
    </row>
    <row r="3" spans="1:17" ht="19.5" thickBot="1" x14ac:dyDescent="0.25">
      <c r="A3" s="126" t="s">
        <v>68</v>
      </c>
      <c r="B3" s="127"/>
      <c r="C3" s="127"/>
      <c r="D3" s="127"/>
      <c r="E3" s="127"/>
      <c r="F3" s="127"/>
      <c r="G3" s="127"/>
      <c r="H3" s="127"/>
      <c r="I3" s="127"/>
      <c r="J3" s="127"/>
      <c r="K3" s="127"/>
      <c r="L3" s="127"/>
      <c r="M3" s="127"/>
      <c r="N3" s="127"/>
      <c r="O3" s="127"/>
      <c r="P3" s="127"/>
      <c r="Q3" s="128"/>
    </row>
    <row r="4" spans="1:17" ht="15.75" x14ac:dyDescent="0.2">
      <c r="A4" s="75">
        <v>44378</v>
      </c>
      <c r="B4" s="288">
        <v>38306</v>
      </c>
      <c r="C4" s="288">
        <v>11198</v>
      </c>
      <c r="D4" s="288">
        <v>58588</v>
      </c>
      <c r="E4" s="288">
        <v>13628</v>
      </c>
      <c r="F4" s="288">
        <v>153882</v>
      </c>
      <c r="G4" s="288">
        <v>92642</v>
      </c>
      <c r="H4" s="288">
        <v>381440</v>
      </c>
      <c r="I4" s="288">
        <v>137</v>
      </c>
      <c r="J4" s="288">
        <v>440663</v>
      </c>
      <c r="K4" s="288">
        <v>65136</v>
      </c>
      <c r="L4" s="288">
        <v>19947</v>
      </c>
      <c r="M4" s="288">
        <v>12143</v>
      </c>
      <c r="N4" s="288">
        <v>3418</v>
      </c>
      <c r="O4" s="288">
        <v>11406</v>
      </c>
      <c r="P4" s="288">
        <v>35907</v>
      </c>
      <c r="Q4" s="289">
        <v>1338441</v>
      </c>
    </row>
    <row r="5" spans="1:17" ht="15.75" x14ac:dyDescent="0.2">
      <c r="A5" s="69">
        <v>44409</v>
      </c>
      <c r="B5" s="281">
        <v>38545</v>
      </c>
      <c r="C5" s="281">
        <v>11304</v>
      </c>
      <c r="D5" s="281">
        <v>59068</v>
      </c>
      <c r="E5" s="281">
        <v>13641</v>
      </c>
      <c r="F5" s="281">
        <v>158050</v>
      </c>
      <c r="G5" s="281">
        <v>90303</v>
      </c>
      <c r="H5" s="281">
        <v>386224</v>
      </c>
      <c r="I5" s="281">
        <v>129</v>
      </c>
      <c r="J5" s="281">
        <v>443055</v>
      </c>
      <c r="K5" s="281">
        <v>65982</v>
      </c>
      <c r="L5" s="281">
        <v>19966</v>
      </c>
      <c r="M5" s="281">
        <v>12652</v>
      </c>
      <c r="N5" s="281">
        <v>3558</v>
      </c>
      <c r="O5" s="281">
        <v>12065</v>
      </c>
      <c r="P5" s="281">
        <v>35923</v>
      </c>
      <c r="Q5" s="282">
        <v>1350465</v>
      </c>
    </row>
    <row r="6" spans="1:17" ht="15.75" x14ac:dyDescent="0.2">
      <c r="A6" s="69">
        <v>44440</v>
      </c>
      <c r="B6" s="281">
        <v>38622</v>
      </c>
      <c r="C6" s="281">
        <v>11342</v>
      </c>
      <c r="D6" s="281">
        <v>59056</v>
      </c>
      <c r="E6" s="281">
        <v>13794</v>
      </c>
      <c r="F6" s="281">
        <v>161052</v>
      </c>
      <c r="G6" s="281">
        <v>89168</v>
      </c>
      <c r="H6" s="281">
        <v>391575</v>
      </c>
      <c r="I6" s="281">
        <v>130</v>
      </c>
      <c r="J6" s="281">
        <v>445293</v>
      </c>
      <c r="K6" s="281">
        <v>66084</v>
      </c>
      <c r="L6" s="281">
        <v>19924</v>
      </c>
      <c r="M6" s="281">
        <v>12517</v>
      </c>
      <c r="N6" s="281">
        <v>3613</v>
      </c>
      <c r="O6" s="281">
        <v>12683</v>
      </c>
      <c r="P6" s="281">
        <v>35977</v>
      </c>
      <c r="Q6" s="282">
        <v>1360830</v>
      </c>
    </row>
    <row r="7" spans="1:17" ht="15.75" x14ac:dyDescent="0.2">
      <c r="A7" s="69">
        <v>44470</v>
      </c>
      <c r="B7" s="281">
        <v>38775</v>
      </c>
      <c r="C7" s="281">
        <v>11367</v>
      </c>
      <c r="D7" s="281">
        <v>59159</v>
      </c>
      <c r="E7" s="281">
        <v>13766</v>
      </c>
      <c r="F7" s="281">
        <v>164619</v>
      </c>
      <c r="G7" s="281">
        <v>87449</v>
      </c>
      <c r="H7" s="281">
        <v>397290</v>
      </c>
      <c r="I7" s="281">
        <v>131</v>
      </c>
      <c r="J7" s="281">
        <v>447889</v>
      </c>
      <c r="K7" s="281">
        <v>66096</v>
      </c>
      <c r="L7" s="281">
        <v>19864</v>
      </c>
      <c r="M7" s="281">
        <v>12570</v>
      </c>
      <c r="N7" s="281">
        <v>3648</v>
      </c>
      <c r="O7" s="281">
        <v>13275</v>
      </c>
      <c r="P7" s="281">
        <v>36040</v>
      </c>
      <c r="Q7" s="282">
        <v>1371938</v>
      </c>
    </row>
    <row r="8" spans="1:17" ht="15.75" x14ac:dyDescent="0.2">
      <c r="A8" s="69">
        <v>44501</v>
      </c>
      <c r="B8" s="281">
        <v>38810</v>
      </c>
      <c r="C8" s="281">
        <v>11320</v>
      </c>
      <c r="D8" s="281">
        <v>59134</v>
      </c>
      <c r="E8" s="281">
        <v>13780</v>
      </c>
      <c r="F8" s="281">
        <v>166491</v>
      </c>
      <c r="G8" s="281">
        <v>87431</v>
      </c>
      <c r="H8" s="281">
        <v>403139</v>
      </c>
      <c r="I8" s="281">
        <v>130</v>
      </c>
      <c r="J8" s="281">
        <v>449553</v>
      </c>
      <c r="K8" s="281">
        <v>66774</v>
      </c>
      <c r="L8" s="281">
        <v>20026</v>
      </c>
      <c r="M8" s="281">
        <v>12442</v>
      </c>
      <c r="N8" s="281">
        <v>3711</v>
      </c>
      <c r="O8" s="281">
        <v>13856</v>
      </c>
      <c r="P8" s="281">
        <v>36091</v>
      </c>
      <c r="Q8" s="282">
        <v>1382688</v>
      </c>
    </row>
    <row r="9" spans="1:17" ht="15.75" x14ac:dyDescent="0.2">
      <c r="A9" s="69">
        <v>44531</v>
      </c>
      <c r="B9" s="281">
        <v>38783</v>
      </c>
      <c r="C9" s="281">
        <v>11306</v>
      </c>
      <c r="D9" s="281">
        <v>59152</v>
      </c>
      <c r="E9" s="281">
        <v>13948</v>
      </c>
      <c r="F9" s="281">
        <v>168217</v>
      </c>
      <c r="G9" s="281">
        <v>87538</v>
      </c>
      <c r="H9" s="281">
        <v>409157</v>
      </c>
      <c r="I9" s="281">
        <v>131</v>
      </c>
      <c r="J9" s="281">
        <v>451335</v>
      </c>
      <c r="K9" s="281">
        <v>67392</v>
      </c>
      <c r="L9" s="281">
        <v>19983</v>
      </c>
      <c r="M9" s="281">
        <v>12313</v>
      </c>
      <c r="N9" s="281">
        <v>3837</v>
      </c>
      <c r="O9" s="281">
        <v>14383</v>
      </c>
      <c r="P9" s="281">
        <v>36026</v>
      </c>
      <c r="Q9" s="282">
        <v>1393501</v>
      </c>
    </row>
    <row r="10" spans="1:17" ht="15.75" x14ac:dyDescent="0.2">
      <c r="A10" s="69">
        <v>44562</v>
      </c>
      <c r="B10" s="281">
        <v>38863</v>
      </c>
      <c r="C10" s="281">
        <v>11336</v>
      </c>
      <c r="D10" s="281">
        <v>59330</v>
      </c>
      <c r="E10" s="281">
        <v>13961</v>
      </c>
      <c r="F10" s="281">
        <v>170173</v>
      </c>
      <c r="G10" s="281">
        <v>88567</v>
      </c>
      <c r="H10" s="281">
        <v>415976</v>
      </c>
      <c r="I10" s="281">
        <v>128</v>
      </c>
      <c r="J10" s="281">
        <v>454053</v>
      </c>
      <c r="K10" s="281">
        <v>68256</v>
      </c>
      <c r="L10" s="281">
        <v>19879</v>
      </c>
      <c r="M10" s="281">
        <v>12566</v>
      </c>
      <c r="N10" s="281">
        <v>3940</v>
      </c>
      <c r="O10" s="281">
        <v>15060</v>
      </c>
      <c r="P10" s="281">
        <v>36019</v>
      </c>
      <c r="Q10" s="282">
        <v>1408107</v>
      </c>
    </row>
    <row r="11" spans="1:17" ht="15.75" x14ac:dyDescent="0.2">
      <c r="A11" s="69">
        <v>44593</v>
      </c>
      <c r="B11" s="281">
        <v>38931</v>
      </c>
      <c r="C11" s="281">
        <v>11379</v>
      </c>
      <c r="D11" s="281">
        <v>59364</v>
      </c>
      <c r="E11" s="281">
        <v>13966</v>
      </c>
      <c r="F11" s="281">
        <v>172128</v>
      </c>
      <c r="G11" s="281">
        <v>88515</v>
      </c>
      <c r="H11" s="281">
        <v>420556</v>
      </c>
      <c r="I11" s="281">
        <v>130</v>
      </c>
      <c r="J11" s="281">
        <v>456159</v>
      </c>
      <c r="K11" s="281">
        <v>68298</v>
      </c>
      <c r="L11" s="281">
        <v>19820</v>
      </c>
      <c r="M11" s="281">
        <v>12670</v>
      </c>
      <c r="N11" s="281">
        <v>4039</v>
      </c>
      <c r="O11" s="281">
        <v>15741</v>
      </c>
      <c r="P11" s="281">
        <v>36108</v>
      </c>
      <c r="Q11" s="282">
        <v>1417804</v>
      </c>
    </row>
    <row r="12" spans="1:17" ht="15.75" x14ac:dyDescent="0.2">
      <c r="A12" s="69">
        <v>44621</v>
      </c>
      <c r="B12" s="281">
        <v>39002</v>
      </c>
      <c r="C12" s="281">
        <v>11378</v>
      </c>
      <c r="D12" s="281">
        <v>59344</v>
      </c>
      <c r="E12" s="281">
        <v>14194</v>
      </c>
      <c r="F12" s="281">
        <v>173950</v>
      </c>
      <c r="G12" s="281">
        <v>88613</v>
      </c>
      <c r="H12" s="281">
        <v>425331</v>
      </c>
      <c r="I12" s="281">
        <v>128</v>
      </c>
      <c r="J12" s="281">
        <v>458507</v>
      </c>
      <c r="K12" s="281">
        <v>68782</v>
      </c>
      <c r="L12" s="281">
        <v>19826</v>
      </c>
      <c r="M12" s="281">
        <v>12937</v>
      </c>
      <c r="N12" s="281">
        <v>4192</v>
      </c>
      <c r="O12" s="281">
        <v>16537</v>
      </c>
      <c r="P12" s="281">
        <v>35989</v>
      </c>
      <c r="Q12" s="282">
        <v>1428710</v>
      </c>
    </row>
    <row r="13" spans="1:17" ht="15.75" x14ac:dyDescent="0.2">
      <c r="A13" s="69">
        <v>44652</v>
      </c>
      <c r="B13" s="281"/>
      <c r="C13" s="281"/>
      <c r="D13" s="281"/>
      <c r="E13" s="281"/>
      <c r="F13" s="281"/>
      <c r="G13" s="281"/>
      <c r="H13" s="281"/>
      <c r="I13" s="281"/>
      <c r="J13" s="281"/>
      <c r="K13" s="281"/>
      <c r="L13" s="281"/>
      <c r="M13" s="281"/>
      <c r="N13" s="281"/>
      <c r="O13" s="281"/>
      <c r="P13" s="281"/>
      <c r="Q13" s="282"/>
    </row>
    <row r="14" spans="1:17" ht="15.75" x14ac:dyDescent="0.2">
      <c r="A14" s="69">
        <v>44682</v>
      </c>
      <c r="B14" s="281"/>
      <c r="C14" s="281"/>
      <c r="D14" s="281"/>
      <c r="E14" s="281"/>
      <c r="F14" s="281"/>
      <c r="G14" s="281"/>
      <c r="H14" s="281"/>
      <c r="I14" s="281"/>
      <c r="J14" s="281"/>
      <c r="K14" s="281"/>
      <c r="L14" s="281"/>
      <c r="M14" s="281"/>
      <c r="N14" s="281"/>
      <c r="O14" s="281"/>
      <c r="P14" s="281"/>
      <c r="Q14" s="282"/>
    </row>
    <row r="15" spans="1:17" ht="16.5" thickBot="1" x14ac:dyDescent="0.25">
      <c r="A15" s="100">
        <v>44713</v>
      </c>
      <c r="B15" s="290"/>
      <c r="C15" s="290"/>
      <c r="D15" s="290"/>
      <c r="E15" s="290"/>
      <c r="F15" s="290"/>
      <c r="G15" s="290"/>
      <c r="H15" s="290"/>
      <c r="I15" s="290"/>
      <c r="J15" s="290"/>
      <c r="K15" s="290"/>
      <c r="L15" s="290"/>
      <c r="M15" s="290"/>
      <c r="N15" s="290"/>
      <c r="O15" s="290"/>
      <c r="P15" s="290"/>
      <c r="Q15" s="291"/>
    </row>
    <row r="16" spans="1:17" ht="17.25" thickTop="1" thickBot="1" x14ac:dyDescent="0.3">
      <c r="A16" s="77" t="s">
        <v>266</v>
      </c>
      <c r="B16" s="285">
        <v>38737</v>
      </c>
      <c r="C16" s="285">
        <v>11326</v>
      </c>
      <c r="D16" s="285">
        <v>59133</v>
      </c>
      <c r="E16" s="285">
        <v>13853</v>
      </c>
      <c r="F16" s="285">
        <v>165396</v>
      </c>
      <c r="G16" s="285">
        <v>88914</v>
      </c>
      <c r="H16" s="285">
        <v>403410</v>
      </c>
      <c r="I16" s="285">
        <v>130</v>
      </c>
      <c r="J16" s="285">
        <v>449612</v>
      </c>
      <c r="K16" s="285">
        <v>66978</v>
      </c>
      <c r="L16" s="285">
        <v>19915</v>
      </c>
      <c r="M16" s="285">
        <v>12534</v>
      </c>
      <c r="N16" s="285">
        <v>3773</v>
      </c>
      <c r="O16" s="285">
        <v>13890</v>
      </c>
      <c r="P16" s="285">
        <v>36009</v>
      </c>
      <c r="Q16" s="286">
        <v>1383610</v>
      </c>
    </row>
    <row r="17" spans="1:17" ht="19.5" thickBot="1" x14ac:dyDescent="0.25">
      <c r="A17" s="126" t="s">
        <v>69</v>
      </c>
      <c r="B17" s="292"/>
      <c r="C17" s="292"/>
      <c r="D17" s="292"/>
      <c r="E17" s="292"/>
      <c r="F17" s="292"/>
      <c r="G17" s="292"/>
      <c r="H17" s="292"/>
      <c r="I17" s="292"/>
      <c r="J17" s="292"/>
      <c r="K17" s="292"/>
      <c r="L17" s="292"/>
      <c r="M17" s="292"/>
      <c r="N17" s="292"/>
      <c r="O17" s="292"/>
      <c r="P17" s="292"/>
      <c r="Q17" s="293"/>
    </row>
    <row r="18" spans="1:17" ht="15.75" x14ac:dyDescent="0.2">
      <c r="A18" s="75">
        <v>44378</v>
      </c>
      <c r="B18" s="288">
        <v>10460</v>
      </c>
      <c r="C18" s="288">
        <v>2446</v>
      </c>
      <c r="D18" s="288">
        <v>7040</v>
      </c>
      <c r="E18" s="288">
        <v>1490</v>
      </c>
      <c r="F18" s="288">
        <v>20314</v>
      </c>
      <c r="G18" s="288">
        <v>13674</v>
      </c>
      <c r="H18" s="288">
        <v>65789</v>
      </c>
      <c r="I18" s="288">
        <v>0</v>
      </c>
      <c r="J18" s="288">
        <v>31799</v>
      </c>
      <c r="K18" s="288">
        <v>5214</v>
      </c>
      <c r="L18" s="288">
        <v>507</v>
      </c>
      <c r="M18" s="288">
        <v>1653</v>
      </c>
      <c r="N18" s="288">
        <v>474</v>
      </c>
      <c r="O18" s="288">
        <v>2</v>
      </c>
      <c r="P18" s="288">
        <v>0</v>
      </c>
      <c r="Q18" s="289">
        <v>160862</v>
      </c>
    </row>
    <row r="19" spans="1:17" ht="15.75" x14ac:dyDescent="0.2">
      <c r="A19" s="69">
        <v>44409</v>
      </c>
      <c r="B19" s="281">
        <v>10497</v>
      </c>
      <c r="C19" s="281">
        <v>2447</v>
      </c>
      <c r="D19" s="281">
        <v>7062</v>
      </c>
      <c r="E19" s="281">
        <v>1489</v>
      </c>
      <c r="F19" s="281">
        <v>20774</v>
      </c>
      <c r="G19" s="281">
        <v>13396</v>
      </c>
      <c r="H19" s="281">
        <v>66374</v>
      </c>
      <c r="I19" s="281">
        <v>0</v>
      </c>
      <c r="J19" s="281">
        <v>31812</v>
      </c>
      <c r="K19" s="281">
        <v>5271</v>
      </c>
      <c r="L19" s="281">
        <v>488</v>
      </c>
      <c r="M19" s="281">
        <v>1707</v>
      </c>
      <c r="N19" s="281">
        <v>476</v>
      </c>
      <c r="O19" s="281">
        <v>1</v>
      </c>
      <c r="P19" s="281">
        <v>0</v>
      </c>
      <c r="Q19" s="282">
        <v>161794</v>
      </c>
    </row>
    <row r="20" spans="1:17" ht="15.75" x14ac:dyDescent="0.2">
      <c r="A20" s="69">
        <v>44440</v>
      </c>
      <c r="B20" s="281">
        <v>10525</v>
      </c>
      <c r="C20" s="281">
        <v>2447</v>
      </c>
      <c r="D20" s="281">
        <v>7033</v>
      </c>
      <c r="E20" s="281">
        <v>1493</v>
      </c>
      <c r="F20" s="281">
        <v>21128</v>
      </c>
      <c r="G20" s="281">
        <v>13160</v>
      </c>
      <c r="H20" s="281">
        <v>66756</v>
      </c>
      <c r="I20" s="281">
        <v>0</v>
      </c>
      <c r="J20" s="281">
        <v>31962</v>
      </c>
      <c r="K20" s="281">
        <v>5224</v>
      </c>
      <c r="L20" s="281">
        <v>486</v>
      </c>
      <c r="M20" s="281">
        <v>1645</v>
      </c>
      <c r="N20" s="281">
        <v>503</v>
      </c>
      <c r="O20" s="281">
        <v>1</v>
      </c>
      <c r="P20" s="281">
        <v>0</v>
      </c>
      <c r="Q20" s="282">
        <v>162363</v>
      </c>
    </row>
    <row r="21" spans="1:17" ht="15.75" x14ac:dyDescent="0.2">
      <c r="A21" s="69">
        <v>44470</v>
      </c>
      <c r="B21" s="281">
        <v>10514</v>
      </c>
      <c r="C21" s="281">
        <v>2448</v>
      </c>
      <c r="D21" s="281">
        <v>6990</v>
      </c>
      <c r="E21" s="281">
        <v>1480</v>
      </c>
      <c r="F21" s="281">
        <v>21304</v>
      </c>
      <c r="G21" s="281">
        <v>12995</v>
      </c>
      <c r="H21" s="281">
        <v>66736</v>
      </c>
      <c r="I21" s="281">
        <v>0</v>
      </c>
      <c r="J21" s="281">
        <v>31853</v>
      </c>
      <c r="K21" s="281">
        <v>5201</v>
      </c>
      <c r="L21" s="281">
        <v>470</v>
      </c>
      <c r="M21" s="281">
        <v>1628</v>
      </c>
      <c r="N21" s="281">
        <v>484</v>
      </c>
      <c r="O21" s="281">
        <v>0</v>
      </c>
      <c r="P21" s="281">
        <v>0</v>
      </c>
      <c r="Q21" s="282">
        <v>162103</v>
      </c>
    </row>
    <row r="22" spans="1:17" ht="15.75" x14ac:dyDescent="0.2">
      <c r="A22" s="69">
        <v>44501</v>
      </c>
      <c r="B22" s="281">
        <v>10484</v>
      </c>
      <c r="C22" s="281">
        <v>2444</v>
      </c>
      <c r="D22" s="281">
        <v>6939</v>
      </c>
      <c r="E22" s="281">
        <v>1471</v>
      </c>
      <c r="F22" s="281">
        <v>21465</v>
      </c>
      <c r="G22" s="281">
        <v>12993</v>
      </c>
      <c r="H22" s="281">
        <v>66924</v>
      </c>
      <c r="I22" s="281">
        <v>0</v>
      </c>
      <c r="J22" s="281">
        <v>31707</v>
      </c>
      <c r="K22" s="281">
        <v>5306</v>
      </c>
      <c r="L22" s="281">
        <v>456</v>
      </c>
      <c r="M22" s="281">
        <v>1558</v>
      </c>
      <c r="N22" s="281">
        <v>485</v>
      </c>
      <c r="O22" s="281">
        <v>1</v>
      </c>
      <c r="P22" s="281">
        <v>0</v>
      </c>
      <c r="Q22" s="282">
        <v>162233</v>
      </c>
    </row>
    <row r="23" spans="1:17" ht="15.75" x14ac:dyDescent="0.2">
      <c r="A23" s="69">
        <v>44531</v>
      </c>
      <c r="B23" s="281">
        <v>10433</v>
      </c>
      <c r="C23" s="281">
        <v>2475</v>
      </c>
      <c r="D23" s="281">
        <v>6868</v>
      </c>
      <c r="E23" s="281">
        <v>1490</v>
      </c>
      <c r="F23" s="281">
        <v>21514</v>
      </c>
      <c r="G23" s="281">
        <v>12943</v>
      </c>
      <c r="H23" s="281">
        <v>67011</v>
      </c>
      <c r="I23" s="281">
        <v>0</v>
      </c>
      <c r="J23" s="281">
        <v>31498</v>
      </c>
      <c r="K23" s="281">
        <v>5345</v>
      </c>
      <c r="L23" s="281">
        <v>443</v>
      </c>
      <c r="M23" s="281">
        <v>1524</v>
      </c>
      <c r="N23" s="281">
        <v>501</v>
      </c>
      <c r="O23" s="281">
        <v>6</v>
      </c>
      <c r="P23" s="281">
        <v>0</v>
      </c>
      <c r="Q23" s="282">
        <v>162051</v>
      </c>
    </row>
    <row r="24" spans="1:17" ht="15.75" x14ac:dyDescent="0.2">
      <c r="A24" s="69">
        <v>44562</v>
      </c>
      <c r="B24" s="281">
        <v>10426</v>
      </c>
      <c r="C24" s="281">
        <v>2455</v>
      </c>
      <c r="D24" s="281">
        <v>6812</v>
      </c>
      <c r="E24" s="281">
        <v>1496</v>
      </c>
      <c r="F24" s="281">
        <v>21645</v>
      </c>
      <c r="G24" s="281">
        <v>13018</v>
      </c>
      <c r="H24" s="281">
        <v>67210</v>
      </c>
      <c r="I24" s="281">
        <v>0</v>
      </c>
      <c r="J24" s="281">
        <v>31359</v>
      </c>
      <c r="K24" s="281">
        <v>5383</v>
      </c>
      <c r="L24" s="281">
        <v>446</v>
      </c>
      <c r="M24" s="281">
        <v>1495</v>
      </c>
      <c r="N24" s="281">
        <v>489</v>
      </c>
      <c r="O24" s="281">
        <v>1</v>
      </c>
      <c r="P24" s="281">
        <v>0</v>
      </c>
      <c r="Q24" s="282">
        <v>162235</v>
      </c>
    </row>
    <row r="25" spans="1:17" ht="15.75" x14ac:dyDescent="0.2">
      <c r="A25" s="69">
        <v>44593</v>
      </c>
      <c r="B25" s="281">
        <v>10356</v>
      </c>
      <c r="C25" s="281">
        <v>2454</v>
      </c>
      <c r="D25" s="281">
        <v>6769</v>
      </c>
      <c r="E25" s="281">
        <v>1496</v>
      </c>
      <c r="F25" s="281">
        <v>21806</v>
      </c>
      <c r="G25" s="281">
        <v>12979</v>
      </c>
      <c r="H25" s="281">
        <v>67208</v>
      </c>
      <c r="I25" s="281">
        <v>0</v>
      </c>
      <c r="J25" s="281">
        <v>31168</v>
      </c>
      <c r="K25" s="281">
        <v>5398</v>
      </c>
      <c r="L25" s="281">
        <v>446</v>
      </c>
      <c r="M25" s="281">
        <v>1489</v>
      </c>
      <c r="N25" s="281">
        <v>483</v>
      </c>
      <c r="O25" s="281">
        <v>2</v>
      </c>
      <c r="P25" s="281">
        <v>0</v>
      </c>
      <c r="Q25" s="282">
        <v>162054</v>
      </c>
    </row>
    <row r="26" spans="1:17" ht="15.75" x14ac:dyDescent="0.2">
      <c r="A26" s="69">
        <v>44621</v>
      </c>
      <c r="B26" s="281">
        <v>10254</v>
      </c>
      <c r="C26" s="281">
        <v>2429</v>
      </c>
      <c r="D26" s="281">
        <v>6721</v>
      </c>
      <c r="E26" s="281">
        <v>1512</v>
      </c>
      <c r="F26" s="281">
        <v>21917</v>
      </c>
      <c r="G26" s="281">
        <v>12919</v>
      </c>
      <c r="H26" s="281">
        <v>67306</v>
      </c>
      <c r="I26" s="281">
        <v>0</v>
      </c>
      <c r="J26" s="281">
        <v>31021</v>
      </c>
      <c r="K26" s="281">
        <v>5444</v>
      </c>
      <c r="L26" s="281">
        <v>442</v>
      </c>
      <c r="M26" s="281">
        <v>1488</v>
      </c>
      <c r="N26" s="281">
        <v>485</v>
      </c>
      <c r="O26" s="281">
        <v>0</v>
      </c>
      <c r="P26" s="281">
        <v>0</v>
      </c>
      <c r="Q26" s="282">
        <v>161938</v>
      </c>
    </row>
    <row r="27" spans="1:17" ht="15.75" x14ac:dyDescent="0.2">
      <c r="A27" s="69">
        <v>44652</v>
      </c>
      <c r="B27" s="281"/>
      <c r="C27" s="281"/>
      <c r="D27" s="281"/>
      <c r="E27" s="281"/>
      <c r="F27" s="281"/>
      <c r="G27" s="281"/>
      <c r="H27" s="281"/>
      <c r="I27" s="281"/>
      <c r="J27" s="281"/>
      <c r="K27" s="281"/>
      <c r="L27" s="281"/>
      <c r="M27" s="281"/>
      <c r="N27" s="281"/>
      <c r="O27" s="281"/>
      <c r="P27" s="281"/>
      <c r="Q27" s="282"/>
    </row>
    <row r="28" spans="1:17" ht="15.75" x14ac:dyDescent="0.2">
      <c r="A28" s="69">
        <v>44682</v>
      </c>
      <c r="B28" s="281"/>
      <c r="C28" s="281"/>
      <c r="D28" s="281"/>
      <c r="E28" s="281"/>
      <c r="F28" s="281"/>
      <c r="G28" s="281"/>
      <c r="H28" s="281"/>
      <c r="I28" s="281"/>
      <c r="J28" s="281"/>
      <c r="K28" s="281"/>
      <c r="L28" s="281"/>
      <c r="M28" s="281"/>
      <c r="N28" s="281"/>
      <c r="O28" s="281"/>
      <c r="P28" s="281"/>
      <c r="Q28" s="282"/>
    </row>
    <row r="29" spans="1:17" ht="16.5" thickBot="1" x14ac:dyDescent="0.25">
      <c r="A29" s="100">
        <v>44713</v>
      </c>
      <c r="B29" s="290"/>
      <c r="C29" s="290"/>
      <c r="D29" s="290"/>
      <c r="E29" s="290"/>
      <c r="F29" s="290"/>
      <c r="G29" s="290"/>
      <c r="H29" s="290"/>
      <c r="I29" s="290"/>
      <c r="J29" s="290"/>
      <c r="K29" s="290"/>
      <c r="L29" s="290"/>
      <c r="M29" s="290"/>
      <c r="N29" s="290"/>
      <c r="O29" s="290"/>
      <c r="P29" s="290"/>
      <c r="Q29" s="291"/>
    </row>
    <row r="30" spans="1:17" ht="17.25" thickTop="1" thickBot="1" x14ac:dyDescent="0.3">
      <c r="A30" s="77" t="s">
        <v>266</v>
      </c>
      <c r="B30" s="285">
        <v>10439</v>
      </c>
      <c r="C30" s="285">
        <v>2449</v>
      </c>
      <c r="D30" s="285">
        <v>6915</v>
      </c>
      <c r="E30" s="285">
        <v>1491</v>
      </c>
      <c r="F30" s="285">
        <v>21319</v>
      </c>
      <c r="G30" s="285">
        <v>13120</v>
      </c>
      <c r="H30" s="285">
        <v>66812</v>
      </c>
      <c r="I30" s="285">
        <v>0</v>
      </c>
      <c r="J30" s="285">
        <v>31575</v>
      </c>
      <c r="K30" s="285">
        <v>5310</v>
      </c>
      <c r="L30" s="285">
        <v>465</v>
      </c>
      <c r="M30" s="285">
        <v>1576</v>
      </c>
      <c r="N30" s="285">
        <v>487</v>
      </c>
      <c r="O30" s="285">
        <v>2</v>
      </c>
      <c r="P30" s="285">
        <v>0</v>
      </c>
      <c r="Q30" s="286">
        <v>161960</v>
      </c>
    </row>
    <row r="31" spans="1:17" ht="16.5" thickBot="1" x14ac:dyDescent="0.25">
      <c r="A31" s="126" t="s">
        <v>55</v>
      </c>
      <c r="B31" s="292"/>
      <c r="C31" s="292"/>
      <c r="D31" s="292"/>
      <c r="E31" s="292"/>
      <c r="F31" s="292"/>
      <c r="G31" s="292"/>
      <c r="H31" s="292"/>
      <c r="I31" s="292"/>
      <c r="J31" s="292"/>
      <c r="K31" s="292"/>
      <c r="L31" s="292"/>
      <c r="M31" s="292"/>
      <c r="N31" s="292"/>
      <c r="O31" s="292"/>
      <c r="P31" s="292"/>
      <c r="Q31" s="293"/>
    </row>
    <row r="32" spans="1:17" ht="15.75" x14ac:dyDescent="0.2">
      <c r="A32" s="75">
        <v>44378</v>
      </c>
      <c r="B32" s="288">
        <v>2591</v>
      </c>
      <c r="C32" s="288">
        <v>803</v>
      </c>
      <c r="D32" s="288">
        <v>3252</v>
      </c>
      <c r="E32" s="288">
        <v>988</v>
      </c>
      <c r="F32" s="288">
        <v>8954</v>
      </c>
      <c r="G32" s="288">
        <v>7039</v>
      </c>
      <c r="H32" s="288">
        <v>21655</v>
      </c>
      <c r="I32" s="288">
        <v>0</v>
      </c>
      <c r="J32" s="288">
        <v>39</v>
      </c>
      <c r="K32" s="288">
        <v>11</v>
      </c>
      <c r="L32" s="288">
        <v>64</v>
      </c>
      <c r="M32" s="288">
        <v>673</v>
      </c>
      <c r="N32" s="288">
        <v>270</v>
      </c>
      <c r="O32" s="288">
        <v>0</v>
      </c>
      <c r="P32" s="288">
        <v>0</v>
      </c>
      <c r="Q32" s="289">
        <v>46339</v>
      </c>
    </row>
    <row r="33" spans="1:17" ht="15.75" x14ac:dyDescent="0.2">
      <c r="A33" s="69">
        <v>44409</v>
      </c>
      <c r="B33" s="281">
        <v>2579</v>
      </c>
      <c r="C33" s="281">
        <v>801</v>
      </c>
      <c r="D33" s="281">
        <v>3258</v>
      </c>
      <c r="E33" s="281">
        <v>981</v>
      </c>
      <c r="F33" s="281">
        <v>9107</v>
      </c>
      <c r="G33" s="281">
        <v>6903</v>
      </c>
      <c r="H33" s="281">
        <v>21628</v>
      </c>
      <c r="I33" s="281">
        <v>0</v>
      </c>
      <c r="J33" s="281">
        <v>41</v>
      </c>
      <c r="K33" s="281">
        <v>11</v>
      </c>
      <c r="L33" s="281">
        <v>63</v>
      </c>
      <c r="M33" s="281">
        <v>685</v>
      </c>
      <c r="N33" s="281">
        <v>269</v>
      </c>
      <c r="O33" s="281">
        <v>0</v>
      </c>
      <c r="P33" s="281">
        <v>0</v>
      </c>
      <c r="Q33" s="282">
        <v>46326</v>
      </c>
    </row>
    <row r="34" spans="1:17" ht="15.75" x14ac:dyDescent="0.2">
      <c r="A34" s="69">
        <v>44440</v>
      </c>
      <c r="B34" s="281">
        <v>2562</v>
      </c>
      <c r="C34" s="281">
        <v>812</v>
      </c>
      <c r="D34" s="281">
        <v>3251</v>
      </c>
      <c r="E34" s="281">
        <v>968</v>
      </c>
      <c r="F34" s="281">
        <v>9227</v>
      </c>
      <c r="G34" s="281">
        <v>6795</v>
      </c>
      <c r="H34" s="281">
        <v>21625</v>
      </c>
      <c r="I34" s="281">
        <v>0</v>
      </c>
      <c r="J34" s="281">
        <v>39</v>
      </c>
      <c r="K34" s="281">
        <v>11</v>
      </c>
      <c r="L34" s="281">
        <v>64</v>
      </c>
      <c r="M34" s="281">
        <v>646</v>
      </c>
      <c r="N34" s="281">
        <v>274</v>
      </c>
      <c r="O34" s="281">
        <v>1</v>
      </c>
      <c r="P34" s="281">
        <v>0</v>
      </c>
      <c r="Q34" s="282">
        <v>46275</v>
      </c>
    </row>
    <row r="35" spans="1:17" ht="15.75" x14ac:dyDescent="0.2">
      <c r="A35" s="69">
        <v>44470</v>
      </c>
      <c r="B35" s="281">
        <v>2548</v>
      </c>
      <c r="C35" s="281">
        <v>816</v>
      </c>
      <c r="D35" s="281">
        <v>3236</v>
      </c>
      <c r="E35" s="281">
        <v>954</v>
      </c>
      <c r="F35" s="281">
        <v>9312</v>
      </c>
      <c r="G35" s="281">
        <v>6737</v>
      </c>
      <c r="H35" s="281">
        <v>21605</v>
      </c>
      <c r="I35" s="281">
        <v>0</v>
      </c>
      <c r="J35" s="281">
        <v>38</v>
      </c>
      <c r="K35" s="281">
        <v>11</v>
      </c>
      <c r="L35" s="281">
        <v>61</v>
      </c>
      <c r="M35" s="281">
        <v>625</v>
      </c>
      <c r="N35" s="281">
        <v>274</v>
      </c>
      <c r="O35" s="281">
        <v>0</v>
      </c>
      <c r="P35" s="281">
        <v>0</v>
      </c>
      <c r="Q35" s="282">
        <v>46217</v>
      </c>
    </row>
    <row r="36" spans="1:17" ht="15.75" x14ac:dyDescent="0.2">
      <c r="A36" s="69">
        <v>44501</v>
      </c>
      <c r="B36" s="281">
        <v>2532</v>
      </c>
      <c r="C36" s="281">
        <v>822</v>
      </c>
      <c r="D36" s="281">
        <v>3219</v>
      </c>
      <c r="E36" s="281">
        <v>951</v>
      </c>
      <c r="F36" s="281">
        <v>9365</v>
      </c>
      <c r="G36" s="281">
        <v>6741</v>
      </c>
      <c r="H36" s="281">
        <v>21648</v>
      </c>
      <c r="I36" s="281">
        <v>0</v>
      </c>
      <c r="J36" s="281">
        <v>38</v>
      </c>
      <c r="K36" s="281">
        <v>10</v>
      </c>
      <c r="L36" s="281">
        <v>55</v>
      </c>
      <c r="M36" s="281">
        <v>601</v>
      </c>
      <c r="N36" s="281">
        <v>263</v>
      </c>
      <c r="O36" s="281">
        <v>1</v>
      </c>
      <c r="P36" s="281">
        <v>0</v>
      </c>
      <c r="Q36" s="282">
        <v>46246</v>
      </c>
    </row>
    <row r="37" spans="1:17" ht="15.75" x14ac:dyDescent="0.2">
      <c r="A37" s="69">
        <v>44531</v>
      </c>
      <c r="B37" s="281">
        <v>2501</v>
      </c>
      <c r="C37" s="281">
        <v>833</v>
      </c>
      <c r="D37" s="281">
        <v>3192</v>
      </c>
      <c r="E37" s="281">
        <v>964</v>
      </c>
      <c r="F37" s="281">
        <v>9388</v>
      </c>
      <c r="G37" s="281">
        <v>6714</v>
      </c>
      <c r="H37" s="281">
        <v>21631</v>
      </c>
      <c r="I37" s="281">
        <v>0</v>
      </c>
      <c r="J37" s="281">
        <v>39</v>
      </c>
      <c r="K37" s="281">
        <v>10</v>
      </c>
      <c r="L37" s="281">
        <v>55</v>
      </c>
      <c r="M37" s="281">
        <v>584</v>
      </c>
      <c r="N37" s="281">
        <v>276</v>
      </c>
      <c r="O37" s="281">
        <v>1</v>
      </c>
      <c r="P37" s="281">
        <v>0</v>
      </c>
      <c r="Q37" s="282">
        <v>46188</v>
      </c>
    </row>
    <row r="38" spans="1:17" ht="15.75" x14ac:dyDescent="0.2">
      <c r="A38" s="69">
        <v>44562</v>
      </c>
      <c r="B38" s="281">
        <v>2491</v>
      </c>
      <c r="C38" s="281">
        <v>824</v>
      </c>
      <c r="D38" s="281">
        <v>3164</v>
      </c>
      <c r="E38" s="281">
        <v>968</v>
      </c>
      <c r="F38" s="281">
        <v>9385</v>
      </c>
      <c r="G38" s="281">
        <v>6769</v>
      </c>
      <c r="H38" s="281">
        <v>21680</v>
      </c>
      <c r="I38" s="281">
        <v>0</v>
      </c>
      <c r="J38" s="281">
        <v>38</v>
      </c>
      <c r="K38" s="281">
        <v>12</v>
      </c>
      <c r="L38" s="281">
        <v>53</v>
      </c>
      <c r="M38" s="281">
        <v>586</v>
      </c>
      <c r="N38" s="281">
        <v>260</v>
      </c>
      <c r="O38" s="281">
        <v>0</v>
      </c>
      <c r="P38" s="281">
        <v>0</v>
      </c>
      <c r="Q38" s="282">
        <v>46230</v>
      </c>
    </row>
    <row r="39" spans="1:17" ht="15.75" x14ac:dyDescent="0.2">
      <c r="A39" s="69">
        <v>44593</v>
      </c>
      <c r="B39" s="281">
        <v>2471</v>
      </c>
      <c r="C39" s="281">
        <v>817</v>
      </c>
      <c r="D39" s="281">
        <v>3141</v>
      </c>
      <c r="E39" s="281">
        <v>963</v>
      </c>
      <c r="F39" s="281">
        <v>9420</v>
      </c>
      <c r="G39" s="281">
        <v>6795</v>
      </c>
      <c r="H39" s="281">
        <v>21691</v>
      </c>
      <c r="I39" s="281">
        <v>0</v>
      </c>
      <c r="J39" s="281">
        <v>40</v>
      </c>
      <c r="K39" s="281">
        <v>12</v>
      </c>
      <c r="L39" s="281">
        <v>52</v>
      </c>
      <c r="M39" s="281">
        <v>560</v>
      </c>
      <c r="N39" s="281">
        <v>262</v>
      </c>
      <c r="O39" s="281">
        <v>0</v>
      </c>
      <c r="P39" s="281">
        <v>0</v>
      </c>
      <c r="Q39" s="282">
        <v>46224</v>
      </c>
    </row>
    <row r="40" spans="1:17" ht="15.75" x14ac:dyDescent="0.2">
      <c r="A40" s="69">
        <v>44621</v>
      </c>
      <c r="B40" s="281">
        <v>2464</v>
      </c>
      <c r="C40" s="281">
        <v>798</v>
      </c>
      <c r="D40" s="281">
        <v>3124</v>
      </c>
      <c r="E40" s="281">
        <v>970</v>
      </c>
      <c r="F40" s="281">
        <v>9429</v>
      </c>
      <c r="G40" s="281">
        <v>6807</v>
      </c>
      <c r="H40" s="281">
        <v>21738</v>
      </c>
      <c r="I40" s="281">
        <v>0</v>
      </c>
      <c r="J40" s="281">
        <v>37</v>
      </c>
      <c r="K40" s="281">
        <v>11</v>
      </c>
      <c r="L40" s="281">
        <v>50</v>
      </c>
      <c r="M40" s="281">
        <v>556</v>
      </c>
      <c r="N40" s="281">
        <v>257</v>
      </c>
      <c r="O40" s="281">
        <v>0</v>
      </c>
      <c r="P40" s="281">
        <v>0</v>
      </c>
      <c r="Q40" s="282">
        <v>46241</v>
      </c>
    </row>
    <row r="41" spans="1:17" ht="15.75" x14ac:dyDescent="0.2">
      <c r="A41" s="69">
        <v>44652</v>
      </c>
      <c r="B41" s="281"/>
      <c r="C41" s="281"/>
      <c r="D41" s="281"/>
      <c r="E41" s="281"/>
      <c r="F41" s="281"/>
      <c r="G41" s="281"/>
      <c r="H41" s="281"/>
      <c r="I41" s="281"/>
      <c r="J41" s="281"/>
      <c r="K41" s="281"/>
      <c r="L41" s="281"/>
      <c r="M41" s="281"/>
      <c r="N41" s="281"/>
      <c r="O41" s="281"/>
      <c r="P41" s="281"/>
      <c r="Q41" s="282"/>
    </row>
    <row r="42" spans="1:17" ht="15.75" x14ac:dyDescent="0.2">
      <c r="A42" s="69">
        <v>44682</v>
      </c>
      <c r="B42" s="281"/>
      <c r="C42" s="281"/>
      <c r="D42" s="281"/>
      <c r="E42" s="281"/>
      <c r="F42" s="281"/>
      <c r="G42" s="281"/>
      <c r="H42" s="281"/>
      <c r="I42" s="281"/>
      <c r="J42" s="281"/>
      <c r="K42" s="281"/>
      <c r="L42" s="281"/>
      <c r="M42" s="281"/>
      <c r="N42" s="281"/>
      <c r="O42" s="281"/>
      <c r="P42" s="281"/>
      <c r="Q42" s="282"/>
    </row>
    <row r="43" spans="1:17" ht="16.5" thickBot="1" x14ac:dyDescent="0.25">
      <c r="A43" s="100">
        <v>44713</v>
      </c>
      <c r="B43" s="290"/>
      <c r="C43" s="290"/>
      <c r="D43" s="290"/>
      <c r="E43" s="290"/>
      <c r="F43" s="294"/>
      <c r="G43" s="294"/>
      <c r="H43" s="290"/>
      <c r="I43" s="290"/>
      <c r="J43" s="290"/>
      <c r="K43" s="290"/>
      <c r="L43" s="290"/>
      <c r="M43" s="290"/>
      <c r="N43" s="290"/>
      <c r="O43" s="290"/>
      <c r="P43" s="290"/>
      <c r="Q43" s="291"/>
    </row>
    <row r="44" spans="1:17" ht="17.25" thickTop="1" thickBot="1" x14ac:dyDescent="0.3">
      <c r="A44" s="77" t="s">
        <v>266</v>
      </c>
      <c r="B44" s="285">
        <v>2527</v>
      </c>
      <c r="C44" s="285">
        <v>814</v>
      </c>
      <c r="D44" s="285">
        <v>3204</v>
      </c>
      <c r="E44" s="285">
        <v>967</v>
      </c>
      <c r="F44" s="285">
        <v>9287</v>
      </c>
      <c r="G44" s="285">
        <v>6811</v>
      </c>
      <c r="H44" s="285">
        <v>21656</v>
      </c>
      <c r="I44" s="285">
        <v>0</v>
      </c>
      <c r="J44" s="285">
        <v>39</v>
      </c>
      <c r="K44" s="285">
        <v>11</v>
      </c>
      <c r="L44" s="285">
        <v>57</v>
      </c>
      <c r="M44" s="285">
        <v>613</v>
      </c>
      <c r="N44" s="285">
        <v>267</v>
      </c>
      <c r="O44" s="285">
        <v>1</v>
      </c>
      <c r="P44" s="285">
        <v>0</v>
      </c>
      <c r="Q44" s="286">
        <v>46254</v>
      </c>
    </row>
    <row r="45" spans="1:17" ht="16.5" hidden="1" thickBot="1" x14ac:dyDescent="0.25">
      <c r="A45" s="126" t="s">
        <v>89</v>
      </c>
      <c r="B45" s="292"/>
      <c r="C45" s="292"/>
      <c r="D45" s="292"/>
      <c r="E45" s="292"/>
      <c r="F45" s="292"/>
      <c r="G45" s="292"/>
      <c r="H45" s="292"/>
      <c r="I45" s="292"/>
      <c r="J45" s="292"/>
      <c r="K45" s="292"/>
      <c r="L45" s="292"/>
      <c r="M45" s="292"/>
      <c r="N45" s="292"/>
      <c r="O45" s="292"/>
      <c r="P45" s="292"/>
      <c r="Q45" s="293"/>
    </row>
    <row r="46" spans="1:17" ht="15.75" hidden="1" x14ac:dyDescent="0.2">
      <c r="A46" s="75">
        <v>43282</v>
      </c>
      <c r="B46" s="288"/>
      <c r="C46" s="288"/>
      <c r="D46" s="288"/>
      <c r="E46" s="288"/>
      <c r="F46" s="288"/>
      <c r="G46" s="288"/>
      <c r="H46" s="288"/>
      <c r="I46" s="288"/>
      <c r="J46" s="288"/>
      <c r="K46" s="288"/>
      <c r="L46" s="288"/>
      <c r="M46" s="288"/>
      <c r="N46" s="288"/>
      <c r="O46" s="288"/>
      <c r="P46" s="288"/>
      <c r="Q46" s="289"/>
    </row>
    <row r="47" spans="1:17" ht="15.75" hidden="1" x14ac:dyDescent="0.2">
      <c r="A47" s="69">
        <v>43313</v>
      </c>
      <c r="B47" s="281"/>
      <c r="C47" s="281"/>
      <c r="D47" s="281"/>
      <c r="E47" s="281"/>
      <c r="F47" s="281"/>
      <c r="G47" s="281"/>
      <c r="H47" s="281"/>
      <c r="I47" s="281"/>
      <c r="J47" s="281"/>
      <c r="K47" s="281"/>
      <c r="L47" s="281"/>
      <c r="M47" s="281"/>
      <c r="N47" s="281"/>
      <c r="O47" s="281"/>
      <c r="P47" s="281"/>
      <c r="Q47" s="282"/>
    </row>
    <row r="48" spans="1:17" ht="15.75" hidden="1" x14ac:dyDescent="0.2">
      <c r="A48" s="69">
        <v>43344</v>
      </c>
      <c r="B48" s="281"/>
      <c r="C48" s="281"/>
      <c r="D48" s="281"/>
      <c r="E48" s="281"/>
      <c r="F48" s="281"/>
      <c r="G48" s="281"/>
      <c r="H48" s="281"/>
      <c r="I48" s="281"/>
      <c r="J48" s="281"/>
      <c r="K48" s="281"/>
      <c r="L48" s="281"/>
      <c r="M48" s="281"/>
      <c r="N48" s="281"/>
      <c r="O48" s="281"/>
      <c r="P48" s="281"/>
      <c r="Q48" s="282"/>
    </row>
    <row r="49" spans="1:17" ht="15.75" hidden="1" x14ac:dyDescent="0.2">
      <c r="A49" s="69">
        <v>43374</v>
      </c>
      <c r="B49" s="281"/>
      <c r="C49" s="281"/>
      <c r="D49" s="281"/>
      <c r="E49" s="281"/>
      <c r="F49" s="281"/>
      <c r="G49" s="281"/>
      <c r="H49" s="281"/>
      <c r="I49" s="281"/>
      <c r="J49" s="281"/>
      <c r="K49" s="281"/>
      <c r="L49" s="281"/>
      <c r="M49" s="281"/>
      <c r="N49" s="281"/>
      <c r="O49" s="281"/>
      <c r="P49" s="281"/>
      <c r="Q49" s="282"/>
    </row>
    <row r="50" spans="1:17" ht="15.75" hidden="1" x14ac:dyDescent="0.2">
      <c r="A50" s="69">
        <v>43405</v>
      </c>
      <c r="B50" s="281"/>
      <c r="C50" s="281"/>
      <c r="D50" s="281"/>
      <c r="E50" s="281"/>
      <c r="F50" s="281"/>
      <c r="G50" s="281"/>
      <c r="H50" s="281"/>
      <c r="I50" s="281"/>
      <c r="J50" s="281"/>
      <c r="K50" s="281"/>
      <c r="L50" s="281"/>
      <c r="M50" s="281"/>
      <c r="N50" s="281"/>
      <c r="O50" s="281"/>
      <c r="P50" s="281"/>
      <c r="Q50" s="282"/>
    </row>
    <row r="51" spans="1:17" ht="15.75" hidden="1" x14ac:dyDescent="0.2">
      <c r="A51" s="69">
        <v>43435</v>
      </c>
      <c r="B51" s="281"/>
      <c r="C51" s="281"/>
      <c r="D51" s="281"/>
      <c r="E51" s="281"/>
      <c r="F51" s="281"/>
      <c r="G51" s="281"/>
      <c r="H51" s="281"/>
      <c r="I51" s="281"/>
      <c r="J51" s="281"/>
      <c r="K51" s="281"/>
      <c r="L51" s="281"/>
      <c r="M51" s="281"/>
      <c r="N51" s="281"/>
      <c r="O51" s="281"/>
      <c r="P51" s="281"/>
      <c r="Q51" s="282"/>
    </row>
    <row r="52" spans="1:17" ht="15.75" hidden="1" x14ac:dyDescent="0.2">
      <c r="A52" s="69">
        <v>43466</v>
      </c>
      <c r="B52" s="281"/>
      <c r="C52" s="281"/>
      <c r="D52" s="281"/>
      <c r="E52" s="281"/>
      <c r="F52" s="281"/>
      <c r="G52" s="281"/>
      <c r="H52" s="281"/>
      <c r="I52" s="281"/>
      <c r="J52" s="281"/>
      <c r="K52" s="281"/>
      <c r="L52" s="281"/>
      <c r="M52" s="281"/>
      <c r="N52" s="281"/>
      <c r="O52" s="281"/>
      <c r="P52" s="281"/>
      <c r="Q52" s="282"/>
    </row>
    <row r="53" spans="1:17" ht="15.75" hidden="1" x14ac:dyDescent="0.2">
      <c r="A53" s="69">
        <v>43497</v>
      </c>
      <c r="B53" s="281"/>
      <c r="C53" s="281"/>
      <c r="D53" s="281"/>
      <c r="E53" s="281"/>
      <c r="F53" s="281"/>
      <c r="G53" s="281"/>
      <c r="H53" s="281"/>
      <c r="I53" s="281"/>
      <c r="J53" s="281"/>
      <c r="K53" s="281"/>
      <c r="L53" s="281"/>
      <c r="M53" s="281"/>
      <c r="N53" s="281"/>
      <c r="O53" s="281"/>
      <c r="P53" s="281"/>
      <c r="Q53" s="282"/>
    </row>
    <row r="54" spans="1:17" ht="15.75" hidden="1" x14ac:dyDescent="0.2">
      <c r="A54" s="69">
        <v>43525</v>
      </c>
      <c r="B54" s="281"/>
      <c r="C54" s="281"/>
      <c r="D54" s="281"/>
      <c r="E54" s="281"/>
      <c r="F54" s="281"/>
      <c r="G54" s="281"/>
      <c r="H54" s="281"/>
      <c r="I54" s="281"/>
      <c r="J54" s="281"/>
      <c r="K54" s="281"/>
      <c r="L54" s="281"/>
      <c r="M54" s="281"/>
      <c r="N54" s="281"/>
      <c r="O54" s="281"/>
      <c r="P54" s="281"/>
      <c r="Q54" s="282"/>
    </row>
    <row r="55" spans="1:17" ht="15.75" hidden="1" x14ac:dyDescent="0.2">
      <c r="A55" s="69">
        <v>43556</v>
      </c>
      <c r="B55" s="281"/>
      <c r="C55" s="281"/>
      <c r="D55" s="281"/>
      <c r="E55" s="281"/>
      <c r="F55" s="281"/>
      <c r="G55" s="281"/>
      <c r="H55" s="281"/>
      <c r="I55" s="281"/>
      <c r="J55" s="281"/>
      <c r="K55" s="281"/>
      <c r="L55" s="281"/>
      <c r="M55" s="281"/>
      <c r="N55" s="281"/>
      <c r="O55" s="281"/>
      <c r="P55" s="281"/>
      <c r="Q55" s="282"/>
    </row>
    <row r="56" spans="1:17" ht="15.75" hidden="1" x14ac:dyDescent="0.2">
      <c r="A56" s="69">
        <v>43586</v>
      </c>
      <c r="B56" s="281"/>
      <c r="C56" s="281"/>
      <c r="D56" s="281"/>
      <c r="E56" s="281"/>
      <c r="F56" s="281"/>
      <c r="G56" s="281"/>
      <c r="H56" s="281"/>
      <c r="I56" s="281"/>
      <c r="J56" s="281"/>
      <c r="K56" s="281"/>
      <c r="L56" s="281"/>
      <c r="M56" s="281"/>
      <c r="N56" s="281"/>
      <c r="O56" s="281"/>
      <c r="P56" s="281"/>
      <c r="Q56" s="282"/>
    </row>
    <row r="57" spans="1:17" ht="16.5" hidden="1" thickBot="1" x14ac:dyDescent="0.25">
      <c r="A57" s="100">
        <v>43617</v>
      </c>
      <c r="B57" s="290"/>
      <c r="C57" s="290"/>
      <c r="D57" s="290"/>
      <c r="E57" s="290"/>
      <c r="F57" s="294"/>
      <c r="G57" s="294"/>
      <c r="H57" s="290"/>
      <c r="I57" s="290"/>
      <c r="J57" s="290"/>
      <c r="K57" s="290"/>
      <c r="L57" s="290"/>
      <c r="M57" s="290"/>
      <c r="N57" s="290"/>
      <c r="O57" s="290"/>
      <c r="P57" s="290"/>
      <c r="Q57" s="291"/>
    </row>
    <row r="58" spans="1:17" ht="17.25" hidden="1" thickTop="1" thickBot="1" x14ac:dyDescent="0.3">
      <c r="A58" s="77" t="s">
        <v>94</v>
      </c>
      <c r="B58" s="285"/>
      <c r="C58" s="285"/>
      <c r="D58" s="285"/>
      <c r="E58" s="285"/>
      <c r="F58" s="285"/>
      <c r="G58" s="285"/>
      <c r="H58" s="285"/>
      <c r="I58" s="285"/>
      <c r="J58" s="285"/>
      <c r="K58" s="285"/>
      <c r="L58" s="285"/>
      <c r="M58" s="285"/>
      <c r="N58" s="285"/>
      <c r="O58" s="285"/>
      <c r="P58" s="285"/>
      <c r="Q58" s="286"/>
    </row>
    <row r="59" spans="1:17" ht="16.5" thickBot="1" x14ac:dyDescent="0.25">
      <c r="A59" s="126" t="s">
        <v>56</v>
      </c>
      <c r="B59" s="292"/>
      <c r="C59" s="292"/>
      <c r="D59" s="292"/>
      <c r="E59" s="292"/>
      <c r="F59" s="292"/>
      <c r="G59" s="292"/>
      <c r="H59" s="292"/>
      <c r="I59" s="292"/>
      <c r="J59" s="292"/>
      <c r="K59" s="292"/>
      <c r="L59" s="292"/>
      <c r="M59" s="292"/>
      <c r="N59" s="292"/>
      <c r="O59" s="292"/>
      <c r="P59" s="292"/>
      <c r="Q59" s="293"/>
    </row>
    <row r="60" spans="1:17" ht="15.75" x14ac:dyDescent="0.2">
      <c r="A60" s="75">
        <v>44378</v>
      </c>
      <c r="B60" s="288">
        <v>3504</v>
      </c>
      <c r="C60" s="288">
        <v>1055</v>
      </c>
      <c r="D60" s="288">
        <v>3573</v>
      </c>
      <c r="E60" s="288">
        <v>502</v>
      </c>
      <c r="F60" s="288">
        <v>11360</v>
      </c>
      <c r="G60" s="288">
        <v>6635</v>
      </c>
      <c r="H60" s="288">
        <v>44134</v>
      </c>
      <c r="I60" s="288">
        <v>0</v>
      </c>
      <c r="J60" s="288">
        <v>31760</v>
      </c>
      <c r="K60" s="288">
        <v>5203</v>
      </c>
      <c r="L60" s="288">
        <v>443</v>
      </c>
      <c r="M60" s="288">
        <v>980</v>
      </c>
      <c r="N60" s="288">
        <v>204</v>
      </c>
      <c r="O60" s="288">
        <v>2</v>
      </c>
      <c r="P60" s="288">
        <v>0</v>
      </c>
      <c r="Q60" s="289">
        <v>109355</v>
      </c>
    </row>
    <row r="61" spans="1:17" ht="15.75" x14ac:dyDescent="0.2">
      <c r="A61" s="69">
        <v>44409</v>
      </c>
      <c r="B61" s="281">
        <v>3528</v>
      </c>
      <c r="C61" s="281">
        <v>1064</v>
      </c>
      <c r="D61" s="281">
        <v>3590</v>
      </c>
      <c r="E61" s="281">
        <v>508</v>
      </c>
      <c r="F61" s="281">
        <v>11667</v>
      </c>
      <c r="G61" s="281">
        <v>6493</v>
      </c>
      <c r="H61" s="281">
        <v>44746</v>
      </c>
      <c r="I61" s="281">
        <v>0</v>
      </c>
      <c r="J61" s="281">
        <v>31771</v>
      </c>
      <c r="K61" s="281">
        <v>5260</v>
      </c>
      <c r="L61" s="281">
        <v>425</v>
      </c>
      <c r="M61" s="281">
        <v>1022</v>
      </c>
      <c r="N61" s="281">
        <v>207</v>
      </c>
      <c r="O61" s="281">
        <v>1</v>
      </c>
      <c r="P61" s="281">
        <v>0</v>
      </c>
      <c r="Q61" s="282">
        <v>110282</v>
      </c>
    </row>
    <row r="62" spans="1:17" ht="15.75" x14ac:dyDescent="0.2">
      <c r="A62" s="69">
        <v>44440</v>
      </c>
      <c r="B62" s="281">
        <v>3553</v>
      </c>
      <c r="C62" s="281">
        <v>1055</v>
      </c>
      <c r="D62" s="281">
        <v>3564</v>
      </c>
      <c r="E62" s="281">
        <v>525</v>
      </c>
      <c r="F62" s="281">
        <v>11901</v>
      </c>
      <c r="G62" s="281">
        <v>6365</v>
      </c>
      <c r="H62" s="281">
        <v>45131</v>
      </c>
      <c r="I62" s="281">
        <v>0</v>
      </c>
      <c r="J62" s="281">
        <v>31923</v>
      </c>
      <c r="K62" s="281">
        <v>5213</v>
      </c>
      <c r="L62" s="281">
        <v>422</v>
      </c>
      <c r="M62" s="281">
        <v>999</v>
      </c>
      <c r="N62" s="281">
        <v>229</v>
      </c>
      <c r="O62" s="281">
        <v>0</v>
      </c>
      <c r="P62" s="281">
        <v>0</v>
      </c>
      <c r="Q62" s="282">
        <v>110880</v>
      </c>
    </row>
    <row r="63" spans="1:17" ht="15.75" x14ac:dyDescent="0.2">
      <c r="A63" s="69">
        <v>44470</v>
      </c>
      <c r="B63" s="281">
        <v>3545</v>
      </c>
      <c r="C63" s="281">
        <v>1047</v>
      </c>
      <c r="D63" s="281">
        <v>3549</v>
      </c>
      <c r="E63" s="281">
        <v>526</v>
      </c>
      <c r="F63" s="281">
        <v>11992</v>
      </c>
      <c r="G63" s="281">
        <v>6258</v>
      </c>
      <c r="H63" s="281">
        <v>45131</v>
      </c>
      <c r="I63" s="281">
        <v>0</v>
      </c>
      <c r="J63" s="281">
        <v>31815</v>
      </c>
      <c r="K63" s="281">
        <v>5190</v>
      </c>
      <c r="L63" s="281">
        <v>409</v>
      </c>
      <c r="M63" s="281">
        <v>1003</v>
      </c>
      <c r="N63" s="281">
        <v>210</v>
      </c>
      <c r="O63" s="281">
        <v>0</v>
      </c>
      <c r="P63" s="281">
        <v>0</v>
      </c>
      <c r="Q63" s="282">
        <v>110675</v>
      </c>
    </row>
    <row r="64" spans="1:17" ht="15.75" x14ac:dyDescent="0.2">
      <c r="A64" s="69">
        <v>44501</v>
      </c>
      <c r="B64" s="281">
        <v>3500</v>
      </c>
      <c r="C64" s="281">
        <v>1038</v>
      </c>
      <c r="D64" s="281">
        <v>3515</v>
      </c>
      <c r="E64" s="281">
        <v>520</v>
      </c>
      <c r="F64" s="281">
        <v>12100</v>
      </c>
      <c r="G64" s="281">
        <v>6252</v>
      </c>
      <c r="H64" s="281">
        <v>45276</v>
      </c>
      <c r="I64" s="281">
        <v>0</v>
      </c>
      <c r="J64" s="281">
        <v>31669</v>
      </c>
      <c r="K64" s="281">
        <v>5296</v>
      </c>
      <c r="L64" s="281">
        <v>401</v>
      </c>
      <c r="M64" s="281">
        <v>957</v>
      </c>
      <c r="N64" s="281">
        <v>222</v>
      </c>
      <c r="O64" s="281">
        <v>0</v>
      </c>
      <c r="P64" s="281">
        <v>0</v>
      </c>
      <c r="Q64" s="282">
        <v>110746</v>
      </c>
    </row>
    <row r="65" spans="1:17" ht="15.75" x14ac:dyDescent="0.2">
      <c r="A65" s="69">
        <v>44531</v>
      </c>
      <c r="B65" s="281">
        <v>3485</v>
      </c>
      <c r="C65" s="281">
        <v>1048</v>
      </c>
      <c r="D65" s="281">
        <v>3474</v>
      </c>
      <c r="E65" s="281">
        <v>526</v>
      </c>
      <c r="F65" s="281">
        <v>12126</v>
      </c>
      <c r="G65" s="281">
        <v>6229</v>
      </c>
      <c r="H65" s="281">
        <v>45380</v>
      </c>
      <c r="I65" s="281">
        <v>0</v>
      </c>
      <c r="J65" s="281">
        <v>31459</v>
      </c>
      <c r="K65" s="281">
        <v>5335</v>
      </c>
      <c r="L65" s="281">
        <v>388</v>
      </c>
      <c r="M65" s="281">
        <v>940</v>
      </c>
      <c r="N65" s="281">
        <v>225</v>
      </c>
      <c r="O65" s="281">
        <v>5</v>
      </c>
      <c r="P65" s="281">
        <v>0</v>
      </c>
      <c r="Q65" s="282">
        <v>110620</v>
      </c>
    </row>
    <row r="66" spans="1:17" ht="15.75" x14ac:dyDescent="0.2">
      <c r="A66" s="69">
        <v>44562</v>
      </c>
      <c r="B66" s="281">
        <v>3492</v>
      </c>
      <c r="C66" s="281">
        <v>1033</v>
      </c>
      <c r="D66" s="281">
        <v>3443</v>
      </c>
      <c r="E66" s="281">
        <v>528</v>
      </c>
      <c r="F66" s="281">
        <v>12260</v>
      </c>
      <c r="G66" s="281">
        <v>6249</v>
      </c>
      <c r="H66" s="281">
        <v>45530</v>
      </c>
      <c r="I66" s="281">
        <v>0</v>
      </c>
      <c r="J66" s="281">
        <v>31321</v>
      </c>
      <c r="K66" s="281">
        <v>5371</v>
      </c>
      <c r="L66" s="281">
        <v>393</v>
      </c>
      <c r="M66" s="281">
        <v>909</v>
      </c>
      <c r="N66" s="281">
        <v>229</v>
      </c>
      <c r="O66" s="281">
        <v>1</v>
      </c>
      <c r="P66" s="281">
        <v>0</v>
      </c>
      <c r="Q66" s="282">
        <v>110759</v>
      </c>
    </row>
    <row r="67" spans="1:17" ht="15.75" x14ac:dyDescent="0.2">
      <c r="A67" s="69">
        <v>44593</v>
      </c>
      <c r="B67" s="281">
        <v>3450</v>
      </c>
      <c r="C67" s="281">
        <v>1044</v>
      </c>
      <c r="D67" s="281">
        <v>3425</v>
      </c>
      <c r="E67" s="281">
        <v>533</v>
      </c>
      <c r="F67" s="281">
        <v>12386</v>
      </c>
      <c r="G67" s="281">
        <v>6184</v>
      </c>
      <c r="H67" s="281">
        <v>45517</v>
      </c>
      <c r="I67" s="281">
        <v>0</v>
      </c>
      <c r="J67" s="281">
        <v>31128</v>
      </c>
      <c r="K67" s="281">
        <v>5386</v>
      </c>
      <c r="L67" s="281">
        <v>394</v>
      </c>
      <c r="M67" s="281">
        <v>929</v>
      </c>
      <c r="N67" s="281">
        <v>221</v>
      </c>
      <c r="O67" s="281">
        <v>2</v>
      </c>
      <c r="P67" s="281">
        <v>0</v>
      </c>
      <c r="Q67" s="282">
        <v>110599</v>
      </c>
    </row>
    <row r="68" spans="1:17" ht="15.75" x14ac:dyDescent="0.2">
      <c r="A68" s="69">
        <v>44621</v>
      </c>
      <c r="B68" s="281">
        <v>3431</v>
      </c>
      <c r="C68" s="281">
        <v>1042</v>
      </c>
      <c r="D68" s="281">
        <v>3404</v>
      </c>
      <c r="E68" s="281">
        <v>542</v>
      </c>
      <c r="F68" s="281">
        <v>12488</v>
      </c>
      <c r="G68" s="281">
        <v>6112</v>
      </c>
      <c r="H68" s="281">
        <v>45568</v>
      </c>
      <c r="I68" s="281">
        <v>0</v>
      </c>
      <c r="J68" s="281">
        <v>30984</v>
      </c>
      <c r="K68" s="281">
        <v>5433</v>
      </c>
      <c r="L68" s="281">
        <v>392</v>
      </c>
      <c r="M68" s="281">
        <v>932</v>
      </c>
      <c r="N68" s="281">
        <v>228</v>
      </c>
      <c r="O68" s="281">
        <v>0</v>
      </c>
      <c r="P68" s="281">
        <v>0</v>
      </c>
      <c r="Q68" s="282">
        <v>110556</v>
      </c>
    </row>
    <row r="69" spans="1:17" ht="15.75" x14ac:dyDescent="0.2">
      <c r="A69" s="69">
        <v>44652</v>
      </c>
      <c r="B69" s="281"/>
      <c r="C69" s="281"/>
      <c r="D69" s="281"/>
      <c r="E69" s="281"/>
      <c r="F69" s="281"/>
      <c r="G69" s="281"/>
      <c r="H69" s="281"/>
      <c r="I69" s="281"/>
      <c r="J69" s="281"/>
      <c r="K69" s="281"/>
      <c r="L69" s="281"/>
      <c r="M69" s="281"/>
      <c r="N69" s="281"/>
      <c r="O69" s="281"/>
      <c r="P69" s="281"/>
      <c r="Q69" s="282"/>
    </row>
    <row r="70" spans="1:17" ht="15.75" x14ac:dyDescent="0.2">
      <c r="A70" s="69">
        <v>44682</v>
      </c>
      <c r="B70" s="281"/>
      <c r="C70" s="281"/>
      <c r="D70" s="281"/>
      <c r="E70" s="281"/>
      <c r="F70" s="281"/>
      <c r="G70" s="281"/>
      <c r="H70" s="281"/>
      <c r="I70" s="281"/>
      <c r="J70" s="281"/>
      <c r="K70" s="281"/>
      <c r="L70" s="281"/>
      <c r="M70" s="281"/>
      <c r="N70" s="281"/>
      <c r="O70" s="281"/>
      <c r="P70" s="281"/>
      <c r="Q70" s="282"/>
    </row>
    <row r="71" spans="1:17" ht="16.5" thickBot="1" x14ac:dyDescent="0.25">
      <c r="A71" s="100">
        <v>44713</v>
      </c>
      <c r="B71" s="290"/>
      <c r="C71" s="290"/>
      <c r="D71" s="290"/>
      <c r="E71" s="290"/>
      <c r="F71" s="294"/>
      <c r="G71" s="294"/>
      <c r="H71" s="290"/>
      <c r="I71" s="290"/>
      <c r="J71" s="290"/>
      <c r="K71" s="290"/>
      <c r="L71" s="290"/>
      <c r="M71" s="290"/>
      <c r="N71" s="290"/>
      <c r="O71" s="290"/>
      <c r="P71" s="290"/>
      <c r="Q71" s="291"/>
    </row>
    <row r="72" spans="1:17" ht="17.25" thickTop="1" thickBot="1" x14ac:dyDescent="0.3">
      <c r="A72" s="77" t="s">
        <v>266</v>
      </c>
      <c r="B72" s="285">
        <v>3498</v>
      </c>
      <c r="C72" s="285">
        <v>1047</v>
      </c>
      <c r="D72" s="285">
        <v>3504</v>
      </c>
      <c r="E72" s="285">
        <v>523</v>
      </c>
      <c r="F72" s="285">
        <v>12031</v>
      </c>
      <c r="G72" s="285">
        <v>6309</v>
      </c>
      <c r="H72" s="285">
        <v>45157</v>
      </c>
      <c r="I72" s="285">
        <v>0</v>
      </c>
      <c r="J72" s="285">
        <v>31537</v>
      </c>
      <c r="K72" s="285">
        <v>5299</v>
      </c>
      <c r="L72" s="285">
        <v>407</v>
      </c>
      <c r="M72" s="285">
        <v>963</v>
      </c>
      <c r="N72" s="285">
        <v>219</v>
      </c>
      <c r="O72" s="285">
        <v>2</v>
      </c>
      <c r="P72" s="285">
        <v>0</v>
      </c>
      <c r="Q72" s="286">
        <v>110496</v>
      </c>
    </row>
    <row r="73" spans="1:17" ht="16.5" thickBot="1" x14ac:dyDescent="0.25">
      <c r="A73" s="126" t="s">
        <v>114</v>
      </c>
      <c r="B73" s="292"/>
      <c r="C73" s="292"/>
      <c r="D73" s="292"/>
      <c r="E73" s="292"/>
      <c r="F73" s="292"/>
      <c r="G73" s="292"/>
      <c r="H73" s="292"/>
      <c r="I73" s="292"/>
      <c r="J73" s="292"/>
      <c r="K73" s="292"/>
      <c r="L73" s="292"/>
      <c r="M73" s="292"/>
      <c r="N73" s="292"/>
      <c r="O73" s="292"/>
      <c r="P73" s="292"/>
      <c r="Q73" s="293"/>
    </row>
    <row r="74" spans="1:17" ht="15.75" x14ac:dyDescent="0.2">
      <c r="A74" s="75">
        <v>44378</v>
      </c>
      <c r="B74" s="288">
        <v>4365</v>
      </c>
      <c r="C74" s="288">
        <v>588</v>
      </c>
      <c r="D74" s="288">
        <v>215</v>
      </c>
      <c r="E74" s="288">
        <v>0</v>
      </c>
      <c r="F74" s="288">
        <v>0</v>
      </c>
      <c r="G74" s="288">
        <v>0</v>
      </c>
      <c r="H74" s="288">
        <v>0</v>
      </c>
      <c r="I74" s="288">
        <v>0</v>
      </c>
      <c r="J74" s="288">
        <v>0</v>
      </c>
      <c r="K74" s="288">
        <v>0</v>
      </c>
      <c r="L74" s="288">
        <v>0</v>
      </c>
      <c r="M74" s="288">
        <v>0</v>
      </c>
      <c r="N74" s="288">
        <v>0</v>
      </c>
      <c r="O74" s="288">
        <v>0</v>
      </c>
      <c r="P74" s="288">
        <v>0</v>
      </c>
      <c r="Q74" s="289">
        <v>5168</v>
      </c>
    </row>
    <row r="75" spans="1:17" ht="15.75" x14ac:dyDescent="0.2">
      <c r="A75" s="69">
        <v>44409</v>
      </c>
      <c r="B75" s="281">
        <v>4390</v>
      </c>
      <c r="C75" s="281">
        <v>582</v>
      </c>
      <c r="D75" s="281">
        <v>214</v>
      </c>
      <c r="E75" s="281">
        <v>0</v>
      </c>
      <c r="F75" s="281">
        <v>0</v>
      </c>
      <c r="G75" s="281">
        <v>0</v>
      </c>
      <c r="H75" s="281">
        <v>0</v>
      </c>
      <c r="I75" s="281">
        <v>0</v>
      </c>
      <c r="J75" s="281">
        <v>0</v>
      </c>
      <c r="K75" s="281">
        <v>0</v>
      </c>
      <c r="L75" s="281">
        <v>0</v>
      </c>
      <c r="M75" s="281">
        <v>0</v>
      </c>
      <c r="N75" s="281">
        <v>0</v>
      </c>
      <c r="O75" s="281">
        <v>0</v>
      </c>
      <c r="P75" s="281">
        <v>0</v>
      </c>
      <c r="Q75" s="282">
        <v>5186</v>
      </c>
    </row>
    <row r="76" spans="1:17" ht="15.75" x14ac:dyDescent="0.2">
      <c r="A76" s="69">
        <v>44440</v>
      </c>
      <c r="B76" s="281">
        <v>4410</v>
      </c>
      <c r="C76" s="281">
        <v>580</v>
      </c>
      <c r="D76" s="281">
        <v>218</v>
      </c>
      <c r="E76" s="281">
        <v>0</v>
      </c>
      <c r="F76" s="281">
        <v>0</v>
      </c>
      <c r="G76" s="281">
        <v>0</v>
      </c>
      <c r="H76" s="281">
        <v>0</v>
      </c>
      <c r="I76" s="281">
        <v>0</v>
      </c>
      <c r="J76" s="281">
        <v>0</v>
      </c>
      <c r="K76" s="281">
        <v>0</v>
      </c>
      <c r="L76" s="281">
        <v>0</v>
      </c>
      <c r="M76" s="281">
        <v>0</v>
      </c>
      <c r="N76" s="281">
        <v>0</v>
      </c>
      <c r="O76" s="281">
        <v>0</v>
      </c>
      <c r="P76" s="281">
        <v>0</v>
      </c>
      <c r="Q76" s="282">
        <v>5208</v>
      </c>
    </row>
    <row r="77" spans="1:17" ht="15.75" x14ac:dyDescent="0.2">
      <c r="A77" s="69">
        <v>44470</v>
      </c>
      <c r="B77" s="281">
        <v>4421</v>
      </c>
      <c r="C77" s="281">
        <v>585</v>
      </c>
      <c r="D77" s="281">
        <v>205</v>
      </c>
      <c r="E77" s="281">
        <v>0</v>
      </c>
      <c r="F77" s="281">
        <v>0</v>
      </c>
      <c r="G77" s="281">
        <v>0</v>
      </c>
      <c r="H77" s="281">
        <v>0</v>
      </c>
      <c r="I77" s="281">
        <v>0</v>
      </c>
      <c r="J77" s="281">
        <v>0</v>
      </c>
      <c r="K77" s="281">
        <v>0</v>
      </c>
      <c r="L77" s="281">
        <v>0</v>
      </c>
      <c r="M77" s="281">
        <v>0</v>
      </c>
      <c r="N77" s="281">
        <v>0</v>
      </c>
      <c r="O77" s="281">
        <v>0</v>
      </c>
      <c r="P77" s="281">
        <v>0</v>
      </c>
      <c r="Q77" s="282">
        <v>5211</v>
      </c>
    </row>
    <row r="78" spans="1:17" ht="15.75" x14ac:dyDescent="0.2">
      <c r="A78" s="69">
        <v>44501</v>
      </c>
      <c r="B78" s="281">
        <v>4452</v>
      </c>
      <c r="C78" s="281">
        <v>584</v>
      </c>
      <c r="D78" s="281">
        <v>205</v>
      </c>
      <c r="E78" s="281">
        <v>0</v>
      </c>
      <c r="F78" s="281">
        <v>0</v>
      </c>
      <c r="G78" s="281">
        <v>0</v>
      </c>
      <c r="H78" s="281">
        <v>0</v>
      </c>
      <c r="I78" s="281">
        <v>0</v>
      </c>
      <c r="J78" s="281">
        <v>0</v>
      </c>
      <c r="K78" s="281">
        <v>0</v>
      </c>
      <c r="L78" s="281">
        <v>0</v>
      </c>
      <c r="M78" s="281">
        <v>0</v>
      </c>
      <c r="N78" s="281">
        <v>0</v>
      </c>
      <c r="O78" s="281">
        <v>0</v>
      </c>
      <c r="P78" s="281">
        <v>0</v>
      </c>
      <c r="Q78" s="282">
        <v>5241</v>
      </c>
    </row>
    <row r="79" spans="1:17" ht="15.75" x14ac:dyDescent="0.2">
      <c r="A79" s="69">
        <v>44531</v>
      </c>
      <c r="B79" s="281">
        <v>4447</v>
      </c>
      <c r="C79" s="281">
        <v>594</v>
      </c>
      <c r="D79" s="281">
        <v>202</v>
      </c>
      <c r="E79" s="281">
        <v>0</v>
      </c>
      <c r="F79" s="281">
        <v>0</v>
      </c>
      <c r="G79" s="281">
        <v>0</v>
      </c>
      <c r="H79" s="281">
        <v>0</v>
      </c>
      <c r="I79" s="281">
        <v>0</v>
      </c>
      <c r="J79" s="281">
        <v>0</v>
      </c>
      <c r="K79" s="281">
        <v>0</v>
      </c>
      <c r="L79" s="281">
        <v>0</v>
      </c>
      <c r="M79" s="281">
        <v>0</v>
      </c>
      <c r="N79" s="281">
        <v>0</v>
      </c>
      <c r="O79" s="281">
        <v>0</v>
      </c>
      <c r="P79" s="281">
        <v>0</v>
      </c>
      <c r="Q79" s="282">
        <v>5243</v>
      </c>
    </row>
    <row r="80" spans="1:17" ht="15.75" x14ac:dyDescent="0.2">
      <c r="A80" s="69">
        <v>44562</v>
      </c>
      <c r="B80" s="281">
        <v>4443</v>
      </c>
      <c r="C80" s="281">
        <v>598</v>
      </c>
      <c r="D80" s="281">
        <v>205</v>
      </c>
      <c r="E80" s="281">
        <v>0</v>
      </c>
      <c r="F80" s="281">
        <v>0</v>
      </c>
      <c r="G80" s="281">
        <v>0</v>
      </c>
      <c r="H80" s="281">
        <v>0</v>
      </c>
      <c r="I80" s="281">
        <v>0</v>
      </c>
      <c r="J80" s="281">
        <v>0</v>
      </c>
      <c r="K80" s="281">
        <v>0</v>
      </c>
      <c r="L80" s="281">
        <v>0</v>
      </c>
      <c r="M80" s="281">
        <v>0</v>
      </c>
      <c r="N80" s="281">
        <v>0</v>
      </c>
      <c r="O80" s="281">
        <v>0</v>
      </c>
      <c r="P80" s="281">
        <v>0</v>
      </c>
      <c r="Q80" s="282">
        <v>5246</v>
      </c>
    </row>
    <row r="81" spans="1:17" ht="15.75" x14ac:dyDescent="0.2">
      <c r="A81" s="69">
        <v>44593</v>
      </c>
      <c r="B81" s="281">
        <v>4435</v>
      </c>
      <c r="C81" s="281">
        <v>593</v>
      </c>
      <c r="D81" s="281">
        <v>203</v>
      </c>
      <c r="E81" s="281">
        <v>0</v>
      </c>
      <c r="F81" s="281">
        <v>0</v>
      </c>
      <c r="G81" s="281">
        <v>0</v>
      </c>
      <c r="H81" s="281">
        <v>0</v>
      </c>
      <c r="I81" s="281">
        <v>0</v>
      </c>
      <c r="J81" s="281">
        <v>0</v>
      </c>
      <c r="K81" s="281">
        <v>0</v>
      </c>
      <c r="L81" s="281">
        <v>0</v>
      </c>
      <c r="M81" s="281">
        <v>0</v>
      </c>
      <c r="N81" s="281">
        <v>0</v>
      </c>
      <c r="O81" s="281">
        <v>0</v>
      </c>
      <c r="P81" s="281">
        <v>0</v>
      </c>
      <c r="Q81" s="282">
        <v>5231</v>
      </c>
    </row>
    <row r="82" spans="1:17" ht="15.75" x14ac:dyDescent="0.2">
      <c r="A82" s="69">
        <v>44621</v>
      </c>
      <c r="B82" s="281">
        <v>4359</v>
      </c>
      <c r="C82" s="281">
        <v>589</v>
      </c>
      <c r="D82" s="281">
        <v>193</v>
      </c>
      <c r="E82" s="281">
        <v>0</v>
      </c>
      <c r="F82" s="281">
        <v>0</v>
      </c>
      <c r="G82" s="281">
        <v>0</v>
      </c>
      <c r="H82" s="281">
        <v>0</v>
      </c>
      <c r="I82" s="281">
        <v>0</v>
      </c>
      <c r="J82" s="281">
        <v>0</v>
      </c>
      <c r="K82" s="281">
        <v>0</v>
      </c>
      <c r="L82" s="281">
        <v>0</v>
      </c>
      <c r="M82" s="281">
        <v>0</v>
      </c>
      <c r="N82" s="281">
        <v>0</v>
      </c>
      <c r="O82" s="281">
        <v>0</v>
      </c>
      <c r="P82" s="281">
        <v>0</v>
      </c>
      <c r="Q82" s="282">
        <v>5141</v>
      </c>
    </row>
    <row r="83" spans="1:17" ht="15.75" x14ac:dyDescent="0.2">
      <c r="A83" s="69">
        <v>44652</v>
      </c>
      <c r="B83" s="281"/>
      <c r="C83" s="281"/>
      <c r="D83" s="281"/>
      <c r="E83" s="281"/>
      <c r="F83" s="281"/>
      <c r="G83" s="281"/>
      <c r="H83" s="281"/>
      <c r="I83" s="281"/>
      <c r="J83" s="281"/>
      <c r="K83" s="281"/>
      <c r="L83" s="281"/>
      <c r="M83" s="281"/>
      <c r="N83" s="281"/>
      <c r="O83" s="281"/>
      <c r="P83" s="281"/>
      <c r="Q83" s="282"/>
    </row>
    <row r="84" spans="1:17" ht="15.75" x14ac:dyDescent="0.2">
      <c r="A84" s="69">
        <v>44682</v>
      </c>
      <c r="B84" s="281"/>
      <c r="C84" s="281"/>
      <c r="D84" s="281"/>
      <c r="E84" s="281"/>
      <c r="F84" s="281"/>
      <c r="G84" s="281"/>
      <c r="H84" s="281"/>
      <c r="I84" s="281"/>
      <c r="J84" s="281"/>
      <c r="K84" s="281"/>
      <c r="L84" s="281"/>
      <c r="M84" s="281"/>
      <c r="N84" s="281"/>
      <c r="O84" s="281"/>
      <c r="P84" s="281"/>
      <c r="Q84" s="282"/>
    </row>
    <row r="85" spans="1:17" ht="16.5" thickBot="1" x14ac:dyDescent="0.25">
      <c r="A85" s="100">
        <v>44713</v>
      </c>
      <c r="B85" s="290"/>
      <c r="C85" s="290"/>
      <c r="D85" s="290"/>
      <c r="E85" s="290"/>
      <c r="F85" s="290"/>
      <c r="G85" s="290"/>
      <c r="H85" s="290"/>
      <c r="I85" s="290"/>
      <c r="J85" s="290"/>
      <c r="K85" s="290"/>
      <c r="L85" s="290"/>
      <c r="M85" s="290"/>
      <c r="N85" s="290"/>
      <c r="O85" s="290"/>
      <c r="P85" s="290"/>
      <c r="Q85" s="291"/>
    </row>
    <row r="86" spans="1:17" ht="17.25" thickTop="1" thickBot="1" x14ac:dyDescent="0.3">
      <c r="A86" s="77" t="s">
        <v>266</v>
      </c>
      <c r="B86" s="285">
        <v>4413</v>
      </c>
      <c r="C86" s="285">
        <v>588</v>
      </c>
      <c r="D86" s="285">
        <v>207</v>
      </c>
      <c r="E86" s="285">
        <v>0</v>
      </c>
      <c r="F86" s="285">
        <v>0</v>
      </c>
      <c r="G86" s="285">
        <v>0</v>
      </c>
      <c r="H86" s="285">
        <v>0</v>
      </c>
      <c r="I86" s="285">
        <v>0</v>
      </c>
      <c r="J86" s="285">
        <v>0</v>
      </c>
      <c r="K86" s="285">
        <v>0</v>
      </c>
      <c r="L86" s="285">
        <v>0</v>
      </c>
      <c r="M86" s="285">
        <v>0</v>
      </c>
      <c r="N86" s="285">
        <v>0</v>
      </c>
      <c r="O86" s="285">
        <v>0</v>
      </c>
      <c r="P86" s="285">
        <v>0</v>
      </c>
      <c r="Q86" s="286">
        <v>5208</v>
      </c>
    </row>
    <row r="87" spans="1:17" ht="62.25" hidden="1" customHeight="1" thickBot="1" x14ac:dyDescent="0.25">
      <c r="A87" s="97">
        <v>0</v>
      </c>
      <c r="B87" s="295" t="s">
        <v>37</v>
      </c>
      <c r="C87" s="295" t="s">
        <v>38</v>
      </c>
      <c r="D87" s="295" t="s">
        <v>39</v>
      </c>
      <c r="E87" s="295" t="s">
        <v>26</v>
      </c>
      <c r="F87" s="295" t="s">
        <v>40</v>
      </c>
      <c r="G87" s="295" t="s">
        <v>41</v>
      </c>
      <c r="H87" s="295" t="s">
        <v>42</v>
      </c>
      <c r="I87" s="295" t="s">
        <v>1</v>
      </c>
      <c r="J87" s="295" t="s">
        <v>47</v>
      </c>
      <c r="K87" s="295" t="s">
        <v>43</v>
      </c>
      <c r="L87" s="295" t="s">
        <v>2</v>
      </c>
      <c r="M87" s="295" t="s">
        <v>44</v>
      </c>
      <c r="N87" s="295" t="s">
        <v>45</v>
      </c>
      <c r="O87" s="295" t="s">
        <v>46</v>
      </c>
      <c r="P87" s="295" t="s">
        <v>9</v>
      </c>
      <c r="Q87" s="296" t="s">
        <v>0</v>
      </c>
    </row>
    <row r="88" spans="1:17" ht="19.5" thickBot="1" x14ac:dyDescent="0.25">
      <c r="A88" s="126" t="s">
        <v>113</v>
      </c>
      <c r="B88" s="292"/>
      <c r="C88" s="292"/>
      <c r="D88" s="292"/>
      <c r="E88" s="292"/>
      <c r="F88" s="292"/>
      <c r="G88" s="292"/>
      <c r="H88" s="292"/>
      <c r="I88" s="292"/>
      <c r="J88" s="292"/>
      <c r="K88" s="292"/>
      <c r="L88" s="292"/>
      <c r="M88" s="292"/>
      <c r="N88" s="292"/>
      <c r="O88" s="292"/>
      <c r="P88" s="292"/>
      <c r="Q88" s="293"/>
    </row>
    <row r="89" spans="1:17" ht="15.75" x14ac:dyDescent="0.2">
      <c r="A89" s="75">
        <v>44378</v>
      </c>
      <c r="B89" s="288">
        <v>44271</v>
      </c>
      <c r="C89" s="288">
        <v>13030</v>
      </c>
      <c r="D89" s="288">
        <v>65174</v>
      </c>
      <c r="E89" s="288">
        <v>15065</v>
      </c>
      <c r="F89" s="288">
        <v>173114</v>
      </c>
      <c r="G89" s="288">
        <v>105629</v>
      </c>
      <c r="H89" s="288">
        <v>440119</v>
      </c>
      <c r="I89" s="288">
        <v>134</v>
      </c>
      <c r="J89" s="288">
        <v>469697</v>
      </c>
      <c r="K89" s="288">
        <v>69923</v>
      </c>
      <c r="L89" s="288">
        <v>19568</v>
      </c>
      <c r="M89" s="288">
        <v>13649</v>
      </c>
      <c r="N89" s="288">
        <v>3864</v>
      </c>
      <c r="O89" s="288">
        <v>12</v>
      </c>
      <c r="P89" s="288">
        <v>0</v>
      </c>
      <c r="Q89" s="289">
        <v>1433249</v>
      </c>
    </row>
    <row r="90" spans="1:17" ht="15.75" x14ac:dyDescent="0.2">
      <c r="A90" s="69">
        <v>44409</v>
      </c>
      <c r="B90" s="281">
        <v>44472</v>
      </c>
      <c r="C90" s="281">
        <v>13133</v>
      </c>
      <c r="D90" s="281">
        <v>65664</v>
      </c>
      <c r="E90" s="281">
        <v>15065</v>
      </c>
      <c r="F90" s="281">
        <v>177562</v>
      </c>
      <c r="G90" s="281">
        <v>102938</v>
      </c>
      <c r="H90" s="281">
        <v>444836</v>
      </c>
      <c r="I90" s="281">
        <v>128</v>
      </c>
      <c r="J90" s="281">
        <v>471757</v>
      </c>
      <c r="K90" s="281">
        <v>70798</v>
      </c>
      <c r="L90" s="281">
        <v>19520</v>
      </c>
      <c r="M90" s="281">
        <v>14199</v>
      </c>
      <c r="N90" s="281">
        <v>3997</v>
      </c>
      <c r="O90" s="281">
        <v>4</v>
      </c>
      <c r="P90" s="281">
        <v>0</v>
      </c>
      <c r="Q90" s="282">
        <v>1444073</v>
      </c>
    </row>
    <row r="91" spans="1:17" ht="15.75" x14ac:dyDescent="0.2">
      <c r="A91" s="69">
        <v>44440</v>
      </c>
      <c r="B91" s="281">
        <v>44573</v>
      </c>
      <c r="C91" s="281">
        <v>13176</v>
      </c>
      <c r="D91" s="281">
        <v>65607</v>
      </c>
      <c r="E91" s="281">
        <v>15219</v>
      </c>
      <c r="F91" s="281">
        <v>180919</v>
      </c>
      <c r="G91" s="281">
        <v>101559</v>
      </c>
      <c r="H91" s="281">
        <v>450296</v>
      </c>
      <c r="I91" s="281">
        <v>129</v>
      </c>
      <c r="J91" s="281">
        <v>474300</v>
      </c>
      <c r="K91" s="281">
        <v>70844</v>
      </c>
      <c r="L91" s="281">
        <v>19475</v>
      </c>
      <c r="M91" s="281">
        <v>14000</v>
      </c>
      <c r="N91" s="281">
        <v>4073</v>
      </c>
      <c r="O91" s="281">
        <v>8</v>
      </c>
      <c r="P91" s="281">
        <v>0</v>
      </c>
      <c r="Q91" s="282">
        <v>1454178</v>
      </c>
    </row>
    <row r="92" spans="1:17" ht="15.75" x14ac:dyDescent="0.2">
      <c r="A92" s="69">
        <v>44470</v>
      </c>
      <c r="B92" s="281">
        <v>44660</v>
      </c>
      <c r="C92" s="281">
        <v>13190</v>
      </c>
      <c r="D92" s="281">
        <v>65671</v>
      </c>
      <c r="E92" s="281">
        <v>15171</v>
      </c>
      <c r="F92" s="281">
        <v>184564</v>
      </c>
      <c r="G92" s="281">
        <v>99622</v>
      </c>
      <c r="H92" s="281">
        <v>455180</v>
      </c>
      <c r="I92" s="281">
        <v>131</v>
      </c>
      <c r="J92" s="281">
        <v>476503</v>
      </c>
      <c r="K92" s="281">
        <v>70824</v>
      </c>
      <c r="L92" s="281">
        <v>19407</v>
      </c>
      <c r="M92" s="281">
        <v>13998</v>
      </c>
      <c r="N92" s="281">
        <v>4080</v>
      </c>
      <c r="O92" s="281">
        <v>4</v>
      </c>
      <c r="P92" s="281">
        <v>0</v>
      </c>
      <c r="Q92" s="282">
        <v>1463005</v>
      </c>
    </row>
    <row r="93" spans="1:17" ht="15.75" x14ac:dyDescent="0.2">
      <c r="A93" s="69">
        <v>44501</v>
      </c>
      <c r="B93" s="281">
        <v>44637</v>
      </c>
      <c r="C93" s="281">
        <v>13131</v>
      </c>
      <c r="D93" s="281">
        <v>65607</v>
      </c>
      <c r="E93" s="281">
        <v>15176</v>
      </c>
      <c r="F93" s="281">
        <v>186520</v>
      </c>
      <c r="G93" s="281">
        <v>99554</v>
      </c>
      <c r="H93" s="281">
        <v>460815</v>
      </c>
      <c r="I93" s="281">
        <v>130</v>
      </c>
      <c r="J93" s="281">
        <v>477967</v>
      </c>
      <c r="K93" s="281">
        <v>71652</v>
      </c>
      <c r="L93" s="281">
        <v>19553</v>
      </c>
      <c r="M93" s="281">
        <v>13800</v>
      </c>
      <c r="N93" s="281">
        <v>4142</v>
      </c>
      <c r="O93" s="281">
        <v>5</v>
      </c>
      <c r="P93" s="281">
        <v>0</v>
      </c>
      <c r="Q93" s="282">
        <v>1472689</v>
      </c>
    </row>
    <row r="94" spans="1:17" ht="15.75" x14ac:dyDescent="0.2">
      <c r="A94" s="69">
        <v>44531</v>
      </c>
      <c r="B94" s="281">
        <v>44576</v>
      </c>
      <c r="C94" s="281">
        <v>13146</v>
      </c>
      <c r="D94" s="281">
        <v>65556</v>
      </c>
      <c r="E94" s="281">
        <v>15363</v>
      </c>
      <c r="F94" s="281">
        <v>188340</v>
      </c>
      <c r="G94" s="281">
        <v>99636</v>
      </c>
      <c r="H94" s="281">
        <v>467084</v>
      </c>
      <c r="I94" s="281">
        <v>131</v>
      </c>
      <c r="J94" s="281">
        <v>479928</v>
      </c>
      <c r="K94" s="281">
        <v>72343</v>
      </c>
      <c r="L94" s="281">
        <v>19549</v>
      </c>
      <c r="M94" s="281">
        <v>13655</v>
      </c>
      <c r="N94" s="281">
        <v>4287</v>
      </c>
      <c r="O94" s="281">
        <v>15</v>
      </c>
      <c r="P94" s="281">
        <v>0</v>
      </c>
      <c r="Q94" s="282">
        <v>1483609</v>
      </c>
    </row>
    <row r="95" spans="1:17" ht="15.75" x14ac:dyDescent="0.2">
      <c r="A95" s="69">
        <v>44562</v>
      </c>
      <c r="B95" s="281">
        <v>44675</v>
      </c>
      <c r="C95" s="281">
        <v>13158</v>
      </c>
      <c r="D95" s="281">
        <v>65682</v>
      </c>
      <c r="E95" s="281">
        <v>15388</v>
      </c>
      <c r="F95" s="281">
        <v>190432</v>
      </c>
      <c r="G95" s="281">
        <v>100727</v>
      </c>
      <c r="H95" s="281">
        <v>474528</v>
      </c>
      <c r="I95" s="281">
        <v>126</v>
      </c>
      <c r="J95" s="281">
        <v>481981</v>
      </c>
      <c r="K95" s="281">
        <v>73212</v>
      </c>
      <c r="L95" s="281">
        <v>19442</v>
      </c>
      <c r="M95" s="281">
        <v>13901</v>
      </c>
      <c r="N95" s="281">
        <v>4396</v>
      </c>
      <c r="O95" s="281">
        <v>9</v>
      </c>
      <c r="P95" s="281">
        <v>0</v>
      </c>
      <c r="Q95" s="282">
        <v>1497657</v>
      </c>
    </row>
    <row r="96" spans="1:17" ht="15.75" x14ac:dyDescent="0.2">
      <c r="A96" s="69">
        <v>44593</v>
      </c>
      <c r="B96" s="281">
        <v>44685</v>
      </c>
      <c r="C96" s="281">
        <v>13199</v>
      </c>
      <c r="D96" s="281">
        <v>65673</v>
      </c>
      <c r="E96" s="281">
        <v>15394</v>
      </c>
      <c r="F96" s="281">
        <v>192516</v>
      </c>
      <c r="G96" s="281">
        <v>100612</v>
      </c>
      <c r="H96" s="281">
        <v>479002</v>
      </c>
      <c r="I96" s="281">
        <v>127</v>
      </c>
      <c r="J96" s="281">
        <v>483928</v>
      </c>
      <c r="K96" s="281">
        <v>73245</v>
      </c>
      <c r="L96" s="281">
        <v>19370</v>
      </c>
      <c r="M96" s="281">
        <v>14005</v>
      </c>
      <c r="N96" s="281">
        <v>4493</v>
      </c>
      <c r="O96" s="281">
        <v>10</v>
      </c>
      <c r="P96" s="281">
        <v>0</v>
      </c>
      <c r="Q96" s="282">
        <v>1506259</v>
      </c>
    </row>
    <row r="97" spans="1:17" ht="15.75" x14ac:dyDescent="0.2">
      <c r="A97" s="69">
        <v>44621</v>
      </c>
      <c r="B97" s="281">
        <v>44741</v>
      </c>
      <c r="C97" s="281">
        <v>13184</v>
      </c>
      <c r="D97" s="281">
        <v>65615</v>
      </c>
      <c r="E97" s="281">
        <v>15637</v>
      </c>
      <c r="F97" s="281">
        <v>194464</v>
      </c>
      <c r="G97" s="281">
        <v>100691</v>
      </c>
      <c r="H97" s="281">
        <v>483925</v>
      </c>
      <c r="I97" s="281">
        <v>127</v>
      </c>
      <c r="J97" s="281">
        <v>486145</v>
      </c>
      <c r="K97" s="281">
        <v>73787</v>
      </c>
      <c r="L97" s="281">
        <v>19384</v>
      </c>
      <c r="M97" s="281">
        <v>14281</v>
      </c>
      <c r="N97" s="281">
        <v>4642</v>
      </c>
      <c r="O97" s="281">
        <v>5</v>
      </c>
      <c r="P97" s="281">
        <v>0</v>
      </c>
      <c r="Q97" s="282">
        <v>1516628</v>
      </c>
    </row>
    <row r="98" spans="1:17" ht="15.75" x14ac:dyDescent="0.2">
      <c r="A98" s="69">
        <v>44652</v>
      </c>
      <c r="B98" s="281"/>
      <c r="C98" s="281"/>
      <c r="D98" s="281"/>
      <c r="E98" s="281"/>
      <c r="F98" s="281"/>
      <c r="G98" s="281"/>
      <c r="H98" s="281"/>
      <c r="I98" s="281"/>
      <c r="J98" s="281"/>
      <c r="K98" s="281"/>
      <c r="L98" s="281"/>
      <c r="M98" s="281"/>
      <c r="N98" s="281"/>
      <c r="O98" s="281"/>
      <c r="P98" s="281"/>
      <c r="Q98" s="282"/>
    </row>
    <row r="99" spans="1:17" ht="15.75" x14ac:dyDescent="0.2">
      <c r="A99" s="69">
        <v>44682</v>
      </c>
      <c r="B99" s="281"/>
      <c r="C99" s="281"/>
      <c r="D99" s="281"/>
      <c r="E99" s="281"/>
      <c r="F99" s="281"/>
      <c r="G99" s="281"/>
      <c r="H99" s="281"/>
      <c r="I99" s="281"/>
      <c r="J99" s="281"/>
      <c r="K99" s="281"/>
      <c r="L99" s="281"/>
      <c r="M99" s="281"/>
      <c r="N99" s="281"/>
      <c r="O99" s="281"/>
      <c r="P99" s="281"/>
      <c r="Q99" s="282"/>
    </row>
    <row r="100" spans="1:17" ht="16.5" thickBot="1" x14ac:dyDescent="0.25">
      <c r="A100" s="100">
        <v>44713</v>
      </c>
      <c r="B100" s="290"/>
      <c r="C100" s="290"/>
      <c r="D100" s="290"/>
      <c r="E100" s="290"/>
      <c r="F100" s="290"/>
      <c r="G100" s="290"/>
      <c r="H100" s="290"/>
      <c r="I100" s="290"/>
      <c r="J100" s="290"/>
      <c r="K100" s="290"/>
      <c r="L100" s="290"/>
      <c r="M100" s="290"/>
      <c r="N100" s="290"/>
      <c r="O100" s="290"/>
      <c r="P100" s="290"/>
      <c r="Q100" s="291"/>
    </row>
    <row r="101" spans="1:17" ht="17.25" thickTop="1" thickBot="1" x14ac:dyDescent="0.3">
      <c r="A101" s="77" t="s">
        <v>266</v>
      </c>
      <c r="B101" s="285">
        <v>44587</v>
      </c>
      <c r="C101" s="285">
        <v>13150</v>
      </c>
      <c r="D101" s="285">
        <v>65583</v>
      </c>
      <c r="E101" s="285">
        <v>15275</v>
      </c>
      <c r="F101" s="285">
        <v>185381</v>
      </c>
      <c r="G101" s="285">
        <v>101219</v>
      </c>
      <c r="H101" s="285">
        <v>461754</v>
      </c>
      <c r="I101" s="285">
        <v>129</v>
      </c>
      <c r="J101" s="285">
        <v>478023</v>
      </c>
      <c r="K101" s="285">
        <v>71848</v>
      </c>
      <c r="L101" s="285">
        <v>19474</v>
      </c>
      <c r="M101" s="285">
        <v>13943</v>
      </c>
      <c r="N101" s="285">
        <v>4219</v>
      </c>
      <c r="O101" s="285">
        <v>8</v>
      </c>
      <c r="P101" s="285">
        <v>0</v>
      </c>
      <c r="Q101" s="286">
        <v>1474594.111111111</v>
      </c>
    </row>
    <row r="102" spans="1:17" ht="13.5" hidden="1" thickBot="1" x14ac:dyDescent="0.25">
      <c r="A102" s="217"/>
      <c r="B102" s="113"/>
      <c r="C102" s="113"/>
      <c r="D102" s="113"/>
      <c r="E102" s="113"/>
      <c r="F102" s="113"/>
      <c r="G102" s="113"/>
      <c r="H102" s="113"/>
      <c r="I102" s="113"/>
      <c r="J102" s="113"/>
      <c r="K102" s="113"/>
      <c r="L102" s="113"/>
      <c r="M102" s="113"/>
      <c r="N102" s="113"/>
      <c r="O102" s="113"/>
      <c r="P102" s="113"/>
      <c r="Q102" s="218"/>
    </row>
    <row r="103" spans="1:17" ht="13.5" hidden="1" thickBot="1" x14ac:dyDescent="0.25">
      <c r="A103" s="217"/>
      <c r="B103" s="113"/>
      <c r="C103" s="113"/>
      <c r="D103" s="113"/>
      <c r="E103" s="113"/>
      <c r="F103" s="113"/>
      <c r="G103" s="113"/>
      <c r="H103" s="113"/>
      <c r="I103" s="113"/>
      <c r="J103" s="113"/>
      <c r="K103" s="113"/>
      <c r="L103" s="113"/>
      <c r="M103" s="113"/>
      <c r="N103" s="113"/>
      <c r="O103" s="113"/>
      <c r="P103" s="113"/>
      <c r="Q103" s="218"/>
    </row>
    <row r="104" spans="1:17" ht="13.5" hidden="1" thickBot="1" x14ac:dyDescent="0.25">
      <c r="A104" s="217"/>
      <c r="B104" s="113"/>
      <c r="C104" s="113"/>
      <c r="D104" s="113"/>
      <c r="E104" s="113"/>
      <c r="F104" s="113"/>
      <c r="G104" s="113"/>
      <c r="H104" s="113"/>
      <c r="I104" s="113"/>
      <c r="J104" s="113"/>
      <c r="K104" s="113"/>
      <c r="L104" s="113"/>
      <c r="M104" s="113"/>
      <c r="N104" s="113"/>
      <c r="O104" s="113"/>
      <c r="P104" s="113"/>
      <c r="Q104" s="218"/>
    </row>
    <row r="105" spans="1:17" ht="13.5" hidden="1" thickBot="1" x14ac:dyDescent="0.25">
      <c r="A105" s="217"/>
      <c r="B105" s="113"/>
      <c r="C105" s="113"/>
      <c r="D105" s="113"/>
      <c r="E105" s="113"/>
      <c r="F105" s="113"/>
      <c r="G105" s="113"/>
      <c r="H105" s="113"/>
      <c r="I105" s="113"/>
      <c r="J105" s="113"/>
      <c r="K105" s="113"/>
      <c r="L105" s="113"/>
      <c r="M105" s="113"/>
      <c r="N105" s="113"/>
      <c r="O105" s="113"/>
      <c r="P105" s="113"/>
      <c r="Q105" s="218"/>
    </row>
    <row r="106" spans="1:17" ht="13.5" hidden="1" thickBot="1" x14ac:dyDescent="0.25">
      <c r="A106" s="217"/>
      <c r="B106" s="113"/>
      <c r="C106" s="113"/>
      <c r="D106" s="113"/>
      <c r="E106" s="113"/>
      <c r="F106" s="113"/>
      <c r="G106" s="113"/>
      <c r="H106" s="113"/>
      <c r="I106" s="113"/>
      <c r="J106" s="113"/>
      <c r="K106" s="113"/>
      <c r="L106" s="113"/>
      <c r="M106" s="113"/>
      <c r="N106" s="113"/>
      <c r="O106" s="113"/>
      <c r="P106" s="113"/>
      <c r="Q106" s="218"/>
    </row>
    <row r="107" spans="1:17" ht="13.5" hidden="1" thickBot="1" x14ac:dyDescent="0.25">
      <c r="A107" s="217"/>
      <c r="B107" s="113"/>
      <c r="C107" s="113"/>
      <c r="D107" s="113"/>
      <c r="E107" s="113"/>
      <c r="F107" s="113"/>
      <c r="G107" s="113"/>
      <c r="H107" s="113"/>
      <c r="I107" s="113"/>
      <c r="J107" s="113"/>
      <c r="K107" s="113"/>
      <c r="L107" s="113"/>
      <c r="M107" s="113"/>
      <c r="N107" s="113"/>
      <c r="O107" s="113"/>
      <c r="P107" s="113"/>
      <c r="Q107" s="218"/>
    </row>
    <row r="108" spans="1:17" ht="13.5" hidden="1" thickBot="1" x14ac:dyDescent="0.25">
      <c r="A108" s="217"/>
      <c r="B108" s="113"/>
      <c r="C108" s="113"/>
      <c r="D108" s="113"/>
      <c r="E108" s="113"/>
      <c r="F108" s="113"/>
      <c r="G108" s="113"/>
      <c r="H108" s="113"/>
      <c r="I108" s="113"/>
      <c r="J108" s="113"/>
      <c r="K108" s="113"/>
      <c r="L108" s="113"/>
      <c r="M108" s="113"/>
      <c r="N108" s="113"/>
      <c r="O108" s="113"/>
      <c r="P108" s="113"/>
      <c r="Q108" s="218"/>
    </row>
    <row r="109" spans="1:17" ht="13.5" hidden="1" thickBot="1" x14ac:dyDescent="0.25">
      <c r="A109" s="217"/>
      <c r="B109" s="113"/>
      <c r="C109" s="113"/>
      <c r="D109" s="113"/>
      <c r="E109" s="113"/>
      <c r="F109" s="113"/>
      <c r="G109" s="113"/>
      <c r="H109" s="113"/>
      <c r="I109" s="113"/>
      <c r="J109" s="113"/>
      <c r="K109" s="113"/>
      <c r="L109" s="113"/>
      <c r="M109" s="113"/>
      <c r="N109" s="113"/>
      <c r="O109" s="113"/>
      <c r="P109" s="113"/>
      <c r="Q109" s="218"/>
    </row>
    <row r="110" spans="1:17" ht="13.5" hidden="1" thickBot="1" x14ac:dyDescent="0.25">
      <c r="A110" s="217"/>
      <c r="B110" s="113"/>
      <c r="C110" s="113"/>
      <c r="D110" s="113"/>
      <c r="E110" s="113"/>
      <c r="F110" s="113"/>
      <c r="G110" s="113"/>
      <c r="H110" s="113"/>
      <c r="I110" s="113"/>
      <c r="J110" s="113"/>
      <c r="K110" s="113"/>
      <c r="L110" s="113"/>
      <c r="M110" s="113"/>
      <c r="N110" s="113"/>
      <c r="O110" s="113"/>
      <c r="P110" s="113"/>
      <c r="Q110" s="218"/>
    </row>
    <row r="111" spans="1:17" ht="13.5" hidden="1" thickBot="1" x14ac:dyDescent="0.25">
      <c r="A111" s="217"/>
      <c r="B111" s="113"/>
      <c r="C111" s="113"/>
      <c r="D111" s="113"/>
      <c r="E111" s="113"/>
      <c r="F111" s="113"/>
      <c r="G111" s="113"/>
      <c r="H111" s="113"/>
      <c r="I111" s="113"/>
      <c r="J111" s="113"/>
      <c r="K111" s="113"/>
      <c r="L111" s="113"/>
      <c r="M111" s="113"/>
      <c r="N111" s="113"/>
      <c r="O111" s="113"/>
      <c r="P111" s="113"/>
      <c r="Q111" s="218"/>
    </row>
    <row r="112" spans="1:17" ht="13.5" hidden="1" thickBot="1" x14ac:dyDescent="0.25">
      <c r="A112" s="217"/>
      <c r="B112" s="113"/>
      <c r="C112" s="113"/>
      <c r="D112" s="113"/>
      <c r="E112" s="113"/>
      <c r="F112" s="113"/>
      <c r="G112" s="113"/>
      <c r="H112" s="113"/>
      <c r="I112" s="113"/>
      <c r="J112" s="113"/>
      <c r="K112" s="113"/>
      <c r="L112" s="113"/>
      <c r="M112" s="113"/>
      <c r="N112" s="113"/>
      <c r="O112" s="113"/>
      <c r="P112" s="113"/>
      <c r="Q112" s="218"/>
    </row>
    <row r="113" spans="1:18" ht="13.5" hidden="1" thickBot="1" x14ac:dyDescent="0.25">
      <c r="A113" s="217"/>
      <c r="B113" s="113"/>
      <c r="C113" s="113"/>
      <c r="D113" s="113"/>
      <c r="E113" s="113"/>
      <c r="F113" s="113"/>
      <c r="G113" s="113"/>
      <c r="H113" s="113"/>
      <c r="I113" s="113"/>
      <c r="J113" s="113"/>
      <c r="K113" s="113"/>
      <c r="L113" s="113"/>
      <c r="M113" s="113"/>
      <c r="N113" s="113"/>
      <c r="O113" s="113"/>
      <c r="P113" s="113"/>
      <c r="Q113" s="218"/>
    </row>
    <row r="114" spans="1:18" ht="13.5" hidden="1" thickBot="1" x14ac:dyDescent="0.25">
      <c r="A114" s="217"/>
      <c r="B114" s="113"/>
      <c r="C114" s="113"/>
      <c r="D114" s="113"/>
      <c r="E114" s="113"/>
      <c r="F114" s="113"/>
      <c r="G114" s="113"/>
      <c r="H114" s="113"/>
      <c r="I114" s="113"/>
      <c r="J114" s="113"/>
      <c r="K114" s="113"/>
      <c r="L114" s="113"/>
      <c r="M114" s="113"/>
      <c r="N114" s="113"/>
      <c r="O114" s="113"/>
      <c r="P114" s="113"/>
      <c r="Q114" s="218"/>
    </row>
    <row r="115" spans="1:18" ht="13.5" hidden="1" thickBot="1" x14ac:dyDescent="0.25">
      <c r="A115" s="217"/>
      <c r="B115" s="113"/>
      <c r="C115" s="113"/>
      <c r="D115" s="113"/>
      <c r="E115" s="113"/>
      <c r="F115" s="113"/>
      <c r="G115" s="113"/>
      <c r="H115" s="113"/>
      <c r="I115" s="113"/>
      <c r="J115" s="113"/>
      <c r="K115" s="113"/>
      <c r="L115" s="113"/>
      <c r="M115" s="113"/>
      <c r="N115" s="113"/>
      <c r="O115" s="113"/>
      <c r="P115" s="113"/>
      <c r="Q115" s="218"/>
    </row>
    <row r="116" spans="1:18" x14ac:dyDescent="0.2">
      <c r="A116" s="593" t="s">
        <v>4</v>
      </c>
      <c r="B116" s="594"/>
      <c r="C116" s="594"/>
      <c r="D116" s="594"/>
      <c r="E116" s="594"/>
      <c r="F116" s="594"/>
      <c r="G116" s="594"/>
      <c r="H116" s="594"/>
      <c r="I116" s="594"/>
      <c r="J116" s="594"/>
      <c r="K116" s="594"/>
      <c r="L116" s="594"/>
      <c r="M116" s="594"/>
      <c r="N116" s="594"/>
      <c r="O116" s="594"/>
      <c r="P116" s="594"/>
      <c r="Q116" s="595"/>
    </row>
    <row r="117" spans="1:18" ht="15.75" customHeight="1" x14ac:dyDescent="0.2">
      <c r="A117" s="596" t="s">
        <v>123</v>
      </c>
      <c r="B117" s="597"/>
      <c r="C117" s="597"/>
      <c r="D117" s="597"/>
      <c r="E117" s="597"/>
      <c r="F117" s="597"/>
      <c r="G117" s="597"/>
      <c r="H117" s="597"/>
      <c r="I117" s="597"/>
      <c r="J117" s="597"/>
      <c r="K117" s="597"/>
      <c r="L117" s="597"/>
      <c r="M117" s="597"/>
      <c r="N117" s="597"/>
      <c r="O117" s="597"/>
      <c r="P117" s="597"/>
      <c r="Q117" s="598"/>
    </row>
    <row r="118" spans="1:18" ht="26.45" customHeight="1" x14ac:dyDescent="0.2">
      <c r="A118" s="587" t="s">
        <v>124</v>
      </c>
      <c r="B118" s="588"/>
      <c r="C118" s="588"/>
      <c r="D118" s="588"/>
      <c r="E118" s="588"/>
      <c r="F118" s="588"/>
      <c r="G118" s="588"/>
      <c r="H118" s="588"/>
      <c r="I118" s="588"/>
      <c r="J118" s="588"/>
      <c r="K118" s="588"/>
      <c r="L118" s="588"/>
      <c r="M118" s="588"/>
      <c r="N118" s="588"/>
      <c r="O118" s="588"/>
      <c r="P118" s="588"/>
      <c r="Q118" s="589"/>
    </row>
    <row r="119" spans="1:18" x14ac:dyDescent="0.2">
      <c r="A119" s="599" t="s">
        <v>125</v>
      </c>
      <c r="B119" s="600"/>
      <c r="C119" s="600"/>
      <c r="D119" s="600"/>
      <c r="E119" s="600"/>
      <c r="F119" s="600"/>
      <c r="G119" s="600"/>
      <c r="H119" s="600"/>
      <c r="I119" s="600"/>
      <c r="J119" s="600"/>
      <c r="K119" s="600"/>
      <c r="L119" s="600"/>
      <c r="M119" s="600"/>
      <c r="N119" s="600"/>
      <c r="O119" s="600"/>
      <c r="P119" s="600"/>
      <c r="Q119" s="601"/>
    </row>
    <row r="120" spans="1:18" ht="27.6" customHeight="1" x14ac:dyDescent="0.2">
      <c r="A120" s="587" t="s">
        <v>126</v>
      </c>
      <c r="B120" s="588"/>
      <c r="C120" s="588"/>
      <c r="D120" s="588"/>
      <c r="E120" s="588"/>
      <c r="F120" s="588"/>
      <c r="G120" s="588"/>
      <c r="H120" s="588"/>
      <c r="I120" s="588"/>
      <c r="J120" s="588"/>
      <c r="K120" s="588"/>
      <c r="L120" s="588"/>
      <c r="M120" s="588"/>
      <c r="N120" s="588"/>
      <c r="O120" s="588"/>
      <c r="P120" s="588"/>
      <c r="Q120" s="589"/>
    </row>
    <row r="121" spans="1:18" ht="13.5" thickBot="1" x14ac:dyDescent="0.25">
      <c r="A121" s="584" t="s">
        <v>160</v>
      </c>
      <c r="B121" s="585"/>
      <c r="C121" s="585"/>
      <c r="D121" s="585"/>
      <c r="E121" s="585"/>
      <c r="F121" s="585"/>
      <c r="G121" s="585"/>
      <c r="H121" s="585"/>
      <c r="I121" s="585"/>
      <c r="J121" s="585"/>
      <c r="K121" s="585"/>
      <c r="L121" s="585"/>
      <c r="M121" s="585"/>
      <c r="N121" s="585"/>
      <c r="O121" s="585"/>
      <c r="P121" s="585"/>
      <c r="Q121" s="586"/>
      <c r="R121" s="241" t="s">
        <v>93</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B1:R101"/>
  <sheetViews>
    <sheetView view="pageBreakPreview" topLeftCell="A52" zoomScale="80" zoomScaleNormal="100" zoomScaleSheetLayoutView="90" workbookViewId="0">
      <selection activeCell="I70" sqref="I70"/>
    </sheetView>
  </sheetViews>
  <sheetFormatPr defaultRowHeight="12.75" x14ac:dyDescent="0.2"/>
  <cols>
    <col min="2" max="2" width="9.28515625" bestFit="1" customWidth="1"/>
    <col min="3" max="3" width="31.85546875" customWidth="1"/>
    <col min="4" max="4" width="11.5703125" bestFit="1" customWidth="1"/>
    <col min="5" max="14" width="11.5703125" customWidth="1"/>
    <col min="15" max="15" width="11.7109375" bestFit="1" customWidth="1"/>
    <col min="16" max="16" width="13.42578125" customWidth="1"/>
    <col min="17" max="17" width="11.42578125" bestFit="1" customWidth="1"/>
  </cols>
  <sheetData>
    <row r="1" spans="2:16" ht="13.5" thickBot="1" x14ac:dyDescent="0.25"/>
    <row r="2" spans="2:16" ht="16.5" thickBot="1" x14ac:dyDescent="0.25">
      <c r="B2" s="608" t="s">
        <v>115</v>
      </c>
      <c r="C2" s="609"/>
      <c r="D2" s="609"/>
      <c r="E2" s="609"/>
      <c r="F2" s="609"/>
      <c r="G2" s="609"/>
      <c r="H2" s="609"/>
      <c r="I2" s="609"/>
      <c r="J2" s="609"/>
      <c r="K2" s="609"/>
      <c r="L2" s="609"/>
      <c r="M2" s="609"/>
      <c r="N2" s="609"/>
      <c r="O2" s="609"/>
      <c r="P2" s="610"/>
    </row>
    <row r="3" spans="2:16" ht="63.75" thickBot="1" x14ac:dyDescent="0.25">
      <c r="B3" s="47" t="s">
        <v>109</v>
      </c>
      <c r="C3" s="47" t="s">
        <v>117</v>
      </c>
      <c r="D3" s="236">
        <v>44378</v>
      </c>
      <c r="E3" s="236">
        <v>44409</v>
      </c>
      <c r="F3" s="236">
        <v>44440</v>
      </c>
      <c r="G3" s="236">
        <v>44470</v>
      </c>
      <c r="H3" s="236">
        <v>44501</v>
      </c>
      <c r="I3" s="236">
        <v>44531</v>
      </c>
      <c r="J3" s="236">
        <v>44562</v>
      </c>
      <c r="K3" s="236">
        <v>44593</v>
      </c>
      <c r="L3" s="236">
        <v>44621</v>
      </c>
      <c r="M3" s="236">
        <v>44652</v>
      </c>
      <c r="N3" s="236">
        <v>44682</v>
      </c>
      <c r="O3" s="237">
        <v>44713</v>
      </c>
      <c r="P3" s="421" t="s">
        <v>267</v>
      </c>
    </row>
    <row r="4" spans="2:16" ht="15.75" x14ac:dyDescent="0.2">
      <c r="B4" s="611" t="s">
        <v>95</v>
      </c>
      <c r="C4" s="422" t="s">
        <v>268</v>
      </c>
      <c r="D4" s="423">
        <v>3976</v>
      </c>
      <c r="E4" s="423">
        <v>3988</v>
      </c>
      <c r="F4" s="423">
        <v>3991</v>
      </c>
      <c r="G4" s="423">
        <v>3996</v>
      </c>
      <c r="H4" s="423">
        <v>4038</v>
      </c>
      <c r="I4" s="423">
        <v>4070</v>
      </c>
      <c r="J4" s="423">
        <v>4078</v>
      </c>
      <c r="K4" s="423">
        <v>4106</v>
      </c>
      <c r="L4" s="423">
        <v>4124</v>
      </c>
      <c r="M4" s="423"/>
      <c r="N4" s="423"/>
      <c r="O4" s="424"/>
      <c r="P4" s="425">
        <f>AVERAGE(D4:O4)</f>
        <v>4040.7777777777778</v>
      </c>
    </row>
    <row r="5" spans="2:16" ht="15.75" x14ac:dyDescent="0.2">
      <c r="B5" s="612"/>
      <c r="C5" s="426" t="s">
        <v>269</v>
      </c>
      <c r="D5" s="427">
        <v>10335</v>
      </c>
      <c r="E5" s="427">
        <v>10412</v>
      </c>
      <c r="F5" s="427">
        <v>10479</v>
      </c>
      <c r="G5" s="427">
        <v>10517</v>
      </c>
      <c r="H5" s="427">
        <v>10550</v>
      </c>
      <c r="I5" s="427">
        <v>10611</v>
      </c>
      <c r="J5" s="427">
        <v>10712</v>
      </c>
      <c r="K5" s="427">
        <v>10786</v>
      </c>
      <c r="L5" s="427">
        <v>10835</v>
      </c>
      <c r="M5" s="427"/>
      <c r="N5" s="427"/>
      <c r="O5" s="428"/>
      <c r="P5" s="429">
        <f t="shared" ref="P5:P69" si="0">AVERAGE(D5:O5)</f>
        <v>10581.888888888889</v>
      </c>
    </row>
    <row r="6" spans="2:16" ht="15.75" x14ac:dyDescent="0.2">
      <c r="B6" s="612"/>
      <c r="C6" s="426" t="s">
        <v>270</v>
      </c>
      <c r="D6" s="427">
        <v>680</v>
      </c>
      <c r="E6" s="427">
        <v>674</v>
      </c>
      <c r="F6" s="427">
        <v>670</v>
      </c>
      <c r="G6" s="427">
        <v>676</v>
      </c>
      <c r="H6" s="427">
        <v>700</v>
      </c>
      <c r="I6" s="427">
        <v>707</v>
      </c>
      <c r="J6" s="427">
        <v>718</v>
      </c>
      <c r="K6" s="427">
        <v>741</v>
      </c>
      <c r="L6" s="427">
        <v>752</v>
      </c>
      <c r="M6" s="427"/>
      <c r="N6" s="427"/>
      <c r="O6" s="428"/>
      <c r="P6" s="429">
        <f t="shared" si="0"/>
        <v>702</v>
      </c>
    </row>
    <row r="7" spans="2:16" ht="15.75" x14ac:dyDescent="0.2">
      <c r="B7" s="612"/>
      <c r="C7" s="426" t="s">
        <v>271</v>
      </c>
      <c r="D7" s="427">
        <v>7611</v>
      </c>
      <c r="E7" s="427">
        <v>7685</v>
      </c>
      <c r="F7" s="427">
        <v>7759</v>
      </c>
      <c r="G7" s="427">
        <v>7829</v>
      </c>
      <c r="H7" s="427">
        <v>7901</v>
      </c>
      <c r="I7" s="427">
        <v>7990</v>
      </c>
      <c r="J7" s="427">
        <v>8023</v>
      </c>
      <c r="K7" s="427">
        <v>8088</v>
      </c>
      <c r="L7" s="427">
        <v>8135</v>
      </c>
      <c r="M7" s="427"/>
      <c r="N7" s="427"/>
      <c r="O7" s="428"/>
      <c r="P7" s="429">
        <f t="shared" si="0"/>
        <v>7891.2222222222226</v>
      </c>
    </row>
    <row r="8" spans="2:16" ht="15.75" x14ac:dyDescent="0.2">
      <c r="B8" s="612"/>
      <c r="C8" s="426" t="s">
        <v>272</v>
      </c>
      <c r="D8" s="427">
        <v>15156</v>
      </c>
      <c r="E8" s="427">
        <v>15215</v>
      </c>
      <c r="F8" s="427">
        <v>15273</v>
      </c>
      <c r="G8" s="427">
        <v>15313</v>
      </c>
      <c r="H8" s="427">
        <v>15333</v>
      </c>
      <c r="I8" s="427">
        <v>15404</v>
      </c>
      <c r="J8" s="427">
        <v>15891</v>
      </c>
      <c r="K8" s="427">
        <v>15967</v>
      </c>
      <c r="L8" s="427">
        <v>16089</v>
      </c>
      <c r="M8" s="427"/>
      <c r="N8" s="427"/>
      <c r="O8" s="428"/>
      <c r="P8" s="429">
        <f t="shared" si="0"/>
        <v>15515.666666666666</v>
      </c>
    </row>
    <row r="9" spans="2:16" ht="15.75" x14ac:dyDescent="0.2">
      <c r="B9" s="612"/>
      <c r="C9" s="426" t="s">
        <v>273</v>
      </c>
      <c r="D9" s="427">
        <v>2075</v>
      </c>
      <c r="E9" s="427">
        <v>2097</v>
      </c>
      <c r="F9" s="427">
        <v>2116</v>
      </c>
      <c r="G9" s="427">
        <v>2116</v>
      </c>
      <c r="H9" s="427">
        <v>2154</v>
      </c>
      <c r="I9" s="427">
        <v>2171</v>
      </c>
      <c r="J9" s="427">
        <v>2209</v>
      </c>
      <c r="K9" s="427">
        <v>2225</v>
      </c>
      <c r="L9" s="427">
        <v>2228</v>
      </c>
      <c r="M9" s="427"/>
      <c r="N9" s="427"/>
      <c r="O9" s="428"/>
      <c r="P9" s="429">
        <f t="shared" si="0"/>
        <v>2154.5555555555557</v>
      </c>
    </row>
    <row r="10" spans="2:16" ht="15.75" x14ac:dyDescent="0.2">
      <c r="B10" s="612"/>
      <c r="C10" s="426" t="s">
        <v>274</v>
      </c>
      <c r="D10" s="427">
        <v>3372</v>
      </c>
      <c r="E10" s="427">
        <v>3358</v>
      </c>
      <c r="F10" s="427">
        <v>3364</v>
      </c>
      <c r="G10" s="427">
        <v>3385</v>
      </c>
      <c r="H10" s="427">
        <v>3408</v>
      </c>
      <c r="I10" s="427">
        <v>3444</v>
      </c>
      <c r="J10" s="427">
        <v>3578</v>
      </c>
      <c r="K10" s="427">
        <v>3595</v>
      </c>
      <c r="L10" s="427">
        <v>3623</v>
      </c>
      <c r="M10" s="427"/>
      <c r="N10" s="427"/>
      <c r="O10" s="428"/>
      <c r="P10" s="429">
        <f t="shared" si="0"/>
        <v>3458.5555555555557</v>
      </c>
    </row>
    <row r="11" spans="2:16" ht="15.75" x14ac:dyDescent="0.2">
      <c r="B11" s="612"/>
      <c r="C11" s="426" t="s">
        <v>275</v>
      </c>
      <c r="D11" s="427">
        <v>166</v>
      </c>
      <c r="E11" s="427">
        <v>164</v>
      </c>
      <c r="F11" s="427">
        <v>166</v>
      </c>
      <c r="G11" s="427">
        <v>164</v>
      </c>
      <c r="H11" s="427">
        <v>163</v>
      </c>
      <c r="I11" s="427">
        <v>164</v>
      </c>
      <c r="J11" s="427">
        <v>164</v>
      </c>
      <c r="K11" s="427">
        <v>164</v>
      </c>
      <c r="L11" s="427">
        <v>161</v>
      </c>
      <c r="M11" s="427"/>
      <c r="N11" s="427"/>
      <c r="O11" s="428"/>
      <c r="P11" s="429">
        <f t="shared" si="0"/>
        <v>164</v>
      </c>
    </row>
    <row r="12" spans="2:16" ht="15.75" x14ac:dyDescent="0.2">
      <c r="B12" s="612"/>
      <c r="C12" s="426" t="s">
        <v>276</v>
      </c>
      <c r="D12" s="427">
        <v>283</v>
      </c>
      <c r="E12" s="427">
        <v>274</v>
      </c>
      <c r="F12" s="427">
        <v>272</v>
      </c>
      <c r="G12" s="427">
        <v>273</v>
      </c>
      <c r="H12" s="427">
        <v>276</v>
      </c>
      <c r="I12" s="427">
        <v>276</v>
      </c>
      <c r="J12" s="427">
        <v>286</v>
      </c>
      <c r="K12" s="427">
        <v>285</v>
      </c>
      <c r="L12" s="427">
        <v>284</v>
      </c>
      <c r="M12" s="427"/>
      <c r="N12" s="427"/>
      <c r="O12" s="428"/>
      <c r="P12" s="429">
        <f t="shared" si="0"/>
        <v>278.77777777777777</v>
      </c>
    </row>
    <row r="13" spans="2:16" ht="15.75" x14ac:dyDescent="0.2">
      <c r="B13" s="612"/>
      <c r="C13" s="426" t="s">
        <v>277</v>
      </c>
      <c r="D13" s="427">
        <v>13765</v>
      </c>
      <c r="E13" s="427">
        <v>13820</v>
      </c>
      <c r="F13" s="427">
        <v>13954</v>
      </c>
      <c r="G13" s="427">
        <v>13978</v>
      </c>
      <c r="H13" s="427">
        <v>14052</v>
      </c>
      <c r="I13" s="427">
        <v>14145</v>
      </c>
      <c r="J13" s="427">
        <v>14248</v>
      </c>
      <c r="K13" s="427">
        <v>14292</v>
      </c>
      <c r="L13" s="427">
        <v>14380</v>
      </c>
      <c r="M13" s="427"/>
      <c r="N13" s="427"/>
      <c r="O13" s="428"/>
      <c r="P13" s="429">
        <f t="shared" si="0"/>
        <v>14070.444444444445</v>
      </c>
    </row>
    <row r="14" spans="2:16" ht="15.75" x14ac:dyDescent="0.2">
      <c r="B14" s="612"/>
      <c r="C14" s="426" t="s">
        <v>278</v>
      </c>
      <c r="D14" s="427">
        <v>64923</v>
      </c>
      <c r="E14" s="427">
        <v>65545</v>
      </c>
      <c r="F14" s="427">
        <v>66094</v>
      </c>
      <c r="G14" s="427">
        <v>66611</v>
      </c>
      <c r="H14" s="427">
        <v>67136</v>
      </c>
      <c r="I14" s="427">
        <v>67765</v>
      </c>
      <c r="J14" s="427">
        <v>68407</v>
      </c>
      <c r="K14" s="427">
        <v>68934</v>
      </c>
      <c r="L14" s="427">
        <v>69603</v>
      </c>
      <c r="M14" s="427"/>
      <c r="N14" s="427"/>
      <c r="O14" s="428"/>
      <c r="P14" s="429">
        <f t="shared" si="0"/>
        <v>67224.222222222219</v>
      </c>
    </row>
    <row r="15" spans="2:16" ht="15.75" x14ac:dyDescent="0.2">
      <c r="B15" s="612"/>
      <c r="C15" s="426" t="s">
        <v>279</v>
      </c>
      <c r="D15" s="427">
        <v>47520</v>
      </c>
      <c r="E15" s="427">
        <v>47707</v>
      </c>
      <c r="F15" s="427">
        <v>47807</v>
      </c>
      <c r="G15" s="427">
        <v>47926</v>
      </c>
      <c r="H15" s="427">
        <v>48109</v>
      </c>
      <c r="I15" s="427">
        <v>48229</v>
      </c>
      <c r="J15" s="427">
        <v>49487</v>
      </c>
      <c r="K15" s="427">
        <v>49714</v>
      </c>
      <c r="L15" s="427">
        <v>50057</v>
      </c>
      <c r="M15" s="427"/>
      <c r="N15" s="427"/>
      <c r="O15" s="428"/>
      <c r="P15" s="429">
        <f t="shared" si="0"/>
        <v>48506.222222222219</v>
      </c>
    </row>
    <row r="16" spans="2:16" ht="15.75" x14ac:dyDescent="0.2">
      <c r="B16" s="612"/>
      <c r="C16" s="426" t="s">
        <v>280</v>
      </c>
      <c r="D16" s="427">
        <v>4031</v>
      </c>
      <c r="E16" s="427">
        <v>4072</v>
      </c>
      <c r="F16" s="427">
        <v>4103</v>
      </c>
      <c r="G16" s="427">
        <v>4127</v>
      </c>
      <c r="H16" s="427">
        <v>4157</v>
      </c>
      <c r="I16" s="427">
        <v>4201</v>
      </c>
      <c r="J16" s="427">
        <v>4266</v>
      </c>
      <c r="K16" s="427">
        <v>4291</v>
      </c>
      <c r="L16" s="427">
        <v>4310</v>
      </c>
      <c r="M16" s="427"/>
      <c r="N16" s="427"/>
      <c r="O16" s="428"/>
      <c r="P16" s="429">
        <f t="shared" si="0"/>
        <v>4173.1111111111113</v>
      </c>
    </row>
    <row r="17" spans="2:16" ht="15.75" x14ac:dyDescent="0.2">
      <c r="B17" s="612"/>
      <c r="C17" s="426" t="s">
        <v>281</v>
      </c>
      <c r="D17" s="427">
        <v>10032</v>
      </c>
      <c r="E17" s="427">
        <v>10095</v>
      </c>
      <c r="F17" s="427">
        <v>10170</v>
      </c>
      <c r="G17" s="427">
        <v>10243</v>
      </c>
      <c r="H17" s="427">
        <v>10335</v>
      </c>
      <c r="I17" s="427">
        <v>10403</v>
      </c>
      <c r="J17" s="427">
        <v>10485</v>
      </c>
      <c r="K17" s="427">
        <v>10549</v>
      </c>
      <c r="L17" s="427">
        <v>10588</v>
      </c>
      <c r="M17" s="427"/>
      <c r="N17" s="427"/>
      <c r="O17" s="428"/>
      <c r="P17" s="429">
        <f t="shared" si="0"/>
        <v>10322.222222222223</v>
      </c>
    </row>
    <row r="18" spans="2:16" ht="15.75" x14ac:dyDescent="0.2">
      <c r="B18" s="612"/>
      <c r="C18" s="426" t="s">
        <v>282</v>
      </c>
      <c r="D18" s="427">
        <v>13238</v>
      </c>
      <c r="E18" s="427">
        <v>13323</v>
      </c>
      <c r="F18" s="427">
        <v>13355</v>
      </c>
      <c r="G18" s="427">
        <v>13432</v>
      </c>
      <c r="H18" s="427">
        <v>13514</v>
      </c>
      <c r="I18" s="427">
        <v>13593</v>
      </c>
      <c r="J18" s="427">
        <v>13969</v>
      </c>
      <c r="K18" s="427">
        <v>14023</v>
      </c>
      <c r="L18" s="427">
        <v>14197</v>
      </c>
      <c r="M18" s="427"/>
      <c r="N18" s="427"/>
      <c r="O18" s="428"/>
      <c r="P18" s="429">
        <f t="shared" si="0"/>
        <v>13627.111111111111</v>
      </c>
    </row>
    <row r="19" spans="2:16" ht="15.75" x14ac:dyDescent="0.2">
      <c r="B19" s="612"/>
      <c r="C19" s="426" t="s">
        <v>283</v>
      </c>
      <c r="D19" s="427">
        <v>761</v>
      </c>
      <c r="E19" s="427">
        <v>768</v>
      </c>
      <c r="F19" s="427">
        <v>770</v>
      </c>
      <c r="G19" s="427">
        <v>777</v>
      </c>
      <c r="H19" s="427">
        <v>779</v>
      </c>
      <c r="I19" s="427">
        <v>791</v>
      </c>
      <c r="J19" s="427">
        <v>809</v>
      </c>
      <c r="K19" s="427">
        <v>805</v>
      </c>
      <c r="L19" s="427">
        <v>811</v>
      </c>
      <c r="M19" s="427"/>
      <c r="N19" s="427"/>
      <c r="O19" s="428"/>
      <c r="P19" s="429">
        <f t="shared" si="0"/>
        <v>785.66666666666663</v>
      </c>
    </row>
    <row r="20" spans="2:16" ht="15.75" x14ac:dyDescent="0.2">
      <c r="B20" s="612"/>
      <c r="C20" s="426" t="s">
        <v>284</v>
      </c>
      <c r="D20" s="427">
        <v>1777</v>
      </c>
      <c r="E20" s="427">
        <v>1785</v>
      </c>
      <c r="F20" s="427">
        <v>1787</v>
      </c>
      <c r="G20" s="427">
        <v>1790</v>
      </c>
      <c r="H20" s="427">
        <v>1807</v>
      </c>
      <c r="I20" s="427">
        <v>1823</v>
      </c>
      <c r="J20" s="427">
        <v>1900</v>
      </c>
      <c r="K20" s="427">
        <v>1921</v>
      </c>
      <c r="L20" s="427">
        <v>1936</v>
      </c>
      <c r="M20" s="427"/>
      <c r="N20" s="427"/>
      <c r="O20" s="428"/>
      <c r="P20" s="429">
        <f t="shared" si="0"/>
        <v>1836.2222222222222</v>
      </c>
    </row>
    <row r="21" spans="2:16" ht="15.75" x14ac:dyDescent="0.2">
      <c r="B21" s="612"/>
      <c r="C21" s="426" t="s">
        <v>285</v>
      </c>
      <c r="D21" s="427">
        <v>1547</v>
      </c>
      <c r="E21" s="427">
        <v>1545</v>
      </c>
      <c r="F21" s="427">
        <v>1552</v>
      </c>
      <c r="G21" s="427">
        <v>1571</v>
      </c>
      <c r="H21" s="427">
        <v>1563</v>
      </c>
      <c r="I21" s="427">
        <v>1567</v>
      </c>
      <c r="J21" s="427">
        <v>1619</v>
      </c>
      <c r="K21" s="427">
        <v>1626</v>
      </c>
      <c r="L21" s="427">
        <v>1652</v>
      </c>
      <c r="M21" s="427"/>
      <c r="N21" s="427"/>
      <c r="O21" s="428"/>
      <c r="P21" s="429">
        <f t="shared" si="0"/>
        <v>1582.4444444444443</v>
      </c>
    </row>
    <row r="22" spans="2:16" ht="15.75" x14ac:dyDescent="0.2">
      <c r="B22" s="612"/>
      <c r="C22" s="426" t="s">
        <v>286</v>
      </c>
      <c r="D22" s="427">
        <v>3562</v>
      </c>
      <c r="E22" s="427">
        <v>3586</v>
      </c>
      <c r="F22" s="427">
        <v>3590</v>
      </c>
      <c r="G22" s="427">
        <v>3597</v>
      </c>
      <c r="H22" s="427">
        <v>3631</v>
      </c>
      <c r="I22" s="427">
        <v>3664</v>
      </c>
      <c r="J22" s="427">
        <v>3680</v>
      </c>
      <c r="K22" s="427">
        <v>3729</v>
      </c>
      <c r="L22" s="427">
        <v>3743</v>
      </c>
      <c r="M22" s="427"/>
      <c r="N22" s="427"/>
      <c r="O22" s="428"/>
      <c r="P22" s="429">
        <f t="shared" si="0"/>
        <v>3642.4444444444443</v>
      </c>
    </row>
    <row r="23" spans="2:16" ht="15.75" x14ac:dyDescent="0.2">
      <c r="B23" s="612"/>
      <c r="C23" s="426" t="s">
        <v>287</v>
      </c>
      <c r="D23" s="427">
        <v>218</v>
      </c>
      <c r="E23" s="427">
        <v>216</v>
      </c>
      <c r="F23" s="427">
        <v>218</v>
      </c>
      <c r="G23" s="427">
        <v>222</v>
      </c>
      <c r="H23" s="427">
        <v>214</v>
      </c>
      <c r="I23" s="427">
        <v>216</v>
      </c>
      <c r="J23" s="427">
        <v>220</v>
      </c>
      <c r="K23" s="427">
        <v>221</v>
      </c>
      <c r="L23" s="427">
        <v>222</v>
      </c>
      <c r="M23" s="427"/>
      <c r="N23" s="427"/>
      <c r="O23" s="428"/>
      <c r="P23" s="429">
        <f t="shared" si="0"/>
        <v>218.55555555555554</v>
      </c>
    </row>
    <row r="24" spans="2:16" ht="15.75" x14ac:dyDescent="0.2">
      <c r="B24" s="612"/>
      <c r="C24" s="426" t="s">
        <v>288</v>
      </c>
      <c r="D24" s="427">
        <v>1235</v>
      </c>
      <c r="E24" s="427">
        <v>1253</v>
      </c>
      <c r="F24" s="427">
        <v>1268</v>
      </c>
      <c r="G24" s="427">
        <v>1266</v>
      </c>
      <c r="H24" s="427">
        <v>1277</v>
      </c>
      <c r="I24" s="427">
        <v>1273</v>
      </c>
      <c r="J24" s="427">
        <v>1316</v>
      </c>
      <c r="K24" s="427">
        <v>1336</v>
      </c>
      <c r="L24" s="427">
        <v>1351</v>
      </c>
      <c r="M24" s="427"/>
      <c r="N24" s="427"/>
      <c r="O24" s="428"/>
      <c r="P24" s="429">
        <f t="shared" si="0"/>
        <v>1286.1111111111111</v>
      </c>
    </row>
    <row r="25" spans="2:16" ht="15.75" x14ac:dyDescent="0.2">
      <c r="B25" s="612"/>
      <c r="C25" s="426" t="s">
        <v>289</v>
      </c>
      <c r="D25" s="427">
        <v>4169</v>
      </c>
      <c r="E25" s="427">
        <v>4200</v>
      </c>
      <c r="F25" s="427">
        <v>4241</v>
      </c>
      <c r="G25" s="427">
        <v>4272</v>
      </c>
      <c r="H25" s="427">
        <v>4320</v>
      </c>
      <c r="I25" s="427">
        <v>4382</v>
      </c>
      <c r="J25" s="427">
        <v>4386</v>
      </c>
      <c r="K25" s="427">
        <v>4407</v>
      </c>
      <c r="L25" s="427">
        <v>4433</v>
      </c>
      <c r="M25" s="427"/>
      <c r="N25" s="427"/>
      <c r="O25" s="428"/>
      <c r="P25" s="429">
        <f t="shared" si="0"/>
        <v>4312.2222222222226</v>
      </c>
    </row>
    <row r="26" spans="2:16" ht="16.5" thickBot="1" x14ac:dyDescent="0.25">
      <c r="B26" s="612"/>
      <c r="C26" s="430" t="s">
        <v>290</v>
      </c>
      <c r="D26" s="431">
        <v>14464</v>
      </c>
      <c r="E26" s="431">
        <v>14631</v>
      </c>
      <c r="F26" s="431">
        <v>14860</v>
      </c>
      <c r="G26" s="431">
        <v>15026</v>
      </c>
      <c r="H26" s="431">
        <v>15138</v>
      </c>
      <c r="I26" s="431">
        <v>15231</v>
      </c>
      <c r="J26" s="431">
        <v>16076</v>
      </c>
      <c r="K26" s="431">
        <v>16148</v>
      </c>
      <c r="L26" s="431">
        <v>16292</v>
      </c>
      <c r="M26" s="431"/>
      <c r="N26" s="431"/>
      <c r="O26" s="432"/>
      <c r="P26" s="433">
        <f t="shared" si="0"/>
        <v>15318.444444444445</v>
      </c>
    </row>
    <row r="27" spans="2:16" ht="17.25" thickTop="1" thickBot="1" x14ac:dyDescent="0.25">
      <c r="B27" s="613"/>
      <c r="C27" s="434" t="s">
        <v>10</v>
      </c>
      <c r="D27" s="435">
        <v>224896</v>
      </c>
      <c r="E27" s="435">
        <v>226413</v>
      </c>
      <c r="F27" s="435">
        <v>227859</v>
      </c>
      <c r="G27" s="435">
        <v>229107</v>
      </c>
      <c r="H27" s="435">
        <v>230555</v>
      </c>
      <c r="I27" s="435">
        <v>232120</v>
      </c>
      <c r="J27" s="435">
        <v>236527</v>
      </c>
      <c r="K27" s="435">
        <v>237953</v>
      </c>
      <c r="L27" s="435">
        <v>239806</v>
      </c>
      <c r="M27" s="435"/>
      <c r="N27" s="435"/>
      <c r="O27" s="436"/>
      <c r="P27" s="437">
        <f t="shared" si="0"/>
        <v>231692.88888888888</v>
      </c>
    </row>
    <row r="28" spans="2:16" ht="15.75" x14ac:dyDescent="0.2">
      <c r="B28" s="611" t="s">
        <v>96</v>
      </c>
      <c r="C28" s="422" t="s">
        <v>291</v>
      </c>
      <c r="D28" s="423">
        <v>447</v>
      </c>
      <c r="E28" s="423">
        <v>452</v>
      </c>
      <c r="F28" s="423">
        <v>455</v>
      </c>
      <c r="G28" s="423">
        <v>449</v>
      </c>
      <c r="H28" s="423">
        <v>449</v>
      </c>
      <c r="I28" s="423">
        <v>452</v>
      </c>
      <c r="J28" s="423">
        <v>458</v>
      </c>
      <c r="K28" s="423">
        <v>461</v>
      </c>
      <c r="L28" s="423">
        <v>466</v>
      </c>
      <c r="M28" s="423"/>
      <c r="N28" s="423"/>
      <c r="O28" s="424"/>
      <c r="P28" s="425">
        <f t="shared" si="0"/>
        <v>454.33333333333331</v>
      </c>
    </row>
    <row r="29" spans="2:16" ht="15.75" x14ac:dyDescent="0.2">
      <c r="B29" s="612"/>
      <c r="C29" s="426" t="s">
        <v>292</v>
      </c>
      <c r="D29" s="427">
        <v>2114</v>
      </c>
      <c r="E29" s="427">
        <v>2145</v>
      </c>
      <c r="F29" s="427">
        <v>2138</v>
      </c>
      <c r="G29" s="427">
        <v>2169</v>
      </c>
      <c r="H29" s="427">
        <v>2195</v>
      </c>
      <c r="I29" s="427">
        <v>2215</v>
      </c>
      <c r="J29" s="427">
        <v>2214</v>
      </c>
      <c r="K29" s="427">
        <v>2228</v>
      </c>
      <c r="L29" s="427">
        <v>2228</v>
      </c>
      <c r="M29" s="427"/>
      <c r="N29" s="427"/>
      <c r="O29" s="428"/>
      <c r="P29" s="429">
        <f t="shared" si="0"/>
        <v>2182.8888888888887</v>
      </c>
    </row>
    <row r="30" spans="2:16" ht="15.75" x14ac:dyDescent="0.2">
      <c r="B30" s="612"/>
      <c r="C30" s="426" t="s">
        <v>293</v>
      </c>
      <c r="D30" s="427">
        <v>1310</v>
      </c>
      <c r="E30" s="427">
        <v>1330</v>
      </c>
      <c r="F30" s="427">
        <v>1341</v>
      </c>
      <c r="G30" s="427">
        <v>1344</v>
      </c>
      <c r="H30" s="427">
        <v>1347</v>
      </c>
      <c r="I30" s="427">
        <v>1371</v>
      </c>
      <c r="J30" s="427">
        <v>1384</v>
      </c>
      <c r="K30" s="427">
        <v>1383</v>
      </c>
      <c r="L30" s="427">
        <v>1386</v>
      </c>
      <c r="M30" s="427"/>
      <c r="N30" s="427"/>
      <c r="O30" s="428"/>
      <c r="P30" s="429">
        <f t="shared" si="0"/>
        <v>1355.1111111111111</v>
      </c>
    </row>
    <row r="31" spans="2:16" ht="15.75" x14ac:dyDescent="0.2">
      <c r="B31" s="612"/>
      <c r="C31" s="426" t="s">
        <v>294</v>
      </c>
      <c r="D31" s="427">
        <v>5245</v>
      </c>
      <c r="E31" s="427">
        <v>5291</v>
      </c>
      <c r="F31" s="427">
        <v>5326</v>
      </c>
      <c r="G31" s="427">
        <v>5371</v>
      </c>
      <c r="H31" s="427">
        <v>5412</v>
      </c>
      <c r="I31" s="427">
        <v>5418</v>
      </c>
      <c r="J31" s="427">
        <v>5496</v>
      </c>
      <c r="K31" s="427">
        <v>5499</v>
      </c>
      <c r="L31" s="427">
        <v>5516</v>
      </c>
      <c r="M31" s="427"/>
      <c r="N31" s="427"/>
      <c r="O31" s="428"/>
      <c r="P31" s="429">
        <f t="shared" si="0"/>
        <v>5397.1111111111113</v>
      </c>
    </row>
    <row r="32" spans="2:16" ht="15.75" x14ac:dyDescent="0.2">
      <c r="B32" s="612"/>
      <c r="C32" s="426" t="s">
        <v>295</v>
      </c>
      <c r="D32" s="427">
        <v>8788</v>
      </c>
      <c r="E32" s="427">
        <v>8853</v>
      </c>
      <c r="F32" s="427">
        <v>8902</v>
      </c>
      <c r="G32" s="427">
        <v>9002</v>
      </c>
      <c r="H32" s="427">
        <v>9089</v>
      </c>
      <c r="I32" s="427">
        <v>9177</v>
      </c>
      <c r="J32" s="427">
        <v>9263</v>
      </c>
      <c r="K32" s="427">
        <v>9354</v>
      </c>
      <c r="L32" s="427">
        <v>9442</v>
      </c>
      <c r="M32" s="427"/>
      <c r="N32" s="427"/>
      <c r="O32" s="428"/>
      <c r="P32" s="429">
        <f t="shared" si="0"/>
        <v>9096.6666666666661</v>
      </c>
    </row>
    <row r="33" spans="2:16" ht="15.75" x14ac:dyDescent="0.2">
      <c r="B33" s="612"/>
      <c r="C33" s="426" t="s">
        <v>296</v>
      </c>
      <c r="D33" s="427">
        <v>1108</v>
      </c>
      <c r="E33" s="427">
        <v>1106</v>
      </c>
      <c r="F33" s="427">
        <v>1105</v>
      </c>
      <c r="G33" s="427">
        <v>1103</v>
      </c>
      <c r="H33" s="427">
        <v>1111</v>
      </c>
      <c r="I33" s="427">
        <v>1109</v>
      </c>
      <c r="J33" s="427">
        <v>1134</v>
      </c>
      <c r="K33" s="427">
        <v>1138</v>
      </c>
      <c r="L33" s="427">
        <v>1136</v>
      </c>
      <c r="M33" s="427"/>
      <c r="N33" s="427"/>
      <c r="O33" s="428"/>
      <c r="P33" s="429">
        <f t="shared" si="0"/>
        <v>1116.6666666666667</v>
      </c>
    </row>
    <row r="34" spans="2:16" ht="15.75" x14ac:dyDescent="0.2">
      <c r="B34" s="612"/>
      <c r="C34" s="426" t="s">
        <v>297</v>
      </c>
      <c r="D34" s="427">
        <v>711</v>
      </c>
      <c r="E34" s="427">
        <v>720</v>
      </c>
      <c r="F34" s="427">
        <v>708</v>
      </c>
      <c r="G34" s="427">
        <v>713</v>
      </c>
      <c r="H34" s="427">
        <v>721</v>
      </c>
      <c r="I34" s="427">
        <v>721</v>
      </c>
      <c r="J34" s="427">
        <v>717</v>
      </c>
      <c r="K34" s="427">
        <v>722</v>
      </c>
      <c r="L34" s="427">
        <v>720</v>
      </c>
      <c r="M34" s="427"/>
      <c r="N34" s="427"/>
      <c r="O34" s="428"/>
      <c r="P34" s="429">
        <f t="shared" si="0"/>
        <v>717</v>
      </c>
    </row>
    <row r="35" spans="2:16" ht="15.75" x14ac:dyDescent="0.2">
      <c r="B35" s="612"/>
      <c r="C35" s="426" t="s">
        <v>298</v>
      </c>
      <c r="D35" s="427">
        <v>1251</v>
      </c>
      <c r="E35" s="427">
        <v>1261</v>
      </c>
      <c r="F35" s="427">
        <v>1280</v>
      </c>
      <c r="G35" s="427">
        <v>1295</v>
      </c>
      <c r="H35" s="427">
        <v>1311</v>
      </c>
      <c r="I35" s="427">
        <v>1323</v>
      </c>
      <c r="J35" s="427">
        <v>1343</v>
      </c>
      <c r="K35" s="427">
        <v>1356</v>
      </c>
      <c r="L35" s="427">
        <v>1379</v>
      </c>
      <c r="M35" s="427"/>
      <c r="N35" s="427"/>
      <c r="O35" s="428"/>
      <c r="P35" s="429">
        <f t="shared" si="0"/>
        <v>1311</v>
      </c>
    </row>
    <row r="36" spans="2:16" ht="15.75" x14ac:dyDescent="0.2">
      <c r="B36" s="612"/>
      <c r="C36" s="426" t="s">
        <v>299</v>
      </c>
      <c r="D36" s="427">
        <v>64153</v>
      </c>
      <c r="E36" s="427">
        <v>64968</v>
      </c>
      <c r="F36" s="427">
        <v>65629</v>
      </c>
      <c r="G36" s="427">
        <v>66259</v>
      </c>
      <c r="H36" s="427">
        <v>66796</v>
      </c>
      <c r="I36" s="427">
        <v>67476</v>
      </c>
      <c r="J36" s="427">
        <v>67000</v>
      </c>
      <c r="K36" s="427">
        <v>67419</v>
      </c>
      <c r="L36" s="427">
        <v>68067</v>
      </c>
      <c r="M36" s="427"/>
      <c r="N36" s="427"/>
      <c r="O36" s="428"/>
      <c r="P36" s="429">
        <f t="shared" si="0"/>
        <v>66418.555555555562</v>
      </c>
    </row>
    <row r="37" spans="2:16" ht="15.75" x14ac:dyDescent="0.2">
      <c r="B37" s="612"/>
      <c r="C37" s="426" t="s">
        <v>300</v>
      </c>
      <c r="D37" s="427">
        <v>2905</v>
      </c>
      <c r="E37" s="427">
        <v>2930</v>
      </c>
      <c r="F37" s="427">
        <v>2940</v>
      </c>
      <c r="G37" s="427">
        <v>2968</v>
      </c>
      <c r="H37" s="427">
        <v>2988</v>
      </c>
      <c r="I37" s="427">
        <v>3007</v>
      </c>
      <c r="J37" s="427">
        <v>3030</v>
      </c>
      <c r="K37" s="427">
        <v>3064</v>
      </c>
      <c r="L37" s="427">
        <v>3087</v>
      </c>
      <c r="M37" s="427"/>
      <c r="N37" s="427"/>
      <c r="O37" s="428"/>
      <c r="P37" s="429">
        <f t="shared" si="0"/>
        <v>2991</v>
      </c>
    </row>
    <row r="38" spans="2:16" ht="16.5" thickBot="1" x14ac:dyDescent="0.25">
      <c r="B38" s="612"/>
      <c r="C38" s="430" t="s">
        <v>290</v>
      </c>
      <c r="D38" s="431">
        <v>9175</v>
      </c>
      <c r="E38" s="431">
        <v>9219</v>
      </c>
      <c r="F38" s="431">
        <v>9185</v>
      </c>
      <c r="G38" s="431">
        <v>9283</v>
      </c>
      <c r="H38" s="431">
        <v>9385</v>
      </c>
      <c r="I38" s="431">
        <v>9421</v>
      </c>
      <c r="J38" s="431">
        <v>9677</v>
      </c>
      <c r="K38" s="431">
        <v>9799</v>
      </c>
      <c r="L38" s="431">
        <v>9874</v>
      </c>
      <c r="M38" s="431"/>
      <c r="N38" s="431"/>
      <c r="O38" s="432"/>
      <c r="P38" s="433">
        <f t="shared" si="0"/>
        <v>9446.4444444444453</v>
      </c>
    </row>
    <row r="39" spans="2:16" ht="17.25" thickTop="1" thickBot="1" x14ac:dyDescent="0.25">
      <c r="B39" s="613"/>
      <c r="C39" s="434" t="s">
        <v>10</v>
      </c>
      <c r="D39" s="435">
        <v>97207</v>
      </c>
      <c r="E39" s="435">
        <v>98275</v>
      </c>
      <c r="F39" s="435">
        <v>99009</v>
      </c>
      <c r="G39" s="435">
        <v>99956</v>
      </c>
      <c r="H39" s="435">
        <v>100804</v>
      </c>
      <c r="I39" s="435">
        <v>101690</v>
      </c>
      <c r="J39" s="435">
        <v>101716</v>
      </c>
      <c r="K39" s="435">
        <v>102423</v>
      </c>
      <c r="L39" s="435">
        <v>103301</v>
      </c>
      <c r="M39" s="435"/>
      <c r="N39" s="435"/>
      <c r="O39" s="436"/>
      <c r="P39" s="437">
        <f t="shared" si="0"/>
        <v>100486.77777777778</v>
      </c>
    </row>
    <row r="40" spans="2:16" ht="15.75" x14ac:dyDescent="0.2">
      <c r="B40" s="611" t="s">
        <v>100</v>
      </c>
      <c r="C40" s="422" t="s">
        <v>301</v>
      </c>
      <c r="D40" s="423">
        <v>118571</v>
      </c>
      <c r="E40" s="423">
        <v>119663</v>
      </c>
      <c r="F40" s="423">
        <v>120594</v>
      </c>
      <c r="G40" s="423">
        <v>121366</v>
      </c>
      <c r="H40" s="423">
        <v>122262</v>
      </c>
      <c r="I40" s="423">
        <v>123501</v>
      </c>
      <c r="J40" s="423">
        <v>123005</v>
      </c>
      <c r="K40" s="423">
        <v>123748</v>
      </c>
      <c r="L40" s="423">
        <v>124944</v>
      </c>
      <c r="M40" s="423"/>
      <c r="N40" s="423"/>
      <c r="O40" s="424"/>
      <c r="P40" s="425">
        <f t="shared" si="0"/>
        <v>121961.55555555556</v>
      </c>
    </row>
    <row r="41" spans="2:16" ht="15.75" x14ac:dyDescent="0.2">
      <c r="B41" s="612"/>
      <c r="C41" s="426" t="s">
        <v>302</v>
      </c>
      <c r="D41" s="427">
        <v>122540</v>
      </c>
      <c r="E41" s="427">
        <v>123680</v>
      </c>
      <c r="F41" s="427">
        <v>124655</v>
      </c>
      <c r="G41" s="427">
        <v>125023</v>
      </c>
      <c r="H41" s="427">
        <v>126127</v>
      </c>
      <c r="I41" s="427">
        <v>127335</v>
      </c>
      <c r="J41" s="427">
        <v>127133</v>
      </c>
      <c r="K41" s="427">
        <v>127792</v>
      </c>
      <c r="L41" s="427">
        <v>129121</v>
      </c>
      <c r="M41" s="427"/>
      <c r="N41" s="427"/>
      <c r="O41" s="428"/>
      <c r="P41" s="429">
        <f t="shared" si="0"/>
        <v>125934</v>
      </c>
    </row>
    <row r="42" spans="2:16" ht="15.75" x14ac:dyDescent="0.2">
      <c r="B42" s="612"/>
      <c r="C42" s="426" t="s">
        <v>303</v>
      </c>
      <c r="D42" s="427">
        <v>30302</v>
      </c>
      <c r="E42" s="427">
        <v>30599</v>
      </c>
      <c r="F42" s="427">
        <v>30934</v>
      </c>
      <c r="G42" s="427">
        <v>31169</v>
      </c>
      <c r="H42" s="427">
        <v>31487</v>
      </c>
      <c r="I42" s="427">
        <v>31789</v>
      </c>
      <c r="J42" s="427">
        <v>31977</v>
      </c>
      <c r="K42" s="427">
        <v>32217</v>
      </c>
      <c r="L42" s="427">
        <v>32425</v>
      </c>
      <c r="M42" s="427"/>
      <c r="N42" s="427"/>
      <c r="O42" s="428"/>
      <c r="P42" s="429">
        <f t="shared" si="0"/>
        <v>31433.222222222223</v>
      </c>
    </row>
    <row r="43" spans="2:16" ht="15.75" x14ac:dyDescent="0.2">
      <c r="B43" s="612"/>
      <c r="C43" s="426" t="s">
        <v>304</v>
      </c>
      <c r="D43" s="427">
        <v>2897</v>
      </c>
      <c r="E43" s="427">
        <v>2938</v>
      </c>
      <c r="F43" s="427">
        <v>2957</v>
      </c>
      <c r="G43" s="427">
        <v>2987</v>
      </c>
      <c r="H43" s="427">
        <v>3000</v>
      </c>
      <c r="I43" s="427">
        <v>3048</v>
      </c>
      <c r="J43" s="427">
        <v>3047</v>
      </c>
      <c r="K43" s="427">
        <v>3049</v>
      </c>
      <c r="L43" s="427">
        <v>3091</v>
      </c>
      <c r="M43" s="427"/>
      <c r="N43" s="427"/>
      <c r="O43" s="428"/>
      <c r="P43" s="429">
        <f t="shared" si="0"/>
        <v>3001.5555555555557</v>
      </c>
    </row>
    <row r="44" spans="2:16" ht="16.5" thickBot="1" x14ac:dyDescent="0.25">
      <c r="B44" s="612"/>
      <c r="C44" s="430" t="s">
        <v>290</v>
      </c>
      <c r="D44" s="431">
        <v>61051</v>
      </c>
      <c r="E44" s="431">
        <v>61553</v>
      </c>
      <c r="F44" s="431">
        <v>62170</v>
      </c>
      <c r="G44" s="431">
        <v>62404</v>
      </c>
      <c r="H44" s="431">
        <v>63011</v>
      </c>
      <c r="I44" s="438">
        <v>63307</v>
      </c>
      <c r="J44" s="438">
        <v>64293</v>
      </c>
      <c r="K44" s="438">
        <v>64755</v>
      </c>
      <c r="L44" s="438">
        <v>65205</v>
      </c>
      <c r="M44" s="431"/>
      <c r="N44" s="431"/>
      <c r="O44" s="432"/>
      <c r="P44" s="433">
        <f t="shared" si="0"/>
        <v>63083.222222222219</v>
      </c>
    </row>
    <row r="45" spans="2:16" ht="17.25" thickTop="1" thickBot="1" x14ac:dyDescent="0.25">
      <c r="B45" s="613"/>
      <c r="C45" s="434" t="s">
        <v>10</v>
      </c>
      <c r="D45" s="435">
        <v>335361</v>
      </c>
      <c r="E45" s="435">
        <v>338433</v>
      </c>
      <c r="F45" s="435">
        <v>341310</v>
      </c>
      <c r="G45" s="435">
        <v>342949</v>
      </c>
      <c r="H45" s="435">
        <v>345887</v>
      </c>
      <c r="I45" s="439">
        <v>348980</v>
      </c>
      <c r="J45" s="439">
        <v>349455</v>
      </c>
      <c r="K45" s="439">
        <v>351561</v>
      </c>
      <c r="L45" s="439">
        <v>354786</v>
      </c>
      <c r="M45" s="435"/>
      <c r="N45" s="435"/>
      <c r="O45" s="436"/>
      <c r="P45" s="437">
        <f t="shared" si="0"/>
        <v>345413.55555555556</v>
      </c>
    </row>
    <row r="46" spans="2:16" ht="16.5" thickBot="1" x14ac:dyDescent="0.25">
      <c r="B46" s="488"/>
      <c r="C46" s="489"/>
      <c r="D46" s="490"/>
      <c r="E46" s="490"/>
      <c r="F46" s="491"/>
      <c r="G46" s="491"/>
      <c r="H46" s="491"/>
      <c r="I46" s="491"/>
      <c r="J46" s="491"/>
      <c r="K46" s="491"/>
      <c r="L46" s="491"/>
      <c r="M46" s="490"/>
      <c r="N46" s="490"/>
      <c r="O46" s="492"/>
      <c r="P46" s="493"/>
    </row>
    <row r="47" spans="2:16" ht="15.75" x14ac:dyDescent="0.2">
      <c r="B47" s="611" t="s">
        <v>97</v>
      </c>
      <c r="C47" s="422" t="s">
        <v>305</v>
      </c>
      <c r="D47" s="423">
        <v>7265</v>
      </c>
      <c r="E47" s="423">
        <v>7305</v>
      </c>
      <c r="F47" s="423">
        <v>7337</v>
      </c>
      <c r="G47" s="423">
        <v>7344</v>
      </c>
      <c r="H47" s="423">
        <v>7389</v>
      </c>
      <c r="I47" s="423">
        <v>7437</v>
      </c>
      <c r="J47" s="423">
        <v>7486</v>
      </c>
      <c r="K47" s="423">
        <v>7510</v>
      </c>
      <c r="L47" s="423">
        <v>7548</v>
      </c>
      <c r="M47" s="423"/>
      <c r="N47" s="423"/>
      <c r="O47" s="424"/>
      <c r="P47" s="425">
        <f t="shared" si="0"/>
        <v>7402.333333333333</v>
      </c>
    </row>
    <row r="48" spans="2:16" ht="15.75" x14ac:dyDescent="0.2">
      <c r="B48" s="612"/>
      <c r="C48" s="426" t="s">
        <v>306</v>
      </c>
      <c r="D48" s="427">
        <v>1419</v>
      </c>
      <c r="E48" s="427">
        <v>1434</v>
      </c>
      <c r="F48" s="427">
        <v>1431</v>
      </c>
      <c r="G48" s="427">
        <v>1440</v>
      </c>
      <c r="H48" s="427">
        <v>1450</v>
      </c>
      <c r="I48" s="427">
        <v>1468</v>
      </c>
      <c r="J48" s="427">
        <v>1500</v>
      </c>
      <c r="K48" s="427">
        <v>1504</v>
      </c>
      <c r="L48" s="427">
        <v>1506</v>
      </c>
      <c r="M48" s="427"/>
      <c r="N48" s="427"/>
      <c r="O48" s="428"/>
      <c r="P48" s="429">
        <f t="shared" si="0"/>
        <v>1461.3333333333333</v>
      </c>
    </row>
    <row r="49" spans="2:16" ht="15.75" x14ac:dyDescent="0.2">
      <c r="B49" s="612"/>
      <c r="C49" s="426" t="s">
        <v>307</v>
      </c>
      <c r="D49" s="427">
        <v>1806</v>
      </c>
      <c r="E49" s="427">
        <v>1818</v>
      </c>
      <c r="F49" s="427">
        <v>1821</v>
      </c>
      <c r="G49" s="427">
        <v>1833</v>
      </c>
      <c r="H49" s="427">
        <v>1829</v>
      </c>
      <c r="I49" s="427">
        <v>1835</v>
      </c>
      <c r="J49" s="427">
        <v>1852</v>
      </c>
      <c r="K49" s="427">
        <v>1865</v>
      </c>
      <c r="L49" s="427">
        <v>1867</v>
      </c>
      <c r="M49" s="427"/>
      <c r="N49" s="427"/>
      <c r="O49" s="428"/>
      <c r="P49" s="429">
        <f t="shared" si="0"/>
        <v>1836.2222222222222</v>
      </c>
    </row>
    <row r="50" spans="2:16" ht="15.75" x14ac:dyDescent="0.2">
      <c r="B50" s="612"/>
      <c r="C50" s="426" t="s">
        <v>308</v>
      </c>
      <c r="D50" s="427">
        <v>4166</v>
      </c>
      <c r="E50" s="427">
        <v>4183</v>
      </c>
      <c r="F50" s="427">
        <v>4205</v>
      </c>
      <c r="G50" s="427">
        <v>4242</v>
      </c>
      <c r="H50" s="427">
        <v>4284</v>
      </c>
      <c r="I50" s="427">
        <v>4315</v>
      </c>
      <c r="J50" s="427">
        <v>4372</v>
      </c>
      <c r="K50" s="427">
        <v>4391</v>
      </c>
      <c r="L50" s="427">
        <v>4424</v>
      </c>
      <c r="M50" s="427"/>
      <c r="N50" s="427"/>
      <c r="O50" s="428"/>
      <c r="P50" s="429">
        <f t="shared" si="0"/>
        <v>4286.8888888888887</v>
      </c>
    </row>
    <row r="51" spans="2:16" ht="15.75" x14ac:dyDescent="0.2">
      <c r="B51" s="612"/>
      <c r="C51" s="426" t="s">
        <v>309</v>
      </c>
      <c r="D51" s="427">
        <v>3341</v>
      </c>
      <c r="E51" s="427">
        <v>3368</v>
      </c>
      <c r="F51" s="427">
        <v>3375</v>
      </c>
      <c r="G51" s="427">
        <v>3401</v>
      </c>
      <c r="H51" s="427">
        <v>3408</v>
      </c>
      <c r="I51" s="427">
        <v>3436</v>
      </c>
      <c r="J51" s="427">
        <v>3476</v>
      </c>
      <c r="K51" s="427">
        <v>3508</v>
      </c>
      <c r="L51" s="427">
        <v>3506</v>
      </c>
      <c r="M51" s="427"/>
      <c r="N51" s="427"/>
      <c r="O51" s="428"/>
      <c r="P51" s="429">
        <f t="shared" si="0"/>
        <v>3424.3333333333335</v>
      </c>
    </row>
    <row r="52" spans="2:16" ht="15.75" x14ac:dyDescent="0.2">
      <c r="B52" s="612"/>
      <c r="C52" s="426" t="s">
        <v>310</v>
      </c>
      <c r="D52" s="427">
        <v>2140</v>
      </c>
      <c r="E52" s="427">
        <v>2141</v>
      </c>
      <c r="F52" s="427">
        <v>2144</v>
      </c>
      <c r="G52" s="427">
        <v>2158</v>
      </c>
      <c r="H52" s="427">
        <v>2170</v>
      </c>
      <c r="I52" s="427">
        <v>2179</v>
      </c>
      <c r="J52" s="427">
        <v>2191</v>
      </c>
      <c r="K52" s="427">
        <v>2170</v>
      </c>
      <c r="L52" s="427">
        <v>2166</v>
      </c>
      <c r="M52" s="427"/>
      <c r="N52" s="427"/>
      <c r="O52" s="428"/>
      <c r="P52" s="429">
        <f t="shared" si="0"/>
        <v>2162.1111111111113</v>
      </c>
    </row>
    <row r="53" spans="2:16" ht="15.75" x14ac:dyDescent="0.2">
      <c r="B53" s="612"/>
      <c r="C53" s="426" t="s">
        <v>311</v>
      </c>
      <c r="D53" s="427">
        <v>1362</v>
      </c>
      <c r="E53" s="427">
        <v>1375</v>
      </c>
      <c r="F53" s="427">
        <v>1405</v>
      </c>
      <c r="G53" s="427">
        <v>1411</v>
      </c>
      <c r="H53" s="427">
        <v>1407</v>
      </c>
      <c r="I53" s="427">
        <v>1424</v>
      </c>
      <c r="J53" s="427">
        <v>1421</v>
      </c>
      <c r="K53" s="427">
        <v>1419</v>
      </c>
      <c r="L53" s="427">
        <v>1437</v>
      </c>
      <c r="M53" s="427"/>
      <c r="N53" s="427"/>
      <c r="O53" s="428"/>
      <c r="P53" s="429">
        <f t="shared" si="0"/>
        <v>1406.7777777777778</v>
      </c>
    </row>
    <row r="54" spans="2:16" ht="15.75" x14ac:dyDescent="0.2">
      <c r="B54" s="612"/>
      <c r="C54" s="426" t="s">
        <v>312</v>
      </c>
      <c r="D54" s="427">
        <v>954</v>
      </c>
      <c r="E54" s="427">
        <v>966</v>
      </c>
      <c r="F54" s="427">
        <v>990</v>
      </c>
      <c r="G54" s="427">
        <v>1007</v>
      </c>
      <c r="H54" s="427">
        <v>1029</v>
      </c>
      <c r="I54" s="427">
        <v>1047</v>
      </c>
      <c r="J54" s="427">
        <v>1079</v>
      </c>
      <c r="K54" s="427">
        <v>1097</v>
      </c>
      <c r="L54" s="427">
        <v>1101</v>
      </c>
      <c r="M54" s="427"/>
      <c r="N54" s="427"/>
      <c r="O54" s="428"/>
      <c r="P54" s="429">
        <f t="shared" si="0"/>
        <v>1030</v>
      </c>
    </row>
    <row r="55" spans="2:16" ht="15.75" x14ac:dyDescent="0.2">
      <c r="B55" s="612"/>
      <c r="C55" s="426" t="s">
        <v>313</v>
      </c>
      <c r="D55" s="427">
        <v>13576</v>
      </c>
      <c r="E55" s="427">
        <v>13643</v>
      </c>
      <c r="F55" s="427">
        <v>13728</v>
      </c>
      <c r="G55" s="427">
        <v>13786</v>
      </c>
      <c r="H55" s="427">
        <v>13860</v>
      </c>
      <c r="I55" s="427">
        <v>13966</v>
      </c>
      <c r="J55" s="427">
        <v>14231</v>
      </c>
      <c r="K55" s="427">
        <v>14278</v>
      </c>
      <c r="L55" s="427">
        <v>14331</v>
      </c>
      <c r="M55" s="427"/>
      <c r="N55" s="427"/>
      <c r="O55" s="428"/>
      <c r="P55" s="429">
        <f t="shared" si="0"/>
        <v>13933.222222222223</v>
      </c>
    </row>
    <row r="56" spans="2:16" ht="15.75" x14ac:dyDescent="0.2">
      <c r="B56" s="612"/>
      <c r="C56" s="426" t="s">
        <v>314</v>
      </c>
      <c r="D56" s="427">
        <v>2911</v>
      </c>
      <c r="E56" s="427">
        <v>2906</v>
      </c>
      <c r="F56" s="427">
        <v>2910</v>
      </c>
      <c r="G56" s="427">
        <v>2910</v>
      </c>
      <c r="H56" s="427">
        <v>2915</v>
      </c>
      <c r="I56" s="427">
        <v>2931</v>
      </c>
      <c r="J56" s="427">
        <v>2946</v>
      </c>
      <c r="K56" s="427">
        <v>2941</v>
      </c>
      <c r="L56" s="427">
        <v>2940</v>
      </c>
      <c r="M56" s="427"/>
      <c r="N56" s="427"/>
      <c r="O56" s="428"/>
      <c r="P56" s="429">
        <f t="shared" si="0"/>
        <v>2923.3333333333335</v>
      </c>
    </row>
    <row r="57" spans="2:16" ht="15.75" x14ac:dyDescent="0.2">
      <c r="B57" s="612"/>
      <c r="C57" s="426" t="s">
        <v>315</v>
      </c>
      <c r="D57" s="427">
        <v>439</v>
      </c>
      <c r="E57" s="427">
        <v>444</v>
      </c>
      <c r="F57" s="427">
        <v>440</v>
      </c>
      <c r="G57" s="427">
        <v>443</v>
      </c>
      <c r="H57" s="427">
        <v>443</v>
      </c>
      <c r="I57" s="427">
        <v>445</v>
      </c>
      <c r="J57" s="427">
        <v>443</v>
      </c>
      <c r="K57" s="427">
        <v>441</v>
      </c>
      <c r="L57" s="427">
        <v>435</v>
      </c>
      <c r="M57" s="427"/>
      <c r="N57" s="427"/>
      <c r="O57" s="428"/>
      <c r="P57" s="429">
        <f t="shared" si="0"/>
        <v>441.44444444444446</v>
      </c>
    </row>
    <row r="58" spans="2:16" ht="15.75" x14ac:dyDescent="0.2">
      <c r="B58" s="612"/>
      <c r="C58" s="426" t="s">
        <v>316</v>
      </c>
      <c r="D58" s="427">
        <v>1503</v>
      </c>
      <c r="E58" s="427">
        <v>1502</v>
      </c>
      <c r="F58" s="427">
        <v>1503</v>
      </c>
      <c r="G58" s="427">
        <v>1527</v>
      </c>
      <c r="H58" s="427">
        <v>1547</v>
      </c>
      <c r="I58" s="427">
        <v>1568</v>
      </c>
      <c r="J58" s="427">
        <v>1556</v>
      </c>
      <c r="K58" s="427">
        <v>1570</v>
      </c>
      <c r="L58" s="427">
        <v>1574</v>
      </c>
      <c r="M58" s="427"/>
      <c r="N58" s="427"/>
      <c r="O58" s="428"/>
      <c r="P58" s="429">
        <f t="shared" si="0"/>
        <v>1538.8888888888889</v>
      </c>
    </row>
    <row r="59" spans="2:16" ht="15.75" x14ac:dyDescent="0.2">
      <c r="B59" s="612"/>
      <c r="C59" s="426" t="s">
        <v>317</v>
      </c>
      <c r="D59" s="427">
        <v>5911</v>
      </c>
      <c r="E59" s="427">
        <v>5946</v>
      </c>
      <c r="F59" s="427">
        <v>6003</v>
      </c>
      <c r="G59" s="427">
        <v>5993</v>
      </c>
      <c r="H59" s="427">
        <v>6015</v>
      </c>
      <c r="I59" s="427">
        <v>6046</v>
      </c>
      <c r="J59" s="427">
        <v>5984</v>
      </c>
      <c r="K59" s="427">
        <v>5984</v>
      </c>
      <c r="L59" s="427">
        <v>6001</v>
      </c>
      <c r="M59" s="427"/>
      <c r="N59" s="427"/>
      <c r="O59" s="428"/>
      <c r="P59" s="429">
        <f t="shared" si="0"/>
        <v>5987</v>
      </c>
    </row>
    <row r="60" spans="2:16" ht="15.75" x14ac:dyDescent="0.2">
      <c r="B60" s="612"/>
      <c r="C60" s="426" t="s">
        <v>318</v>
      </c>
      <c r="D60" s="427">
        <v>175</v>
      </c>
      <c r="E60" s="427">
        <v>181</v>
      </c>
      <c r="F60" s="427">
        <v>187</v>
      </c>
      <c r="G60" s="427">
        <v>187</v>
      </c>
      <c r="H60" s="427">
        <v>187</v>
      </c>
      <c r="I60" s="427">
        <v>189</v>
      </c>
      <c r="J60" s="427">
        <v>187</v>
      </c>
      <c r="K60" s="427">
        <v>191</v>
      </c>
      <c r="L60" s="427">
        <v>187</v>
      </c>
      <c r="M60" s="427"/>
      <c r="N60" s="427"/>
      <c r="O60" s="428"/>
      <c r="P60" s="429">
        <f t="shared" si="0"/>
        <v>185.66666666666666</v>
      </c>
    </row>
    <row r="61" spans="2:16" ht="15.75" x14ac:dyDescent="0.2">
      <c r="B61" s="612"/>
      <c r="C61" s="426" t="s">
        <v>319</v>
      </c>
      <c r="D61" s="427">
        <v>7959</v>
      </c>
      <c r="E61" s="427">
        <v>7994</v>
      </c>
      <c r="F61" s="427">
        <v>8029</v>
      </c>
      <c r="G61" s="427">
        <v>8094</v>
      </c>
      <c r="H61" s="427">
        <v>8135</v>
      </c>
      <c r="I61" s="427">
        <v>8176</v>
      </c>
      <c r="J61" s="427">
        <v>8257</v>
      </c>
      <c r="K61" s="427">
        <v>8285</v>
      </c>
      <c r="L61" s="427">
        <v>8348</v>
      </c>
      <c r="M61" s="427"/>
      <c r="N61" s="427"/>
      <c r="O61" s="428"/>
      <c r="P61" s="429">
        <f t="shared" si="0"/>
        <v>8141.8888888888887</v>
      </c>
    </row>
    <row r="62" spans="2:16" ht="15.75" x14ac:dyDescent="0.2">
      <c r="B62" s="612"/>
      <c r="C62" s="426" t="s">
        <v>320</v>
      </c>
      <c r="D62" s="427">
        <v>5101</v>
      </c>
      <c r="E62" s="427">
        <v>5151</v>
      </c>
      <c r="F62" s="427">
        <v>5181</v>
      </c>
      <c r="G62" s="427">
        <v>5221</v>
      </c>
      <c r="H62" s="427">
        <v>5247</v>
      </c>
      <c r="I62" s="427">
        <v>5283</v>
      </c>
      <c r="J62" s="427">
        <v>5332</v>
      </c>
      <c r="K62" s="427">
        <v>5326</v>
      </c>
      <c r="L62" s="427">
        <v>5358</v>
      </c>
      <c r="M62" s="427"/>
      <c r="N62" s="427"/>
      <c r="O62" s="428"/>
      <c r="P62" s="429">
        <f t="shared" si="0"/>
        <v>5244.4444444444443</v>
      </c>
    </row>
    <row r="63" spans="2:16" ht="15.75" x14ac:dyDescent="0.2">
      <c r="B63" s="612"/>
      <c r="C63" s="426" t="s">
        <v>321</v>
      </c>
      <c r="D63" s="427">
        <v>68574</v>
      </c>
      <c r="E63" s="427">
        <v>68924</v>
      </c>
      <c r="F63" s="427">
        <v>69250</v>
      </c>
      <c r="G63" s="427">
        <v>69597</v>
      </c>
      <c r="H63" s="427">
        <v>69882</v>
      </c>
      <c r="I63" s="427">
        <v>70288</v>
      </c>
      <c r="J63" s="427">
        <v>70738</v>
      </c>
      <c r="K63" s="427">
        <v>71006</v>
      </c>
      <c r="L63" s="427">
        <v>71349</v>
      </c>
      <c r="M63" s="427"/>
      <c r="N63" s="427"/>
      <c r="O63" s="428"/>
      <c r="P63" s="429">
        <f t="shared" si="0"/>
        <v>69956.444444444438</v>
      </c>
    </row>
    <row r="64" spans="2:16" ht="15.75" x14ac:dyDescent="0.2">
      <c r="B64" s="612"/>
      <c r="C64" s="426" t="s">
        <v>322</v>
      </c>
      <c r="D64" s="427">
        <v>4511</v>
      </c>
      <c r="E64" s="427">
        <v>4547</v>
      </c>
      <c r="F64" s="427">
        <v>4570</v>
      </c>
      <c r="G64" s="427">
        <v>4582</v>
      </c>
      <c r="H64" s="427">
        <v>4589</v>
      </c>
      <c r="I64" s="427">
        <v>4619</v>
      </c>
      <c r="J64" s="427">
        <v>4657</v>
      </c>
      <c r="K64" s="427">
        <v>4665</v>
      </c>
      <c r="L64" s="427">
        <v>4679</v>
      </c>
      <c r="M64" s="427"/>
      <c r="N64" s="427"/>
      <c r="O64" s="428"/>
      <c r="P64" s="429">
        <f t="shared" si="0"/>
        <v>4602.1111111111113</v>
      </c>
    </row>
    <row r="65" spans="2:16" ht="15.75" x14ac:dyDescent="0.2">
      <c r="B65" s="612"/>
      <c r="C65" s="426" t="s">
        <v>323</v>
      </c>
      <c r="D65" s="427">
        <v>2594</v>
      </c>
      <c r="E65" s="427">
        <v>2629</v>
      </c>
      <c r="F65" s="427">
        <v>2662</v>
      </c>
      <c r="G65" s="427">
        <v>2684</v>
      </c>
      <c r="H65" s="427">
        <v>2716</v>
      </c>
      <c r="I65" s="427">
        <v>2743</v>
      </c>
      <c r="J65" s="427">
        <v>2777</v>
      </c>
      <c r="K65" s="427">
        <v>2784</v>
      </c>
      <c r="L65" s="427">
        <v>2776</v>
      </c>
      <c r="M65" s="427"/>
      <c r="N65" s="427"/>
      <c r="O65" s="428"/>
      <c r="P65" s="429">
        <f t="shared" si="0"/>
        <v>2707.2222222222222</v>
      </c>
    </row>
    <row r="66" spans="2:16" ht="16.5" thickBot="1" x14ac:dyDescent="0.25">
      <c r="B66" s="612"/>
      <c r="C66" s="430" t="s">
        <v>290</v>
      </c>
      <c r="D66" s="431">
        <v>6270</v>
      </c>
      <c r="E66" s="431">
        <v>6408</v>
      </c>
      <c r="F66" s="431">
        <v>6454</v>
      </c>
      <c r="G66" s="431">
        <v>6561</v>
      </c>
      <c r="H66" s="431">
        <v>6647</v>
      </c>
      <c r="I66" s="431">
        <v>6748</v>
      </c>
      <c r="J66" s="431">
        <v>6984</v>
      </c>
      <c r="K66" s="431">
        <v>7070</v>
      </c>
      <c r="L66" s="431">
        <v>7199</v>
      </c>
      <c r="M66" s="431"/>
      <c r="N66" s="431"/>
      <c r="O66" s="432"/>
      <c r="P66" s="433">
        <f t="shared" si="0"/>
        <v>6704.5555555555557</v>
      </c>
    </row>
    <row r="67" spans="2:16" ht="17.25" thickTop="1" thickBot="1" x14ac:dyDescent="0.25">
      <c r="B67" s="613"/>
      <c r="C67" s="434" t="s">
        <v>10</v>
      </c>
      <c r="D67" s="435">
        <v>141977</v>
      </c>
      <c r="E67" s="435">
        <v>142865</v>
      </c>
      <c r="F67" s="435">
        <v>143625</v>
      </c>
      <c r="G67" s="435">
        <v>144421</v>
      </c>
      <c r="H67" s="435">
        <v>145149</v>
      </c>
      <c r="I67" s="435">
        <v>146143</v>
      </c>
      <c r="J67" s="435">
        <v>147469</v>
      </c>
      <c r="K67" s="435">
        <v>148005</v>
      </c>
      <c r="L67" s="435">
        <v>148732</v>
      </c>
      <c r="M67" s="435"/>
      <c r="N67" s="435"/>
      <c r="O67" s="436"/>
      <c r="P67" s="437">
        <f t="shared" si="0"/>
        <v>145376.22222222222</v>
      </c>
    </row>
    <row r="68" spans="2:16" ht="15.75" x14ac:dyDescent="0.2">
      <c r="B68" s="611" t="s">
        <v>101</v>
      </c>
      <c r="C68" s="422" t="s">
        <v>324</v>
      </c>
      <c r="D68" s="423">
        <v>74852</v>
      </c>
      <c r="E68" s="423">
        <v>74979</v>
      </c>
      <c r="F68" s="423">
        <v>75588</v>
      </c>
      <c r="G68" s="423">
        <v>76914</v>
      </c>
      <c r="H68" s="423">
        <v>78076</v>
      </c>
      <c r="I68" s="423">
        <v>79295</v>
      </c>
      <c r="J68" s="423">
        <v>80601</v>
      </c>
      <c r="K68" s="423">
        <v>81453</v>
      </c>
      <c r="L68" s="423">
        <v>82465</v>
      </c>
      <c r="M68" s="423"/>
      <c r="N68" s="423"/>
      <c r="O68" s="424"/>
      <c r="P68" s="425">
        <f t="shared" si="0"/>
        <v>78247</v>
      </c>
    </row>
    <row r="69" spans="2:16" ht="16.5" thickBot="1" x14ac:dyDescent="0.25">
      <c r="B69" s="612"/>
      <c r="C69" s="430" t="s">
        <v>290</v>
      </c>
      <c r="D69" s="431">
        <v>61139</v>
      </c>
      <c r="E69" s="431">
        <v>61102</v>
      </c>
      <c r="F69" s="431">
        <v>61399</v>
      </c>
      <c r="G69" s="431">
        <v>62336</v>
      </c>
      <c r="H69" s="431">
        <v>62505</v>
      </c>
      <c r="I69" s="431">
        <v>62695</v>
      </c>
      <c r="J69" s="431">
        <v>66239</v>
      </c>
      <c r="K69" s="431">
        <v>66910</v>
      </c>
      <c r="L69" s="431">
        <v>66815</v>
      </c>
      <c r="M69" s="431"/>
      <c r="N69" s="431"/>
      <c r="O69" s="432"/>
      <c r="P69" s="433">
        <f t="shared" si="0"/>
        <v>63460</v>
      </c>
    </row>
    <row r="70" spans="2:16" ht="17.25" thickTop="1" thickBot="1" x14ac:dyDescent="0.25">
      <c r="B70" s="613"/>
      <c r="C70" s="434" t="s">
        <v>10</v>
      </c>
      <c r="D70" s="435">
        <v>135991</v>
      </c>
      <c r="E70" s="435">
        <v>136081</v>
      </c>
      <c r="F70" s="435">
        <v>136987</v>
      </c>
      <c r="G70" s="435">
        <v>139250</v>
      </c>
      <c r="H70" s="435">
        <v>140581</v>
      </c>
      <c r="I70" s="435">
        <v>141990</v>
      </c>
      <c r="J70" s="435">
        <v>146840</v>
      </c>
      <c r="K70" s="435">
        <v>148363</v>
      </c>
      <c r="L70" s="435">
        <v>149280</v>
      </c>
      <c r="M70" s="435"/>
      <c r="N70" s="435"/>
      <c r="O70" s="436"/>
      <c r="P70" s="437">
        <f t="shared" ref="P70:P88" si="1">AVERAGE(D70:O70)</f>
        <v>141707</v>
      </c>
    </row>
    <row r="71" spans="2:16" ht="15.75" x14ac:dyDescent="0.2">
      <c r="B71" s="611" t="s">
        <v>98</v>
      </c>
      <c r="C71" s="422" t="s">
        <v>325</v>
      </c>
      <c r="D71" s="423">
        <v>51828</v>
      </c>
      <c r="E71" s="423">
        <v>52241</v>
      </c>
      <c r="F71" s="423">
        <v>52658</v>
      </c>
      <c r="G71" s="423">
        <v>52964</v>
      </c>
      <c r="H71" s="423">
        <v>53378</v>
      </c>
      <c r="I71" s="423">
        <v>53711</v>
      </c>
      <c r="J71" s="423">
        <v>53924</v>
      </c>
      <c r="K71" s="423">
        <v>54175</v>
      </c>
      <c r="L71" s="423">
        <v>54408</v>
      </c>
      <c r="M71" s="423"/>
      <c r="N71" s="423"/>
      <c r="O71" s="424"/>
      <c r="P71" s="425">
        <f t="shared" si="1"/>
        <v>53254.111111111109</v>
      </c>
    </row>
    <row r="72" spans="2:16" ht="15.75" x14ac:dyDescent="0.2">
      <c r="B72" s="612"/>
      <c r="C72" s="426" t="s">
        <v>326</v>
      </c>
      <c r="D72" s="427">
        <v>6414</v>
      </c>
      <c r="E72" s="427">
        <v>6477</v>
      </c>
      <c r="F72" s="427">
        <v>6512</v>
      </c>
      <c r="G72" s="427">
        <v>6507</v>
      </c>
      <c r="H72" s="427">
        <v>6508</v>
      </c>
      <c r="I72" s="427">
        <v>6616</v>
      </c>
      <c r="J72" s="427">
        <v>6635</v>
      </c>
      <c r="K72" s="427">
        <v>6716</v>
      </c>
      <c r="L72" s="427">
        <v>6780</v>
      </c>
      <c r="M72" s="427"/>
      <c r="N72" s="427"/>
      <c r="O72" s="428"/>
      <c r="P72" s="429">
        <f t="shared" si="1"/>
        <v>6573.8888888888887</v>
      </c>
    </row>
    <row r="73" spans="2:16" ht="15.75" x14ac:dyDescent="0.2">
      <c r="B73" s="612"/>
      <c r="C73" s="426" t="s">
        <v>327</v>
      </c>
      <c r="D73" s="427">
        <v>1404</v>
      </c>
      <c r="E73" s="427">
        <v>1418</v>
      </c>
      <c r="F73" s="427">
        <v>1428</v>
      </c>
      <c r="G73" s="427">
        <v>1430</v>
      </c>
      <c r="H73" s="427">
        <v>1428</v>
      </c>
      <c r="I73" s="427">
        <v>1457</v>
      </c>
      <c r="J73" s="427">
        <v>1486</v>
      </c>
      <c r="K73" s="427">
        <v>1481</v>
      </c>
      <c r="L73" s="427">
        <v>1479</v>
      </c>
      <c r="M73" s="427"/>
      <c r="N73" s="427"/>
      <c r="O73" s="428"/>
      <c r="P73" s="429">
        <f t="shared" si="1"/>
        <v>1445.6666666666667</v>
      </c>
    </row>
    <row r="74" spans="2:16" ht="15.75" x14ac:dyDescent="0.2">
      <c r="B74" s="612"/>
      <c r="C74" s="426" t="s">
        <v>328</v>
      </c>
      <c r="D74" s="427">
        <v>1116</v>
      </c>
      <c r="E74" s="427">
        <v>1118</v>
      </c>
      <c r="F74" s="427">
        <v>1116</v>
      </c>
      <c r="G74" s="427">
        <v>1121</v>
      </c>
      <c r="H74" s="427">
        <v>1129</v>
      </c>
      <c r="I74" s="427">
        <v>1143</v>
      </c>
      <c r="J74" s="427">
        <v>1138</v>
      </c>
      <c r="K74" s="427">
        <v>1159</v>
      </c>
      <c r="L74" s="427">
        <v>1177</v>
      </c>
      <c r="M74" s="427"/>
      <c r="N74" s="427"/>
      <c r="O74" s="428"/>
      <c r="P74" s="429">
        <f t="shared" si="1"/>
        <v>1135.2222222222222</v>
      </c>
    </row>
    <row r="75" spans="2:16" ht="15.75" x14ac:dyDescent="0.2">
      <c r="B75" s="612"/>
      <c r="C75" s="426" t="s">
        <v>329</v>
      </c>
      <c r="D75" s="427">
        <v>74108</v>
      </c>
      <c r="E75" s="427">
        <v>74772</v>
      </c>
      <c r="F75" s="427">
        <v>75210</v>
      </c>
      <c r="G75" s="427">
        <v>75708</v>
      </c>
      <c r="H75" s="427">
        <v>76316</v>
      </c>
      <c r="I75" s="427">
        <v>77192</v>
      </c>
      <c r="J75" s="427">
        <v>77185</v>
      </c>
      <c r="K75" s="427">
        <v>77642</v>
      </c>
      <c r="L75" s="427">
        <v>78193</v>
      </c>
      <c r="M75" s="427"/>
      <c r="N75" s="427"/>
      <c r="O75" s="428"/>
      <c r="P75" s="429">
        <f t="shared" si="1"/>
        <v>76258.444444444438</v>
      </c>
    </row>
    <row r="76" spans="2:16" ht="16.5" thickBot="1" x14ac:dyDescent="0.25">
      <c r="B76" s="612"/>
      <c r="C76" s="430" t="s">
        <v>290</v>
      </c>
      <c r="D76" s="431">
        <v>46111</v>
      </c>
      <c r="E76" s="431">
        <v>46470</v>
      </c>
      <c r="F76" s="431">
        <v>46976</v>
      </c>
      <c r="G76" s="431">
        <v>47127</v>
      </c>
      <c r="H76" s="431">
        <v>47369</v>
      </c>
      <c r="I76" s="431">
        <v>47614</v>
      </c>
      <c r="J76" s="431">
        <v>49243</v>
      </c>
      <c r="K76" s="431">
        <v>49692</v>
      </c>
      <c r="L76" s="431">
        <v>50097</v>
      </c>
      <c r="M76" s="431"/>
      <c r="N76" s="431"/>
      <c r="O76" s="432"/>
      <c r="P76" s="433">
        <f t="shared" si="1"/>
        <v>47855.444444444445</v>
      </c>
    </row>
    <row r="77" spans="2:16" ht="17.25" thickTop="1" thickBot="1" x14ac:dyDescent="0.25">
      <c r="B77" s="613"/>
      <c r="C77" s="434" t="s">
        <v>10</v>
      </c>
      <c r="D77" s="435">
        <v>180981</v>
      </c>
      <c r="E77" s="435">
        <v>182496</v>
      </c>
      <c r="F77" s="435">
        <v>183900</v>
      </c>
      <c r="G77" s="435">
        <v>184857</v>
      </c>
      <c r="H77" s="435">
        <v>186128</v>
      </c>
      <c r="I77" s="435">
        <v>187733</v>
      </c>
      <c r="J77" s="435">
        <v>189611</v>
      </c>
      <c r="K77" s="435">
        <v>190865</v>
      </c>
      <c r="L77" s="435">
        <v>192134</v>
      </c>
      <c r="M77" s="435"/>
      <c r="N77" s="435"/>
      <c r="O77" s="436"/>
      <c r="P77" s="437">
        <f t="shared" si="1"/>
        <v>186522.77777777778</v>
      </c>
    </row>
    <row r="78" spans="2:16" ht="15.75" x14ac:dyDescent="0.2">
      <c r="B78" s="611" t="s">
        <v>99</v>
      </c>
      <c r="C78" s="422" t="s">
        <v>330</v>
      </c>
      <c r="D78" s="423">
        <v>189695</v>
      </c>
      <c r="E78" s="423">
        <v>191202</v>
      </c>
      <c r="F78" s="423">
        <v>192399</v>
      </c>
      <c r="G78" s="423">
        <v>193289</v>
      </c>
      <c r="H78" s="423">
        <v>194096</v>
      </c>
      <c r="I78" s="423">
        <v>195411</v>
      </c>
      <c r="J78" s="423">
        <v>196741</v>
      </c>
      <c r="K78" s="423">
        <v>197704</v>
      </c>
      <c r="L78" s="423">
        <v>199031</v>
      </c>
      <c r="M78" s="423"/>
      <c r="N78" s="423"/>
      <c r="O78" s="424"/>
      <c r="P78" s="425">
        <f t="shared" si="1"/>
        <v>194396.44444444444</v>
      </c>
    </row>
    <row r="79" spans="2:16" ht="15.75" x14ac:dyDescent="0.2">
      <c r="B79" s="612"/>
      <c r="C79" s="426" t="s">
        <v>331</v>
      </c>
      <c r="D79" s="427">
        <v>1500</v>
      </c>
      <c r="E79" s="427">
        <v>1530</v>
      </c>
      <c r="F79" s="427">
        <v>1559</v>
      </c>
      <c r="G79" s="427">
        <v>1594</v>
      </c>
      <c r="H79" s="427">
        <v>1639</v>
      </c>
      <c r="I79" s="427">
        <v>1682</v>
      </c>
      <c r="J79" s="427">
        <v>1621</v>
      </c>
      <c r="K79" s="427">
        <v>1644</v>
      </c>
      <c r="L79" s="427">
        <v>1678</v>
      </c>
      <c r="M79" s="427"/>
      <c r="N79" s="427"/>
      <c r="O79" s="428"/>
      <c r="P79" s="429">
        <f t="shared" si="1"/>
        <v>1605.2222222222222</v>
      </c>
    </row>
    <row r="80" spans="2:16" ht="15.75" x14ac:dyDescent="0.2">
      <c r="B80" s="612"/>
      <c r="C80" s="426" t="s">
        <v>332</v>
      </c>
      <c r="D80" s="427">
        <v>5970</v>
      </c>
      <c r="E80" s="427">
        <v>6018</v>
      </c>
      <c r="F80" s="427">
        <v>6029</v>
      </c>
      <c r="G80" s="427">
        <v>6079</v>
      </c>
      <c r="H80" s="427">
        <v>6106</v>
      </c>
      <c r="I80" s="427">
        <v>6139</v>
      </c>
      <c r="J80" s="427">
        <v>6142</v>
      </c>
      <c r="K80" s="427">
        <v>6159</v>
      </c>
      <c r="L80" s="427">
        <v>6210</v>
      </c>
      <c r="M80" s="427"/>
      <c r="N80" s="427"/>
      <c r="O80" s="428"/>
      <c r="P80" s="429">
        <f t="shared" si="1"/>
        <v>6094.666666666667</v>
      </c>
    </row>
    <row r="81" spans="2:18" ht="16.5" thickBot="1" x14ac:dyDescent="0.25">
      <c r="B81" s="612"/>
      <c r="C81" s="430" t="s">
        <v>290</v>
      </c>
      <c r="D81" s="431">
        <v>10315</v>
      </c>
      <c r="E81" s="431">
        <v>10476</v>
      </c>
      <c r="F81" s="431">
        <v>10619</v>
      </c>
      <c r="G81" s="431">
        <v>10826</v>
      </c>
      <c r="H81" s="431">
        <v>10996</v>
      </c>
      <c r="I81" s="431">
        <v>11099</v>
      </c>
      <c r="J81" s="431">
        <v>10775</v>
      </c>
      <c r="K81" s="431">
        <v>10982</v>
      </c>
      <c r="L81" s="431">
        <v>11113</v>
      </c>
      <c r="M81" s="431"/>
      <c r="N81" s="431"/>
      <c r="O81" s="432"/>
      <c r="P81" s="433">
        <f t="shared" si="1"/>
        <v>10800.111111111111</v>
      </c>
    </row>
    <row r="82" spans="2:18" ht="17.25" thickTop="1" thickBot="1" x14ac:dyDescent="0.25">
      <c r="B82" s="613"/>
      <c r="C82" s="434" t="s">
        <v>10</v>
      </c>
      <c r="D82" s="435">
        <v>207480</v>
      </c>
      <c r="E82" s="435">
        <v>209226</v>
      </c>
      <c r="F82" s="435">
        <v>210606</v>
      </c>
      <c r="G82" s="435">
        <v>211788</v>
      </c>
      <c r="H82" s="435">
        <v>212837</v>
      </c>
      <c r="I82" s="435">
        <v>214331</v>
      </c>
      <c r="J82" s="435">
        <v>215279</v>
      </c>
      <c r="K82" s="435">
        <v>216489</v>
      </c>
      <c r="L82" s="435">
        <v>218032</v>
      </c>
      <c r="M82" s="435"/>
      <c r="N82" s="435"/>
      <c r="O82" s="436"/>
      <c r="P82" s="437">
        <f t="shared" si="1"/>
        <v>212896.44444444444</v>
      </c>
    </row>
    <row r="83" spans="2:18" ht="15.75" x14ac:dyDescent="0.2">
      <c r="B83" s="619" t="s">
        <v>143</v>
      </c>
      <c r="C83" s="440" t="s">
        <v>301</v>
      </c>
      <c r="D83" s="441">
        <v>4645</v>
      </c>
      <c r="E83" s="441">
        <v>4724</v>
      </c>
      <c r="F83" s="441">
        <v>4748</v>
      </c>
      <c r="G83" s="441">
        <v>4796</v>
      </c>
      <c r="H83" s="441">
        <v>4900</v>
      </c>
      <c r="I83" s="442">
        <v>4987</v>
      </c>
      <c r="J83" s="442">
        <v>5086</v>
      </c>
      <c r="K83" s="442">
        <v>5133</v>
      </c>
      <c r="L83" s="442">
        <v>5226</v>
      </c>
      <c r="M83" s="443"/>
      <c r="N83" s="443"/>
      <c r="O83" s="444"/>
      <c r="P83" s="445">
        <f t="shared" si="1"/>
        <v>4916.1111111111113</v>
      </c>
    </row>
    <row r="84" spans="2:18" ht="15.75" x14ac:dyDescent="0.2">
      <c r="B84" s="620"/>
      <c r="C84" s="446" t="s">
        <v>302</v>
      </c>
      <c r="D84" s="447">
        <v>5716</v>
      </c>
      <c r="E84" s="447">
        <v>5851</v>
      </c>
      <c r="F84" s="447">
        <v>5979</v>
      </c>
      <c r="G84" s="447">
        <v>6058</v>
      </c>
      <c r="H84" s="447">
        <v>6182</v>
      </c>
      <c r="I84" s="448">
        <v>6304</v>
      </c>
      <c r="J84" s="448">
        <v>6462</v>
      </c>
      <c r="K84" s="448">
        <v>6553</v>
      </c>
      <c r="L84" s="448">
        <v>6670</v>
      </c>
      <c r="M84" s="449"/>
      <c r="N84" s="449"/>
      <c r="O84" s="450"/>
      <c r="P84" s="451">
        <f t="shared" si="1"/>
        <v>6197.2222222222226</v>
      </c>
    </row>
    <row r="85" spans="2:18" ht="15.75" x14ac:dyDescent="0.2">
      <c r="B85" s="620"/>
      <c r="C85" s="446" t="s">
        <v>324</v>
      </c>
      <c r="D85" s="447">
        <v>95287</v>
      </c>
      <c r="E85" s="447">
        <v>95943</v>
      </c>
      <c r="F85" s="447">
        <v>96339</v>
      </c>
      <c r="G85" s="447">
        <v>95974</v>
      </c>
      <c r="H85" s="447">
        <v>95742</v>
      </c>
      <c r="I85" s="448">
        <v>95388</v>
      </c>
      <c r="J85" s="448">
        <v>95216</v>
      </c>
      <c r="K85" s="448">
        <v>94849</v>
      </c>
      <c r="L85" s="448">
        <v>94531</v>
      </c>
      <c r="M85" s="449"/>
      <c r="N85" s="449"/>
      <c r="O85" s="450"/>
      <c r="P85" s="451">
        <f t="shared" si="1"/>
        <v>95474.333333333328</v>
      </c>
    </row>
    <row r="86" spans="2:18" ht="15.75" x14ac:dyDescent="0.2">
      <c r="B86" s="620"/>
      <c r="C86" s="446" t="s">
        <v>329</v>
      </c>
      <c r="D86" s="447">
        <v>3595</v>
      </c>
      <c r="E86" s="447">
        <v>3647</v>
      </c>
      <c r="F86" s="447">
        <v>3691</v>
      </c>
      <c r="G86" s="447">
        <v>3731</v>
      </c>
      <c r="H86" s="447">
        <v>3788</v>
      </c>
      <c r="I86" s="448">
        <v>3843</v>
      </c>
      <c r="J86" s="448">
        <v>3883</v>
      </c>
      <c r="K86" s="448">
        <v>3934</v>
      </c>
      <c r="L86" s="448">
        <v>4002</v>
      </c>
      <c r="M86" s="449"/>
      <c r="N86" s="449"/>
      <c r="O86" s="450"/>
      <c r="P86" s="451">
        <f t="shared" si="1"/>
        <v>3790.4444444444443</v>
      </c>
    </row>
    <row r="87" spans="2:18" ht="32.25" thickBot="1" x14ac:dyDescent="0.25">
      <c r="B87" s="620"/>
      <c r="C87" s="452" t="s">
        <v>333</v>
      </c>
      <c r="D87" s="453">
        <v>113</v>
      </c>
      <c r="E87" s="453">
        <v>119</v>
      </c>
      <c r="F87" s="453">
        <v>125</v>
      </c>
      <c r="G87" s="453">
        <v>118</v>
      </c>
      <c r="H87" s="453">
        <v>136</v>
      </c>
      <c r="I87" s="454">
        <v>100</v>
      </c>
      <c r="J87" s="454">
        <v>113</v>
      </c>
      <c r="K87" s="454">
        <v>131</v>
      </c>
      <c r="L87" s="454">
        <v>128</v>
      </c>
      <c r="M87" s="455"/>
      <c r="N87" s="455"/>
      <c r="O87" s="456"/>
      <c r="P87" s="457">
        <f t="shared" si="1"/>
        <v>120.33333333333333</v>
      </c>
    </row>
    <row r="88" spans="2:18" ht="17.25" thickTop="1" thickBot="1" x14ac:dyDescent="0.25">
      <c r="B88" s="621"/>
      <c r="C88" s="458" t="s">
        <v>10</v>
      </c>
      <c r="D88" s="459">
        <v>109356</v>
      </c>
      <c r="E88" s="459">
        <v>110284</v>
      </c>
      <c r="F88" s="459">
        <v>110882</v>
      </c>
      <c r="G88" s="459">
        <v>110677</v>
      </c>
      <c r="H88" s="459">
        <v>110748</v>
      </c>
      <c r="I88" s="460">
        <v>110622</v>
      </c>
      <c r="J88" s="460">
        <v>110760</v>
      </c>
      <c r="K88" s="460">
        <v>110600</v>
      </c>
      <c r="L88" s="460">
        <v>110557</v>
      </c>
      <c r="M88" s="461"/>
      <c r="N88" s="461"/>
      <c r="O88" s="462"/>
      <c r="P88" s="463">
        <f t="shared" si="1"/>
        <v>110498.44444444444</v>
      </c>
    </row>
    <row r="89" spans="2:18" ht="5.25" customHeight="1" thickBot="1" x14ac:dyDescent="0.25">
      <c r="B89" s="117"/>
      <c r="C89" s="464"/>
      <c r="D89" s="465"/>
      <c r="E89" s="465"/>
      <c r="F89" s="466"/>
      <c r="G89" s="466"/>
      <c r="H89" s="466"/>
      <c r="I89" s="466"/>
      <c r="J89" s="466"/>
      <c r="K89" s="466"/>
      <c r="L89" s="466"/>
      <c r="M89" s="466"/>
      <c r="N89" s="466"/>
      <c r="O89" s="466"/>
      <c r="P89" s="467"/>
    </row>
    <row r="90" spans="2:18" ht="16.5" thickBot="1" x14ac:dyDescent="0.25">
      <c r="B90" s="617" t="s">
        <v>334</v>
      </c>
      <c r="C90" s="618"/>
      <c r="D90" s="468">
        <v>1433249</v>
      </c>
      <c r="E90" s="468">
        <v>1444073</v>
      </c>
      <c r="F90" s="468">
        <v>1454178</v>
      </c>
      <c r="G90" s="468">
        <v>1463005</v>
      </c>
      <c r="H90" s="468">
        <v>1472689</v>
      </c>
      <c r="I90" s="469">
        <v>1483609</v>
      </c>
      <c r="J90" s="469">
        <v>1497657</v>
      </c>
      <c r="K90" s="469">
        <v>1506259</v>
      </c>
      <c r="L90" s="469">
        <v>1516628</v>
      </c>
      <c r="M90" s="469"/>
      <c r="N90" s="469"/>
      <c r="O90" s="469"/>
      <c r="P90" s="470">
        <f>AVERAGE(D90:O90)</f>
        <v>1474594.111111111</v>
      </c>
    </row>
    <row r="91" spans="2:18" ht="32.25" customHeight="1" x14ac:dyDescent="0.2">
      <c r="B91" s="614" t="s">
        <v>127</v>
      </c>
      <c r="C91" s="615"/>
      <c r="D91" s="615"/>
      <c r="E91" s="615"/>
      <c r="F91" s="615"/>
      <c r="G91" s="615"/>
      <c r="H91" s="615"/>
      <c r="I91" s="615"/>
      <c r="J91" s="615"/>
      <c r="K91" s="615"/>
      <c r="L91" s="615"/>
      <c r="M91" s="615"/>
      <c r="N91" s="615"/>
      <c r="O91" s="615"/>
      <c r="P91" s="616"/>
    </row>
    <row r="92" spans="2:18" ht="31.5" customHeight="1" x14ac:dyDescent="0.25">
      <c r="B92" s="605" t="s">
        <v>145</v>
      </c>
      <c r="C92" s="606"/>
      <c r="D92" s="606"/>
      <c r="E92" s="606"/>
      <c r="F92" s="606"/>
      <c r="G92" s="606"/>
      <c r="H92" s="606"/>
      <c r="I92" s="606"/>
      <c r="J92" s="606"/>
      <c r="K92" s="606"/>
      <c r="L92" s="606"/>
      <c r="M92" s="606"/>
      <c r="N92" s="606"/>
      <c r="O92" s="606"/>
      <c r="P92" s="607"/>
      <c r="Q92" s="49" t="s">
        <v>91</v>
      </c>
      <c r="R92" s="115"/>
    </row>
    <row r="93" spans="2:18" ht="31.5" customHeight="1" thickBot="1" x14ac:dyDescent="0.25">
      <c r="B93" s="602" t="s">
        <v>146</v>
      </c>
      <c r="C93" s="603"/>
      <c r="D93" s="603"/>
      <c r="E93" s="603"/>
      <c r="F93" s="603"/>
      <c r="G93" s="603"/>
      <c r="H93" s="603"/>
      <c r="I93" s="603"/>
      <c r="J93" s="603"/>
      <c r="K93" s="603"/>
      <c r="L93" s="603"/>
      <c r="M93" s="603"/>
      <c r="N93" s="603"/>
      <c r="O93" s="603"/>
      <c r="P93" s="604"/>
      <c r="Q93" s="241" t="s">
        <v>91</v>
      </c>
    </row>
    <row r="94" spans="2:18" x14ac:dyDescent="0.2">
      <c r="E94" s="115"/>
    </row>
    <row r="97" spans="6:10" x14ac:dyDescent="0.2">
      <c r="F97" s="115"/>
    </row>
    <row r="101" spans="6:10" x14ac:dyDescent="0.2">
      <c r="J101" s="113"/>
    </row>
  </sheetData>
  <mergeCells count="13">
    <mergeCell ref="B93:P93"/>
    <mergeCell ref="B92:P92"/>
    <mergeCell ref="B2:P2"/>
    <mergeCell ref="B4:B27"/>
    <mergeCell ref="B28:B39"/>
    <mergeCell ref="B40:B45"/>
    <mergeCell ref="B91:P91"/>
    <mergeCell ref="B47:B67"/>
    <mergeCell ref="B68:B70"/>
    <mergeCell ref="B71:B77"/>
    <mergeCell ref="B78:B82"/>
    <mergeCell ref="B90:C90"/>
    <mergeCell ref="B83:B88"/>
  </mergeCells>
  <conditionalFormatting sqref="D89:P90 D4:P82">
    <cfRule type="expression" dxfId="6" priority="7">
      <formula>D4="NR"</formula>
    </cfRule>
  </conditionalFormatting>
  <conditionalFormatting sqref="D83:P85">
    <cfRule type="expression" dxfId="5" priority="6">
      <formula>D83="NR"</formula>
    </cfRule>
  </conditionalFormatting>
  <conditionalFormatting sqref="O83">
    <cfRule type="expression" dxfId="4" priority="5">
      <formula>O83="NR"</formula>
    </cfRule>
  </conditionalFormatting>
  <conditionalFormatting sqref="O84:O85">
    <cfRule type="expression" dxfId="3" priority="4">
      <formula>O84="NR"</formula>
    </cfRule>
  </conditionalFormatting>
  <conditionalFormatting sqref="O88">
    <cfRule type="expression" dxfId="2" priority="2">
      <formula>O88="NR"</formula>
    </cfRule>
  </conditionalFormatting>
  <conditionalFormatting sqref="O86:O87">
    <cfRule type="expression" dxfId="1" priority="1">
      <formula>O86="NR"</formula>
    </cfRule>
  </conditionalFormatting>
  <conditionalFormatting sqref="D86:P88">
    <cfRule type="expression" dxfId="0" priority="3">
      <formula>D86="NR"</formula>
    </cfRule>
  </conditionalFormatting>
  <printOptions horizontalCentered="1" gridLines="1"/>
  <pageMargins left="0.28999999999999998" right="0.28999999999999998" top="0.7" bottom="0.43" header="0.3" footer="0.27"/>
  <pageSetup scale="61"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rowBreaks count="1" manualBreakCount="1">
    <brk id="67"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59"/>
  <sheetViews>
    <sheetView view="pageBreakPreview" zoomScale="80" zoomScaleNormal="100" zoomScaleSheetLayoutView="80" workbookViewId="0">
      <selection activeCell="I70" sqref="I70"/>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0"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622" t="s">
        <v>167</v>
      </c>
      <c r="B1" s="623"/>
      <c r="C1" s="623"/>
      <c r="D1" s="624"/>
      <c r="E1"/>
    </row>
    <row r="2" spans="1:5" ht="31.5" x14ac:dyDescent="0.2">
      <c r="A2" s="215"/>
      <c r="B2" s="233" t="s">
        <v>18</v>
      </c>
      <c r="C2" s="234" t="s">
        <v>118</v>
      </c>
      <c r="D2" s="235" t="s">
        <v>119</v>
      </c>
      <c r="E2"/>
    </row>
    <row r="3" spans="1:5" x14ac:dyDescent="0.25">
      <c r="A3" s="397">
        <v>44378</v>
      </c>
      <c r="B3" s="260">
        <v>84089018</v>
      </c>
      <c r="C3" s="297">
        <v>84083491</v>
      </c>
      <c r="D3" s="298">
        <v>5527</v>
      </c>
      <c r="E3"/>
    </row>
    <row r="4" spans="1:5" x14ac:dyDescent="0.25">
      <c r="A4" s="397">
        <v>44409</v>
      </c>
      <c r="B4" s="260">
        <v>85282739</v>
      </c>
      <c r="C4" s="297">
        <v>85274912</v>
      </c>
      <c r="D4" s="298">
        <v>7827</v>
      </c>
      <c r="E4"/>
    </row>
    <row r="5" spans="1:5" x14ac:dyDescent="0.25">
      <c r="A5" s="397">
        <v>44440</v>
      </c>
      <c r="B5" s="260">
        <v>84024907</v>
      </c>
      <c r="C5" s="297">
        <v>84019583</v>
      </c>
      <c r="D5" s="298">
        <v>5324</v>
      </c>
      <c r="E5"/>
    </row>
    <row r="6" spans="1:5" x14ac:dyDescent="0.25">
      <c r="A6" s="397">
        <v>44470</v>
      </c>
      <c r="B6" s="260">
        <v>85380793</v>
      </c>
      <c r="C6" s="297">
        <v>85377524</v>
      </c>
      <c r="D6" s="298">
        <v>3269</v>
      </c>
      <c r="E6"/>
    </row>
    <row r="7" spans="1:5" x14ac:dyDescent="0.25">
      <c r="A7" s="397">
        <v>44501</v>
      </c>
      <c r="B7" s="260">
        <v>86912119</v>
      </c>
      <c r="C7" s="297">
        <v>86907021</v>
      </c>
      <c r="D7" s="298">
        <v>5098</v>
      </c>
      <c r="E7"/>
    </row>
    <row r="8" spans="1:5" x14ac:dyDescent="0.25">
      <c r="A8" s="397">
        <v>44531</v>
      </c>
      <c r="B8" s="260">
        <v>89379815</v>
      </c>
      <c r="C8" s="297">
        <v>86225128</v>
      </c>
      <c r="D8" s="259">
        <v>3154687</v>
      </c>
      <c r="E8"/>
    </row>
    <row r="9" spans="1:5" x14ac:dyDescent="0.25">
      <c r="A9" s="397">
        <v>44562</v>
      </c>
      <c r="B9" s="260">
        <v>87446179</v>
      </c>
      <c r="C9" s="297">
        <v>87441895</v>
      </c>
      <c r="D9" s="259">
        <v>4284</v>
      </c>
      <c r="E9"/>
    </row>
    <row r="10" spans="1:5" x14ac:dyDescent="0.25">
      <c r="A10" s="397">
        <v>44593</v>
      </c>
      <c r="B10" s="260">
        <v>88399929</v>
      </c>
      <c r="C10" s="297">
        <v>88389367</v>
      </c>
      <c r="D10" s="259">
        <v>10562</v>
      </c>
      <c r="E10"/>
    </row>
    <row r="11" spans="1:5" x14ac:dyDescent="0.25">
      <c r="A11" s="397">
        <v>44621</v>
      </c>
      <c r="B11" s="260">
        <v>89215554</v>
      </c>
      <c r="C11" s="297">
        <v>89205345</v>
      </c>
      <c r="D11" s="259">
        <v>10209</v>
      </c>
      <c r="E11"/>
    </row>
    <row r="12" spans="1:5" x14ac:dyDescent="0.25">
      <c r="A12" s="397">
        <v>44652</v>
      </c>
      <c r="B12" s="260"/>
      <c r="C12" s="297"/>
      <c r="D12" s="259"/>
      <c r="E12"/>
    </row>
    <row r="13" spans="1:5" x14ac:dyDescent="0.25">
      <c r="A13" s="397">
        <v>44682</v>
      </c>
      <c r="B13" s="260"/>
      <c r="C13" s="297"/>
      <c r="D13" s="259"/>
      <c r="E13"/>
    </row>
    <row r="14" spans="1:5" x14ac:dyDescent="0.25">
      <c r="A14" s="397">
        <v>44713</v>
      </c>
      <c r="B14" s="260"/>
      <c r="C14" s="297"/>
      <c r="D14" s="259"/>
      <c r="E14"/>
    </row>
    <row r="15" spans="1:5" x14ac:dyDescent="0.25">
      <c r="A15" s="216" t="s">
        <v>335</v>
      </c>
      <c r="B15" s="299">
        <v>780131053</v>
      </c>
      <c r="C15" s="300">
        <v>776924266</v>
      </c>
      <c r="D15" s="301">
        <v>3206787</v>
      </c>
      <c r="E15"/>
    </row>
    <row r="16" spans="1:5" x14ac:dyDescent="0.25">
      <c r="A16" s="81" t="s">
        <v>336</v>
      </c>
      <c r="B16" s="260">
        <v>1099059020</v>
      </c>
      <c r="C16" s="302">
        <v>1082206910</v>
      </c>
      <c r="D16" s="246">
        <v>16852110</v>
      </c>
      <c r="E16"/>
    </row>
    <row r="17" spans="1:5" ht="16.5" thickBot="1" x14ac:dyDescent="0.3">
      <c r="A17" s="226" t="s">
        <v>337</v>
      </c>
      <c r="B17" s="303">
        <v>318927967</v>
      </c>
      <c r="C17" s="300">
        <v>305282644</v>
      </c>
      <c r="D17" s="301">
        <v>13645323</v>
      </c>
      <c r="E17"/>
    </row>
    <row r="18" spans="1:5" ht="12.75" x14ac:dyDescent="0.2">
      <c r="A18" s="625" t="s">
        <v>4</v>
      </c>
      <c r="B18" s="626"/>
      <c r="C18" s="626"/>
      <c r="D18" s="627"/>
      <c r="E18"/>
    </row>
    <row r="19" spans="1:5" ht="14.25" customHeight="1" x14ac:dyDescent="0.2">
      <c r="A19" s="628" t="s">
        <v>128</v>
      </c>
      <c r="B19" s="629"/>
      <c r="C19" s="629"/>
      <c r="D19" s="630"/>
      <c r="E19"/>
    </row>
    <row r="20" spans="1:5" ht="12.75" customHeight="1" x14ac:dyDescent="0.2">
      <c r="A20" s="634" t="s">
        <v>372</v>
      </c>
      <c r="B20" s="635"/>
      <c r="C20" s="635"/>
      <c r="D20" s="636"/>
      <c r="E20" s="116" t="s">
        <v>93</v>
      </c>
    </row>
    <row r="21" spans="1:5" ht="26.25" thickBot="1" x14ac:dyDescent="0.25">
      <c r="A21" s="631" t="s">
        <v>159</v>
      </c>
      <c r="B21" s="632"/>
      <c r="C21" s="632"/>
      <c r="D21" s="633"/>
      <c r="E21" s="116" t="s">
        <v>91</v>
      </c>
    </row>
    <row r="30" spans="1:5" x14ac:dyDescent="0.25">
      <c r="E30" s="197"/>
    </row>
    <row r="59" ht="37.5" customHeight="1" x14ac:dyDescent="0.25"/>
  </sheetData>
  <mergeCells count="5">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59"/>
  <sheetViews>
    <sheetView view="pageBreakPreview" zoomScale="90" zoomScaleNormal="100" zoomScaleSheetLayoutView="90" workbookViewId="0">
      <selection activeCell="I70" sqref="I70"/>
    </sheetView>
  </sheetViews>
  <sheetFormatPr defaultColWidth="9.140625" defaultRowHeight="15.75" x14ac:dyDescent="0.25"/>
  <cols>
    <col min="1" max="1" width="33" bestFit="1" customWidth="1"/>
    <col min="2" max="10" width="17.7109375" customWidth="1"/>
    <col min="11" max="11" width="13.85546875" bestFit="1" customWidth="1"/>
    <col min="12" max="12" width="12.7109375" style="189" bestFit="1" customWidth="1"/>
    <col min="13" max="13" width="12.85546875" bestFit="1" customWidth="1"/>
    <col min="14" max="14" width="11.5703125" bestFit="1" customWidth="1"/>
    <col min="17" max="17" width="16.140625" bestFit="1" customWidth="1"/>
  </cols>
  <sheetData>
    <row r="1" spans="1:12" ht="15.75" customHeight="1" thickBot="1" x14ac:dyDescent="0.25">
      <c r="A1" s="640" t="s">
        <v>168</v>
      </c>
      <c r="B1" s="641"/>
      <c r="C1" s="641"/>
      <c r="D1" s="641"/>
      <c r="E1" s="641"/>
      <c r="F1" s="641"/>
      <c r="G1" s="641"/>
      <c r="H1" s="641"/>
      <c r="I1" s="641"/>
      <c r="J1" s="641"/>
      <c r="K1" s="642"/>
      <c r="L1"/>
    </row>
    <row r="2" spans="1:12" ht="63" x14ac:dyDescent="0.2">
      <c r="A2" s="186"/>
      <c r="B2" s="187" t="s">
        <v>10</v>
      </c>
      <c r="C2" s="188" t="s">
        <v>102</v>
      </c>
      <c r="D2" s="188" t="s">
        <v>103</v>
      </c>
      <c r="E2" s="188" t="s">
        <v>104</v>
      </c>
      <c r="F2" s="188" t="s">
        <v>105</v>
      </c>
      <c r="G2" s="188" t="s">
        <v>149</v>
      </c>
      <c r="H2" s="188" t="s">
        <v>107</v>
      </c>
      <c r="I2" s="188" t="s">
        <v>108</v>
      </c>
      <c r="J2" s="188" t="s">
        <v>148</v>
      </c>
      <c r="K2" s="238" t="s">
        <v>111</v>
      </c>
      <c r="L2"/>
    </row>
    <row r="3" spans="1:12" x14ac:dyDescent="0.25">
      <c r="A3" s="84" t="s">
        <v>338</v>
      </c>
      <c r="B3" s="260">
        <v>83113355</v>
      </c>
      <c r="C3" s="260">
        <v>12521329</v>
      </c>
      <c r="D3" s="260">
        <v>5248800</v>
      </c>
      <c r="E3" s="260">
        <v>17103615</v>
      </c>
      <c r="F3" s="260">
        <v>8699304</v>
      </c>
      <c r="G3" s="261">
        <v>10093267</v>
      </c>
      <c r="H3" s="261">
        <v>12377729</v>
      </c>
      <c r="I3" s="261">
        <v>11045321</v>
      </c>
      <c r="J3" s="261">
        <v>6489483</v>
      </c>
      <c r="K3" s="259">
        <v>-465493</v>
      </c>
      <c r="L3"/>
    </row>
    <row r="4" spans="1:12" x14ac:dyDescent="0.25">
      <c r="A4" s="84" t="s">
        <v>339</v>
      </c>
      <c r="B4" s="260">
        <v>84202056</v>
      </c>
      <c r="C4" s="260">
        <v>12632341</v>
      </c>
      <c r="D4" s="260">
        <v>5307477</v>
      </c>
      <c r="E4" s="260">
        <v>17263161</v>
      </c>
      <c r="F4" s="260">
        <v>8752824</v>
      </c>
      <c r="G4" s="261">
        <v>10128975</v>
      </c>
      <c r="H4" s="261">
        <v>12488404</v>
      </c>
      <c r="I4" s="261">
        <v>11137509</v>
      </c>
      <c r="J4" s="261">
        <v>6560773</v>
      </c>
      <c r="K4" s="259">
        <v>-69408</v>
      </c>
      <c r="L4"/>
    </row>
    <row r="5" spans="1:12" x14ac:dyDescent="0.25">
      <c r="A5" s="84" t="s">
        <v>340</v>
      </c>
      <c r="B5" s="260">
        <v>83351927</v>
      </c>
      <c r="C5" s="260">
        <v>12706665</v>
      </c>
      <c r="D5" s="260">
        <v>5359743</v>
      </c>
      <c r="E5" s="260">
        <v>17432830</v>
      </c>
      <c r="F5" s="260">
        <v>8804334</v>
      </c>
      <c r="G5" s="261">
        <v>10148355</v>
      </c>
      <c r="H5" s="261">
        <v>12604111</v>
      </c>
      <c r="I5" s="261">
        <v>11229258</v>
      </c>
      <c r="J5" s="261">
        <v>6604563</v>
      </c>
      <c r="K5" s="259">
        <v>-1537932</v>
      </c>
      <c r="L5"/>
    </row>
    <row r="6" spans="1:12" x14ac:dyDescent="0.25">
      <c r="A6" s="84" t="s">
        <v>341</v>
      </c>
      <c r="B6" s="260">
        <v>84815455</v>
      </c>
      <c r="C6" s="260">
        <v>12807314</v>
      </c>
      <c r="D6" s="260">
        <v>5416378</v>
      </c>
      <c r="E6" s="260">
        <v>17560888</v>
      </c>
      <c r="F6" s="260">
        <v>8857621</v>
      </c>
      <c r="G6" s="261">
        <v>10301388</v>
      </c>
      <c r="H6" s="261">
        <v>12689891</v>
      </c>
      <c r="I6" s="261">
        <v>11304023</v>
      </c>
      <c r="J6" s="261">
        <v>6593771</v>
      </c>
      <c r="K6" s="259">
        <v>-715819</v>
      </c>
      <c r="L6"/>
    </row>
    <row r="7" spans="1:12" x14ac:dyDescent="0.25">
      <c r="A7" s="84" t="s">
        <v>342</v>
      </c>
      <c r="B7" s="260">
        <v>86163635</v>
      </c>
      <c r="C7" s="260">
        <v>12891216</v>
      </c>
      <c r="D7" s="260">
        <v>5478161</v>
      </c>
      <c r="E7" s="260">
        <v>17742531</v>
      </c>
      <c r="F7" s="260">
        <v>8919574</v>
      </c>
      <c r="G7" s="261">
        <v>10405398</v>
      </c>
      <c r="H7" s="261">
        <v>12787999</v>
      </c>
      <c r="I7" s="261">
        <v>11388779</v>
      </c>
      <c r="J7" s="261">
        <v>6605612</v>
      </c>
      <c r="K7" s="259">
        <v>-55635</v>
      </c>
      <c r="L7"/>
    </row>
    <row r="8" spans="1:12" x14ac:dyDescent="0.25">
      <c r="A8" s="84" t="s">
        <v>343</v>
      </c>
      <c r="B8" s="260">
        <v>85607238</v>
      </c>
      <c r="C8" s="260">
        <v>12995208</v>
      </c>
      <c r="D8" s="260">
        <v>5539094</v>
      </c>
      <c r="E8" s="260">
        <v>17919094</v>
      </c>
      <c r="F8" s="260">
        <v>8986874</v>
      </c>
      <c r="G8" s="261">
        <v>10530030</v>
      </c>
      <c r="H8" s="261">
        <v>12921243</v>
      </c>
      <c r="I8" s="261">
        <v>11468218</v>
      </c>
      <c r="J8" s="261">
        <v>6605831</v>
      </c>
      <c r="K8" s="259">
        <v>-1358354</v>
      </c>
      <c r="L8"/>
    </row>
    <row r="9" spans="1:12" x14ac:dyDescent="0.25">
      <c r="A9" s="84" t="s">
        <v>344</v>
      </c>
      <c r="B9" s="260">
        <v>86824005</v>
      </c>
      <c r="C9" s="260">
        <v>13092180</v>
      </c>
      <c r="D9" s="260">
        <v>5526985</v>
      </c>
      <c r="E9" s="260">
        <v>17891556</v>
      </c>
      <c r="F9" s="260">
        <v>9039056</v>
      </c>
      <c r="G9" s="261">
        <v>10846361</v>
      </c>
      <c r="H9" s="261">
        <v>13029909</v>
      </c>
      <c r="I9" s="261">
        <v>11483358</v>
      </c>
      <c r="J9" s="261">
        <v>6599883</v>
      </c>
      <c r="K9" s="259">
        <v>-685283</v>
      </c>
      <c r="L9"/>
    </row>
    <row r="10" spans="1:12" x14ac:dyDescent="0.25">
      <c r="A10" s="84" t="s">
        <v>345</v>
      </c>
      <c r="B10" s="260">
        <v>87781676</v>
      </c>
      <c r="C10" s="260">
        <v>13354851</v>
      </c>
      <c r="D10" s="260">
        <v>5585039</v>
      </c>
      <c r="E10" s="260">
        <v>18074654</v>
      </c>
      <c r="F10" s="260">
        <v>9109712</v>
      </c>
      <c r="G10" s="261">
        <v>11003695</v>
      </c>
      <c r="H10" s="261">
        <v>13167243</v>
      </c>
      <c r="I10" s="261">
        <v>11578815</v>
      </c>
      <c r="J10" s="261">
        <v>6605952</v>
      </c>
      <c r="K10" s="259">
        <v>-698285</v>
      </c>
      <c r="L10"/>
    </row>
    <row r="11" spans="1:12" x14ac:dyDescent="0.25">
      <c r="A11" s="84" t="s">
        <v>346</v>
      </c>
      <c r="B11" s="260">
        <v>88333668</v>
      </c>
      <c r="C11" s="260">
        <v>13435857</v>
      </c>
      <c r="D11" s="260">
        <v>5637085</v>
      </c>
      <c r="E11" s="260">
        <v>18220972</v>
      </c>
      <c r="F11" s="260">
        <v>9148448</v>
      </c>
      <c r="G11" s="261">
        <v>11062828</v>
      </c>
      <c r="H11" s="261">
        <v>13250881</v>
      </c>
      <c r="I11" s="261">
        <v>11649256</v>
      </c>
      <c r="J11" s="261">
        <v>6622340</v>
      </c>
      <c r="K11" s="259">
        <v>-693999</v>
      </c>
      <c r="L11"/>
    </row>
    <row r="12" spans="1:12" x14ac:dyDescent="0.25">
      <c r="A12" s="84" t="s">
        <v>347</v>
      </c>
      <c r="B12" s="260"/>
      <c r="C12" s="260"/>
      <c r="D12" s="260"/>
      <c r="E12" s="260"/>
      <c r="F12" s="260"/>
      <c r="G12" s="261"/>
      <c r="H12" s="261"/>
      <c r="I12" s="261"/>
      <c r="J12" s="261"/>
      <c r="K12" s="259"/>
      <c r="L12"/>
    </row>
    <row r="13" spans="1:12" x14ac:dyDescent="0.25">
      <c r="A13" s="84" t="s">
        <v>348</v>
      </c>
      <c r="B13" s="260"/>
      <c r="C13" s="260"/>
      <c r="D13" s="260"/>
      <c r="E13" s="260"/>
      <c r="F13" s="260"/>
      <c r="G13" s="261"/>
      <c r="H13" s="261"/>
      <c r="I13" s="261"/>
      <c r="J13" s="261"/>
      <c r="K13" s="259"/>
      <c r="L13"/>
    </row>
    <row r="14" spans="1:12" x14ac:dyDescent="0.25">
      <c r="A14" s="85" t="s">
        <v>349</v>
      </c>
      <c r="B14" s="260"/>
      <c r="C14" s="260"/>
      <c r="D14" s="260"/>
      <c r="E14" s="260"/>
      <c r="F14" s="261"/>
      <c r="G14" s="261"/>
      <c r="H14" s="261"/>
      <c r="I14" s="261"/>
      <c r="J14" s="261"/>
      <c r="K14" s="259"/>
      <c r="L14"/>
    </row>
    <row r="15" spans="1:12" x14ac:dyDescent="0.25">
      <c r="A15" s="80" t="s">
        <v>335</v>
      </c>
      <c r="B15" s="304">
        <f>SUM(B3:B14)</f>
        <v>770193015</v>
      </c>
      <c r="C15" s="305">
        <f t="shared" ref="C15:K15" si="0">SUM(C3:C14)</f>
        <v>116436961</v>
      </c>
      <c r="D15" s="304">
        <f t="shared" si="0"/>
        <v>49098762</v>
      </c>
      <c r="E15" s="304">
        <f t="shared" si="0"/>
        <v>159209301</v>
      </c>
      <c r="F15" s="305">
        <f t="shared" si="0"/>
        <v>80317747</v>
      </c>
      <c r="G15" s="305">
        <f t="shared" si="0"/>
        <v>94520297</v>
      </c>
      <c r="H15" s="305">
        <f t="shared" si="0"/>
        <v>115317410</v>
      </c>
      <c r="I15" s="305">
        <f t="shared" si="0"/>
        <v>102284537</v>
      </c>
      <c r="J15" s="305">
        <f t="shared" si="0"/>
        <v>59288208</v>
      </c>
      <c r="K15" s="306">
        <f t="shared" si="0"/>
        <v>-6280208</v>
      </c>
      <c r="L15"/>
    </row>
    <row r="16" spans="1:12" x14ac:dyDescent="0.25">
      <c r="A16" s="81" t="s">
        <v>336</v>
      </c>
      <c r="B16" s="307">
        <v>1082206910</v>
      </c>
      <c r="C16" s="645"/>
      <c r="D16" s="645"/>
      <c r="E16" s="645"/>
      <c r="F16" s="645"/>
      <c r="G16" s="645"/>
      <c r="H16" s="645"/>
      <c r="I16" s="645"/>
      <c r="J16" s="645"/>
      <c r="K16" s="646"/>
      <c r="L16"/>
    </row>
    <row r="17" spans="1:12" ht="16.5" thickBot="1" x14ac:dyDescent="0.3">
      <c r="A17" s="86" t="s">
        <v>337</v>
      </c>
      <c r="B17" s="308">
        <f>B16-B15</f>
        <v>312013895</v>
      </c>
      <c r="C17" s="647"/>
      <c r="D17" s="647"/>
      <c r="E17" s="647"/>
      <c r="F17" s="647"/>
      <c r="G17" s="647"/>
      <c r="H17" s="647"/>
      <c r="I17" s="647"/>
      <c r="J17" s="647"/>
      <c r="K17" s="648"/>
      <c r="L17"/>
    </row>
    <row r="18" spans="1:12" ht="15.75" customHeight="1" x14ac:dyDescent="0.2">
      <c r="A18" s="652" t="s">
        <v>110</v>
      </c>
      <c r="B18" s="653"/>
      <c r="C18" s="653"/>
      <c r="D18" s="653"/>
      <c r="E18" s="653"/>
      <c r="F18" s="653"/>
      <c r="G18" s="653"/>
      <c r="H18" s="653"/>
      <c r="I18" s="653"/>
      <c r="J18" s="653"/>
      <c r="K18" s="654"/>
      <c r="L18"/>
    </row>
    <row r="19" spans="1:12" ht="27.75" customHeight="1" x14ac:dyDescent="0.2">
      <c r="A19" s="649" t="s">
        <v>112</v>
      </c>
      <c r="B19" s="650"/>
      <c r="C19" s="650"/>
      <c r="D19" s="650"/>
      <c r="E19" s="650"/>
      <c r="F19" s="650"/>
      <c r="G19" s="650"/>
      <c r="H19" s="650"/>
      <c r="I19" s="650"/>
      <c r="J19" s="650"/>
      <c r="K19" s="651"/>
      <c r="L19"/>
    </row>
    <row r="20" spans="1:12" ht="26.25" thickBot="1" x14ac:dyDescent="0.25">
      <c r="A20" s="637" t="s">
        <v>150</v>
      </c>
      <c r="B20" s="638"/>
      <c r="C20" s="638"/>
      <c r="D20" s="638"/>
      <c r="E20" s="638"/>
      <c r="F20" s="638"/>
      <c r="G20" s="638"/>
      <c r="H20" s="638"/>
      <c r="I20" s="638"/>
      <c r="J20" s="638"/>
      <c r="K20" s="639"/>
      <c r="L20" s="241" t="s">
        <v>91</v>
      </c>
    </row>
    <row r="21" spans="1:12" ht="16.5" customHeight="1" thickBot="1" x14ac:dyDescent="0.25">
      <c r="A21" s="640" t="s">
        <v>169</v>
      </c>
      <c r="B21" s="641"/>
      <c r="C21" s="641"/>
      <c r="D21" s="641"/>
      <c r="E21" s="641"/>
      <c r="F21" s="641"/>
      <c r="G21" s="641"/>
      <c r="H21" s="641"/>
      <c r="I21" s="641"/>
      <c r="J21" s="641"/>
      <c r="K21" s="642"/>
      <c r="L21"/>
    </row>
    <row r="22" spans="1:12" ht="63" x14ac:dyDescent="0.2">
      <c r="A22" s="87"/>
      <c r="B22" s="82" t="s">
        <v>10</v>
      </c>
      <c r="C22" s="83" t="s">
        <v>102</v>
      </c>
      <c r="D22" s="83" t="s">
        <v>103</v>
      </c>
      <c r="E22" s="83" t="s">
        <v>104</v>
      </c>
      <c r="F22" s="83" t="s">
        <v>105</v>
      </c>
      <c r="G22" s="83" t="s">
        <v>106</v>
      </c>
      <c r="H22" s="83" t="s">
        <v>107</v>
      </c>
      <c r="I22" s="83" t="s">
        <v>108</v>
      </c>
      <c r="J22" s="188" t="s">
        <v>144</v>
      </c>
      <c r="K22" s="185" t="s">
        <v>152</v>
      </c>
      <c r="L22"/>
    </row>
    <row r="23" spans="1:12" x14ac:dyDescent="0.2">
      <c r="A23" s="88" t="s">
        <v>338</v>
      </c>
      <c r="B23" s="309">
        <v>1451988</v>
      </c>
      <c r="C23" s="309">
        <v>224896</v>
      </c>
      <c r="D23" s="310">
        <v>97205</v>
      </c>
      <c r="E23" s="309">
        <v>335359</v>
      </c>
      <c r="F23" s="309">
        <v>141977</v>
      </c>
      <c r="G23" s="309">
        <v>135985</v>
      </c>
      <c r="H23" s="310">
        <v>180981</v>
      </c>
      <c r="I23" s="310">
        <v>207479</v>
      </c>
      <c r="J23" s="395">
        <v>109354</v>
      </c>
      <c r="K23" s="311">
        <v>18752</v>
      </c>
      <c r="L23"/>
    </row>
    <row r="24" spans="1:12" x14ac:dyDescent="0.2">
      <c r="A24" s="88" t="s">
        <v>339</v>
      </c>
      <c r="B24" s="309">
        <v>1464270</v>
      </c>
      <c r="C24" s="309">
        <v>226411</v>
      </c>
      <c r="D24" s="310">
        <v>98275</v>
      </c>
      <c r="E24" s="309">
        <v>338433</v>
      </c>
      <c r="F24" s="309">
        <v>142865</v>
      </c>
      <c r="G24" s="309">
        <v>136081</v>
      </c>
      <c r="H24" s="310">
        <v>182496</v>
      </c>
      <c r="I24" s="310">
        <v>209225</v>
      </c>
      <c r="J24" s="395">
        <v>110283</v>
      </c>
      <c r="K24" s="311">
        <v>20201</v>
      </c>
      <c r="L24"/>
    </row>
    <row r="25" spans="1:12" x14ac:dyDescent="0.2">
      <c r="A25" s="88" t="s">
        <v>340</v>
      </c>
      <c r="B25" s="309">
        <v>1474532</v>
      </c>
      <c r="C25" s="309">
        <v>227857</v>
      </c>
      <c r="D25" s="310">
        <v>99007</v>
      </c>
      <c r="E25" s="309">
        <v>341309</v>
      </c>
      <c r="F25" s="309">
        <v>143625</v>
      </c>
      <c r="G25" s="309">
        <v>136986</v>
      </c>
      <c r="H25" s="310">
        <v>183900</v>
      </c>
      <c r="I25" s="310">
        <v>210604</v>
      </c>
      <c r="J25" s="395">
        <v>110882</v>
      </c>
      <c r="K25" s="311">
        <v>20362</v>
      </c>
      <c r="L25"/>
    </row>
    <row r="26" spans="1:12" x14ac:dyDescent="0.2">
      <c r="A26" s="88" t="s">
        <v>341</v>
      </c>
      <c r="B26" s="309">
        <v>1484726</v>
      </c>
      <c r="C26" s="309">
        <v>229107</v>
      </c>
      <c r="D26" s="310">
        <v>99956</v>
      </c>
      <c r="E26" s="309">
        <v>342946</v>
      </c>
      <c r="F26" s="309">
        <v>144421</v>
      </c>
      <c r="G26" s="309">
        <v>139249</v>
      </c>
      <c r="H26" s="310">
        <v>184857</v>
      </c>
      <c r="I26" s="310">
        <v>211788</v>
      </c>
      <c r="J26" s="395">
        <v>110677</v>
      </c>
      <c r="K26" s="311">
        <v>21725</v>
      </c>
      <c r="L26"/>
    </row>
    <row r="27" spans="1:12" x14ac:dyDescent="0.2">
      <c r="A27" s="88" t="s">
        <v>350</v>
      </c>
      <c r="B27" s="309">
        <v>1494973</v>
      </c>
      <c r="C27" s="309">
        <v>230554</v>
      </c>
      <c r="D27" s="310">
        <v>100800</v>
      </c>
      <c r="E27" s="309">
        <v>345887</v>
      </c>
      <c r="F27" s="309">
        <v>145149</v>
      </c>
      <c r="G27" s="309">
        <v>140581</v>
      </c>
      <c r="H27" s="310">
        <v>186128</v>
      </c>
      <c r="I27" s="310">
        <v>212837</v>
      </c>
      <c r="J27" s="395">
        <v>110748</v>
      </c>
      <c r="K27" s="311">
        <v>22289</v>
      </c>
      <c r="L27"/>
    </row>
    <row r="28" spans="1:12" x14ac:dyDescent="0.2">
      <c r="A28" s="88" t="s">
        <v>351</v>
      </c>
      <c r="B28" s="309">
        <v>1505137</v>
      </c>
      <c r="C28" s="309">
        <v>232117</v>
      </c>
      <c r="D28" s="310">
        <v>101687</v>
      </c>
      <c r="E28" s="309">
        <v>348977</v>
      </c>
      <c r="F28" s="309">
        <v>146143</v>
      </c>
      <c r="G28" s="309">
        <v>141989</v>
      </c>
      <c r="H28" s="310">
        <v>187733</v>
      </c>
      <c r="I28" s="310">
        <v>214331</v>
      </c>
      <c r="J28" s="395">
        <v>110617</v>
      </c>
      <c r="K28" s="311">
        <v>21543</v>
      </c>
      <c r="L28"/>
    </row>
    <row r="29" spans="1:12" x14ac:dyDescent="0.2">
      <c r="A29" s="88" t="s">
        <v>344</v>
      </c>
      <c r="B29" s="309">
        <v>1519262</v>
      </c>
      <c r="C29" s="309">
        <v>236525</v>
      </c>
      <c r="D29" s="310">
        <v>101715</v>
      </c>
      <c r="E29" s="309">
        <v>349451</v>
      </c>
      <c r="F29" s="309">
        <v>147469</v>
      </c>
      <c r="G29" s="309">
        <v>146839</v>
      </c>
      <c r="H29" s="310">
        <v>189611</v>
      </c>
      <c r="I29" s="310">
        <v>215279</v>
      </c>
      <c r="J29" s="395">
        <v>110759</v>
      </c>
      <c r="K29" s="311">
        <v>21614</v>
      </c>
      <c r="L29"/>
    </row>
    <row r="30" spans="1:12" x14ac:dyDescent="0.2">
      <c r="A30" s="88" t="s">
        <v>345</v>
      </c>
      <c r="B30" s="309">
        <v>1528007</v>
      </c>
      <c r="C30" s="309">
        <v>237951</v>
      </c>
      <c r="D30" s="310">
        <v>102422</v>
      </c>
      <c r="E30" s="309">
        <v>351557</v>
      </c>
      <c r="F30" s="309">
        <v>148005</v>
      </c>
      <c r="G30" s="309">
        <v>148363</v>
      </c>
      <c r="H30" s="310">
        <v>190864</v>
      </c>
      <c r="I30" s="310">
        <v>216489</v>
      </c>
      <c r="J30" s="395">
        <v>110598</v>
      </c>
      <c r="K30" s="311">
        <v>21758</v>
      </c>
      <c r="L30"/>
    </row>
    <row r="31" spans="1:12" x14ac:dyDescent="0.2">
      <c r="A31" s="88" t="s">
        <v>346</v>
      </c>
      <c r="B31" s="309">
        <v>1538122</v>
      </c>
      <c r="C31" s="309">
        <v>239805</v>
      </c>
      <c r="D31" s="310">
        <v>103299</v>
      </c>
      <c r="E31" s="309">
        <v>354784</v>
      </c>
      <c r="F31" s="309">
        <v>148732</v>
      </c>
      <c r="G31" s="309">
        <v>149280</v>
      </c>
      <c r="H31" s="310">
        <v>192134</v>
      </c>
      <c r="I31" s="310">
        <v>218032</v>
      </c>
      <c r="J31" s="395">
        <v>110557</v>
      </c>
      <c r="K31" s="311">
        <v>21499</v>
      </c>
      <c r="L31"/>
    </row>
    <row r="32" spans="1:12" x14ac:dyDescent="0.2">
      <c r="A32" s="88" t="s">
        <v>347</v>
      </c>
      <c r="B32" s="309"/>
      <c r="C32" s="309"/>
      <c r="D32" s="310"/>
      <c r="E32" s="309"/>
      <c r="F32" s="309"/>
      <c r="G32" s="309"/>
      <c r="H32" s="310"/>
      <c r="I32" s="310"/>
      <c r="J32" s="395"/>
      <c r="K32" s="311"/>
      <c r="L32"/>
    </row>
    <row r="33" spans="1:12" x14ac:dyDescent="0.2">
      <c r="A33" s="88" t="s">
        <v>348</v>
      </c>
      <c r="B33" s="309"/>
      <c r="C33" s="309"/>
      <c r="D33" s="310"/>
      <c r="E33" s="309"/>
      <c r="F33" s="309"/>
      <c r="G33" s="309"/>
      <c r="H33" s="310"/>
      <c r="I33" s="310"/>
      <c r="J33" s="395"/>
      <c r="K33" s="311"/>
      <c r="L33"/>
    </row>
    <row r="34" spans="1:12" x14ac:dyDescent="0.2">
      <c r="A34" s="89" t="s">
        <v>349</v>
      </c>
      <c r="B34" s="309"/>
      <c r="C34" s="309"/>
      <c r="D34" s="310"/>
      <c r="E34" s="309"/>
      <c r="F34" s="309"/>
      <c r="G34" s="309"/>
      <c r="H34" s="310"/>
      <c r="I34" s="310"/>
      <c r="J34" s="310"/>
      <c r="K34" s="311"/>
      <c r="L34"/>
    </row>
    <row r="35" spans="1:12" x14ac:dyDescent="0.2">
      <c r="A35" s="80" t="s">
        <v>352</v>
      </c>
      <c r="B35" s="312">
        <f>AVERAGE(B23:B34)</f>
        <v>1495668.5555555555</v>
      </c>
      <c r="C35" s="313">
        <f t="shared" ref="C35:K35" si="1">AVERAGE(C23:C34)</f>
        <v>231691.44444444444</v>
      </c>
      <c r="D35" s="313">
        <f t="shared" si="1"/>
        <v>100485.11111111111</v>
      </c>
      <c r="E35" s="313">
        <f t="shared" si="1"/>
        <v>345411.44444444444</v>
      </c>
      <c r="F35" s="313">
        <f t="shared" si="1"/>
        <v>145376.22222222222</v>
      </c>
      <c r="G35" s="313">
        <f t="shared" si="1"/>
        <v>141705.88888888888</v>
      </c>
      <c r="H35" s="313">
        <f t="shared" si="1"/>
        <v>186522.66666666666</v>
      </c>
      <c r="I35" s="313">
        <f t="shared" si="1"/>
        <v>212896</v>
      </c>
      <c r="J35" s="313">
        <f t="shared" si="1"/>
        <v>110497.22222222222</v>
      </c>
      <c r="K35" s="314">
        <f t="shared" si="1"/>
        <v>21082.555555555555</v>
      </c>
      <c r="L35"/>
    </row>
    <row r="36" spans="1:12" ht="16.5" thickBot="1" x14ac:dyDescent="0.3">
      <c r="A36" s="81" t="s">
        <v>336</v>
      </c>
      <c r="B36" s="315">
        <v>1485930</v>
      </c>
      <c r="C36" s="643"/>
      <c r="D36" s="643"/>
      <c r="E36" s="643"/>
      <c r="F36" s="643"/>
      <c r="G36" s="643"/>
      <c r="H36" s="643"/>
      <c r="I36" s="643"/>
      <c r="J36" s="643"/>
      <c r="K36" s="644"/>
      <c r="L36"/>
    </row>
    <row r="37" spans="1:12" ht="12.75" x14ac:dyDescent="0.2">
      <c r="A37" s="625" t="s">
        <v>4</v>
      </c>
      <c r="B37" s="626"/>
      <c r="C37" s="626"/>
      <c r="D37" s="626"/>
      <c r="E37" s="626"/>
      <c r="F37" s="626"/>
      <c r="G37" s="626"/>
      <c r="H37" s="626"/>
      <c r="I37" s="626"/>
      <c r="J37" s="626"/>
      <c r="K37" s="627"/>
      <c r="L37"/>
    </row>
    <row r="38" spans="1:12" ht="15.75" customHeight="1" x14ac:dyDescent="0.2">
      <c r="A38" s="587" t="s">
        <v>129</v>
      </c>
      <c r="B38" s="588"/>
      <c r="C38" s="588"/>
      <c r="D38" s="588"/>
      <c r="E38" s="588"/>
      <c r="F38" s="588"/>
      <c r="G38" s="588"/>
      <c r="H38" s="588"/>
      <c r="I38" s="588"/>
      <c r="J38" s="588"/>
      <c r="K38" s="589"/>
      <c r="L38"/>
    </row>
    <row r="39" spans="1:12" ht="25.5" customHeight="1" x14ac:dyDescent="0.2">
      <c r="A39" s="587" t="s">
        <v>130</v>
      </c>
      <c r="B39" s="588"/>
      <c r="C39" s="588"/>
      <c r="D39" s="588"/>
      <c r="E39" s="588"/>
      <c r="F39" s="588"/>
      <c r="G39" s="588"/>
      <c r="H39" s="588"/>
      <c r="I39" s="588"/>
      <c r="J39" s="588"/>
      <c r="K39" s="589"/>
      <c r="L39"/>
    </row>
    <row r="40" spans="1:12" ht="12.75" x14ac:dyDescent="0.2">
      <c r="A40" s="587" t="s">
        <v>159</v>
      </c>
      <c r="B40" s="588"/>
      <c r="C40" s="588"/>
      <c r="D40" s="588"/>
      <c r="E40" s="588"/>
      <c r="F40" s="588"/>
      <c r="G40" s="588"/>
      <c r="H40" s="588"/>
      <c r="I40" s="588"/>
      <c r="J40" s="588"/>
      <c r="K40" s="589"/>
      <c r="L40"/>
    </row>
    <row r="41" spans="1:12" ht="13.5" thickBot="1" x14ac:dyDescent="0.25">
      <c r="A41" s="637" t="s">
        <v>147</v>
      </c>
      <c r="B41" s="638"/>
      <c r="C41" s="638"/>
      <c r="D41" s="638"/>
      <c r="E41" s="638"/>
      <c r="F41" s="638"/>
      <c r="G41" s="638"/>
      <c r="H41" s="638"/>
      <c r="I41" s="638"/>
      <c r="J41" s="638"/>
      <c r="K41" s="639"/>
      <c r="L41" s="242" t="s">
        <v>93</v>
      </c>
    </row>
    <row r="42" spans="1:12" ht="14.25" customHeight="1" x14ac:dyDescent="0.2">
      <c r="L42" s="53"/>
    </row>
    <row r="59" ht="37.5" customHeight="1" x14ac:dyDescent="0.25"/>
  </sheetData>
  <mergeCells count="12">
    <mergeCell ref="C16:K17"/>
    <mergeCell ref="A19:K19"/>
    <mergeCell ref="A18:K18"/>
    <mergeCell ref="A1:K1"/>
    <mergeCell ref="A20:K20"/>
    <mergeCell ref="A41:K41"/>
    <mergeCell ref="A39:K39"/>
    <mergeCell ref="A40:K40"/>
    <mergeCell ref="A21:K21"/>
    <mergeCell ref="C36:K36"/>
    <mergeCell ref="A37:K37"/>
    <mergeCell ref="A38:K38"/>
  </mergeCells>
  <printOptions horizontalCentered="1" gridLines="1"/>
  <pageMargins left="0.28999999999999998" right="0.28999999999999998" top="0.7" bottom="0.43" header="0.3" footer="0.27"/>
  <pageSetup scale="65" firstPageNumber="5"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1"/>
  <sheetViews>
    <sheetView view="pageBreakPreview" zoomScale="115" zoomScaleNormal="100" zoomScaleSheetLayoutView="115" workbookViewId="0">
      <selection activeCell="I70" sqref="I70"/>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0" customWidth="1"/>
    <col min="7" max="7" width="17.42578125" style="50" bestFit="1" customWidth="1"/>
    <col min="8" max="8" width="12.85546875" style="50" bestFit="1" customWidth="1"/>
    <col min="9" max="9" width="12.5703125" style="50" bestFit="1" customWidth="1"/>
    <col min="10" max="10" width="13.42578125" style="50" bestFit="1" customWidth="1"/>
    <col min="11" max="11" width="12.28515625" style="50" bestFit="1" customWidth="1"/>
    <col min="12" max="12" width="11.5703125" style="50" bestFit="1" customWidth="1"/>
    <col min="13" max="14" width="9.140625" style="50"/>
    <col min="15" max="15" width="10.28515625" style="50" bestFit="1" customWidth="1"/>
    <col min="16" max="16384" width="9.140625" style="50"/>
  </cols>
  <sheetData>
    <row r="1" spans="1:6" customFormat="1" ht="24.75" customHeight="1" thickBot="1" x14ac:dyDescent="0.25">
      <c r="A1" s="640" t="s">
        <v>170</v>
      </c>
      <c r="B1" s="641"/>
      <c r="C1" s="641"/>
      <c r="D1" s="641"/>
      <c r="E1" s="641"/>
      <c r="F1" s="642"/>
    </row>
    <row r="2" spans="1:6" customFormat="1" ht="32.25" customHeight="1" x14ac:dyDescent="0.2">
      <c r="A2" s="528"/>
      <c r="B2" s="529" t="s">
        <v>18</v>
      </c>
      <c r="C2" s="530" t="s">
        <v>23</v>
      </c>
      <c r="D2" s="531" t="s">
        <v>3</v>
      </c>
      <c r="E2" s="531" t="s">
        <v>24</v>
      </c>
      <c r="F2" s="532" t="s">
        <v>181</v>
      </c>
    </row>
    <row r="3" spans="1:6" customFormat="1" x14ac:dyDescent="0.25">
      <c r="A3" s="398">
        <v>44378</v>
      </c>
      <c r="B3" s="260">
        <v>11821401.779999999</v>
      </c>
      <c r="C3" s="260">
        <v>10400326.859999999</v>
      </c>
      <c r="D3" s="260">
        <v>1110526.3400000001</v>
      </c>
      <c r="E3" s="260">
        <v>310548.58</v>
      </c>
      <c r="F3" s="316">
        <v>11047.48</v>
      </c>
    </row>
    <row r="4" spans="1:6" customFormat="1" x14ac:dyDescent="0.25">
      <c r="A4" s="398">
        <v>44409</v>
      </c>
      <c r="B4" s="260">
        <v>11578414.41</v>
      </c>
      <c r="C4" s="260">
        <v>10213562.34</v>
      </c>
      <c r="D4" s="260">
        <v>1077694.25</v>
      </c>
      <c r="E4" s="260">
        <v>287157.82</v>
      </c>
      <c r="F4" s="316">
        <v>10487.2</v>
      </c>
    </row>
    <row r="5" spans="1:6" customFormat="1" x14ac:dyDescent="0.25">
      <c r="A5" s="398">
        <v>44440</v>
      </c>
      <c r="B5" s="260">
        <v>11218771.569999998</v>
      </c>
      <c r="C5" s="260">
        <v>9916487.2699999996</v>
      </c>
      <c r="D5" s="260">
        <v>1061211.44</v>
      </c>
      <c r="E5" s="260">
        <v>241072.86</v>
      </c>
      <c r="F5" s="316">
        <v>10071.93</v>
      </c>
    </row>
    <row r="6" spans="1:6" customFormat="1" x14ac:dyDescent="0.25">
      <c r="A6" s="398">
        <v>44470</v>
      </c>
      <c r="B6" s="260">
        <v>10972868.560000001</v>
      </c>
      <c r="C6" s="260">
        <v>9705242.0700000003</v>
      </c>
      <c r="D6" s="260">
        <v>1039607.26</v>
      </c>
      <c r="E6" s="260">
        <v>218345.23</v>
      </c>
      <c r="F6" s="316">
        <v>9674</v>
      </c>
    </row>
    <row r="7" spans="1:6" customFormat="1" x14ac:dyDescent="0.25">
      <c r="A7" s="398">
        <v>44501</v>
      </c>
      <c r="B7" s="260">
        <v>10843121.02</v>
      </c>
      <c r="C7" s="260">
        <v>9589590.9199999999</v>
      </c>
      <c r="D7" s="260">
        <v>1025796.28</v>
      </c>
      <c r="E7" s="260">
        <v>217855.01</v>
      </c>
      <c r="F7" s="316">
        <v>9878.81</v>
      </c>
    </row>
    <row r="8" spans="1:6" customFormat="1" x14ac:dyDescent="0.25">
      <c r="A8" s="398">
        <v>44531</v>
      </c>
      <c r="B8" s="260">
        <v>10897985.790000001</v>
      </c>
      <c r="C8" s="260">
        <v>9643916.0600000005</v>
      </c>
      <c r="D8" s="260">
        <v>1031963.43</v>
      </c>
      <c r="E8" s="260">
        <v>222106.3</v>
      </c>
      <c r="F8" s="316">
        <v>10097.450000000001</v>
      </c>
    </row>
    <row r="9" spans="1:6" customFormat="1" x14ac:dyDescent="0.25">
      <c r="A9" s="398">
        <v>44562</v>
      </c>
      <c r="B9" s="260">
        <v>10976782.74</v>
      </c>
      <c r="C9" s="260">
        <v>9716653.0600000005</v>
      </c>
      <c r="D9" s="260">
        <v>1039388.09</v>
      </c>
      <c r="E9" s="260">
        <v>220741.59</v>
      </c>
      <c r="F9" s="316">
        <v>10009.700000000001</v>
      </c>
    </row>
    <row r="10" spans="1:6" customFormat="1" x14ac:dyDescent="0.25">
      <c r="A10" s="398">
        <v>44593</v>
      </c>
      <c r="B10" s="260">
        <v>12574696.140000001</v>
      </c>
      <c r="C10" s="260">
        <v>9984226.8800000008</v>
      </c>
      <c r="D10" s="260">
        <v>1315760.25</v>
      </c>
      <c r="E10" s="260">
        <v>1274709.01</v>
      </c>
      <c r="F10" s="316">
        <v>14088.81</v>
      </c>
    </row>
    <row r="11" spans="1:6" customFormat="1" x14ac:dyDescent="0.25">
      <c r="A11" s="398">
        <v>44621</v>
      </c>
      <c r="B11" s="260">
        <v>13729059.50980065</v>
      </c>
      <c r="C11" s="260">
        <v>11781050.862625133</v>
      </c>
      <c r="D11" s="260">
        <v>1641310.3064099613</v>
      </c>
      <c r="E11" s="260">
        <v>306698.34076555574</v>
      </c>
      <c r="F11" s="316">
        <v>18115.960199350753</v>
      </c>
    </row>
    <row r="12" spans="1:6" customFormat="1" x14ac:dyDescent="0.25">
      <c r="A12" s="398">
        <v>44652</v>
      </c>
      <c r="B12" s="260"/>
      <c r="C12" s="260"/>
      <c r="D12" s="260"/>
      <c r="E12" s="260"/>
      <c r="F12" s="316"/>
    </row>
    <row r="13" spans="1:6" customFormat="1" x14ac:dyDescent="0.25">
      <c r="A13" s="398">
        <v>44682</v>
      </c>
      <c r="B13" s="260"/>
      <c r="C13" s="260"/>
      <c r="D13" s="260"/>
      <c r="E13" s="260"/>
      <c r="F13" s="316"/>
    </row>
    <row r="14" spans="1:6" customFormat="1" x14ac:dyDescent="0.25">
      <c r="A14" s="402">
        <v>44713</v>
      </c>
      <c r="B14" s="346"/>
      <c r="C14" s="346"/>
      <c r="D14" s="346"/>
      <c r="E14" s="346"/>
      <c r="F14" s="403"/>
    </row>
    <row r="15" spans="1:6" customFormat="1" x14ac:dyDescent="0.25">
      <c r="A15" s="92" t="s">
        <v>335</v>
      </c>
      <c r="B15" s="299">
        <v>104613102</v>
      </c>
      <c r="C15" s="299">
        <v>90951056</v>
      </c>
      <c r="D15" s="299">
        <v>10343258</v>
      </c>
      <c r="E15" s="299">
        <v>3299235</v>
      </c>
      <c r="F15" s="317">
        <v>103471</v>
      </c>
    </row>
    <row r="16" spans="1:6" customFormat="1" x14ac:dyDescent="0.25">
      <c r="A16" s="81" t="s">
        <v>336</v>
      </c>
      <c r="B16" s="260">
        <v>162168971</v>
      </c>
      <c r="C16" s="260">
        <v>135276866</v>
      </c>
      <c r="D16" s="260">
        <v>16495446</v>
      </c>
      <c r="E16" s="655">
        <v>10396659</v>
      </c>
      <c r="F16" s="656"/>
    </row>
    <row r="17" spans="1:8" customFormat="1" ht="16.5" thickBot="1" x14ac:dyDescent="0.3">
      <c r="A17" s="93" t="s">
        <v>337</v>
      </c>
      <c r="B17" s="318">
        <v>57555869</v>
      </c>
      <c r="C17" s="319"/>
      <c r="D17" s="319"/>
      <c r="E17" s="319"/>
      <c r="F17" s="271"/>
    </row>
    <row r="18" spans="1:8" customFormat="1" ht="12.75" customHeight="1" x14ac:dyDescent="0.2">
      <c r="A18" s="657" t="s">
        <v>4</v>
      </c>
      <c r="B18" s="658"/>
      <c r="C18" s="658"/>
      <c r="D18" s="658"/>
      <c r="E18" s="658"/>
      <c r="F18" s="659"/>
    </row>
    <row r="19" spans="1:8" ht="15.75" customHeight="1" x14ac:dyDescent="0.25">
      <c r="A19" s="575" t="s">
        <v>373</v>
      </c>
      <c r="B19" s="576"/>
      <c r="C19" s="576"/>
      <c r="D19" s="576"/>
      <c r="E19" s="576"/>
      <c r="F19" s="577"/>
      <c r="G19"/>
      <c r="H19" s="243" t="s">
        <v>93</v>
      </c>
    </row>
    <row r="20" spans="1:8" s="52" customFormat="1" ht="15.75" customHeight="1" thickBot="1" x14ac:dyDescent="0.3">
      <c r="A20" s="584" t="s">
        <v>161</v>
      </c>
      <c r="B20" s="585"/>
      <c r="C20" s="585"/>
      <c r="D20" s="585"/>
      <c r="E20" s="585"/>
      <c r="F20" s="586"/>
      <c r="G20"/>
      <c r="H20" s="243" t="s">
        <v>91</v>
      </c>
    </row>
    <row r="21" spans="1:8" customFormat="1" ht="12.75" x14ac:dyDescent="0.2"/>
    <row r="22" spans="1:8" ht="27" customHeight="1" x14ac:dyDescent="0.25">
      <c r="F22" s="243"/>
    </row>
    <row r="61" ht="37.5" customHeight="1" x14ac:dyDescent="0.25"/>
  </sheetData>
  <mergeCells count="5">
    <mergeCell ref="A1:F1"/>
    <mergeCell ref="E16:F16"/>
    <mergeCell ref="A18:F18"/>
    <mergeCell ref="A19:F19"/>
    <mergeCell ref="A20:F20"/>
  </mergeCells>
  <printOptions horizontalCentered="1" gridLines="1"/>
  <pageMargins left="0.28999999999999998" right="0.28999999999999998" top="0.7" bottom="0.43" header="0.3" footer="0.27"/>
  <pageSetup scale="90" firstPageNumber="6" orientation="landscape" r:id="rId1"/>
  <headerFooter alignWithMargins="0">
    <oddHeader>&amp;C&amp;"Times New Roman,Bold"&amp;12Department of Health Care Policy and Financing
FY 2021-22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2022-04-15T16:00:25Z</cp:lastPrinted>
  <dcterms:created xsi:type="dcterms:W3CDTF">2003-06-04T15:46:14Z</dcterms:created>
  <dcterms:modified xsi:type="dcterms:W3CDTF">2022-04-15T16:01:28Z</dcterms:modified>
</cp:coreProperties>
</file>