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625"/>
  <workbookPr codeName="ThisWorkbook"/>
  <mc:AlternateContent xmlns:mc="http://schemas.openxmlformats.org/markup-compatibility/2006">
    <mc:Choice Requires="x15">
      <x15ac:absPath xmlns:x15ac="http://schemas.microsoft.com/office/spreadsheetml/2010/11/ac" url="C:\Users\jalars\Downloads\"/>
    </mc:Choice>
  </mc:AlternateContent>
  <bookViews>
    <workbookView xWindow="0" yWindow="0" windowWidth="19200" windowHeight="6950"/>
  </bookViews>
  <sheets>
    <sheet name="P4P Application" sheetId="7" r:id="rId1"/>
    <sheet name="Appendices" sheetId="12" r:id="rId2"/>
    <sheet name="Trauma and Stress Types Tool" sheetId="21" r:id="rId3"/>
    <sheet name="Alarm Details" sheetId="20" r:id="rId4"/>
    <sheet name="QM Calculation Tool" sheetId="10" r:id="rId5"/>
    <sheet name="Antibiotics QM Calculation Tool" sheetId="22" r:id="rId6"/>
    <sheet name="Medicaid Occupancy Tool" sheetId="23" r:id="rId7"/>
    <sheet name="Staff Retention Rate Improvemen" sheetId="14" r:id="rId8"/>
    <sheet name="Staff Turnover Calculation" sheetId="9" r:id="rId9"/>
  </sheets>
  <definedNames>
    <definedName name="_xlnm.Print_Area" localSheetId="3">'Alarm Details'!$B$4:$C$17</definedName>
    <definedName name="_xlnm.Print_Area" localSheetId="5">'Antibiotics QM Calculation Tool'!$B$2:$F$10</definedName>
    <definedName name="_xlnm.Print_Area" localSheetId="1">Appendices!$A$1:$N$40</definedName>
    <definedName name="_xlnm.Print_Area" localSheetId="4">'QM Calculation Tool'!$B$2:$M$36</definedName>
    <definedName name="_xlnm.Print_Area" localSheetId="7">'Staff Retention Rate Improvemen'!$B$2:$N$31</definedName>
    <definedName name="Z_19EB51FB_2413_4F20_BAC7_36EB373FB567_.wvu.Rows" localSheetId="0" hidden="1">'P4P Application'!$78:$78,'P4P Application'!#REF!</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 i="23" l="1"/>
  <c r="F10" i="22" l="1"/>
  <c r="F9" i="22"/>
  <c r="G20" i="9" l="1"/>
  <c r="I20" i="9" s="1"/>
  <c r="D20" i="9"/>
  <c r="G16" i="9"/>
  <c r="D16" i="9"/>
  <c r="D18" i="9" s="1"/>
  <c r="H13" i="9"/>
  <c r="E13" i="9"/>
  <c r="I16" i="9" l="1"/>
  <c r="G18" i="9"/>
  <c r="I18" i="9" s="1"/>
  <c r="L139" i="7" l="1"/>
  <c r="L245" i="7"/>
  <c r="L167" i="7"/>
  <c r="L168" i="7"/>
  <c r="L169" i="7"/>
  <c r="L170" i="7"/>
  <c r="L171" i="7"/>
  <c r="L172" i="7"/>
  <c r="L173" i="7"/>
  <c r="L174" i="7"/>
  <c r="L175" i="7"/>
  <c r="L176" i="7"/>
  <c r="L177" i="7"/>
  <c r="L178" i="7"/>
  <c r="L179" i="7"/>
  <c r="L180" i="7"/>
  <c r="L181" i="7"/>
  <c r="L182" i="7"/>
  <c r="L183" i="7"/>
  <c r="L184" i="7"/>
  <c r="M36" i="10"/>
  <c r="M35" i="10"/>
  <c r="M34" i="10"/>
  <c r="M33" i="10"/>
  <c r="M32" i="10"/>
  <c r="M31" i="10"/>
  <c r="M30" i="10"/>
  <c r="M29" i="10"/>
  <c r="M28" i="10"/>
  <c r="M27" i="10"/>
  <c r="M26" i="10"/>
  <c r="M25" i="10"/>
  <c r="M24" i="10"/>
  <c r="M23" i="10"/>
  <c r="M22" i="10"/>
  <c r="M21" i="10"/>
  <c r="M20" i="10"/>
  <c r="M19" i="10"/>
  <c r="G23" i="14" l="1"/>
  <c r="L204" i="7" l="1"/>
  <c r="L194" i="7"/>
  <c r="K194" i="7"/>
  <c r="K139" i="7" l="1"/>
  <c r="K187" i="7" l="1"/>
  <c r="L187" i="7" l="1"/>
  <c r="H24" i="10" l="1"/>
  <c r="F172" i="7" s="1"/>
  <c r="H36" i="10"/>
  <c r="F184" i="7" s="1"/>
  <c r="H35" i="10"/>
  <c r="F183" i="7" s="1"/>
  <c r="H33" i="10"/>
  <c r="F181" i="7" s="1"/>
  <c r="H32" i="10"/>
  <c r="F180" i="7" s="1"/>
  <c r="H31" i="10"/>
  <c r="F179" i="7" s="1"/>
  <c r="H30" i="10"/>
  <c r="F178" i="7" s="1"/>
  <c r="H29" i="10"/>
  <c r="F177" i="7" s="1"/>
  <c r="H27" i="10"/>
  <c r="F175" i="7" s="1"/>
  <c r="H26" i="10"/>
  <c r="F174" i="7" s="1"/>
  <c r="H25" i="10"/>
  <c r="F173" i="7" s="1"/>
  <c r="H23" i="10"/>
  <c r="F171" i="7" s="1"/>
  <c r="H21" i="10"/>
  <c r="F169" i="7" s="1"/>
  <c r="H20" i="10"/>
  <c r="F168" i="7" s="1"/>
  <c r="H18" i="10"/>
  <c r="F166" i="7" s="1"/>
  <c r="H17" i="10"/>
  <c r="F165" i="7" s="1"/>
  <c r="H34" i="10"/>
  <c r="F182" i="7" s="1"/>
  <c r="H28" i="10"/>
  <c r="F176" i="7" s="1"/>
  <c r="H22" i="10"/>
  <c r="F170" i="7" s="1"/>
  <c r="H19" i="10"/>
  <c r="F167" i="7" s="1"/>
  <c r="H16" i="10"/>
  <c r="F164" i="7" s="1"/>
  <c r="L94" i="7" l="1"/>
  <c r="K245" i="7" l="1"/>
  <c r="K244" i="7" l="1"/>
  <c r="F36" i="10" l="1"/>
  <c r="F33" i="10"/>
  <c r="F30" i="10"/>
  <c r="D225" i="7" l="1"/>
  <c r="D231" i="7"/>
  <c r="F27" i="10" l="1"/>
  <c r="F24" i="10"/>
  <c r="F21" i="10"/>
  <c r="F18" i="10"/>
  <c r="M17" i="10" l="1"/>
  <c r="L165" i="7" s="1"/>
  <c r="M16" i="10"/>
  <c r="L164" i="7" s="1"/>
  <c r="M18" i="10"/>
  <c r="L166" i="7" s="1"/>
  <c r="L244" i="7"/>
  <c r="K247" i="7"/>
  <c r="L156" i="7" l="1"/>
  <c r="L247" i="7"/>
</calcChain>
</file>

<file path=xl/sharedStrings.xml><?xml version="1.0" encoding="utf-8"?>
<sst xmlns="http://schemas.openxmlformats.org/spreadsheetml/2006/main" count="552" uniqueCount="363">
  <si>
    <t xml:space="preserve">Colorado Nursing Facilities Pay for Performance (P4P) Application  </t>
  </si>
  <si>
    <t xml:space="preserve">Provider Name:  </t>
  </si>
  <si>
    <t>Provider Medicaid Number (8 Digits):</t>
  </si>
  <si>
    <t>Address (Street, City, State, Zip):</t>
  </si>
  <si>
    <t>Main Phone:</t>
  </si>
  <si>
    <t>Application Contact Name:</t>
  </si>
  <si>
    <t>Position:</t>
  </si>
  <si>
    <t>Application Contact Phone:</t>
  </si>
  <si>
    <t>Email Address:</t>
  </si>
  <si>
    <t>Pre-Requisites For Participation</t>
  </si>
  <si>
    <t>CDPHE Survey</t>
  </si>
  <si>
    <t>Resident/Family Satisfaction Survey</t>
  </si>
  <si>
    <t>Initial:</t>
  </si>
  <si>
    <t>Acceptable Verification of Pre-Requisite Requirement</t>
  </si>
  <si>
    <t>This prerequisite will be obtained and verified with Colorado Department of Public Health and Environment.</t>
  </si>
  <si>
    <t>*Resident/family satisfaction surveys must have been conducted and tabulated between January 1 and December 31 of 2020 (CY 2020).
*A Summary Report, identifying the vendor completing the survey, must be attached to this application and made available to the public along with the home's Survey Results.
* Please provide the following information regarding your resident/family satisfaction survey:       
        • Average Daily Census for CY 2020: ______
        • # of residents/families contacted: ______
        • # of residents/families responding: _______</t>
  </si>
  <si>
    <t xml:space="preserve">              STOP HERE IF YOU DO NOT MEET THE ABOVE PRE-REQUISITES. YOU CANNOT APPLY AT THIS TIME.</t>
  </si>
  <si>
    <t>Application deadline is February 28, 2021</t>
  </si>
  <si>
    <t xml:space="preserve">Applications for inclusion into the Pay for Performance Program will be accepted on an annual basis only.  If you wish to apply, you must meet the requirements for each domain/category at the time of application submission. </t>
  </si>
  <si>
    <t>The Pay for Performance (P4P) Application and Supporting Documentation must be submitted using the online submission portal. If you have any questions regarding the P4P program, the application, or the online submission process please contact:</t>
  </si>
  <si>
    <t xml:space="preserve">Matt Haynes
Special Finance Projects Manager
Matt.Haynes@state.co.us 
303.866.6305
</t>
  </si>
  <si>
    <t>QUALITY OF LIFE DOMAIN</t>
  </si>
  <si>
    <t>Resident Directed Care</t>
  </si>
  <si>
    <t>Points Available</t>
  </si>
  <si>
    <t>Self Scoring</t>
  </si>
  <si>
    <t>Measure 01:
Enhanced Dining</t>
  </si>
  <si>
    <t>Menus that include numerous options, menus developed with resident input that takes into account cultural, ethnic and religious needs. The dining atmosphere reflects the home. Examples of dining atmosphere may include table settings, table cloths, lighting, music, servers and dining style (restaurant, salad bar, menu, buffet, open dining). Residents have access to food 24 hours/day and staff are empowered to provide food upon resident request. Supporting documentation can be resident signed testimonials, resident council minutes, minutes from another advisory group and/or photographs of changes in the dining atmosphere. Supporting documentation must pertain to January 1 - December 31, 2020.</t>
  </si>
  <si>
    <t>Minimum requirement(s) with supporting documentation</t>
  </si>
  <si>
    <t>Measure 02:
Enhanced Personal Care</t>
  </si>
  <si>
    <t>Personal care schedules are flexible to meet each resident's desires and choices. The 2021 application must include documentation of oral care training. Supporting documentation must pertain to January 1 - December 31, 2020.</t>
  </si>
  <si>
    <t>Measure 03:
End Of Life Program</t>
  </si>
  <si>
    <t>The home has developed a program that serves the staff, residents, and family members in preparation for the time of passing. The staff may be served by offering education, coaching, counseling, procedures to identify imminence. The residents may be encouraged to identify individual preferences, wishes, and expectations during the death process. The home members are informed, as appropriate, engaged in support opportunities and honoring ceremonies, as appropriate. Supporting documentation must pertain to January 1 - December 31, 2020.</t>
  </si>
  <si>
    <t>Measure 04:
Connection and Meaning</t>
  </si>
  <si>
    <t>Each home is unique based on the residents needs and preferences and must provide support for connection and meaning in the life of the resident through companionship, spontaneity, variety, and opportunities to give and receive care for each other. Decisions around daily life are determined by the resident. Opportunities must exist as a part of day to day life and must not be represented solely through special events or planned activities. These decisions typically involve aspects of life such as special celebrations, decor, parties, group activities or individual leisure time. Supporting documentation must pertain to January 1 - December 31, 2020.</t>
  </si>
  <si>
    <r>
      <t>Measure 05:
Person-Directed Care Training (</t>
    </r>
    <r>
      <rPr>
        <b/>
        <sz val="12"/>
        <color rgb="FFC00000"/>
        <rFont val="Times New Roman"/>
        <family val="1"/>
      </rPr>
      <t>CMS</t>
    </r>
    <r>
      <rPr>
        <b/>
        <sz val="12"/>
        <rFont val="Times New Roman"/>
        <family val="1"/>
      </rPr>
      <t xml:space="preserve">, </t>
    </r>
    <r>
      <rPr>
        <b/>
        <sz val="12"/>
        <color rgb="FF00B0F0"/>
        <rFont val="Times New Roman"/>
        <family val="1"/>
      </rPr>
      <t>HCPF</t>
    </r>
    <r>
      <rPr>
        <b/>
        <sz val="12"/>
        <rFont val="Times New Roman"/>
        <family val="1"/>
      </rPr>
      <t>)</t>
    </r>
  </si>
  <si>
    <t>Home supports and has systems in place to provide training on person-directed care to all staff. This training must be based on current resident needs/requests and can be offered both internally and externally. Person-directed care is the provision of care or services that promotes decision making and choices by the residents, empowers the primary caregiver’s capacity to respond to each resident’s needs, and promotes a homelike environment. The curriculum for each specific population in your home must be individually addressed in the supporting documentation. Supporting documentation must pertain to January 1 - December 31, 2020.</t>
  </si>
  <si>
    <r>
      <t>Measure 06:
Trauma - Informed Care (</t>
    </r>
    <r>
      <rPr>
        <b/>
        <sz val="12"/>
        <color rgb="FFC00000"/>
        <rFont val="Times New Roman"/>
        <family val="1"/>
      </rPr>
      <t>CMS</t>
    </r>
    <r>
      <rPr>
        <b/>
        <sz val="12"/>
        <rFont val="Times New Roman"/>
        <family val="1"/>
      </rPr>
      <t xml:space="preserve">, </t>
    </r>
    <r>
      <rPr>
        <b/>
        <sz val="12"/>
        <color rgb="FF00B0F0"/>
        <rFont val="Times New Roman"/>
        <family val="1"/>
      </rPr>
      <t>HCPF</t>
    </r>
    <r>
      <rPr>
        <b/>
        <sz val="12"/>
        <rFont val="Times New Roman"/>
        <family val="1"/>
      </rPr>
      <t>)</t>
    </r>
  </si>
  <si>
    <t>Points will be rewarded to communities who identify residents with a strong potential for or known past trauma, and provide education to their staff on trauma-informed care. Supporting documentation must pertain to January 1 - December 31, 2020.</t>
  </si>
  <si>
    <r>
      <t>Measure 07:
Daily Schedules and Care Planning (</t>
    </r>
    <r>
      <rPr>
        <b/>
        <sz val="12"/>
        <color rgb="FFC00000"/>
        <rFont val="Times New Roman"/>
        <family val="1"/>
      </rPr>
      <t>CMS</t>
    </r>
    <r>
      <rPr>
        <b/>
        <sz val="12"/>
        <rFont val="Times New Roman"/>
        <family val="1"/>
      </rPr>
      <t xml:space="preserve">, </t>
    </r>
    <r>
      <rPr>
        <b/>
        <sz val="12"/>
        <color rgb="FF00B0F0"/>
        <rFont val="Times New Roman"/>
        <family val="1"/>
      </rPr>
      <t>HCPF</t>
    </r>
    <r>
      <rPr>
        <b/>
        <sz val="12"/>
        <rFont val="Times New Roman"/>
        <family val="1"/>
      </rPr>
      <t>)</t>
    </r>
  </si>
  <si>
    <t>Residents determine their own daily schedules and participate in developing their care plans. The care plan must be developed based on the resident's preferences. Each resident's story must be told through their own perspective and documented in the care plan. Supporting documentation must pertain to January 1 - December 31, 2020.</t>
  </si>
  <si>
    <t>Community Centered Living</t>
  </si>
  <si>
    <t xml:space="preserve">Measure 08:
Physical Environment </t>
  </si>
  <si>
    <t xml:space="preserve">8.1: Physical Environment - Appearance  </t>
  </si>
  <si>
    <t xml:space="preserve">08.2: Physical Environment - Noise Management </t>
  </si>
  <si>
    <r>
      <t>Measure 09:
QAPI (</t>
    </r>
    <r>
      <rPr>
        <b/>
        <sz val="12"/>
        <color rgb="FFC00000"/>
        <rFont val="Times New Roman"/>
        <family val="1"/>
      </rPr>
      <t>CMS</t>
    </r>
    <r>
      <rPr>
        <b/>
        <sz val="12"/>
        <rFont val="Times New Roman"/>
        <family val="1"/>
      </rPr>
      <t>) - Based on a Quality Measure</t>
    </r>
  </si>
  <si>
    <t>Each home, including a home that is part of a multiunit chain, must develop, implement and maintain an effective, comprehensive, data driven QAPI program that focuses on indicators of the outcomes of care and quality of life. An effective QAPI plan creates a self-sustaining approach to improving safety and quality while involving all nursing home caregivers in practical and creative problem solving. Supporting documentation must pertain to January 1 - December 31, 2020.</t>
  </si>
  <si>
    <t>Relationships with Staff, Family, Residents and Home</t>
  </si>
  <si>
    <t xml:space="preserve">Measure 10:
Consistent Assignments </t>
  </si>
  <si>
    <t>Consistent assignment is measured for three (3) consecutive months. Supporting documentation must pertain to January 1 - December 31, 2020.</t>
  </si>
  <si>
    <t>Measure 11:
Volunteer Program</t>
  </si>
  <si>
    <t>Volunteering exists to promote meaningful opportunities. An emphasis on developing a thriving volunteer program with both external community members, as well as residents living in the home brings purpose and meaningful activity into one's life. Supporting documentation must pertain to January 1 - December 31, 2020.</t>
  </si>
  <si>
    <t>Staff Empowerment</t>
  </si>
  <si>
    <t>Measure 12:
Staff Engagement</t>
  </si>
  <si>
    <t>Home has systems in place to promote and support staff in their personal and professional development as well as engagement in the home. Supporting documentation must pertain to January 1 - December 31, 2020.</t>
  </si>
  <si>
    <t>Quality Of Care</t>
  </si>
  <si>
    <r>
      <t>Measure 13:
Transitions of Care: Admissions, Transfer and Discharge Rights (</t>
    </r>
    <r>
      <rPr>
        <b/>
        <sz val="12"/>
        <color rgb="FFC00000"/>
        <rFont val="Times New Roman"/>
        <family val="1"/>
      </rPr>
      <t>CMS</t>
    </r>
    <r>
      <rPr>
        <b/>
        <sz val="12"/>
        <rFont val="Times New Roman"/>
        <family val="1"/>
      </rPr>
      <t xml:space="preserve">, </t>
    </r>
    <r>
      <rPr>
        <b/>
        <sz val="12"/>
        <color rgb="FF00B0F0"/>
        <rFont val="Times New Roman"/>
        <family val="1"/>
      </rPr>
      <t>HCPF</t>
    </r>
    <r>
      <rPr>
        <b/>
        <sz val="12"/>
        <rFont val="Times New Roman"/>
        <family val="1"/>
      </rPr>
      <t>)</t>
    </r>
  </si>
  <si>
    <t>Points will be awarded for communities who increase community and resident awareness of transition options. Supporting documentation must pertain to January 1 - December 31, 2020.</t>
  </si>
  <si>
    <t>Note: The department will be pulling and analyzing discharge data for consideration in this measure in future years.</t>
  </si>
  <si>
    <t>QUALITY OF CARE DOMAIN</t>
  </si>
  <si>
    <t xml:space="preserve">In recent years, the number of long-stay residents who are appropriately assessed and given both the pneumococcal and flu vaccines in Colorado has been lower than the national averages. This measure looks to gain insight into homes educational efforts around vaccinations. </t>
  </si>
  <si>
    <r>
      <t>Measure 15:
Reducing Avoidable Hospitalizations (</t>
    </r>
    <r>
      <rPr>
        <b/>
        <sz val="12"/>
        <color rgb="FFC00000"/>
        <rFont val="Times New Roman"/>
        <family val="1"/>
      </rPr>
      <t>CMS</t>
    </r>
    <r>
      <rPr>
        <b/>
        <sz val="12"/>
        <rFont val="Times New Roman"/>
        <family val="1"/>
      </rPr>
      <t xml:space="preserve">, </t>
    </r>
    <r>
      <rPr>
        <b/>
        <sz val="12"/>
        <color rgb="FF00B0F0"/>
        <rFont val="Times New Roman"/>
        <family val="1"/>
      </rPr>
      <t>HCPF</t>
    </r>
    <r>
      <rPr>
        <b/>
        <sz val="12"/>
        <rFont val="Times New Roman"/>
        <family val="1"/>
      </rPr>
      <t>)</t>
    </r>
  </si>
  <si>
    <t>Quality of Care</t>
  </si>
  <si>
    <r>
      <t>Measure 16:
Nationally Reported Quality Measures Scores (</t>
    </r>
    <r>
      <rPr>
        <b/>
        <sz val="12"/>
        <color rgb="FFC00000"/>
        <rFont val="Times New Roman"/>
        <family val="1"/>
      </rPr>
      <t>CMS</t>
    </r>
    <r>
      <rPr>
        <b/>
        <sz val="12"/>
        <rFont val="Times New Roman"/>
        <family val="1"/>
      </rPr>
      <t>)</t>
    </r>
  </si>
  <si>
    <t>Quality Measure</t>
  </si>
  <si>
    <t>Measure ID</t>
  </si>
  <si>
    <t>Facility Adjusted Percent</t>
  </si>
  <si>
    <t>Measure 16.2:
Residents with One or More Falls with Major Injury(L)</t>
  </si>
  <si>
    <t>25th</t>
  </si>
  <si>
    <t>30th</t>
  </si>
  <si>
    <t>35th</t>
  </si>
  <si>
    <t>Measure 16.3:
High Risk Resident with Pressure Ulcers(L)</t>
  </si>
  <si>
    <t>Measure 16.4:
Low Risk Loss of B/B Con (L)</t>
  </si>
  <si>
    <t>Measure 16.5:
Residents who Received Antipsychotic Medications (L)</t>
  </si>
  <si>
    <t>Measure 16.6:
Residents with a Catheter Inserted and Left in Their Bladder (L)</t>
  </si>
  <si>
    <t>Measure 16.7:
Residents with Depression Symptoms (L)</t>
  </si>
  <si>
    <t>Measure 16.8:
Residents Whose Ability to Move Independently Worsened (L)</t>
  </si>
  <si>
    <t>Measure 17:
Best Practices</t>
  </si>
  <si>
    <t xml:space="preserve">Points will be awarded for communities who attempt to implement best practices related to safe physical environments, pain management, and prevention of abuse and neglect. Documentation must pertain to January 1 - December 30, 2020. </t>
  </si>
  <si>
    <r>
      <t>Measure 18:
Antibiotics Stewardship/Infection Prevention &amp; Control (</t>
    </r>
    <r>
      <rPr>
        <b/>
        <sz val="12"/>
        <color rgb="FFC00000"/>
        <rFont val="Times New Roman"/>
        <family val="1"/>
      </rPr>
      <t>CMS</t>
    </r>
    <r>
      <rPr>
        <b/>
        <sz val="12"/>
        <rFont val="Times New Roman"/>
        <family val="1"/>
      </rPr>
      <t>)</t>
    </r>
  </si>
  <si>
    <t xml:space="preserve">Measure 18.1: Antibiotics Stewardship/Infection Prevention &amp; Control (CMS) - Documentation </t>
  </si>
  <si>
    <t xml:space="preserve">Measure 18.2: Antibiotics Stewardship/Infection Prevention &amp; Control (CMS) - Quality Measures
</t>
  </si>
  <si>
    <t>Home Management</t>
  </si>
  <si>
    <t>Measure 19:
Medicaid Occupancy Average</t>
  </si>
  <si>
    <t xml:space="preserve">10% Medicaid       </t>
  </si>
  <si>
    <t>Medicaid occupancy of 10% (75.7%) or more above statewide average.</t>
  </si>
  <si>
    <t>OR</t>
  </si>
  <si>
    <t>5% Medicaid</t>
  </si>
  <si>
    <t>Medicaid occupancy of 5% (72.3%) to &lt;10% (75.7%) above statewide average.</t>
  </si>
  <si>
    <t>Staff Stability</t>
  </si>
  <si>
    <t>Measure 20:
Staff Retention Rate</t>
  </si>
  <si>
    <t>Measure 21:
DON and NHA Retention</t>
  </si>
  <si>
    <t>DON Retention Calculation</t>
  </si>
  <si>
    <t>Date of hire:</t>
  </si>
  <si>
    <t>Date started in DON position:</t>
  </si>
  <si>
    <t>Most recent date of application timeframe:</t>
  </si>
  <si>
    <t>DON Retention Calculation (# of years)</t>
  </si>
  <si>
    <t>NHA Retention Calculation</t>
  </si>
  <si>
    <t>Date started in NHA position:</t>
  </si>
  <si>
    <t>NHA Retention Calculation (# of years)</t>
  </si>
  <si>
    <r>
      <t>Measure 22:
Nursing Staff Turnover Rate (</t>
    </r>
    <r>
      <rPr>
        <b/>
        <sz val="12"/>
        <color rgb="FFC00000"/>
        <rFont val="Times New Roman"/>
        <family val="1"/>
      </rPr>
      <t>CMS</t>
    </r>
    <r>
      <rPr>
        <b/>
        <sz val="12"/>
        <rFont val="Times New Roman"/>
        <family val="1"/>
      </rPr>
      <t>)</t>
    </r>
  </si>
  <si>
    <t>Behavioral Health</t>
  </si>
  <si>
    <t>Measure 23:
Behavioral Health Care</t>
  </si>
  <si>
    <t>Measurement of Behavioral Health linkage for 2021 application. Supporting documentation must pertain to January 1 - December 31, 2020.</t>
  </si>
  <si>
    <t>Sign and date below as an indication that all the information above is complete and accurate.</t>
  </si>
  <si>
    <t>Signature</t>
  </si>
  <si>
    <t>Date</t>
  </si>
  <si>
    <t>Appendix 1</t>
  </si>
  <si>
    <t>DETERMINATION OF SUBSTANDARD QUALITY OF CARE (per SOM, chapter 7)</t>
  </si>
  <si>
    <t>Severity of Deficiency</t>
  </si>
  <si>
    <t>Scope of Deficiency</t>
  </si>
  <si>
    <t>Isolated</t>
  </si>
  <si>
    <t>Pattern</t>
  </si>
  <si>
    <t>Widespread</t>
  </si>
  <si>
    <t>Immediate jeopardy to resident health or safety</t>
  </si>
  <si>
    <t>J</t>
  </si>
  <si>
    <t>K</t>
  </si>
  <si>
    <t>L</t>
  </si>
  <si>
    <t>Actual harm that is not immediate jeopardy</t>
  </si>
  <si>
    <t>G</t>
  </si>
  <si>
    <t>H</t>
  </si>
  <si>
    <t>I</t>
  </si>
  <si>
    <t>No actual harm with potential for more than minimal harm that is not immediate jeopardy</t>
  </si>
  <si>
    <t>D</t>
  </si>
  <si>
    <t>E</t>
  </si>
  <si>
    <t>F</t>
  </si>
  <si>
    <t>No actual harm with potential for minimal harm</t>
  </si>
  <si>
    <t>A</t>
  </si>
  <si>
    <t>B</t>
  </si>
  <si>
    <t>C</t>
  </si>
  <si>
    <t>* Shading indicates the ratings classified as substandard quality of care.</t>
  </si>
  <si>
    <t xml:space="preserve">Identify any of the following types of alarms that you’ve eliminated from your home: </t>
  </si>
  <si>
    <t>Alarm</t>
  </si>
  <si>
    <t>Eliminated</t>
  </si>
  <si>
    <t>Beds</t>
  </si>
  <si>
    <t>Chairs</t>
  </si>
  <si>
    <t>Doors</t>
  </si>
  <si>
    <t>Wanderguard</t>
  </si>
  <si>
    <t xml:space="preserve">If you are using any of these alarms, indicate which ones, and explain why it is necessary (including alternative options tried that may not have worked) and explain how you are ensuring that the usage of such alarms is at the minimum amount necessary: </t>
  </si>
  <si>
    <t>Explanation</t>
  </si>
  <si>
    <t>Two-quarter average of Colorado Long-Stay QMs</t>
  </si>
  <si>
    <t>10th Percentile</t>
  </si>
  <si>
    <t>20th Percentile</t>
  </si>
  <si>
    <t>25th Percentile</t>
  </si>
  <si>
    <t>30th Percentile</t>
  </si>
  <si>
    <t>35th Percentile</t>
  </si>
  <si>
    <t>40th Percentile</t>
  </si>
  <si>
    <t>50th Percentile</t>
  </si>
  <si>
    <t>55th Percentile</t>
  </si>
  <si>
    <t>60th Percentile</t>
  </si>
  <si>
    <t>65th Percentile</t>
  </si>
  <si>
    <t>70th Percentile</t>
  </si>
  <si>
    <t>75th Percentile</t>
  </si>
  <si>
    <t>80th Percentile</t>
  </si>
  <si>
    <t>90th Percentile</t>
  </si>
  <si>
    <t>Falls w/ Injury</t>
  </si>
  <si>
    <t>High Risk Pressure Ulcers</t>
  </si>
  <si>
    <t>Lo Risk Loss of B/B</t>
  </si>
  <si>
    <t>LS Antipsychotics</t>
  </si>
  <si>
    <t>Catheter</t>
  </si>
  <si>
    <t>Depression</t>
  </si>
  <si>
    <t>Worse Movement</t>
  </si>
  <si>
    <t>Long Stay Quality Measure</t>
  </si>
  <si>
    <t>Percentiles*</t>
  </si>
  <si>
    <t>Range</t>
  </si>
  <si>
    <t>Points Earned</t>
  </si>
  <si>
    <t>STAFF STABILITY</t>
  </si>
  <si>
    <t>NEITHER  the Director of Nursing NOR the Nursing Home Administrator are included in calculations</t>
  </si>
  <si>
    <t xml:space="preserve">STAFF RETENTION </t>
  </si>
  <si>
    <t xml:space="preserve">Supporting documentation to include the following:  </t>
  </si>
  <si>
    <t>December 31 payroll roster listing names of all staff (except DON and NHA) AND dates of hire, with staff hired on or before January 1 highlighted</t>
  </si>
  <si>
    <t>Purpose:  To calculate the percentage of total staff (NOT FTE’s) who were employed at the start of the measurement period that remain with the home at the end of that period.</t>
  </si>
  <si>
    <t>(a)    Total number of individual staff on payroll roster on January 1:</t>
  </si>
  <si>
    <t>(b)   Total number of staff identified in (a) above who remain on payroll roster on December 31:</t>
  </si>
  <si>
    <t>(this number must be verifiable thru submitted supporting documentation – (1) or (2) above)</t>
  </si>
  <si>
    <t xml:space="preserve">Retention percentage:  (b) divided by (a) times 100 = </t>
  </si>
  <si>
    <t>EXAMPLE:</t>
  </si>
  <si>
    <t>A home has 100 total staff (not FTE’s) on payroll on January 1.  (a) = 100</t>
  </si>
  <si>
    <t>Of those 100 staff at the start of the year, 75 remain employed and on payroll as of December 31.  (b) = 75</t>
  </si>
  <si>
    <t xml:space="preserve">Retention percentage = (b) 75/(a) 100 x 100 = 75% retention.  </t>
  </si>
  <si>
    <t>Nursing Staff Turnover Calculation</t>
  </si>
  <si>
    <t>% Change</t>
  </si>
  <si>
    <t>Total # of Nursing Staff at December 31</t>
  </si>
  <si>
    <t>(Decrease Indicates Improvement)</t>
  </si>
  <si>
    <t>Total # of Nursing Staff Terminations during the Calendar Year</t>
  </si>
  <si>
    <t># of Nursing Staff Terminations for Employees with &lt; 90 Days on the Job</t>
  </si>
  <si>
    <t>Total Nursing Staff Turnover Rate</t>
  </si>
  <si>
    <r>
      <t xml:space="preserve">No home with substandard deficiencies, as defined in State Operations Manual, during the previous calendar year will be considered for the current P4P application. See Appendix 1 for definition. Confirm that none of the calendar year surveys resulted in findings of a substandard deficiency. </t>
    </r>
    <r>
      <rPr>
        <b/>
        <i/>
        <sz val="12"/>
        <rFont val="Arial"/>
        <family val="2"/>
        <scheme val="major"/>
      </rPr>
      <t>Initial below to  indicate that none of the calendar year surveys resulted in findings of a substandard deficiency.</t>
    </r>
    <r>
      <rPr>
        <sz val="12"/>
        <rFont val="Arial"/>
        <family val="2"/>
        <scheme val="major"/>
      </rPr>
      <t xml:space="preserve">                                                                                                                    </t>
    </r>
  </si>
  <si>
    <r>
      <t xml:space="preserve">Survey must be developed, recognized, and standardized by an entity external to the home. Must be administered on an annual basis with results tabulated by an agency external to the home. </t>
    </r>
    <r>
      <rPr>
        <b/>
        <i/>
        <sz val="12"/>
        <rFont val="Arial"/>
        <family val="2"/>
        <scheme val="major"/>
      </rPr>
      <t>Initial below to indicate that the Satisfaction Survey is attached.</t>
    </r>
    <r>
      <rPr>
        <sz val="12"/>
        <rFont val="Arial"/>
        <family val="2"/>
        <scheme val="major"/>
      </rPr>
      <t xml:space="preserve">   </t>
    </r>
  </si>
  <si>
    <t>Pay for Performance Application Important Notes</t>
  </si>
  <si>
    <t>Calendar Year January 1 through December 31, 2020</t>
  </si>
  <si>
    <r>
      <t>If requirements in each section contain elements of a CMS Initiative, CMS Proposed Initiative, and/or a HCPF initiative, they are identified as follows: CMS Initiative (</t>
    </r>
    <r>
      <rPr>
        <b/>
        <sz val="12"/>
        <color rgb="FFC00000"/>
        <rFont val="Arial"/>
        <family val="2"/>
        <scheme val="major"/>
      </rPr>
      <t>CMS</t>
    </r>
    <r>
      <rPr>
        <sz val="12"/>
        <color rgb="FFC00000"/>
        <rFont val="Arial"/>
        <family val="2"/>
        <scheme val="major"/>
      </rPr>
      <t>)</t>
    </r>
    <r>
      <rPr>
        <sz val="12"/>
        <rFont val="Arial"/>
        <family val="2"/>
        <scheme val="major"/>
      </rPr>
      <t>, CMS Proposed Initiative (</t>
    </r>
    <r>
      <rPr>
        <b/>
        <sz val="12"/>
        <rFont val="Arial"/>
        <family val="2"/>
        <scheme val="major"/>
      </rPr>
      <t>CMS Prop)</t>
    </r>
    <r>
      <rPr>
        <sz val="12"/>
        <rFont val="Arial"/>
        <family val="2"/>
        <scheme val="major"/>
      </rPr>
      <t>, and Health Care Policy and Financing or HCPF Initiative (</t>
    </r>
    <r>
      <rPr>
        <b/>
        <sz val="12"/>
        <color rgb="FF00B0F0"/>
        <rFont val="Arial"/>
        <family val="2"/>
        <scheme val="major"/>
      </rPr>
      <t>HCPF</t>
    </r>
    <r>
      <rPr>
        <sz val="12"/>
        <rFont val="Arial"/>
        <family val="2"/>
        <scheme val="major"/>
      </rPr>
      <t xml:space="preserve">)
</t>
    </r>
  </si>
  <si>
    <r>
      <t>01.1</t>
    </r>
    <r>
      <rPr>
        <sz val="12"/>
        <rFont val="Arial"/>
        <family val="2"/>
        <scheme val="major"/>
      </rPr>
      <t>- Provide a detailed narrative describing your enhanced dining program. Given the adjustments that had to be made in your home and to your infection control</t>
    </r>
    <r>
      <rPr>
        <b/>
        <sz val="12"/>
        <rFont val="Arial"/>
        <family val="2"/>
        <scheme val="major"/>
      </rPr>
      <t xml:space="preserve"> </t>
    </r>
    <r>
      <rPr>
        <sz val="12"/>
        <rFont val="Arial"/>
        <family val="2"/>
        <scheme val="major"/>
      </rPr>
      <t xml:space="preserve">plan in response to regulatory requirements/guidance, describe how you accommodated including input from resident/family advisory groups.	</t>
    </r>
  </si>
  <si>
    <r>
      <rPr>
        <b/>
        <sz val="12"/>
        <rFont val="Arial"/>
        <family val="2"/>
        <scheme val="major"/>
      </rPr>
      <t xml:space="preserve">01.2- </t>
    </r>
    <r>
      <rPr>
        <sz val="12"/>
        <rFont val="Arial"/>
        <family val="2"/>
        <scheme val="major"/>
      </rPr>
      <t>Evidence that menu options are more than the entrée and alternate selection and include a variety of options on a daily basis.</t>
    </r>
  </si>
  <si>
    <r>
      <rPr>
        <b/>
        <sz val="12"/>
        <rFont val="Arial"/>
        <family val="2"/>
        <scheme val="major"/>
      </rPr>
      <t>01.3</t>
    </r>
    <r>
      <rPr>
        <sz val="12"/>
        <rFont val="Arial"/>
        <family val="2"/>
        <scheme val="major"/>
      </rPr>
      <t>- One menu cycle from the 2020 calendar year not less than four (4) weeks in length.</t>
    </r>
  </si>
  <si>
    <r>
      <rPr>
        <b/>
        <sz val="12"/>
        <rFont val="Arial"/>
        <family val="2"/>
        <scheme val="major"/>
      </rPr>
      <t xml:space="preserve">01.4- </t>
    </r>
    <r>
      <rPr>
        <sz val="12"/>
        <rFont val="Arial"/>
        <family val="2"/>
        <scheme val="major"/>
      </rPr>
      <t>Include the resident information from your Facility Assessment and how that was used to develop your menu options.</t>
    </r>
  </si>
  <si>
    <r>
      <t xml:space="preserve">01.5- </t>
    </r>
    <r>
      <rPr>
        <sz val="12"/>
        <rFont val="Arial"/>
        <family val="2"/>
        <scheme val="major"/>
      </rPr>
      <t>Evidence that the residents have had input into the appearance of the dining atmosphere.</t>
    </r>
    <r>
      <rPr>
        <b/>
        <sz val="12"/>
        <rFont val="Arial"/>
        <family val="2"/>
        <scheme val="major"/>
      </rPr>
      <t xml:space="preserve">									</t>
    </r>
  </si>
  <si>
    <r>
      <rPr>
        <b/>
        <sz val="12"/>
        <rFont val="Arial"/>
        <family val="2"/>
        <scheme val="major"/>
      </rPr>
      <t xml:space="preserve">01.6- </t>
    </r>
    <r>
      <rPr>
        <sz val="12"/>
        <rFont val="Arial"/>
        <family val="2"/>
        <scheme val="major"/>
      </rPr>
      <t>Given the adjustments that had to be made in your home and to your infection control plan in response to regulatory requirements/guidance, provide a narrative describing your policies/processes to ensure that residents have access to food 24/7.</t>
    </r>
  </si>
  <si>
    <r>
      <rPr>
        <b/>
        <sz val="12"/>
        <rFont val="Arial"/>
        <family val="2"/>
        <scheme val="major"/>
      </rPr>
      <t xml:space="preserve">01.7- </t>
    </r>
    <r>
      <rPr>
        <sz val="12"/>
        <rFont val="Arial"/>
        <family val="2"/>
        <scheme val="major"/>
      </rPr>
      <t>Provide your external survey questions used to evaluate resident food satisfaction and report all results.</t>
    </r>
  </si>
  <si>
    <r>
      <rPr>
        <b/>
        <sz val="12"/>
        <rFont val="Arial"/>
        <family val="2"/>
        <scheme val="major"/>
      </rPr>
      <t>01.8-</t>
    </r>
    <r>
      <rPr>
        <sz val="12"/>
        <rFont val="Arial"/>
        <family val="2"/>
        <scheme val="major"/>
      </rPr>
      <t xml:space="preserve"> Provide a narrative describing your food safety practices. Please include any adjustments that had to be made due to COVID-19.</t>
    </r>
  </si>
  <si>
    <r>
      <rPr>
        <b/>
        <sz val="12"/>
        <rFont val="Arial"/>
        <family val="2"/>
        <scheme val="major"/>
      </rPr>
      <t xml:space="preserve">02.1- </t>
    </r>
    <r>
      <rPr>
        <sz val="12"/>
        <rFont val="Arial"/>
        <family val="2"/>
        <scheme val="major"/>
      </rPr>
      <t xml:space="preserve">Given the adjustments that had to be made in your home and to your infection control plan in response to regulatory requirements/guidance, provide a narrative describing how you still made efforts to accommodate residents’ preferences with their personal care (including oral care).  </t>
    </r>
  </si>
  <si>
    <r>
      <t xml:space="preserve">02.2- </t>
    </r>
    <r>
      <rPr>
        <sz val="12"/>
        <rFont val="Arial"/>
        <family val="2"/>
        <scheme val="major"/>
      </rPr>
      <t>Evidence that residents are interviewed about choices regarding time, caregiver, and type of bath.</t>
    </r>
  </si>
  <si>
    <r>
      <rPr>
        <b/>
        <sz val="12"/>
        <rFont val="Arial"/>
        <family val="2"/>
        <scheme val="major"/>
      </rPr>
      <t xml:space="preserve">02.3- </t>
    </r>
    <r>
      <rPr>
        <sz val="12"/>
        <rFont val="Arial"/>
        <family val="2"/>
        <scheme val="major"/>
      </rPr>
      <t>Evidence, including color photographs, that the bathing atmosphere includes home décor.</t>
    </r>
  </si>
  <si>
    <r>
      <t>02.4</t>
    </r>
    <r>
      <rPr>
        <sz val="12"/>
        <rFont val="Arial"/>
        <family val="2"/>
        <scheme val="major"/>
      </rPr>
      <t>- Two (2) bathing care plans that demonstrate creative approaches reflecting resident choices.</t>
    </r>
  </si>
  <si>
    <r>
      <t>02.5-</t>
    </r>
    <r>
      <rPr>
        <sz val="12"/>
        <rFont val="Arial"/>
        <family val="2"/>
        <scheme val="major"/>
      </rPr>
      <t xml:space="preserve"> Two (2) oral care plans that demonstrate creative approaches reflecting resident choices.</t>
    </r>
  </si>
  <si>
    <r>
      <rPr>
        <b/>
        <sz val="12"/>
        <rFont val="Arial"/>
        <family val="2"/>
        <scheme val="major"/>
      </rPr>
      <t xml:space="preserve">02.6- </t>
    </r>
    <r>
      <rPr>
        <sz val="12"/>
        <rFont val="Arial"/>
        <family val="2"/>
        <scheme val="major"/>
      </rPr>
      <t>Given the adjustments that had to be made in your home and to your infection control plan in response to regulatory requirements/guidance, provide a narrative describing how bathing was accommodated. Include details on staff training and resident education.</t>
    </r>
  </si>
  <si>
    <r>
      <rPr>
        <b/>
        <sz val="12"/>
        <rFont val="Arial"/>
        <family val="2"/>
        <scheme val="major"/>
      </rPr>
      <t xml:space="preserve">02.7- </t>
    </r>
    <r>
      <rPr>
        <sz val="12"/>
        <rFont val="Arial"/>
        <family val="2"/>
        <scheme val="major"/>
      </rPr>
      <t>Given the adjustments that had to be made in your home and to your infection control plan in response to regulatory requirements/guidance, provide a narrative describing how oral care was accommodated. Include details on staff training and resident education.</t>
    </r>
  </si>
  <si>
    <r>
      <rPr>
        <b/>
        <sz val="12"/>
        <rFont val="Arial"/>
        <family val="2"/>
        <scheme val="major"/>
      </rPr>
      <t xml:space="preserve">03.1- </t>
    </r>
    <r>
      <rPr>
        <sz val="12"/>
        <rFont val="Arial"/>
        <family val="2"/>
        <scheme val="major"/>
      </rPr>
      <t>Given the adjustments that had to be made due to COVID-19, provide a narrative on how your facility is approaching the end of life program including how you maintained support between residents, families, hospices, and systems to accommodate religious/ spiritual preferences around end of life wishes (virtually, telephonically, etc.).</t>
    </r>
  </si>
  <si>
    <r>
      <rPr>
        <b/>
        <sz val="12"/>
        <rFont val="Arial"/>
        <family val="2"/>
        <scheme val="major"/>
      </rPr>
      <t xml:space="preserve">03.2- </t>
    </r>
    <r>
      <rPr>
        <sz val="12"/>
        <rFont val="Arial"/>
        <family val="2"/>
        <scheme val="major"/>
      </rPr>
      <t>Provide a narrative on how you are supporting your staff regarding end of life programming as a result of the impacts of COVID-19.</t>
    </r>
  </si>
  <si>
    <r>
      <rPr>
        <b/>
        <sz val="12"/>
        <rFont val="Arial"/>
        <family val="2"/>
        <scheme val="major"/>
      </rPr>
      <t xml:space="preserve">03.3- </t>
    </r>
    <r>
      <rPr>
        <sz val="12"/>
        <rFont val="Arial"/>
        <family val="2"/>
        <scheme val="major"/>
      </rPr>
      <t>Provide two (2) signed testimonials from non-management staff describing end of life planning at your home including details on staff education and support given.</t>
    </r>
  </si>
  <si>
    <r>
      <rPr>
        <b/>
        <sz val="12"/>
        <rFont val="Arial"/>
        <family val="2"/>
        <scheme val="major"/>
      </rPr>
      <t xml:space="preserve">04.1- </t>
    </r>
    <r>
      <rPr>
        <sz val="12"/>
        <rFont val="Arial"/>
        <family val="2"/>
        <scheme val="major"/>
      </rPr>
      <t>Given the adjustments that had to be made in your home and to your infection control plan in response to regulatory requirements/guidance, provide a narrative on how you have adjusted opportunities for connection and meaning amongst residents.</t>
    </r>
  </si>
  <si>
    <r>
      <rPr>
        <b/>
        <sz val="12"/>
        <rFont val="Arial"/>
        <family val="2"/>
        <scheme val="major"/>
      </rPr>
      <t xml:space="preserve">04.2- </t>
    </r>
    <r>
      <rPr>
        <sz val="12"/>
        <rFont val="Arial"/>
        <family val="2"/>
        <scheme val="major"/>
      </rPr>
      <t xml:space="preserve">Provide four (4) examples that demonstrate how you maintained connection and meaning within your home during the COVID-19 pandemic. </t>
    </r>
  </si>
  <si>
    <r>
      <rPr>
        <b/>
        <sz val="12"/>
        <rFont val="Arial"/>
        <family val="2"/>
        <scheme val="major"/>
      </rPr>
      <t xml:space="preserve">04.3- </t>
    </r>
    <r>
      <rPr>
        <sz val="12"/>
        <rFont val="Arial"/>
        <family val="2"/>
        <scheme val="major"/>
      </rPr>
      <t xml:space="preserve">Provide two (2) testimonials from non-management staff members on how your facility provided connection and meaning to your residents during the COVID-19 pandemic. </t>
    </r>
  </si>
  <si>
    <r>
      <rPr>
        <b/>
        <sz val="12"/>
        <rFont val="Arial"/>
        <family val="2"/>
        <scheme val="major"/>
      </rPr>
      <t xml:space="preserve">05.1- </t>
    </r>
    <r>
      <rPr>
        <sz val="12"/>
        <rFont val="Arial"/>
        <family val="2"/>
        <scheme val="major"/>
      </rPr>
      <t>Given the adjustments that had to be made in your home and to your infection control plan in response to regulatory requirements/guidance, provide a narrative detailing your efforts to prepare and support your staff around person-directed care. Provide two specific examples of how this was accomplished (this can be informal training, education, communication, etc.).</t>
    </r>
  </si>
  <si>
    <r>
      <rPr>
        <b/>
        <sz val="12"/>
        <rFont val="Arial"/>
        <family val="2"/>
        <scheme val="major"/>
      </rPr>
      <t xml:space="preserve">05.2- </t>
    </r>
    <r>
      <rPr>
        <sz val="12"/>
        <rFont val="Arial"/>
        <family val="2"/>
        <scheme val="major"/>
      </rPr>
      <t>Separate from the required detailed narrative, provide your Mission and Vision statement regarding person-directed care.</t>
    </r>
  </si>
  <si>
    <r>
      <rPr>
        <b/>
        <sz val="12"/>
        <rFont val="arialew Roman"/>
      </rPr>
      <t xml:space="preserve">06.2- </t>
    </r>
    <r>
      <rPr>
        <sz val="12"/>
        <rFont val="arialew Roman"/>
      </rPr>
      <t>Provide a narrative on what your home has done with the aggregated data in your facility assessment around known trauma in your population. Include within this narrative a specific example from the population identified in your facility assessment of how you use known trauma in altering a care plan for one of your residents.</t>
    </r>
  </si>
  <si>
    <r>
      <rPr>
        <b/>
        <sz val="12"/>
        <rFont val="Arial"/>
        <family val="2"/>
        <scheme val="major"/>
      </rPr>
      <t xml:space="preserve">07.1- </t>
    </r>
    <r>
      <rPr>
        <sz val="12"/>
        <rFont val="Arial"/>
        <family val="2"/>
        <scheme val="major"/>
      </rPr>
      <t xml:space="preserve">Given the adjustments that had to be made in your home and to your infection control plan in response to regulatory requirements/guidance, provide a narrative describing your approach to care planning and daily schedules. Please include any efforts in accommodating residents’ preferences with their daily schedules. </t>
    </r>
  </si>
  <si>
    <r>
      <t xml:space="preserve">08.1.1- </t>
    </r>
    <r>
      <rPr>
        <sz val="12"/>
        <rFont val="Arial"/>
        <family val="2"/>
        <scheme val="major"/>
      </rPr>
      <t>Documentation must include a narrative of the process used for the de-institutionalization of the physical environment. This may include examples that allows residents and staff to choose décor that reflects the community as a whole.</t>
    </r>
  </si>
  <si>
    <r>
      <rPr>
        <b/>
        <sz val="12"/>
        <rFont val="Arial"/>
        <family val="2"/>
        <scheme val="major"/>
      </rPr>
      <t xml:space="preserve">08.1.2- </t>
    </r>
    <r>
      <rPr>
        <sz val="12"/>
        <rFont val="Arial"/>
        <family val="2"/>
        <scheme val="major"/>
      </rPr>
      <t>Provide photographic support within the last 2 years from items discussed in your narrative and the items described below. We understand that your common areas’ appearance may have been altered due to COVID-19 regulations. Photographs must be captioned.
• Common areas provide an opportunity for residents to remain independent and social. Examples include personal laundry, cooking/pantry areas, common social areas.
• Common areas are easily accessible, free of clutter and lack visible medical equipment. At a minimum nurse’s stations and both indoor and outdoor common areas must be included.
• Evidence of a home like environment as directed by the residents and staff, such as the removal or transformation of the nurses’ station to create community space, the capturing of space for promoting social interaction, the addition of resident chosen décor that reflects the people who live and work there.</t>
    </r>
  </si>
  <si>
    <r>
      <rPr>
        <b/>
        <sz val="12"/>
        <rFont val="Arial"/>
        <family val="2"/>
        <scheme val="major"/>
      </rPr>
      <t xml:space="preserve">08.2.1- </t>
    </r>
    <r>
      <rPr>
        <sz val="12"/>
        <rFont val="Arial"/>
        <family val="2"/>
        <scheme val="major"/>
      </rPr>
      <t>Please provide: 
• Evidence of an evaluation and action plan to coordinate patient care, operations and maintenance activities to reduce patient disruptions that involves residents, visitors and staff of the extraneous noise throughout the building and identify the various opportunities to reduce the noise.
• A plan/policy speaking to the reduction or elimination of extraneous noise such as bed, door and wheelchair alarms.</t>
    </r>
  </si>
  <si>
    <r>
      <rPr>
        <b/>
        <sz val="12"/>
        <rFont val="Arial"/>
        <family val="2"/>
        <scheme val="major"/>
      </rPr>
      <t>08.2.2</t>
    </r>
    <r>
      <rPr>
        <sz val="12"/>
        <rFont val="Arial"/>
        <family val="2"/>
        <scheme val="major"/>
      </rPr>
      <t>- Include a description of strategies used to reduce the extraneous noise. If no improvement is noted, explain the difficulties experienced.</t>
    </r>
  </si>
  <si>
    <r>
      <rPr>
        <b/>
        <sz val="12"/>
        <rFont val="Arial"/>
        <family val="2"/>
        <scheme val="major"/>
      </rPr>
      <t xml:space="preserve">08.2.3- </t>
    </r>
    <r>
      <rPr>
        <sz val="12"/>
        <rFont val="Arial"/>
        <family val="2"/>
        <scheme val="major"/>
      </rPr>
      <t>Current policy for absence of overhead paging except in emergency situations.</t>
    </r>
  </si>
  <si>
    <r>
      <rPr>
        <b/>
        <sz val="12"/>
        <rFont val="Arial"/>
        <family val="2"/>
        <scheme val="major"/>
      </rPr>
      <t xml:space="preserve">09.1- </t>
    </r>
    <r>
      <rPr>
        <sz val="12"/>
        <rFont val="Arial"/>
        <family val="2"/>
        <scheme val="major"/>
      </rPr>
      <t>Provide a narrative describing your QAPI for infection control that includes:
• The problem statement, 
• Intended goals, 
• Tools/processes utilized, 
• Final outcomes, 
• Why the project is important, and 
• How this improves the quality of life and quality of care for residents or staff. Include documented data trends through the duration of the project.</t>
    </r>
  </si>
  <si>
    <t>Description</t>
  </si>
  <si>
    <r>
      <rPr>
        <b/>
        <sz val="12"/>
        <rFont val="Arial"/>
        <family val="2"/>
        <scheme val="major"/>
      </rPr>
      <t xml:space="preserve">10.1- </t>
    </r>
    <r>
      <rPr>
        <sz val="12"/>
        <rFont val="Arial"/>
        <family val="2"/>
        <scheme val="major"/>
      </rPr>
      <t>Given the adjustments that had to be made in your home and to your infection control plan in response to regulatory requirements/guidance, potential staffing shortages, and limited contact, provide a narrative describing your process for maintaining consistent assignments.</t>
    </r>
  </si>
  <si>
    <r>
      <rPr>
        <b/>
        <sz val="12"/>
        <rFont val="Arial"/>
        <family val="2"/>
        <scheme val="major"/>
      </rPr>
      <t xml:space="preserve">11.1- </t>
    </r>
    <r>
      <rPr>
        <sz val="12"/>
        <rFont val="Arial"/>
        <family val="2"/>
        <scheme val="major"/>
      </rPr>
      <t xml:space="preserve">We understand that the pandemic may have affected your normal volunteer program. Given the adjustments that had to be made in your home and to your infection control plan in response to regulatory requirements/guidance, provide a narrative on how you have maintained volunteer opportunities at your facility.	</t>
    </r>
  </si>
  <si>
    <r>
      <rPr>
        <b/>
        <sz val="12"/>
        <rFont val="Arial"/>
        <family val="2"/>
        <scheme val="major"/>
      </rPr>
      <t xml:space="preserve">11.2- </t>
    </r>
    <r>
      <rPr>
        <sz val="12"/>
        <rFont val="Arial"/>
        <family val="2"/>
        <scheme val="major"/>
      </rPr>
      <t>Documentation of four (4) distinct events where residents have given to others or to their home, i.e. home service project, fundraisers for a home member, resident involvement in charity events, resident to resident volunteer projects, etc.</t>
    </r>
  </si>
  <si>
    <r>
      <rPr>
        <b/>
        <sz val="12"/>
        <rFont val="Arial"/>
        <family val="2"/>
        <scheme val="major"/>
      </rPr>
      <t xml:space="preserve">11.4- </t>
    </r>
    <r>
      <rPr>
        <sz val="12"/>
        <rFont val="Arial"/>
        <family val="2"/>
        <scheme val="major"/>
      </rPr>
      <t>Four (4) signed testimonials from residents participating in a volunteer project. These testimonials should reflect four (4) different projects.</t>
    </r>
  </si>
  <si>
    <r>
      <rPr>
        <b/>
        <sz val="12"/>
        <rFont val="Arial"/>
        <family val="2"/>
        <scheme val="major"/>
      </rPr>
      <t xml:space="preserve">12.1- </t>
    </r>
    <r>
      <rPr>
        <sz val="12"/>
        <rFont val="Arial"/>
        <family val="2"/>
        <scheme val="major"/>
      </rPr>
      <t>Given the adjustments that had to be made in your home and to your infection control plan in response to regulatory requirements/guidance, provide a narrative on how are you continuing to ensure staff are engaged and maintaining as manageable of a work-life balance. Provide a specific example of how you supported staff with their stress and trauma related to COVID-19.</t>
    </r>
  </si>
  <si>
    <r>
      <rPr>
        <b/>
        <sz val="12"/>
        <rFont val="Arial"/>
        <family val="2"/>
        <scheme val="major"/>
      </rPr>
      <t xml:space="preserve">12.2- </t>
    </r>
    <r>
      <rPr>
        <sz val="12"/>
        <rFont val="Arial"/>
        <family val="2"/>
        <scheme val="major"/>
      </rPr>
      <t>Provide a written program or policy and procedures that may include staff advancement, tuition reimbursement, staff wellness, and posting of open positions.</t>
    </r>
  </si>
  <si>
    <r>
      <rPr>
        <b/>
        <sz val="12"/>
        <rFont val="Arial"/>
        <family val="2"/>
        <scheme val="major"/>
      </rPr>
      <t xml:space="preserve">13.1- </t>
    </r>
    <r>
      <rPr>
        <sz val="12"/>
        <rFont val="Arial"/>
        <family val="2"/>
        <scheme val="major"/>
      </rPr>
      <t>Submit the name and contact information of the individual at the local agency responsible to be the liaison between the nursing care center and agency for community placement referrals.</t>
    </r>
  </si>
  <si>
    <r>
      <rPr>
        <b/>
        <sz val="12"/>
        <rFont val="Arial"/>
        <family val="2"/>
        <scheme val="major"/>
      </rPr>
      <t>13.2</t>
    </r>
    <r>
      <rPr>
        <sz val="12"/>
        <rFont val="Arial"/>
        <family val="2"/>
        <scheme val="major"/>
      </rPr>
      <t>- Submit your CASPER REPORT MDS 3.0 Facility Characteristics Report for third and fourth quarter 2020.</t>
    </r>
  </si>
  <si>
    <r>
      <rPr>
        <b/>
        <sz val="12"/>
        <rFont val="Arial"/>
        <family val="2"/>
        <scheme val="major"/>
      </rPr>
      <t xml:space="preserve">13.3- </t>
    </r>
    <r>
      <rPr>
        <sz val="12"/>
        <rFont val="Arial"/>
        <family val="2"/>
        <scheme val="major"/>
      </rPr>
      <t>Discharge Plan Not Already Occurring – select four (4) residents and submit their discharge plan section of the care plan, demonstrating ongoing resident/resident representative involvement in this discharge care plan.</t>
    </r>
  </si>
  <si>
    <r>
      <rPr>
        <b/>
        <sz val="12"/>
        <rFont val="Arial"/>
        <family val="2"/>
        <scheme val="major"/>
      </rPr>
      <t>13.4-</t>
    </r>
    <r>
      <rPr>
        <sz val="12"/>
        <rFont val="Arial"/>
        <family val="2"/>
        <scheme val="major"/>
      </rPr>
      <t xml:space="preserve"> Discharge Plan Already Occurring – select four (4) residents and submit their discharge care plan/discharge summary, demonstrating resident/resident representative involvement in this discharge care plan. Should your community NOT have four (4) active occurring discharge plans in 2020, you can submit additional Discharge Plan Not Already Occurring documentation to make a total of eight (8) submissions for this section.</t>
    </r>
  </si>
  <si>
    <t>Measure 14:
Vaccination Data</t>
  </si>
  <si>
    <r>
      <rPr>
        <b/>
        <sz val="12"/>
        <rFont val="Arial"/>
        <family val="2"/>
        <scheme val="major"/>
      </rPr>
      <t>14.1-</t>
    </r>
    <r>
      <rPr>
        <sz val="12"/>
        <rFont val="Arial"/>
        <family val="2"/>
        <scheme val="major"/>
      </rPr>
      <t xml:space="preserve"> Provide a detailed narrative describing your home’s educational efforts on vaccinations. </t>
    </r>
  </si>
  <si>
    <r>
      <rPr>
        <b/>
        <sz val="12"/>
        <rFont val="Arial"/>
        <family val="2"/>
        <scheme val="major"/>
      </rPr>
      <t xml:space="preserve">15.3- </t>
    </r>
    <r>
      <rPr>
        <sz val="12"/>
        <rFont val="Arial"/>
        <family val="2"/>
        <scheme val="major"/>
      </rPr>
      <t>Select four (4) cases and show the documentation your community provided to the receiving hospital/facility as well as the reason documented in the medical record as to why the individual was hospitalized or discharged to the receiving facility. (INTERACT, SBAR, or like program paperwork is expected).</t>
    </r>
  </si>
  <si>
    <t>Percentile</t>
  </si>
  <si>
    <r>
      <rPr>
        <b/>
        <sz val="12"/>
        <rFont val="Arial"/>
        <family val="2"/>
        <scheme val="major"/>
      </rPr>
      <t xml:space="preserve">17.1.1- </t>
    </r>
    <r>
      <rPr>
        <sz val="12"/>
        <rFont val="Arial"/>
        <family val="2"/>
        <scheme val="major"/>
      </rPr>
      <t>Provide a narrative with a minimum of two examples of how your facility maintains a safe physical environment to prevent falls (rails, cleaning schedule for clutter, policy for items on the floor).</t>
    </r>
  </si>
  <si>
    <r>
      <rPr>
        <b/>
        <sz val="12"/>
        <rFont val="Arial"/>
        <family val="2"/>
        <scheme val="major"/>
      </rPr>
      <t xml:space="preserve">17.1.2- </t>
    </r>
    <r>
      <rPr>
        <sz val="12"/>
        <rFont val="Arial"/>
        <family val="2"/>
        <scheme val="major"/>
      </rPr>
      <t xml:space="preserve">Provide a narrative with a minimum of two examples of your facility’s non-pharmacological approaches to pain management. </t>
    </r>
  </si>
  <si>
    <r>
      <rPr>
        <b/>
        <sz val="12"/>
        <rFont val="Arial"/>
        <family val="2"/>
        <scheme val="major"/>
      </rPr>
      <t>17.1.3-</t>
    </r>
    <r>
      <rPr>
        <sz val="12"/>
        <rFont val="Arial"/>
        <family val="2"/>
        <scheme val="major"/>
      </rPr>
      <t xml:space="preserve"> Provide a narrative with a minimum of two examples on how you approach the prevention of abuse and neglect in your home. Your examples may include any of the following types of interactions: patient-to-caregiver, patient-to-patient, and caregiver-to-patient. It should address how you promote safe culture and communicate reporting processes as well as address risk factors for staff and residents. Below are some of the most common risk factors to consider:
Staff:
• Workload, stress, exhaustion, compassion fatigue
• Inadequate training on how to diffuse challenging situations and inadequate training on how to report abuse
• Inadequate staff screening 
Residents:  
• Lack of visitors
• Cognitive impairment
• Mix of ages and/or medical complexity within your home</t>
    </r>
  </si>
  <si>
    <r>
      <rPr>
        <b/>
        <sz val="12"/>
        <rFont val="Arial"/>
        <family val="2"/>
        <scheme val="major"/>
      </rPr>
      <t xml:space="preserve">18.1.1- </t>
    </r>
    <r>
      <rPr>
        <sz val="12"/>
        <rFont val="Arial"/>
        <family val="2"/>
        <scheme val="major"/>
      </rPr>
      <t>Complete and submit only Sections 1 through 3 without noted attachments of the CDC Infection Prevention and Control Assessment Tool (https://www.cdc.gov/infectioncontrol/pdf/icar/ltcf.pdf).</t>
    </r>
  </si>
  <si>
    <r>
      <rPr>
        <b/>
        <sz val="12"/>
        <rFont val="Arial"/>
        <family val="2"/>
        <scheme val="major"/>
      </rPr>
      <t xml:space="preserve">18.1.2- </t>
    </r>
    <r>
      <rPr>
        <sz val="12"/>
        <rFont val="Arial"/>
        <family val="2"/>
        <scheme val="major"/>
      </rPr>
      <t>Provide a narrative of how you maintained infection control in your facility including how you trained staff, implemented the infection control plan, etc.</t>
    </r>
  </si>
  <si>
    <r>
      <rPr>
        <b/>
        <sz val="12"/>
        <rFont val="Arial"/>
        <family val="2"/>
        <scheme val="major"/>
      </rPr>
      <t xml:space="preserve">18.1.3- </t>
    </r>
    <r>
      <rPr>
        <sz val="12"/>
        <rFont val="Arial"/>
        <family val="2"/>
        <scheme val="major"/>
      </rPr>
      <t xml:space="preserve">Submit the name and qualifications of your infection preventionist. </t>
    </r>
  </si>
  <si>
    <r>
      <rPr>
        <b/>
        <sz val="12"/>
        <rFont val="Arial"/>
        <family val="2"/>
        <scheme val="major"/>
      </rPr>
      <t>23.1</t>
    </r>
    <r>
      <rPr>
        <sz val="12"/>
        <rFont val="Arial"/>
        <family val="2"/>
        <scheme val="major"/>
      </rPr>
      <t xml:space="preserve">- Submit the name and contact information of the individual at the Regional Accountable Entity (RAE) responsible to be the liaison between the nursing home and RAE for behavioral health services.   </t>
    </r>
  </si>
  <si>
    <r>
      <rPr>
        <b/>
        <sz val="12"/>
        <rFont val="Arial"/>
        <family val="2"/>
        <scheme val="major"/>
      </rPr>
      <t>22.1</t>
    </r>
    <r>
      <rPr>
        <sz val="12"/>
        <rFont val="Arial"/>
        <family val="2"/>
        <scheme val="major"/>
      </rPr>
      <t xml:space="preserve">- Use the Staff Turnover Calculation tool to calculate your nursing staff turnover rate for calendar years 2019 and 2020. A termination is defined as any person who is no longer employed by the home for any reason.	</t>
    </r>
  </si>
  <si>
    <r>
      <rPr>
        <b/>
        <sz val="12"/>
        <rFont val="Arial"/>
        <family val="2"/>
        <scheme val="major"/>
      </rPr>
      <t xml:space="preserve">21.1- </t>
    </r>
    <r>
      <rPr>
        <sz val="12"/>
        <rFont val="Arial"/>
        <family val="2"/>
        <scheme val="major"/>
      </rPr>
      <t>Submit documentation that includes the name and hire date including date started in DON position. Enter information below. Enter dates as MM/DD/YYYY</t>
    </r>
  </si>
  <si>
    <r>
      <rPr>
        <b/>
        <sz val="12"/>
        <rFont val="Arial"/>
        <family val="2"/>
        <scheme val="major"/>
      </rPr>
      <t xml:space="preserve">21.2- </t>
    </r>
    <r>
      <rPr>
        <sz val="12"/>
        <rFont val="Arial"/>
        <family val="2"/>
        <scheme val="major"/>
      </rPr>
      <t>Submit documentation that includes name and hire date including date started in NHA position. Enter information below. Enter dates as MM/DD/YYYY</t>
    </r>
  </si>
  <si>
    <t>Quality of Life Score</t>
  </si>
  <si>
    <t>Domain Total Score</t>
  </si>
  <si>
    <t>Quality of Care Score</t>
  </si>
  <si>
    <t>Total Application Score</t>
  </si>
  <si>
    <r>
      <rPr>
        <b/>
        <sz val="12"/>
        <rFont val="arialew Roman"/>
      </rPr>
      <t>06.3</t>
    </r>
    <r>
      <rPr>
        <sz val="12"/>
        <rFont val="arialew Roman"/>
      </rPr>
      <t xml:space="preserve">- Complete the Trauma and Stress Types Tool. </t>
    </r>
  </si>
  <si>
    <r>
      <rPr>
        <b/>
        <sz val="12"/>
        <rFont val="Arial"/>
        <family val="2"/>
        <scheme val="major"/>
      </rPr>
      <t xml:space="preserve">20.1- </t>
    </r>
    <r>
      <rPr>
        <sz val="12"/>
        <rFont val="Arial"/>
        <family val="2"/>
        <scheme val="major"/>
      </rPr>
      <t>Complete and attach the Staff Retention Rate/Improvement Calculator.</t>
    </r>
  </si>
  <si>
    <t>Q3 2020 &amp; Q4 2020</t>
  </si>
  <si>
    <t>2020 Q3</t>
  </si>
  <si>
    <t>2020 Q4</t>
  </si>
  <si>
    <t>Alarm Details</t>
  </si>
  <si>
    <t>Mark the following that occurred in your home related to COVID-19:</t>
  </si>
  <si>
    <t>Resident positive case(s)</t>
  </si>
  <si>
    <t>Resident death(s)</t>
  </si>
  <si>
    <t>Staff positive case(s)</t>
  </si>
  <si>
    <t>Staff death(s)</t>
  </si>
  <si>
    <t>Mark the following operational stressors that applied to your home related to COVID-19:</t>
  </si>
  <si>
    <t>Nursing home industry regulatory and government guidance (e.g. CMS guidance; CDC guidance; CDPHE guidance; HCPF guidance; Local public health agency guidance)</t>
  </si>
  <si>
    <t>Other government agencies (e.g. OSHA, etc.)</t>
  </si>
  <si>
    <t>Other medical providers (e.g. primary care, hospital, dentist, etc.)</t>
  </si>
  <si>
    <t>Vendor</t>
  </si>
  <si>
    <t>Family/responsible parties</t>
  </si>
  <si>
    <t>Shortage of personal protective equipment (PPE)</t>
  </si>
  <si>
    <t>Staffing shortage(s)</t>
  </si>
  <si>
    <t>Mark the following resident stressors that applied to your home related to COVID-19:</t>
  </si>
  <si>
    <t>Isolation/physical distancing</t>
  </si>
  <si>
    <t>Discontinuation of social events</t>
  </si>
  <si>
    <t>Family and loved ones</t>
  </si>
  <si>
    <t>Loss of ancillary services</t>
  </si>
  <si>
    <t>Mark the following staff stressors that applied to your home related to COVID-19:</t>
  </si>
  <si>
    <t>Personal safety (e.g. PPE; exposure from others such as co-workers, residents, public; etc.)</t>
  </si>
  <si>
    <t xml:space="preserve">Childcare/homeschooling </t>
  </si>
  <si>
    <t>Health of residents</t>
  </si>
  <si>
    <t xml:space="preserve">Pandemic responses impact on residents </t>
  </si>
  <si>
    <t xml:space="preserve">Disease impact on residents </t>
  </si>
  <si>
    <t>Pandemic response impact on lifestyle (e.g. inability to go to the dentist due to COVID-19 exposure, etc.)</t>
  </si>
  <si>
    <t>Staffing/scheduling</t>
  </si>
  <si>
    <t>How frequently did your home experience this stressor?</t>
  </si>
  <si>
    <t>0: Never</t>
  </si>
  <si>
    <t>1: Once a week or less</t>
  </si>
  <si>
    <t>2: 2 to 3 times a week</t>
  </si>
  <si>
    <t>3: 4 to 5 times a week</t>
  </si>
  <si>
    <t>4: 6 or more times a week (daily)</t>
  </si>
  <si>
    <t>Rank the severity level of the stress.</t>
  </si>
  <si>
    <t>0: Not stressful/not applicable</t>
  </si>
  <si>
    <t>1: A little stressful</t>
  </si>
  <si>
    <t>2: Somewhat stressful</t>
  </si>
  <si>
    <t>3: Very stressful</t>
  </si>
  <si>
    <t xml:space="preserve">4: Extremely stressful </t>
  </si>
  <si>
    <t>(Optional) Provide any additional comments of this stressor and solutions here.</t>
  </si>
  <si>
    <t>Yes</t>
  </si>
  <si>
    <t>No</t>
  </si>
  <si>
    <t>Scoring Details</t>
  </si>
  <si>
    <r>
      <rPr>
        <b/>
        <sz val="12"/>
        <color theme="2"/>
        <rFont val="Arial"/>
        <family val="2"/>
        <scheme val="major"/>
      </rPr>
      <t>Enter Your CASPER Facility Adjusted Scores Here</t>
    </r>
    <r>
      <rPr>
        <sz val="12"/>
        <color theme="2"/>
        <rFont val="Arial"/>
        <family val="2"/>
        <scheme val="major"/>
      </rPr>
      <t xml:space="preserve">
</t>
    </r>
    <r>
      <rPr>
        <i/>
        <sz val="12"/>
        <color theme="2"/>
        <rFont val="Arial"/>
        <family val="2"/>
        <scheme val="major"/>
      </rPr>
      <t>(your average will be automatically calculated and your earned points completed)</t>
    </r>
  </si>
  <si>
    <t>2-quarter average, auto-calculated</t>
  </si>
  <si>
    <t>Operational Stressors</t>
  </si>
  <si>
    <t>Trauma and Stressors from COVID-19</t>
  </si>
  <si>
    <t>If yes, how frequently did your home experience this stressor?</t>
  </si>
  <si>
    <t>If yes, rank the severity level of the stress.</t>
  </si>
  <si>
    <r>
      <rPr>
        <b/>
        <sz val="12"/>
        <rFont val="Arial"/>
        <family val="2"/>
        <scheme val="major"/>
      </rPr>
      <t>Please note:</t>
    </r>
    <r>
      <rPr>
        <sz val="12"/>
        <rFont val="Arial"/>
        <family val="2"/>
        <scheme val="major"/>
      </rPr>
      <t xml:space="preserve"> In the 2021 application, due to COVID-19, there are no percentage thresholds requirements for this measure, but data must be reported to be awarded points. </t>
    </r>
  </si>
  <si>
    <r>
      <rPr>
        <b/>
        <sz val="12"/>
        <rFont val="Arial"/>
        <family val="2"/>
        <scheme val="major"/>
      </rPr>
      <t>Please note</t>
    </r>
    <r>
      <rPr>
        <sz val="12"/>
        <rFont val="Arial"/>
        <family val="2"/>
        <scheme val="major"/>
      </rPr>
      <t xml:space="preserve">: In the 2021 application, due to COVID-19, there are no percentage thresholds requirements for this measure, but data must be reported to be awarded points. </t>
    </r>
  </si>
  <si>
    <r>
      <t xml:space="preserve">Submit your staff retention rate (excluding NHA and DON). Supporting documentation must pertain to January 1 - December 31, 2020. 
</t>
    </r>
    <r>
      <rPr>
        <b/>
        <sz val="12"/>
        <rFont val="Arial"/>
        <family val="2"/>
        <scheme val="major"/>
      </rPr>
      <t>Please note:</t>
    </r>
    <r>
      <rPr>
        <sz val="12"/>
        <rFont val="Arial"/>
        <family val="2"/>
        <scheme val="major"/>
      </rPr>
      <t xml:space="preserve"> In the 2021 application, due to COVID-19, there are no percentage thresholds requirements for this measure, but data must be reported to be awarded points. 
</t>
    </r>
  </si>
  <si>
    <r>
      <t>DON</t>
    </r>
    <r>
      <rPr>
        <b/>
        <sz val="12"/>
        <rFont val="Arial"/>
        <family val="2"/>
        <scheme val="major"/>
      </rPr>
      <t xml:space="preserve"> OR</t>
    </r>
    <r>
      <rPr>
        <sz val="12"/>
        <rFont val="Arial"/>
        <family val="2"/>
        <scheme val="major"/>
      </rPr>
      <t xml:space="preserve"> NHA retention rate of three (3) years or more.  Full points will be given for meeting at least one position meeting the retention rate. </t>
    </r>
  </si>
  <si>
    <r>
      <t xml:space="preserve">Measurement of Nursing Staff Turnover Rate for 2021 application. Supporting documentation must pertain to January 1 - December 31, 2020.
</t>
    </r>
    <r>
      <rPr>
        <b/>
        <sz val="12"/>
        <rFont val="Arial"/>
        <family val="2"/>
        <scheme val="major"/>
      </rPr>
      <t>Please note</t>
    </r>
    <r>
      <rPr>
        <sz val="12"/>
        <rFont val="Arial"/>
        <family val="2"/>
        <scheme val="major"/>
      </rPr>
      <t xml:space="preserve">: In the 2021 application, due to COVID-19, there are no percentage thresholds requirements for this measure, but data must be reported to be awarded points. 
</t>
    </r>
  </si>
  <si>
    <t>Resident Stressors</t>
  </si>
  <si>
    <t>Staff Stressors</t>
  </si>
  <si>
    <t>Measure</t>
  </si>
  <si>
    <t>Appendix 2</t>
  </si>
  <si>
    <t>Appendix 3</t>
  </si>
  <si>
    <t>Appendix 4</t>
  </si>
  <si>
    <t>If you need instructions for accessing your Casper Report, please click to download the PDF entitled Appendix 2 - Accessing CASPER Reports.</t>
  </si>
  <si>
    <t xml:space="preserve">If you need information on a QAPI plan, please click to download the PDF entitled Appendix 3 - QAPI Information. </t>
  </si>
  <si>
    <t>If you need more information on a QAPI plan, please click to download the PDF entitled Appendix 4 - Five Elements of Quality Assurance and Performance Improvement (QAPI).</t>
  </si>
  <si>
    <t xml:space="preserve">Substandard quality of care means one or more deficiencies that constitute immediate jeopardy to resident health or safety (level J, K, or L); a pattern of or widespread actual harm that is not immediate jeopardy (level H or I); or a widespread potential for more than minimal harm, but less than immediate jeopardy, with no actual harm (level F) related to participation requirements under:
- §483.12 Freedom from Abuse, Neglect, and Exploitation (tags F600-F610)
- §483.24 Quality of Life (tags F675-F680)
- §483.25, quality of care (tags F684-F700)
</t>
  </si>
  <si>
    <t>Trauma and Stressors Experienced</t>
  </si>
  <si>
    <r>
      <t xml:space="preserve">Instructions: </t>
    </r>
    <r>
      <rPr>
        <sz val="11"/>
        <color theme="1"/>
        <rFont val="Arial"/>
        <family val="2"/>
        <scheme val="major"/>
      </rPr>
      <t xml:space="preserve">Complete the </t>
    </r>
    <r>
      <rPr>
        <i/>
        <sz val="11"/>
        <color theme="1"/>
        <rFont val="Arial"/>
        <family val="2"/>
        <scheme val="major"/>
      </rPr>
      <t>Trauma and Stressors Experienced</t>
    </r>
    <r>
      <rPr>
        <b/>
        <i/>
        <sz val="11"/>
        <color theme="1"/>
        <rFont val="Arial"/>
        <family val="2"/>
        <scheme val="major"/>
      </rPr>
      <t xml:space="preserve"> </t>
    </r>
    <r>
      <rPr>
        <sz val="11"/>
        <color theme="1"/>
        <rFont val="Arial"/>
        <family val="2"/>
        <scheme val="major"/>
      </rPr>
      <t xml:space="preserve">table to indicate the types of trauma and stressors that were experienced in your home throughout the year. Proceed row by row and complete the </t>
    </r>
    <r>
      <rPr>
        <i/>
        <sz val="11"/>
        <color theme="1"/>
        <rFont val="Arial"/>
        <family val="2"/>
        <scheme val="major"/>
      </rPr>
      <t>Operational Stressors, Resident Stressors, and Staff Stressors</t>
    </r>
    <r>
      <rPr>
        <sz val="11"/>
        <color theme="1"/>
        <rFont val="Arial"/>
        <family val="2"/>
        <scheme val="major"/>
      </rPr>
      <t xml:space="preserve"> tables to indicate the severity level and how frequently each stressor was experienced. Please note that the frequency ranges from </t>
    </r>
    <r>
      <rPr>
        <b/>
        <sz val="11"/>
        <color theme="1"/>
        <rFont val="Arial"/>
        <family val="2"/>
        <scheme val="major"/>
      </rPr>
      <t>0: Never Experienced</t>
    </r>
    <r>
      <rPr>
        <sz val="11"/>
        <color theme="1"/>
        <rFont val="Arial"/>
        <family val="2"/>
        <scheme val="major"/>
      </rPr>
      <t xml:space="preserve"> to </t>
    </r>
    <r>
      <rPr>
        <b/>
        <sz val="11"/>
        <color theme="1"/>
        <rFont val="Arial"/>
        <family val="2"/>
        <scheme val="major"/>
      </rPr>
      <t>4: Experienced 6 or more times per week (daily)</t>
    </r>
    <r>
      <rPr>
        <sz val="11"/>
        <color theme="1"/>
        <rFont val="Arial"/>
        <family val="2"/>
        <scheme val="major"/>
      </rPr>
      <t>.</t>
    </r>
  </si>
  <si>
    <t>Measure 16.1: Nationally Reported Quality Measures Scores - Narrative and Data Submission</t>
  </si>
  <si>
    <r>
      <rPr>
        <b/>
        <sz val="12"/>
        <rFont val="Arial"/>
        <family val="2"/>
        <scheme val="major"/>
      </rPr>
      <t>16.1.2-</t>
    </r>
    <r>
      <rPr>
        <sz val="12"/>
        <rFont val="Arial"/>
        <family val="2"/>
        <scheme val="major"/>
      </rPr>
      <t xml:space="preserve"> Submit your CASPER Quality Measure report for Quarters 3 and 4 from calendar year 2020.</t>
    </r>
  </si>
  <si>
    <r>
      <rPr>
        <b/>
        <sz val="12"/>
        <rFont val="Arial"/>
        <family val="2"/>
        <scheme val="major"/>
      </rPr>
      <t>16.2, 16.3, 16.4, 16.5, 16.6, 16.7, and 16.8-</t>
    </r>
    <r>
      <rPr>
        <sz val="12"/>
        <rFont val="Arial"/>
        <family val="2"/>
        <scheme val="major"/>
      </rPr>
      <t xml:space="preserve">  Include CASPER Quality Measure report for Quarters 3 and 4 from calendar year 2020 and complete the QM Calculation Tool. Documentation to support this minimum requirement only needs to be submitted once for measures 16.2-16.8. </t>
    </r>
  </si>
  <si>
    <r>
      <rPr>
        <b/>
        <sz val="12"/>
        <rFont val="Arial"/>
        <family val="2"/>
        <scheme val="major"/>
      </rPr>
      <t xml:space="preserve">16.1.1- </t>
    </r>
    <r>
      <rPr>
        <sz val="12"/>
        <rFont val="Arial"/>
        <family val="2"/>
        <scheme val="major"/>
      </rPr>
      <t>Provide a narrative based upon the resident population you serve, explaining the three Quality Measures that you received the lowest self-scoring points on in measures 16.2 – 16.8.</t>
    </r>
  </si>
  <si>
    <t>Measure 16.2-16.8: Nationally Reported Quality Measures Scores</t>
  </si>
  <si>
    <t>Nursing staff includes all full-time, part-time, permanent, short-term, seasonal, salaried and hourly RN, LPN, and CNA staff.  Staff of temporary agencies and outside contractors are not included.</t>
  </si>
  <si>
    <t>*One to three points awarded for each of the selected percentile categories above the state median. Percentiles are calculated based on all homes in Colorado with 30 or more assessments in the denominator for the specified QM in both Q3 2019 and Q4 2019. The QM scores for each home are averaged between Q3 2020 and Q4 2020 and the percentiles are calculated from the resulting distribution.</t>
  </si>
  <si>
    <t>Total # of Nursing Staff Hired in Calendar Year</t>
  </si>
  <si>
    <t>Average Number of Nursing Staff Employees in Calendar Year**</t>
  </si>
  <si>
    <t>Percentage of Nursing Staff Turnover Rate of Employees with &lt;90 Days on the Job</t>
  </si>
  <si>
    <t xml:space="preserve">** Average Number of Nursing Staff Employees in Calendar Year is calculated by averaging the total number of nursing staff at December 31 and the total number of nursing staff at January 1. The number of nursing staff at January 1 is calculated by subtracting the number of hires and adding the number of terminations to staff at December 31 to determine the number of staff that were on the roster at the beginning of the calendar year. </t>
  </si>
  <si>
    <t xml:space="preserve">*A termination is defined as any person who is no longer employed by the home for any reason.  </t>
  </si>
  <si>
    <t>Antibiotics Stewardship/Infection Prevention &amp; Control - Quality Measures</t>
  </si>
  <si>
    <t>Enter your 2020 Q3 and 2020 Q4 CASPER Quality Measure Data for N024.02 and N026.03.</t>
  </si>
  <si>
    <r>
      <rPr>
        <b/>
        <sz val="12"/>
        <color theme="2"/>
        <rFont val="Arial"/>
        <family val="2"/>
      </rPr>
      <t>Enter Your CASPER Facility Adjusted Scores Here</t>
    </r>
    <r>
      <rPr>
        <sz val="12"/>
        <color theme="2"/>
        <rFont val="Arial"/>
        <family val="2"/>
      </rPr>
      <t xml:space="preserve">
</t>
    </r>
    <r>
      <rPr>
        <i/>
        <sz val="12"/>
        <color theme="2"/>
        <rFont val="Arial"/>
        <family val="2"/>
      </rPr>
      <t>(your average will be automatically calculated and your earned points completed)</t>
    </r>
  </si>
  <si>
    <t>UTI (L) 
N024.02</t>
  </si>
  <si>
    <t>Residents w/ Catheter Inserted and Left in Their Bladder (L)
N26.03</t>
  </si>
  <si>
    <r>
      <t xml:space="preserve">Important Scoring Process Reminders:
</t>
    </r>
    <r>
      <rPr>
        <i/>
        <sz val="12"/>
        <rFont val="Arial"/>
        <family val="2"/>
        <scheme val="major"/>
      </rPr>
      <t xml:space="preserve">   • Nationally Reported Quality Measures Scores: Fill out the QM Calculation Tool for all eight (8) Quality Measures. You will receive points based on your five (5) best scores.</t>
    </r>
  </si>
  <si>
    <t>• There will be no partial points for subcategories.  
• You must have 100% of the minimum requirements in place and submit documented evidence of programming.    
• Photos taken during the application year may be included as supporting documentation and are required where indicated. Please clearly label all photos.  
• All documents must accompany the application in order to qualify for inclusion.    
• Applications submitted electronically via the online portal are preferred. Other methods of submissions may be accepted on a case by case basis. Please contact the Department regarding an alternative submission method. 
• There may be a formal on-site evaluation as part of the P4P application review process.  
• It is possible and common to take zero (0) points in some categories on this form.  You are encouraged to submit this application regardless of points attained.
• When submitting PHI or confidential information as support you must follow your organization's guidelines on protection and encryption, to ensure HIPAA compliance.
• Alternatives to bathing may include: more frequent baths, towel baths, use of whirlpools and bed baths.
• For help with the Quality Improvement Process, download the self-assessment tool from (https://www.cms.gov/Medicare/Provider-Enrollment-and-Certification/SurveyCertificationGenInfo/Downloads/Survey-and-Cert-Letter-13-05.pdf). If you need further assistance regarding QAPI and our Quality Measures, contact Courtnay Ryan via email at cryan@telligen.com.
• Although this application asks for data from the facility assessment, there is no requirement to submit the entirety of your facility assessment.</t>
  </si>
  <si>
    <r>
      <rPr>
        <b/>
        <sz val="12"/>
        <rFont val="Arial"/>
        <family val="2"/>
        <scheme val="major"/>
      </rPr>
      <t>15.1</t>
    </r>
    <r>
      <rPr>
        <sz val="12"/>
        <rFont val="Arial"/>
        <family val="2"/>
        <scheme val="major"/>
      </rPr>
      <t>- Provide your observed long stay hospitalization data from July 1, 2018 to June 30, 2020. Use either Trend Tracker (http://www.ahcancal.org/research_data/trendtracker/Pages/default.aspx) or National Nursing Home Quality Improvement Campaign (https://www.nhqualitycampaign.org/).</t>
    </r>
  </si>
  <si>
    <r>
      <rPr>
        <b/>
        <sz val="12"/>
        <rFont val="Arial"/>
        <family val="2"/>
        <scheme val="major"/>
      </rPr>
      <t>15.2</t>
    </r>
    <r>
      <rPr>
        <sz val="12"/>
        <rFont val="Arial"/>
        <family val="2"/>
        <scheme val="major"/>
      </rPr>
      <t>- Complete the Reducing Avoidable Hospitalizations Tool for the hospitalizations for your observed long stay residents during the 2020 calendar year.</t>
    </r>
  </si>
  <si>
    <r>
      <rPr>
        <b/>
        <sz val="12"/>
        <rFont val="arialew Roman"/>
      </rPr>
      <t>06.1</t>
    </r>
    <r>
      <rPr>
        <sz val="12"/>
        <rFont val="arialew Roman"/>
      </rPr>
      <t xml:space="preserve">- Compile a statistical report based on January 1, 2020 to December 31, 2020 utilizing percentages of residents in your community likely to need trauma-informed care based on known trauma broken down as follows:
- % of residents with psychiatric diagnosis
- % of residents with a diagnosis or history of alcoholism and/or drug addiction
- % of residents with a known history of trauma. </t>
    </r>
  </si>
  <si>
    <t>The home must strive to create a home like environment. The environment of the entire home is designed for stimulation, ease of access, and activity. The home must allow for residents to remain as independent as possible; this may include access to common laundry and cooking pantry areas. All common spaces must be comfortable and accommodating without clutter and free of visible medical equipment storage. Excess noise must be eliminated by decreasing the usage of alarms of all types except those necessary to fulfill life safety code and other state or federal mandates. Supporting documentation may pertain to January 1, 2019 - December 31, 2020.</t>
  </si>
  <si>
    <t xml:space="preserve">Provide a narrative for your facility's three (3) highest percentile Quality Measures. Fill out the QM Calculation Tool for all seven (7) Quality Measures. You will receive points based on your five (5) best scores. For assistance in accessing Quality Measure Reports see the instructions in Appendix 2. </t>
  </si>
  <si>
    <t>Points will be rewarded to communities who complete the CDC Infection Prevention and Control Assessment Tool for Long-term Care Facilities, who train staff on Antibiotic Stewardship and who submit information on UTI and antibiotic use. Supporting documentation must pertain to January 1 - December 31, 2020.</t>
  </si>
  <si>
    <t>Residents with One or More Falls with Major Injury(L)
N013.02</t>
  </si>
  <si>
    <t>High Risk Resident with Pressure Ulcers(L)
N015.03</t>
  </si>
  <si>
    <t>Low Risk Loss of B/B Con (L)
N025.02</t>
  </si>
  <si>
    <t>Residents who Received Antipsychotic Medications (L)
N031.03</t>
  </si>
  <si>
    <t>Residents w/ Catheter Inserted and Left in Their Bladder (L)
N026.03</t>
  </si>
  <si>
    <t>Residents with Depression Symptoms (L)
N030.02</t>
  </si>
  <si>
    <t>Residents Whose Ability to Move Independently Worsened (L)
N035.03</t>
  </si>
  <si>
    <r>
      <rPr>
        <b/>
        <sz val="12"/>
        <rFont val="Arial"/>
        <family val="2"/>
        <scheme val="major"/>
      </rPr>
      <t>18.2.1</t>
    </r>
    <r>
      <rPr>
        <sz val="12"/>
        <rFont val="Arial"/>
        <family val="2"/>
        <scheme val="major"/>
      </rPr>
      <t>- Complete the Antibiotics Stewardship/Infection Prevention &amp; Control Quality Measure Calculation Tool and submit your Casper Quality Measure Data on UTI (L) N024.02 and Catheter Inserted/Left in Bladder (L) N026.03 for the third and fourth quarter of 2020.</t>
    </r>
  </si>
  <si>
    <r>
      <rPr>
        <b/>
        <sz val="12"/>
        <rFont val="Arial"/>
        <family val="2"/>
        <scheme val="major"/>
      </rPr>
      <t>19.1</t>
    </r>
    <r>
      <rPr>
        <sz val="12"/>
        <rFont val="Arial"/>
        <family val="2"/>
        <scheme val="major"/>
      </rPr>
      <t>- Complete the Medicaid Occupancy Percentage Tool and provide a census summary for the 2020 calendar year.</t>
    </r>
  </si>
  <si>
    <t xml:space="preserve">Number of Points Awarded: </t>
  </si>
  <si>
    <t>Please enter your Medicaid Occupancy Percentage for CY2020:</t>
  </si>
  <si>
    <t>Medicaid Occupancy Percentage Tool</t>
  </si>
  <si>
    <r>
      <rPr>
        <b/>
        <sz val="12"/>
        <rFont val="Arial"/>
        <family val="2"/>
        <scheme val="major"/>
      </rPr>
      <t>20.2</t>
    </r>
    <r>
      <rPr>
        <sz val="12"/>
        <rFont val="Arial"/>
        <family val="2"/>
        <scheme val="major"/>
      </rPr>
      <t>- Submit your December 31, 2020 payroll roster listing names of all staff AND dates of hire, with staff hired on or before January 1, 2020 highlighted.</t>
    </r>
  </si>
  <si>
    <t>In order to qualify, a home must be the designated percentage points above the statewide average of 72.3%. Supporting documentation must pertain to January 1 - December 31, 2020.</t>
  </si>
  <si>
    <r>
      <t xml:space="preserve">A measure of your observed long stay hospitalization data from July 1, 2018 to June 30, 2020 using either Trend Tracker or National Nursing Home Quality Improvement Campaign. 
</t>
    </r>
    <r>
      <rPr>
        <b/>
        <sz val="12"/>
        <rFont val="Arial"/>
        <family val="2"/>
        <scheme val="major"/>
      </rPr>
      <t>NOTE: Facilities will not be required to submit hospitalization data this year. The minimum requirements have been pre-filled and facilites will be given an automatic 3 points for this measure. Please proceed to the next performance measure.</t>
    </r>
  </si>
  <si>
    <r>
      <rPr>
        <b/>
        <sz val="12"/>
        <rFont val="Arial"/>
        <family val="2"/>
        <scheme val="major"/>
      </rPr>
      <t xml:space="preserve">11.3- </t>
    </r>
    <r>
      <rPr>
        <sz val="12"/>
        <rFont val="Arial"/>
        <family val="2"/>
        <scheme val="major"/>
      </rPr>
      <t>Description of four (4) unique events that had external volunteers. Identify the volunteers for each event and provide any relevant documentation such as a volunteer attendance log, sign-in sheet, email, flyer, etc.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</si>
</sst>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lt;=9999999]###\-####;\(###\)\ ###\-####"/>
    <numFmt numFmtId="165" formatCode="[$-409]mmmm\ d\,\ yyyy;@"/>
    <numFmt numFmtId="166" formatCode="&quot;Score of &quot;0.00%&quot; or less&quot;"/>
  </numFmts>
  <fonts count="74">
    <font>
      <sz val="11"/>
      <color theme="1"/>
      <name val="Arial"/>
      <family val="2"/>
      <scheme val="minor"/>
    </font>
    <font>
      <sz val="11"/>
      <color theme="1"/>
      <name val="Arial"/>
      <family val="2"/>
      <scheme val="minor"/>
    </font>
    <font>
      <b/>
      <sz val="18"/>
      <color theme="3"/>
      <name val="Arial"/>
      <family val="2"/>
      <scheme val="maj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65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
      <sz val="12"/>
      <name val="Times New Roman"/>
      <family val="1"/>
    </font>
    <font>
      <sz val="10"/>
      <name val="Arial"/>
      <family val="2"/>
    </font>
    <font>
      <b/>
      <sz val="12"/>
      <name val="Times New Roman"/>
      <family val="1"/>
    </font>
    <font>
      <b/>
      <i/>
      <sz val="12"/>
      <name val="Times New Roman"/>
      <family val="1"/>
    </font>
    <font>
      <i/>
      <sz val="12"/>
      <name val="Times New Roman"/>
      <family val="1"/>
    </font>
    <font>
      <u/>
      <sz val="11"/>
      <color theme="10"/>
      <name val="Arial"/>
      <family val="2"/>
      <scheme val="minor"/>
    </font>
    <font>
      <b/>
      <sz val="12"/>
      <color rgb="FFC00000"/>
      <name val="Times New Roman"/>
      <family val="1"/>
    </font>
    <font>
      <b/>
      <sz val="12"/>
      <color rgb="FF00B0F0"/>
      <name val="Times New Roman"/>
      <family val="1"/>
    </font>
    <font>
      <sz val="12"/>
      <color rgb="FFFF0000"/>
      <name val="Times New Roman"/>
      <family val="1"/>
    </font>
    <font>
      <sz val="16"/>
      <name val="Times New Roman"/>
      <family val="1"/>
    </font>
    <font>
      <b/>
      <sz val="14"/>
      <color theme="0"/>
      <name val="Arial"/>
      <family val="2"/>
      <scheme val="major"/>
    </font>
    <font>
      <sz val="14"/>
      <color theme="0"/>
      <name val="Arial"/>
      <family val="2"/>
      <scheme val="major"/>
    </font>
    <font>
      <sz val="12"/>
      <name val="Arial"/>
      <family val="2"/>
      <scheme val="major"/>
    </font>
    <font>
      <u/>
      <sz val="12"/>
      <color theme="10"/>
      <name val="Arial"/>
      <family val="2"/>
      <scheme val="major"/>
    </font>
    <font>
      <b/>
      <sz val="12"/>
      <name val="Arial"/>
      <family val="2"/>
      <scheme val="major"/>
    </font>
    <font>
      <b/>
      <i/>
      <sz val="12"/>
      <name val="Arial"/>
      <family val="2"/>
      <scheme val="major"/>
    </font>
    <font>
      <i/>
      <sz val="12"/>
      <name val="Arial"/>
      <family val="2"/>
      <scheme val="major"/>
    </font>
    <font>
      <b/>
      <sz val="14"/>
      <name val="Arial"/>
      <family val="2"/>
      <scheme val="major"/>
    </font>
    <font>
      <b/>
      <sz val="16"/>
      <color theme="0"/>
      <name val="Arial"/>
      <family val="2"/>
      <scheme val="major"/>
    </font>
    <font>
      <sz val="16"/>
      <color theme="0"/>
      <name val="Arial"/>
      <family val="2"/>
      <scheme val="major"/>
    </font>
    <font>
      <b/>
      <sz val="12"/>
      <color rgb="FFC00000"/>
      <name val="Arial"/>
      <family val="2"/>
      <scheme val="major"/>
    </font>
    <font>
      <sz val="12"/>
      <color rgb="FFC00000"/>
      <name val="Arial"/>
      <family val="2"/>
      <scheme val="major"/>
    </font>
    <font>
      <b/>
      <sz val="12"/>
      <color rgb="FF00B0F0"/>
      <name val="Arial"/>
      <family val="2"/>
      <scheme val="major"/>
    </font>
    <font>
      <sz val="12"/>
      <name val="arialew Roman"/>
    </font>
    <font>
      <b/>
      <sz val="12"/>
      <name val="arialew Roman"/>
    </font>
    <font>
      <sz val="14"/>
      <name val="Arial"/>
      <family val="2"/>
      <scheme val="major"/>
    </font>
    <font>
      <sz val="12"/>
      <color theme="1"/>
      <name val="Arial"/>
      <family val="2"/>
      <scheme val="major"/>
    </font>
    <font>
      <b/>
      <sz val="12"/>
      <color theme="1"/>
      <name val="Arial"/>
      <family val="2"/>
      <scheme val="major"/>
    </font>
    <font>
      <b/>
      <sz val="12"/>
      <color theme="0"/>
      <name val="Arial"/>
      <family val="2"/>
      <scheme val="major"/>
    </font>
    <font>
      <b/>
      <sz val="16"/>
      <color theme="1"/>
      <name val="Arial"/>
      <family val="2"/>
      <scheme val="major"/>
    </font>
    <font>
      <sz val="10"/>
      <name val="Arial"/>
      <family val="2"/>
      <scheme val="major"/>
    </font>
    <font>
      <b/>
      <sz val="16"/>
      <name val="Arial"/>
      <family val="2"/>
      <scheme val="major"/>
    </font>
    <font>
      <b/>
      <sz val="14"/>
      <color theme="1"/>
      <name val="Arial"/>
      <family val="2"/>
      <scheme val="major"/>
    </font>
    <font>
      <b/>
      <u/>
      <sz val="12"/>
      <name val="Arial"/>
      <family val="2"/>
      <scheme val="major"/>
    </font>
    <font>
      <b/>
      <sz val="12"/>
      <color theme="1"/>
      <name val="Arial"/>
      <family val="2"/>
    </font>
    <font>
      <sz val="12"/>
      <color theme="1"/>
      <name val="Arial"/>
      <family val="2"/>
    </font>
    <font>
      <sz val="11"/>
      <name val="Arial"/>
      <family val="2"/>
      <scheme val="major"/>
    </font>
    <font>
      <sz val="12"/>
      <color theme="2"/>
      <name val="Arial"/>
      <family val="2"/>
      <scheme val="major"/>
    </font>
    <font>
      <b/>
      <sz val="12"/>
      <color theme="2"/>
      <name val="Arial"/>
      <family val="2"/>
      <scheme val="major"/>
    </font>
    <font>
      <i/>
      <sz val="12"/>
      <color theme="2"/>
      <name val="Arial"/>
      <family val="2"/>
      <scheme val="major"/>
    </font>
    <font>
      <b/>
      <u/>
      <sz val="12"/>
      <color theme="2"/>
      <name val="Arial"/>
      <family val="2"/>
      <scheme val="major"/>
    </font>
    <font>
      <b/>
      <sz val="18"/>
      <color theme="1"/>
      <name val="Arial"/>
      <family val="2"/>
      <scheme val="major"/>
    </font>
    <font>
      <b/>
      <u/>
      <sz val="14"/>
      <color theme="0"/>
      <name val="Arial"/>
      <family val="2"/>
      <scheme val="major"/>
    </font>
    <font>
      <b/>
      <u/>
      <sz val="14"/>
      <name val="Arial"/>
      <family val="2"/>
      <scheme val="major"/>
    </font>
    <font>
      <u/>
      <sz val="14"/>
      <name val="Arial"/>
      <family val="2"/>
      <scheme val="major"/>
    </font>
    <font>
      <b/>
      <sz val="11"/>
      <color theme="1"/>
      <name val="Arial"/>
      <family val="2"/>
      <scheme val="major"/>
    </font>
    <font>
      <b/>
      <i/>
      <sz val="11"/>
      <color theme="1"/>
      <name val="Arial"/>
      <family val="2"/>
      <scheme val="major"/>
    </font>
    <font>
      <i/>
      <sz val="11"/>
      <color theme="1"/>
      <name val="Arial"/>
      <family val="2"/>
      <scheme val="major"/>
    </font>
    <font>
      <sz val="11"/>
      <color theme="1"/>
      <name val="Arial"/>
      <family val="2"/>
      <scheme val="major"/>
    </font>
    <font>
      <b/>
      <sz val="16"/>
      <color theme="1"/>
      <name val="Arial"/>
      <family val="2"/>
    </font>
    <font>
      <b/>
      <sz val="14"/>
      <color theme="1"/>
      <name val="Arial"/>
      <family val="2"/>
    </font>
    <font>
      <b/>
      <sz val="12"/>
      <color theme="2"/>
      <name val="Arial"/>
      <family val="2"/>
    </font>
    <font>
      <sz val="12"/>
      <color theme="2"/>
      <name val="Arial"/>
      <family val="2"/>
    </font>
    <font>
      <i/>
      <sz val="12"/>
      <color theme="2"/>
      <name val="Arial"/>
      <family val="2"/>
    </font>
    <font>
      <sz val="12"/>
      <name val="Arial"/>
      <family val="2"/>
    </font>
    <font>
      <b/>
      <u/>
      <sz val="11"/>
      <color theme="1"/>
      <name val="Arial"/>
      <family val="2"/>
      <scheme val="minor"/>
    </font>
  </fonts>
  <fills count="4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59999389629810485"/>
        <bgColor indexed="64"/>
      </patternFill>
    </fill>
    <fill>
      <patternFill patternType="solid">
        <fgColor rgb="FFFFFF00"/>
        <bgColor indexed="64"/>
      </patternFill>
    </fill>
    <fill>
      <patternFill patternType="solid">
        <fgColor theme="4"/>
        <bgColor indexed="64"/>
      </patternFill>
    </fill>
    <fill>
      <patternFill patternType="solid">
        <fgColor theme="3" tint="0.89999084444715716"/>
        <bgColor indexed="64"/>
      </patternFill>
    </fill>
    <fill>
      <patternFill patternType="solid">
        <fgColor theme="6"/>
        <bgColor indexed="64"/>
      </patternFill>
    </fill>
    <fill>
      <patternFill patternType="solid">
        <fgColor theme="5"/>
        <bgColor indexed="64"/>
      </patternFill>
    </fill>
    <fill>
      <patternFill patternType="solid">
        <fgColor theme="7"/>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rgb="FF002060"/>
        <bgColor indexed="64"/>
      </patternFill>
    </fill>
  </fills>
  <borders count="2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style="medium">
        <color indexed="64"/>
      </left>
      <right/>
      <top/>
      <bottom style="thin">
        <color indexed="64"/>
      </bottom>
      <diagonal/>
    </border>
    <border>
      <left style="medium">
        <color indexed="64"/>
      </left>
      <right/>
      <top style="thin">
        <color indexed="64"/>
      </top>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9" fillId="0" borderId="0"/>
    <xf numFmtId="9" fontId="1" fillId="0" borderId="0" applyFont="0" applyFill="0" applyBorder="0" applyAlignment="0" applyProtection="0"/>
    <xf numFmtId="0" fontId="23" fillId="0" borderId="0" applyNumberFormat="0" applyFill="0" applyBorder="0" applyAlignment="0" applyProtection="0"/>
  </cellStyleXfs>
  <cellXfs count="416">
    <xf numFmtId="0" fontId="0" fillId="0" borderId="0" xfId="0"/>
    <xf numFmtId="0" fontId="18" fillId="0" borderId="0" xfId="42" applyFont="1" applyFill="1" applyBorder="1" applyAlignment="1" applyProtection="1">
      <alignment wrapText="1"/>
    </xf>
    <xf numFmtId="0" fontId="18" fillId="0" borderId="13" xfId="42" applyFont="1" applyFill="1" applyBorder="1" applyAlignment="1" applyProtection="1">
      <alignment wrapText="1"/>
    </xf>
    <xf numFmtId="0" fontId="18" fillId="0" borderId="0" xfId="42" applyFont="1" applyAlignment="1" applyProtection="1">
      <alignment vertical="top" wrapText="1"/>
    </xf>
    <xf numFmtId="0" fontId="18" fillId="0" borderId="13" xfId="42" applyFont="1" applyFill="1" applyBorder="1" applyAlignment="1" applyProtection="1">
      <alignment horizontal="center" wrapText="1"/>
    </xf>
    <xf numFmtId="0" fontId="18" fillId="0" borderId="0" xfId="42" applyFont="1" applyAlignment="1" applyProtection="1">
      <alignment wrapText="1"/>
    </xf>
    <xf numFmtId="16" fontId="18" fillId="0" borderId="0" xfId="42" applyNumberFormat="1" applyFont="1" applyAlignment="1" applyProtection="1">
      <alignment wrapText="1"/>
    </xf>
    <xf numFmtId="0" fontId="20" fillId="0" borderId="0" xfId="42" applyFont="1" applyAlignment="1" applyProtection="1">
      <alignment wrapText="1"/>
    </xf>
    <xf numFmtId="0" fontId="18" fillId="0" borderId="0" xfId="42" applyFont="1" applyBorder="1" applyAlignment="1" applyProtection="1">
      <alignment wrapText="1"/>
    </xf>
    <xf numFmtId="0" fontId="18" fillId="0" borderId="10" xfId="42" applyFont="1" applyBorder="1" applyAlignment="1" applyProtection="1">
      <alignment horizontal="center" vertical="center" wrapText="1"/>
      <protection locked="0"/>
    </xf>
    <xf numFmtId="0" fontId="24" fillId="0" borderId="0" xfId="42" applyFont="1" applyAlignment="1" applyProtection="1">
      <alignment wrapText="1"/>
    </xf>
    <xf numFmtId="0" fontId="18" fillId="0" borderId="0" xfId="42" applyFont="1" applyFill="1" applyAlignment="1" applyProtection="1">
      <alignment wrapText="1"/>
    </xf>
    <xf numFmtId="0" fontId="27" fillId="0" borderId="0" xfId="42" applyFont="1" applyBorder="1" applyAlignment="1" applyProtection="1">
      <alignment horizontal="center" vertical="center" wrapText="1"/>
    </xf>
    <xf numFmtId="9" fontId="18" fillId="0" borderId="0" xfId="42" applyNumberFormat="1" applyFont="1" applyAlignment="1" applyProtection="1">
      <alignment wrapText="1"/>
    </xf>
    <xf numFmtId="0" fontId="26" fillId="0" borderId="0" xfId="42" applyFont="1" applyAlignment="1" applyProtection="1">
      <alignment wrapText="1"/>
    </xf>
    <xf numFmtId="0" fontId="26" fillId="0" borderId="0" xfId="42" applyFont="1" applyBorder="1" applyAlignment="1" applyProtection="1">
      <alignment wrapText="1"/>
    </xf>
    <xf numFmtId="0" fontId="20" fillId="0" borderId="0" xfId="42" applyFont="1" applyFill="1" applyBorder="1" applyAlignment="1" applyProtection="1">
      <alignment horizontal="center" wrapText="1"/>
    </xf>
    <xf numFmtId="0" fontId="22" fillId="0" borderId="0" xfId="42" applyFont="1" applyFill="1" applyBorder="1" applyAlignment="1" applyProtection="1">
      <alignment horizontal="left" wrapText="1"/>
    </xf>
    <xf numFmtId="0" fontId="18" fillId="0" borderId="0" xfId="42" applyFont="1" applyFill="1" applyBorder="1" applyAlignment="1" applyProtection="1">
      <alignment horizontal="center" wrapText="1"/>
    </xf>
    <xf numFmtId="0" fontId="20" fillId="0" borderId="16" xfId="42" applyFont="1" applyFill="1" applyBorder="1" applyAlignment="1" applyProtection="1">
      <alignment horizontal="left" vertical="center" wrapText="1"/>
    </xf>
    <xf numFmtId="0" fontId="20" fillId="0" borderId="17" xfId="42" applyFont="1" applyFill="1" applyBorder="1" applyAlignment="1" applyProtection="1">
      <alignment horizontal="left" vertical="center" wrapText="1"/>
    </xf>
    <xf numFmtId="0" fontId="20" fillId="0" borderId="18" xfId="42" applyFont="1" applyFill="1" applyBorder="1" applyAlignment="1" applyProtection="1">
      <alignment horizontal="left" vertical="center" wrapText="1"/>
    </xf>
    <xf numFmtId="0" fontId="18" fillId="0" borderId="16" xfId="42" applyFont="1" applyBorder="1" applyAlignment="1" applyProtection="1">
      <alignment vertical="center" wrapText="1"/>
    </xf>
    <xf numFmtId="0" fontId="18" fillId="0" borderId="17" xfId="42" applyFont="1" applyBorder="1" applyAlignment="1" applyProtection="1">
      <alignment vertical="center" wrapText="1"/>
    </xf>
    <xf numFmtId="0" fontId="18" fillId="0" borderId="18" xfId="42" applyFont="1" applyBorder="1" applyAlignment="1" applyProtection="1">
      <alignment vertical="center" wrapText="1"/>
    </xf>
    <xf numFmtId="0" fontId="18" fillId="0" borderId="16" xfId="42" applyFont="1" applyBorder="1" applyAlignment="1" applyProtection="1">
      <alignment horizontal="center" vertical="center" wrapText="1"/>
    </xf>
    <xf numFmtId="0" fontId="24" fillId="0" borderId="0" xfId="42" applyFont="1" applyBorder="1" applyAlignment="1" applyProtection="1">
      <alignment horizontal="center" vertical="center" wrapText="1"/>
    </xf>
    <xf numFmtId="0" fontId="33" fillId="37" borderId="10" xfId="42" applyFont="1" applyFill="1" applyBorder="1" applyAlignment="1" applyProtection="1">
      <alignment horizontal="center" vertical="top" wrapText="1"/>
      <protection locked="0"/>
    </xf>
    <xf numFmtId="0" fontId="30" fillId="0" borderId="10" xfId="42" applyFont="1" applyBorder="1" applyAlignment="1" applyProtection="1">
      <alignment horizontal="center" vertical="center" wrapText="1"/>
    </xf>
    <xf numFmtId="0" fontId="30" fillId="0" borderId="10" xfId="42" applyFont="1" applyBorder="1" applyAlignment="1" applyProtection="1">
      <alignment horizontal="center" vertical="center" wrapText="1"/>
      <protection locked="0"/>
    </xf>
    <xf numFmtId="0" fontId="32" fillId="36" borderId="10" xfId="42" applyFont="1" applyFill="1" applyBorder="1" applyAlignment="1" applyProtection="1">
      <alignment horizontal="center" vertical="center" wrapText="1"/>
    </xf>
    <xf numFmtId="0" fontId="30" fillId="35" borderId="10" xfId="42" applyFont="1" applyFill="1" applyBorder="1" applyAlignment="1" applyProtection="1">
      <alignment horizontal="center" vertical="center" wrapText="1"/>
    </xf>
    <xf numFmtId="0" fontId="30" fillId="0" borderId="14" xfId="42" applyFont="1" applyBorder="1" applyAlignment="1" applyProtection="1">
      <alignment horizontal="center" vertical="center" wrapText="1"/>
    </xf>
    <xf numFmtId="0" fontId="30" fillId="0" borderId="14" xfId="42" applyFont="1" applyBorder="1" applyAlignment="1" applyProtection="1">
      <alignment horizontal="center" vertical="center" wrapText="1"/>
      <protection locked="0"/>
    </xf>
    <xf numFmtId="0" fontId="32" fillId="0" borderId="0" xfId="42" applyFont="1" applyFill="1" applyBorder="1" applyAlignment="1" applyProtection="1">
      <alignment horizontal="center" vertical="center" wrapText="1"/>
    </xf>
    <xf numFmtId="0" fontId="30" fillId="0" borderId="0" xfId="42" applyFont="1" applyFill="1" applyBorder="1" applyAlignment="1" applyProtection="1">
      <alignment wrapText="1"/>
    </xf>
    <xf numFmtId="0" fontId="30" fillId="0" borderId="0" xfId="42" applyFont="1" applyFill="1" applyBorder="1" applyAlignment="1" applyProtection="1">
      <alignment horizontal="right" wrapText="1"/>
    </xf>
    <xf numFmtId="0" fontId="30" fillId="0" borderId="0" xfId="42" applyFont="1" applyAlignment="1" applyProtection="1">
      <alignment wrapText="1"/>
    </xf>
    <xf numFmtId="165" fontId="33" fillId="37" borderId="0" xfId="42" applyNumberFormat="1" applyFont="1" applyFill="1" applyBorder="1" applyAlignment="1" applyProtection="1">
      <alignment horizontal="center" wrapText="1"/>
    </xf>
    <xf numFmtId="0" fontId="32" fillId="0" borderId="0" xfId="42" applyFont="1" applyFill="1" applyBorder="1" applyAlignment="1" applyProtection="1">
      <alignment horizontal="center" wrapText="1"/>
    </xf>
    <xf numFmtId="0" fontId="22" fillId="0" borderId="0" xfId="42" applyFont="1" applyFill="1" applyBorder="1" applyAlignment="1" applyProtection="1">
      <alignment horizontal="center" wrapText="1"/>
    </xf>
    <xf numFmtId="0" fontId="35" fillId="39" borderId="24" xfId="42" applyFont="1" applyFill="1" applyBorder="1" applyAlignment="1" applyProtection="1">
      <alignment horizontal="center" vertical="center" wrapText="1"/>
    </xf>
    <xf numFmtId="0" fontId="35" fillId="39" borderId="10" xfId="42" applyFont="1" applyFill="1" applyBorder="1" applyAlignment="1" applyProtection="1">
      <alignment horizontal="center" vertical="center" wrapText="1"/>
    </xf>
    <xf numFmtId="0" fontId="36" fillId="42" borderId="10" xfId="42" applyFont="1" applyFill="1" applyBorder="1" applyAlignment="1" applyProtection="1">
      <alignment horizontal="center" vertical="center" wrapText="1"/>
    </xf>
    <xf numFmtId="0" fontId="44" fillId="0" borderId="0" xfId="0" applyFont="1" applyAlignment="1">
      <alignment vertical="center"/>
    </xf>
    <xf numFmtId="0" fontId="44" fillId="0" borderId="10" xfId="0" applyFont="1" applyBorder="1" applyAlignment="1">
      <alignment horizontal="left" vertical="center"/>
    </xf>
    <xf numFmtId="0" fontId="44" fillId="0" borderId="10" xfId="0" applyFont="1" applyBorder="1" applyAlignment="1">
      <alignment vertical="center"/>
    </xf>
    <xf numFmtId="0" fontId="44" fillId="0" borderId="0" xfId="0" applyFont="1" applyBorder="1" applyAlignment="1">
      <alignment horizontal="left" vertical="center"/>
    </xf>
    <xf numFmtId="0" fontId="44" fillId="0" borderId="0" xfId="0" applyFont="1" applyBorder="1" applyAlignment="1">
      <alignment vertical="center"/>
    </xf>
    <xf numFmtId="0" fontId="44" fillId="0" borderId="0" xfId="0" applyFont="1"/>
    <xf numFmtId="0" fontId="32" fillId="0" borderId="0" xfId="42" applyFont="1" applyAlignment="1" applyProtection="1">
      <alignment horizontal="center"/>
    </xf>
    <xf numFmtId="0" fontId="30" fillId="0" borderId="0" xfId="42" applyFont="1" applyAlignment="1" applyProtection="1">
      <alignment horizontal="center"/>
    </xf>
    <xf numFmtId="0" fontId="30" fillId="0" borderId="10" xfId="0" applyFont="1" applyBorder="1" applyAlignment="1" applyProtection="1">
      <alignment horizontal="center" vertical="center"/>
    </xf>
    <xf numFmtId="0" fontId="33" fillId="0" borderId="0" xfId="42" applyFont="1" applyFill="1" applyBorder="1" applyAlignment="1" applyProtection="1">
      <alignment vertical="center" wrapText="1"/>
    </xf>
    <xf numFmtId="0" fontId="45" fillId="0" borderId="0" xfId="0" applyFont="1" applyBorder="1" applyAlignment="1" applyProtection="1">
      <alignment vertical="center" wrapText="1"/>
    </xf>
    <xf numFmtId="0" fontId="44" fillId="0" borderId="0" xfId="0" applyFont="1" applyAlignment="1" applyProtection="1">
      <alignment vertical="center"/>
    </xf>
    <xf numFmtId="0" fontId="45" fillId="0" borderId="0" xfId="0" applyFont="1" applyBorder="1" applyAlignment="1" applyProtection="1">
      <alignment vertical="center"/>
    </xf>
    <xf numFmtId="0" fontId="44" fillId="0" borderId="10" xfId="0" applyFont="1" applyBorder="1" applyAlignment="1">
      <alignment vertical="center" wrapText="1"/>
    </xf>
    <xf numFmtId="10" fontId="44" fillId="0" borderId="10" xfId="43" applyNumberFormat="1" applyFont="1" applyBorder="1" applyAlignment="1">
      <alignment vertical="center" wrapText="1"/>
    </xf>
    <xf numFmtId="10" fontId="44" fillId="0" borderId="10" xfId="43" applyNumberFormat="1" applyFont="1" applyFill="1" applyBorder="1" applyAlignment="1">
      <alignment vertical="center" wrapText="1"/>
    </xf>
    <xf numFmtId="0" fontId="44" fillId="0" borderId="0" xfId="0" applyFont="1" applyBorder="1" applyAlignment="1">
      <alignment vertical="center" wrapText="1"/>
    </xf>
    <xf numFmtId="0" fontId="44" fillId="0" borderId="0" xfId="0" applyFont="1" applyFill="1" applyBorder="1" applyAlignment="1">
      <alignment vertical="center" wrapText="1"/>
    </xf>
    <xf numFmtId="0" fontId="44" fillId="0" borderId="0" xfId="0" applyFont="1" applyFill="1" applyAlignment="1" applyProtection="1">
      <alignment vertical="center"/>
    </xf>
    <xf numFmtId="0" fontId="30" fillId="0" borderId="0" xfId="42" applyFont="1" applyBorder="1" applyAlignment="1" applyProtection="1">
      <alignment vertical="top" wrapText="1"/>
    </xf>
    <xf numFmtId="0" fontId="51" fillId="0" borderId="23" xfId="42" applyFont="1" applyBorder="1" applyAlignment="1" applyProtection="1">
      <alignment horizontal="center"/>
    </xf>
    <xf numFmtId="0" fontId="51" fillId="0" borderId="0" xfId="42" applyFont="1" applyBorder="1" applyAlignment="1" applyProtection="1">
      <alignment horizontal="center"/>
    </xf>
    <xf numFmtId="0" fontId="51" fillId="0" borderId="15" xfId="42" applyFont="1" applyBorder="1" applyAlignment="1" applyProtection="1">
      <alignment horizontal="center"/>
    </xf>
    <xf numFmtId="0" fontId="32" fillId="0" borderId="23" xfId="42" applyFont="1" applyBorder="1" applyProtection="1"/>
    <xf numFmtId="0" fontId="32" fillId="0" borderId="0" xfId="42" applyFont="1" applyBorder="1" applyProtection="1"/>
    <xf numFmtId="0" fontId="30" fillId="0" borderId="0" xfId="42" applyFont="1" applyBorder="1" applyProtection="1"/>
    <xf numFmtId="0" fontId="30" fillId="0" borderId="15" xfId="42" applyFont="1" applyBorder="1" applyProtection="1"/>
    <xf numFmtId="0" fontId="30" fillId="0" borderId="23" xfId="42" applyFont="1" applyBorder="1" applyProtection="1"/>
    <xf numFmtId="0" fontId="30" fillId="0" borderId="0" xfId="42" applyFont="1" applyBorder="1" applyAlignment="1" applyProtection="1">
      <alignment horizontal="left" vertical="top"/>
    </xf>
    <xf numFmtId="0" fontId="30" fillId="0" borderId="0" xfId="42" applyFont="1" applyBorder="1" applyAlignment="1" applyProtection="1">
      <alignment horizontal="left" vertical="top" wrapText="1"/>
    </xf>
    <xf numFmtId="0" fontId="30" fillId="0" borderId="20" xfId="42" applyFont="1" applyBorder="1" applyProtection="1"/>
    <xf numFmtId="0" fontId="30" fillId="0" borderId="19" xfId="42" applyFont="1" applyBorder="1" applyProtection="1"/>
    <xf numFmtId="0" fontId="30" fillId="0" borderId="21" xfId="42" applyFont="1" applyBorder="1" applyProtection="1"/>
    <xf numFmtId="0" fontId="44" fillId="0" borderId="25" xfId="0" applyFont="1" applyBorder="1" applyAlignment="1" applyProtection="1">
      <alignment horizontal="center" vertical="center"/>
      <protection locked="0"/>
    </xf>
    <xf numFmtId="0" fontId="52" fillId="0" borderId="0" xfId="0" applyFont="1" applyAlignment="1">
      <alignment vertical="center"/>
    </xf>
    <xf numFmtId="0" fontId="53" fillId="0" borderId="0" xfId="0" applyFont="1" applyAlignment="1">
      <alignment vertical="center"/>
    </xf>
    <xf numFmtId="0" fontId="44" fillId="0" borderId="0" xfId="0" applyFont="1" applyAlignment="1">
      <alignment horizontal="left" vertical="center"/>
    </xf>
    <xf numFmtId="0" fontId="54" fillId="0" borderId="10" xfId="42" applyFont="1" applyBorder="1" applyAlignment="1" applyProtection="1">
      <alignment horizontal="center" vertical="center"/>
    </xf>
    <xf numFmtId="0" fontId="54" fillId="34" borderId="10" xfId="42" applyFont="1" applyFill="1" applyBorder="1" applyAlignment="1" applyProtection="1">
      <alignment horizontal="center" vertical="center"/>
    </xf>
    <xf numFmtId="0" fontId="48" fillId="0" borderId="0" xfId="42" applyFont="1" applyAlignment="1" applyProtection="1">
      <alignment vertical="center"/>
    </xf>
    <xf numFmtId="0" fontId="32" fillId="0" borderId="0" xfId="42" applyFont="1" applyAlignment="1" applyProtection="1">
      <alignment vertical="center"/>
    </xf>
    <xf numFmtId="0" fontId="30" fillId="0" borderId="0" xfId="42" applyFont="1" applyAlignment="1" applyProtection="1">
      <alignment horizontal="left" vertical="center"/>
    </xf>
    <xf numFmtId="0" fontId="30" fillId="0" borderId="0" xfId="42" applyFont="1" applyAlignment="1" applyProtection="1">
      <alignment vertical="center"/>
    </xf>
    <xf numFmtId="0" fontId="32" fillId="0" borderId="0" xfId="42" applyFont="1" applyAlignment="1" applyProtection="1">
      <alignment horizontal="center"/>
    </xf>
    <xf numFmtId="0" fontId="45" fillId="33" borderId="10" xfId="0" applyFont="1" applyFill="1" applyBorder="1" applyAlignment="1">
      <alignment horizontal="center" vertical="center" wrapText="1"/>
    </xf>
    <xf numFmtId="39" fontId="30" fillId="33" borderId="10" xfId="0" applyNumberFormat="1" applyFont="1" applyFill="1" applyBorder="1" applyAlignment="1" applyProtection="1">
      <alignment horizontal="center" vertical="center"/>
    </xf>
    <xf numFmtId="10" fontId="30" fillId="33" borderId="10" xfId="43" applyNumberFormat="1" applyFont="1" applyFill="1" applyBorder="1" applyAlignment="1" applyProtection="1">
      <alignment horizontal="center" vertical="center"/>
    </xf>
    <xf numFmtId="0" fontId="30" fillId="0" borderId="23" xfId="42" applyFont="1" applyBorder="1" applyAlignment="1" applyProtection="1"/>
    <xf numFmtId="0" fontId="30" fillId="0" borderId="0" xfId="42" applyFont="1" applyBorder="1" applyAlignment="1" applyProtection="1"/>
    <xf numFmtId="0" fontId="30" fillId="0" borderId="0" xfId="42" applyFont="1" applyBorder="1" applyAlignment="1" applyProtection="1">
      <alignment vertical="top"/>
    </xf>
    <xf numFmtId="0" fontId="30" fillId="0" borderId="0" xfId="42" applyFont="1" applyBorder="1" applyAlignment="1" applyProtection="1">
      <alignment vertical="top"/>
      <protection locked="0"/>
    </xf>
    <xf numFmtId="9" fontId="32" fillId="40" borderId="19" xfId="43" applyFont="1" applyFill="1" applyBorder="1" applyProtection="1">
      <protection locked="0"/>
    </xf>
    <xf numFmtId="0" fontId="45" fillId="44" borderId="10" xfId="0" applyFont="1" applyFill="1" applyBorder="1" applyAlignment="1">
      <alignment horizontal="center" vertical="center"/>
    </xf>
    <xf numFmtId="0" fontId="45" fillId="45" borderId="10" xfId="0" applyFont="1" applyFill="1" applyBorder="1" applyAlignment="1">
      <alignment horizontal="center" vertical="center"/>
    </xf>
    <xf numFmtId="0" fontId="45" fillId="44" borderId="10" xfId="0" applyFont="1" applyFill="1" applyBorder="1" applyAlignment="1">
      <alignment horizontal="center" vertical="center" wrapText="1"/>
    </xf>
    <xf numFmtId="0" fontId="45" fillId="45" borderId="10" xfId="0" applyFont="1" applyFill="1" applyBorder="1" applyAlignment="1">
      <alignment horizontal="center" vertical="center" wrapText="1"/>
    </xf>
    <xf numFmtId="0" fontId="45" fillId="43" borderId="10" xfId="0" applyFont="1" applyFill="1" applyBorder="1" applyAlignment="1">
      <alignment horizontal="center" vertical="center"/>
    </xf>
    <xf numFmtId="0" fontId="45" fillId="43" borderId="10" xfId="0" applyFont="1" applyFill="1" applyBorder="1" applyAlignment="1">
      <alignment horizontal="center" vertical="center" wrapText="1"/>
    </xf>
    <xf numFmtId="0" fontId="44" fillId="0" borderId="23" xfId="0" applyFont="1" applyBorder="1" applyAlignment="1">
      <alignment horizontal="center" vertical="center"/>
    </xf>
    <xf numFmtId="0" fontId="44" fillId="0" borderId="0" xfId="0" applyFont="1" applyBorder="1" applyAlignment="1">
      <alignment horizontal="center" vertical="center"/>
    </xf>
    <xf numFmtId="0" fontId="44" fillId="0" borderId="15" xfId="0" applyFont="1" applyBorder="1" applyAlignment="1">
      <alignment vertical="center"/>
    </xf>
    <xf numFmtId="0" fontId="44" fillId="0" borderId="23" xfId="0" applyFont="1" applyBorder="1" applyAlignment="1">
      <alignment vertical="center"/>
    </xf>
    <xf numFmtId="0" fontId="45" fillId="0" borderId="0" xfId="0" applyFont="1" applyBorder="1" applyAlignment="1">
      <alignment horizontal="center" vertical="center"/>
    </xf>
    <xf numFmtId="0" fontId="44" fillId="0" borderId="0" xfId="0" applyFont="1" applyBorder="1" applyAlignment="1">
      <alignment horizontal="right" vertical="center"/>
    </xf>
    <xf numFmtId="9" fontId="44" fillId="0" borderId="0" xfId="43" applyFont="1" applyBorder="1" applyAlignment="1">
      <alignment horizontal="center" vertical="center"/>
    </xf>
    <xf numFmtId="0" fontId="30" fillId="0" borderId="20" xfId="42" applyFont="1" applyBorder="1" applyAlignment="1" applyProtection="1"/>
    <xf numFmtId="0" fontId="44" fillId="0" borderId="19" xfId="0" applyFont="1" applyBorder="1" applyAlignment="1">
      <alignment vertical="center"/>
    </xf>
    <xf numFmtId="0" fontId="44" fillId="0" borderId="21" xfId="0" applyFont="1" applyBorder="1" applyAlignment="1">
      <alignment vertical="center"/>
    </xf>
    <xf numFmtId="0" fontId="32" fillId="0" borderId="0" xfId="42" applyFont="1" applyAlignment="1" applyProtection="1"/>
    <xf numFmtId="9" fontId="45" fillId="40" borderId="26" xfId="43" applyFont="1" applyFill="1" applyBorder="1" applyAlignment="1">
      <alignment horizontal="center" vertical="center"/>
    </xf>
    <xf numFmtId="0" fontId="46" fillId="42" borderId="10" xfId="0" applyFont="1" applyFill="1" applyBorder="1" applyAlignment="1" applyProtection="1">
      <alignment horizontal="center" vertical="center" wrapText="1"/>
    </xf>
    <xf numFmtId="0" fontId="46" fillId="42" borderId="10" xfId="0" applyFont="1" applyFill="1" applyBorder="1" applyAlignment="1">
      <alignment horizontal="center" vertical="center" wrapText="1"/>
    </xf>
    <xf numFmtId="0" fontId="30" fillId="0" borderId="0" xfId="42" applyFont="1" applyBorder="1" applyAlignment="1" applyProtection="1">
      <alignment horizontal="left" vertical="center" wrapText="1"/>
    </xf>
    <xf numFmtId="0" fontId="48" fillId="0" borderId="0" xfId="42" applyFont="1" applyBorder="1" applyAlignment="1" applyProtection="1">
      <alignment vertical="center"/>
    </xf>
    <xf numFmtId="0" fontId="35" fillId="0" borderId="0" xfId="42" applyFont="1" applyBorder="1" applyAlignment="1" applyProtection="1">
      <alignment vertical="center" wrapText="1"/>
    </xf>
    <xf numFmtId="0" fontId="59" fillId="0" borderId="0" xfId="0" applyFont="1" applyAlignment="1">
      <alignment horizontal="center" vertical="center"/>
    </xf>
    <xf numFmtId="0" fontId="30" fillId="0" borderId="10" xfId="42" applyFont="1" applyBorder="1" applyAlignment="1" applyProtection="1">
      <alignment horizontal="center" vertical="center" wrapText="1"/>
    </xf>
    <xf numFmtId="0" fontId="30" fillId="35" borderId="10" xfId="0" applyFont="1" applyFill="1" applyBorder="1" applyAlignment="1" applyProtection="1">
      <alignment horizontal="center" vertical="center" wrapText="1"/>
    </xf>
    <xf numFmtId="0" fontId="55" fillId="38" borderId="10" xfId="0" applyFont="1" applyFill="1" applyBorder="1" applyAlignment="1" applyProtection="1">
      <alignment horizontal="center" vertical="center" wrapText="1"/>
    </xf>
    <xf numFmtId="0" fontId="32" fillId="33" borderId="10" xfId="0" applyFont="1" applyFill="1" applyBorder="1" applyAlignment="1">
      <alignment horizontal="center" vertical="center"/>
    </xf>
    <xf numFmtId="0" fontId="32" fillId="33" borderId="10" xfId="0" applyFont="1" applyFill="1" applyBorder="1" applyAlignment="1">
      <alignment horizontal="center" vertical="center" wrapText="1"/>
    </xf>
    <xf numFmtId="10" fontId="44" fillId="0" borderId="0" xfId="43" applyNumberFormat="1" applyFont="1" applyBorder="1" applyAlignment="1">
      <alignment horizontal="center" vertical="center"/>
    </xf>
    <xf numFmtId="0" fontId="45" fillId="0" borderId="0" xfId="0" applyFont="1" applyAlignment="1">
      <alignment vertical="center" wrapText="1"/>
    </xf>
    <xf numFmtId="0" fontId="45" fillId="0" borderId="0" xfId="0" applyFont="1" applyAlignment="1">
      <alignment vertical="center"/>
    </xf>
    <xf numFmtId="0" fontId="53" fillId="0" borderId="0" xfId="0" applyFont="1" applyAlignment="1">
      <alignment vertical="center" wrapText="1"/>
    </xf>
    <xf numFmtId="0" fontId="44" fillId="0" borderId="0" xfId="0" applyFont="1" applyAlignment="1">
      <alignment vertical="center" wrapText="1"/>
    </xf>
    <xf numFmtId="0" fontId="53" fillId="0" borderId="0" xfId="0" applyFont="1" applyAlignment="1">
      <alignment horizontal="left" vertical="center" wrapText="1"/>
    </xf>
    <xf numFmtId="0" fontId="70" fillId="38" borderId="10" xfId="0" applyFont="1" applyFill="1" applyBorder="1" applyAlignment="1">
      <alignment horizontal="center" vertical="center" wrapText="1"/>
    </xf>
    <xf numFmtId="10" fontId="72" fillId="35" borderId="10" xfId="43" applyNumberFormat="1" applyFont="1" applyFill="1" applyBorder="1" applyAlignment="1" applyProtection="1">
      <alignment vertical="center"/>
      <protection locked="0"/>
    </xf>
    <xf numFmtId="10" fontId="72" fillId="33" borderId="10" xfId="43" applyNumberFormat="1" applyFont="1" applyFill="1" applyBorder="1" applyAlignment="1" applyProtection="1">
      <alignment horizontal="center" vertical="center"/>
    </xf>
    <xf numFmtId="0" fontId="33" fillId="0" borderId="0" xfId="42" applyFont="1" applyAlignment="1">
      <alignment vertical="center" wrapText="1"/>
    </xf>
    <xf numFmtId="0" fontId="0" fillId="0" borderId="10" xfId="0" applyBorder="1" applyAlignment="1">
      <alignment horizontal="center"/>
    </xf>
    <xf numFmtId="9" fontId="0" fillId="37" borderId="10" xfId="43" applyFont="1" applyFill="1" applyBorder="1" applyAlignment="1">
      <alignment horizontal="center"/>
    </xf>
    <xf numFmtId="0" fontId="0" fillId="0" borderId="11" xfId="0" applyBorder="1"/>
    <xf numFmtId="0" fontId="0" fillId="0" borderId="13" xfId="0" applyBorder="1"/>
    <xf numFmtId="0" fontId="0" fillId="0" borderId="12" xfId="0" applyBorder="1"/>
    <xf numFmtId="0" fontId="0" fillId="0" borderId="15" xfId="0" applyBorder="1"/>
    <xf numFmtId="0" fontId="0" fillId="0" borderId="23" xfId="0" applyBorder="1"/>
    <xf numFmtId="0" fontId="0" fillId="0" borderId="0" xfId="0" applyBorder="1"/>
    <xf numFmtId="0" fontId="0" fillId="0" borderId="23" xfId="0" applyBorder="1" applyAlignment="1">
      <alignment horizontal="right"/>
    </xf>
    <xf numFmtId="0" fontId="0" fillId="0" borderId="20" xfId="0" applyBorder="1"/>
    <xf numFmtId="0" fontId="0" fillId="0" borderId="19" xfId="0" applyBorder="1"/>
    <xf numFmtId="0" fontId="0" fillId="0" borderId="21" xfId="0" applyBorder="1"/>
    <xf numFmtId="0" fontId="30" fillId="34" borderId="10" xfId="42" applyFont="1" applyFill="1" applyBorder="1" applyAlignment="1" applyProtection="1">
      <alignment horizontal="center" vertical="center" wrapText="1"/>
      <protection locked="0"/>
    </xf>
    <xf numFmtId="0" fontId="30" fillId="0" borderId="16" xfId="42" applyFont="1" applyBorder="1" applyAlignment="1" applyProtection="1">
      <alignment horizontal="left" vertical="top" wrapText="1"/>
    </xf>
    <xf numFmtId="0" fontId="30" fillId="0" borderId="17" xfId="42" applyFont="1" applyBorder="1" applyAlignment="1" applyProtection="1">
      <alignment horizontal="left" vertical="top" wrapText="1"/>
    </xf>
    <xf numFmtId="0" fontId="30" fillId="0" borderId="18" xfId="42" applyFont="1" applyBorder="1" applyAlignment="1" applyProtection="1">
      <alignment horizontal="left" vertical="top" wrapText="1"/>
    </xf>
    <xf numFmtId="0" fontId="32" fillId="36" borderId="16" xfId="42" applyFont="1" applyFill="1" applyBorder="1" applyAlignment="1" applyProtection="1">
      <alignment horizontal="center" vertical="center" wrapText="1"/>
    </xf>
    <xf numFmtId="0" fontId="32" fillId="36" borderId="17" xfId="42" applyFont="1" applyFill="1" applyBorder="1" applyAlignment="1" applyProtection="1">
      <alignment horizontal="center" vertical="center" wrapText="1"/>
    </xf>
    <xf numFmtId="0" fontId="32" fillId="36" borderId="18" xfId="42" applyFont="1" applyFill="1" applyBorder="1" applyAlignment="1" applyProtection="1">
      <alignment horizontal="center" vertical="center" wrapText="1"/>
    </xf>
    <xf numFmtId="0" fontId="30" fillId="35" borderId="14" xfId="42" applyFont="1" applyFill="1" applyBorder="1" applyAlignment="1">
      <alignment horizontal="center" vertical="center"/>
    </xf>
    <xf numFmtId="0" fontId="30" fillId="35" borderId="22" xfId="42" applyFont="1" applyFill="1" applyBorder="1" applyAlignment="1">
      <alignment horizontal="center" vertical="center"/>
    </xf>
    <xf numFmtId="0" fontId="30" fillId="35" borderId="10" xfId="0" applyFont="1" applyFill="1" applyBorder="1" applyAlignment="1" applyProtection="1">
      <alignment horizontal="center" vertical="center" wrapText="1"/>
    </xf>
    <xf numFmtId="0" fontId="30" fillId="0" borderId="10" xfId="42" applyFont="1" applyBorder="1" applyAlignment="1" applyProtection="1">
      <alignment horizontal="left" vertical="center" wrapText="1"/>
    </xf>
    <xf numFmtId="0" fontId="32" fillId="33" borderId="10" xfId="42" applyFont="1" applyFill="1" applyBorder="1" applyAlignment="1" applyProtection="1">
      <alignment horizontal="center" vertical="top" wrapText="1"/>
    </xf>
    <xf numFmtId="0" fontId="30" fillId="35" borderId="10" xfId="42" applyFont="1" applyFill="1" applyBorder="1" applyAlignment="1">
      <alignment horizontal="center" vertical="center"/>
    </xf>
    <xf numFmtId="0" fontId="32" fillId="35" borderId="10" xfId="42" applyFont="1" applyFill="1" applyBorder="1" applyAlignment="1" applyProtection="1">
      <alignment horizontal="center" vertical="center" wrapText="1"/>
    </xf>
    <xf numFmtId="0" fontId="18" fillId="0" borderId="0" xfId="42" applyFont="1" applyFill="1" applyBorder="1" applyAlignment="1" applyProtection="1">
      <alignment horizontal="center" wrapText="1"/>
    </xf>
    <xf numFmtId="0" fontId="32" fillId="0" borderId="27" xfId="42" applyFont="1" applyBorder="1" applyAlignment="1" applyProtection="1">
      <alignment horizontal="left" vertical="top" wrapText="1"/>
    </xf>
    <xf numFmtId="0" fontId="30" fillId="0" borderId="19" xfId="42" applyFont="1" applyBorder="1" applyAlignment="1" applyProtection="1">
      <alignment horizontal="left" vertical="top" wrapText="1"/>
    </xf>
    <xf numFmtId="0" fontId="30" fillId="0" borderId="21" xfId="42" applyFont="1" applyBorder="1" applyAlignment="1" applyProtection="1">
      <alignment horizontal="left" vertical="top" wrapText="1"/>
    </xf>
    <xf numFmtId="0" fontId="30" fillId="0" borderId="28" xfId="42" applyFont="1" applyBorder="1" applyAlignment="1" applyProtection="1">
      <alignment horizontal="left" vertical="top" wrapText="1"/>
    </xf>
    <xf numFmtId="0" fontId="30" fillId="0" borderId="13" xfId="42" applyFont="1" applyBorder="1" applyAlignment="1" applyProtection="1">
      <alignment horizontal="left" vertical="top" wrapText="1"/>
    </xf>
    <xf numFmtId="0" fontId="30" fillId="0" borderId="12" xfId="42" applyFont="1" applyBorder="1" applyAlignment="1" applyProtection="1">
      <alignment horizontal="left" vertical="top" wrapText="1"/>
    </xf>
    <xf numFmtId="0" fontId="33" fillId="39" borderId="16" xfId="42" applyFont="1" applyFill="1" applyBorder="1" applyAlignment="1" applyProtection="1">
      <alignment horizontal="center" vertical="top" wrapText="1"/>
    </xf>
    <xf numFmtId="0" fontId="33" fillId="39" borderId="17" xfId="42" applyFont="1" applyFill="1" applyBorder="1" applyAlignment="1" applyProtection="1">
      <alignment horizontal="center" vertical="top" wrapText="1"/>
    </xf>
    <xf numFmtId="0" fontId="33" fillId="39" borderId="18" xfId="42" applyFont="1" applyFill="1" applyBorder="1" applyAlignment="1" applyProtection="1">
      <alignment horizontal="center" vertical="top" wrapText="1"/>
    </xf>
    <xf numFmtId="0" fontId="30" fillId="0" borderId="10" xfId="42" applyFont="1" applyBorder="1" applyAlignment="1" applyProtection="1">
      <alignment horizontal="center" vertical="center" wrapText="1"/>
    </xf>
    <xf numFmtId="0" fontId="18" fillId="0" borderId="16" xfId="42" applyFont="1" applyFill="1" applyBorder="1" applyAlignment="1" applyProtection="1">
      <alignment horizontal="center" vertical="top" wrapText="1"/>
    </xf>
    <xf numFmtId="0" fontId="18" fillId="0" borderId="17" xfId="42" applyFont="1" applyFill="1" applyBorder="1" applyAlignment="1" applyProtection="1">
      <alignment horizontal="center" vertical="top" wrapText="1"/>
    </xf>
    <xf numFmtId="0" fontId="30" fillId="0" borderId="16" xfId="42" applyFont="1" applyFill="1" applyBorder="1" applyAlignment="1" applyProtection="1">
      <alignment horizontal="left" vertical="center" wrapText="1"/>
    </xf>
    <xf numFmtId="0" fontId="30" fillId="0" borderId="17" xfId="42" applyFont="1" applyFill="1" applyBorder="1" applyAlignment="1" applyProtection="1">
      <alignment horizontal="left" vertical="center" wrapText="1"/>
    </xf>
    <xf numFmtId="0" fontId="30" fillId="0" borderId="18" xfId="42" applyFont="1" applyFill="1" applyBorder="1" applyAlignment="1" applyProtection="1">
      <alignment horizontal="left" vertical="center" wrapText="1"/>
    </xf>
    <xf numFmtId="0" fontId="32" fillId="0" borderId="16" xfId="42" applyFont="1" applyFill="1" applyBorder="1" applyAlignment="1" applyProtection="1">
      <alignment horizontal="center" vertical="center" wrapText="1"/>
    </xf>
    <xf numFmtId="0" fontId="32" fillId="0" borderId="17" xfId="42" applyFont="1" applyFill="1" applyBorder="1" applyAlignment="1" applyProtection="1">
      <alignment horizontal="center" vertical="center" wrapText="1"/>
    </xf>
    <xf numFmtId="0" fontId="32" fillId="0" borderId="18" xfId="42" applyFont="1" applyFill="1" applyBorder="1" applyAlignment="1" applyProtection="1">
      <alignment horizontal="center" vertical="center" wrapText="1"/>
    </xf>
    <xf numFmtId="0" fontId="32" fillId="0" borderId="10" xfId="42" applyFont="1" applyFill="1" applyBorder="1" applyAlignment="1" applyProtection="1">
      <alignment horizontal="left" vertical="center" wrapText="1"/>
    </xf>
    <xf numFmtId="0" fontId="24" fillId="0" borderId="0" xfId="42" applyFont="1" applyBorder="1" applyAlignment="1" applyProtection="1">
      <alignment horizontal="center" vertical="center" wrapText="1"/>
    </xf>
    <xf numFmtId="0" fontId="30" fillId="35" borderId="10" xfId="42" applyFont="1" applyFill="1" applyBorder="1" applyAlignment="1" applyProtection="1">
      <alignment horizontal="left" wrapText="1"/>
    </xf>
    <xf numFmtId="0" fontId="30" fillId="0" borderId="10" xfId="42" applyFont="1" applyFill="1" applyBorder="1" applyAlignment="1" applyProtection="1">
      <alignment horizontal="left" vertical="top" wrapText="1"/>
    </xf>
    <xf numFmtId="0" fontId="30" fillId="0" borderId="10" xfId="42" applyFont="1" applyBorder="1" applyAlignment="1" applyProtection="1">
      <alignment horizontal="left" vertical="top" wrapText="1"/>
    </xf>
    <xf numFmtId="0" fontId="36" fillId="41" borderId="16" xfId="42" applyFont="1" applyFill="1" applyBorder="1" applyAlignment="1" applyProtection="1">
      <alignment horizontal="center" vertical="center" wrapText="1"/>
    </xf>
    <xf numFmtId="0" fontId="36" fillId="41" borderId="17" xfId="42" applyFont="1" applyFill="1" applyBorder="1" applyAlignment="1" applyProtection="1">
      <alignment horizontal="center" vertical="center" wrapText="1"/>
    </xf>
    <xf numFmtId="0" fontId="36" fillId="41" borderId="18" xfId="42" applyFont="1" applyFill="1" applyBorder="1" applyAlignment="1" applyProtection="1">
      <alignment horizontal="center" vertical="center" wrapText="1"/>
    </xf>
    <xf numFmtId="0" fontId="36" fillId="38" borderId="16" xfId="42" applyFont="1" applyFill="1" applyBorder="1" applyAlignment="1" applyProtection="1">
      <alignment horizontal="center" vertical="center" wrapText="1"/>
    </xf>
    <xf numFmtId="0" fontId="36" fillId="38" borderId="17" xfId="42" applyFont="1" applyFill="1" applyBorder="1" applyAlignment="1" applyProtection="1">
      <alignment horizontal="center" vertical="center" wrapText="1"/>
    </xf>
    <xf numFmtId="0" fontId="36" fillId="38" borderId="18" xfId="42" applyFont="1" applyFill="1" applyBorder="1" applyAlignment="1" applyProtection="1">
      <alignment horizontal="center" vertical="center" wrapText="1"/>
    </xf>
    <xf numFmtId="0" fontId="21" fillId="0" borderId="0" xfId="42" applyFont="1" applyFill="1" applyBorder="1" applyAlignment="1" applyProtection="1">
      <alignment horizontal="center" wrapText="1"/>
    </xf>
    <xf numFmtId="0" fontId="18" fillId="0" borderId="10" xfId="42" applyFont="1" applyBorder="1" applyAlignment="1" applyProtection="1">
      <alignment horizontal="center" wrapText="1"/>
    </xf>
    <xf numFmtId="0" fontId="30" fillId="0" borderId="11" xfId="42" applyFont="1" applyBorder="1" applyAlignment="1" applyProtection="1">
      <alignment horizontal="left" vertical="top" wrapText="1"/>
    </xf>
    <xf numFmtId="0" fontId="18" fillId="35" borderId="17" xfId="42" applyFont="1" applyFill="1" applyBorder="1" applyAlignment="1" applyProtection="1">
      <alignment horizontal="center" wrapText="1"/>
    </xf>
    <xf numFmtId="0" fontId="18" fillId="0" borderId="16" xfId="42" applyFont="1" applyFill="1" applyBorder="1" applyAlignment="1" applyProtection="1">
      <alignment horizontal="center" wrapText="1"/>
    </xf>
    <xf numFmtId="0" fontId="18" fillId="0" borderId="17" xfId="42" applyFont="1" applyFill="1" applyBorder="1" applyAlignment="1" applyProtection="1">
      <alignment horizontal="center" wrapText="1"/>
    </xf>
    <xf numFmtId="0" fontId="22" fillId="35" borderId="17" xfId="42" applyFont="1" applyFill="1" applyBorder="1" applyAlignment="1" applyProtection="1">
      <alignment horizontal="center" wrapText="1"/>
    </xf>
    <xf numFmtId="0" fontId="30" fillId="0" borderId="16" xfId="42" quotePrefix="1" applyFont="1" applyFill="1" applyBorder="1" applyAlignment="1" applyProtection="1">
      <alignment horizontal="left" vertical="top" wrapText="1"/>
    </xf>
    <xf numFmtId="0" fontId="30" fillId="0" borderId="17" xfId="42" quotePrefix="1" applyFont="1" applyFill="1" applyBorder="1" applyAlignment="1" applyProtection="1">
      <alignment horizontal="left" vertical="top" wrapText="1"/>
    </xf>
    <xf numFmtId="0" fontId="30" fillId="0" borderId="18" xfId="42" quotePrefix="1" applyFont="1" applyFill="1" applyBorder="1" applyAlignment="1" applyProtection="1">
      <alignment horizontal="left" vertical="top" wrapText="1"/>
    </xf>
    <xf numFmtId="0" fontId="18" fillId="0" borderId="0" xfId="42" applyFont="1" applyBorder="1" applyAlignment="1" applyProtection="1">
      <alignment horizontal="center" wrapText="1"/>
    </xf>
    <xf numFmtId="0" fontId="18" fillId="35" borderId="10" xfId="42" applyFont="1" applyFill="1" applyBorder="1" applyAlignment="1" applyProtection="1">
      <alignment horizontal="center" wrapText="1"/>
    </xf>
    <xf numFmtId="0" fontId="41" fillId="0" borderId="10" xfId="42" applyFont="1" applyBorder="1" applyAlignment="1" applyProtection="1">
      <alignment horizontal="left" vertical="center" wrapText="1"/>
    </xf>
    <xf numFmtId="0" fontId="41" fillId="0" borderId="16" xfId="42" applyFont="1" applyBorder="1" applyAlignment="1" applyProtection="1">
      <alignment horizontal="left" vertical="top" wrapText="1"/>
    </xf>
    <xf numFmtId="0" fontId="41" fillId="0" borderId="17" xfId="42" applyFont="1" applyBorder="1" applyAlignment="1" applyProtection="1">
      <alignment horizontal="left" vertical="top" wrapText="1"/>
    </xf>
    <xf numFmtId="0" fontId="41" fillId="0" borderId="18" xfId="42" applyFont="1" applyBorder="1" applyAlignment="1" applyProtection="1">
      <alignment horizontal="left" vertical="top" wrapText="1"/>
    </xf>
    <xf numFmtId="0" fontId="18" fillId="35" borderId="16" xfId="42" applyFont="1" applyFill="1" applyBorder="1" applyAlignment="1" applyProtection="1">
      <alignment horizontal="center" vertical="top" wrapText="1"/>
    </xf>
    <xf numFmtId="0" fontId="18" fillId="35" borderId="17" xfId="42" applyFont="1" applyFill="1" applyBorder="1" applyAlignment="1" applyProtection="1">
      <alignment horizontal="center" vertical="top" wrapText="1"/>
    </xf>
    <xf numFmtId="0" fontId="30" fillId="35" borderId="11" xfId="42" applyFont="1" applyFill="1" applyBorder="1" applyAlignment="1" applyProtection="1">
      <alignment horizontal="left" wrapText="1"/>
    </xf>
    <xf numFmtId="0" fontId="30" fillId="35" borderId="13" xfId="42" applyFont="1" applyFill="1" applyBorder="1" applyAlignment="1" applyProtection="1">
      <alignment horizontal="left" wrapText="1"/>
    </xf>
    <xf numFmtId="0" fontId="30" fillId="35" borderId="12" xfId="42" applyFont="1" applyFill="1" applyBorder="1" applyAlignment="1" applyProtection="1">
      <alignment horizontal="left" wrapText="1"/>
    </xf>
    <xf numFmtId="0" fontId="41" fillId="0" borderId="11" xfId="42" applyFont="1" applyBorder="1" applyAlignment="1" applyProtection="1">
      <alignment horizontal="left" vertical="center" wrapText="1"/>
    </xf>
    <xf numFmtId="0" fontId="41" fillId="0" borderId="13" xfId="42" applyFont="1" applyBorder="1" applyAlignment="1" applyProtection="1">
      <alignment horizontal="left" vertical="center" wrapText="1"/>
    </xf>
    <xf numFmtId="0" fontId="41" fillId="0" borderId="12" xfId="42" applyFont="1" applyBorder="1" applyAlignment="1" applyProtection="1">
      <alignment horizontal="left" vertical="center" wrapText="1"/>
    </xf>
    <xf numFmtId="0" fontId="41" fillId="0" borderId="20" xfId="42" applyFont="1" applyBorder="1" applyAlignment="1" applyProtection="1">
      <alignment horizontal="left" vertical="center" wrapText="1"/>
    </xf>
    <xf numFmtId="0" fontId="41" fillId="0" borderId="19" xfId="42" applyFont="1" applyBorder="1" applyAlignment="1" applyProtection="1">
      <alignment horizontal="left" vertical="center" wrapText="1"/>
    </xf>
    <xf numFmtId="0" fontId="41" fillId="0" borderId="21" xfId="42" applyFont="1" applyBorder="1" applyAlignment="1" applyProtection="1">
      <alignment horizontal="left" vertical="center" wrapText="1"/>
    </xf>
    <xf numFmtId="0" fontId="32" fillId="0" borderId="10" xfId="42" applyFont="1" applyBorder="1" applyAlignment="1" applyProtection="1">
      <alignment horizontal="left" vertical="top" wrapText="1"/>
    </xf>
    <xf numFmtId="0" fontId="18" fillId="0" borderId="10" xfId="42" applyFont="1" applyBorder="1" applyAlignment="1" applyProtection="1">
      <alignment horizontal="center" vertical="top" wrapText="1"/>
    </xf>
    <xf numFmtId="0" fontId="30" fillId="0" borderId="10" xfId="42" applyFont="1" applyBorder="1" applyAlignment="1" applyProtection="1">
      <alignment vertical="top" wrapText="1"/>
    </xf>
    <xf numFmtId="0" fontId="30" fillId="0" borderId="10" xfId="42" applyFont="1" applyBorder="1" applyAlignment="1" applyProtection="1">
      <alignment wrapText="1"/>
    </xf>
    <xf numFmtId="0" fontId="30" fillId="0" borderId="10" xfId="42" applyFont="1" applyFill="1" applyBorder="1" applyAlignment="1" applyProtection="1">
      <alignment horizontal="left" wrapText="1"/>
    </xf>
    <xf numFmtId="0" fontId="32" fillId="0" borderId="16" xfId="42" applyFont="1" applyBorder="1" applyAlignment="1" applyProtection="1">
      <alignment vertical="center" wrapText="1"/>
    </xf>
    <xf numFmtId="0" fontId="32" fillId="0" borderId="17" xfId="42" applyFont="1" applyBorder="1" applyAlignment="1" applyProtection="1">
      <alignment vertical="center" wrapText="1"/>
    </xf>
    <xf numFmtId="0" fontId="32" fillId="0" borderId="17" xfId="42" applyFont="1" applyBorder="1" applyAlignment="1" applyProtection="1">
      <alignment wrapText="1"/>
    </xf>
    <xf numFmtId="0" fontId="32" fillId="0" borderId="18" xfId="42" applyFont="1" applyBorder="1" applyAlignment="1" applyProtection="1">
      <alignment wrapText="1"/>
    </xf>
    <xf numFmtId="0" fontId="35" fillId="40" borderId="16" xfId="42" applyFont="1" applyFill="1" applyBorder="1" applyAlignment="1" applyProtection="1">
      <alignment horizontal="center" vertical="center" wrapText="1"/>
    </xf>
    <xf numFmtId="0" fontId="35" fillId="40" borderId="17" xfId="42" applyFont="1" applyFill="1" applyBorder="1" applyAlignment="1" applyProtection="1">
      <alignment horizontal="center" vertical="center" wrapText="1"/>
    </xf>
    <xf numFmtId="0" fontId="35" fillId="40" borderId="18" xfId="42" applyFont="1" applyFill="1" applyBorder="1" applyAlignment="1" applyProtection="1">
      <alignment horizontal="center" vertical="center" wrapText="1"/>
    </xf>
    <xf numFmtId="49" fontId="30" fillId="0" borderId="16" xfId="42" applyNumberFormat="1" applyFont="1" applyBorder="1" applyAlignment="1" applyProtection="1">
      <alignment horizontal="left" vertical="top" wrapText="1"/>
    </xf>
    <xf numFmtId="49" fontId="30" fillId="0" borderId="17" xfId="42" applyNumberFormat="1" applyFont="1" applyBorder="1" applyAlignment="1" applyProtection="1">
      <alignment horizontal="left" vertical="top" wrapText="1"/>
    </xf>
    <xf numFmtId="49" fontId="30" fillId="0" borderId="18" xfId="42" applyNumberFormat="1" applyFont="1" applyBorder="1" applyAlignment="1" applyProtection="1">
      <alignment horizontal="left" vertical="top" wrapText="1"/>
    </xf>
    <xf numFmtId="49" fontId="18" fillId="0" borderId="17" xfId="42" applyNumberFormat="1" applyFont="1" applyBorder="1" applyAlignment="1" applyProtection="1">
      <alignment horizontal="center" vertical="top" wrapText="1"/>
    </xf>
    <xf numFmtId="0" fontId="33" fillId="0" borderId="10" xfId="42" applyFont="1" applyBorder="1" applyAlignment="1" applyProtection="1">
      <alignment horizontal="left" vertical="top" wrapText="1"/>
    </xf>
    <xf numFmtId="0" fontId="34" fillId="0" borderId="10" xfId="42" applyFont="1" applyBorder="1" applyAlignment="1" applyProtection="1">
      <alignment horizontal="left" vertical="top" wrapText="1"/>
    </xf>
    <xf numFmtId="0" fontId="30" fillId="0" borderId="11" xfId="42" applyFont="1" applyFill="1" applyBorder="1" applyAlignment="1" applyProtection="1">
      <alignment horizontal="left" wrapText="1"/>
    </xf>
    <xf numFmtId="0" fontId="30" fillId="0" borderId="13" xfId="42" applyFont="1" applyFill="1" applyBorder="1" applyAlignment="1" applyProtection="1">
      <alignment horizontal="left" wrapText="1"/>
    </xf>
    <xf numFmtId="0" fontId="30" fillId="0" borderId="12" xfId="42" applyFont="1" applyFill="1" applyBorder="1" applyAlignment="1" applyProtection="1">
      <alignment horizontal="left" wrapText="1"/>
    </xf>
    <xf numFmtId="0" fontId="30" fillId="0" borderId="20" xfId="42" applyFont="1" applyFill="1" applyBorder="1" applyAlignment="1" applyProtection="1">
      <alignment horizontal="left" wrapText="1"/>
    </xf>
    <xf numFmtId="0" fontId="30" fillId="0" borderId="19" xfId="42" applyFont="1" applyFill="1" applyBorder="1" applyAlignment="1" applyProtection="1">
      <alignment horizontal="left" wrapText="1"/>
    </xf>
    <xf numFmtId="0" fontId="30" fillId="0" borderId="21" xfId="42" applyFont="1" applyFill="1" applyBorder="1" applyAlignment="1" applyProtection="1">
      <alignment horizontal="left" wrapText="1"/>
    </xf>
    <xf numFmtId="0" fontId="32" fillId="0" borderId="11" xfId="42" applyFont="1" applyBorder="1" applyAlignment="1" applyProtection="1">
      <alignment horizontal="left" vertical="top" wrapText="1"/>
    </xf>
    <xf numFmtId="0" fontId="32" fillId="0" borderId="13" xfId="42" applyFont="1" applyBorder="1" applyAlignment="1" applyProtection="1">
      <alignment horizontal="left" vertical="top" wrapText="1"/>
    </xf>
    <xf numFmtId="0" fontId="32" fillId="0" borderId="12" xfId="42" applyFont="1" applyBorder="1" applyAlignment="1" applyProtection="1">
      <alignment horizontal="left" vertical="top" wrapText="1"/>
    </xf>
    <xf numFmtId="0" fontId="32" fillId="0" borderId="23" xfId="42" applyFont="1" applyBorder="1" applyAlignment="1" applyProtection="1">
      <alignment horizontal="left" vertical="top" wrapText="1"/>
    </xf>
    <xf numFmtId="0" fontId="32" fillId="0" borderId="0" xfId="42" applyFont="1" applyBorder="1" applyAlignment="1" applyProtection="1">
      <alignment horizontal="left" vertical="top" wrapText="1"/>
    </xf>
    <xf numFmtId="0" fontId="32" fillId="0" borderId="15" xfId="42" applyFont="1" applyBorder="1" applyAlignment="1" applyProtection="1">
      <alignment horizontal="left" vertical="top" wrapText="1"/>
    </xf>
    <xf numFmtId="0" fontId="18" fillId="0" borderId="16" xfId="42" applyFont="1" applyBorder="1" applyAlignment="1" applyProtection="1">
      <alignment horizontal="center" vertical="top" wrapText="1"/>
    </xf>
    <xf numFmtId="0" fontId="18" fillId="0" borderId="17" xfId="42" applyFont="1" applyBorder="1" applyAlignment="1" applyProtection="1">
      <alignment horizontal="center" vertical="top" wrapText="1"/>
    </xf>
    <xf numFmtId="0" fontId="30" fillId="0" borderId="20" xfId="42" applyFont="1" applyBorder="1" applyAlignment="1" applyProtection="1">
      <alignment horizontal="left" vertical="top" wrapText="1"/>
    </xf>
    <xf numFmtId="0" fontId="32" fillId="0" borderId="10" xfId="42" applyFont="1" applyFill="1" applyBorder="1" applyAlignment="1" applyProtection="1">
      <alignment horizontal="left" vertical="top" wrapText="1"/>
    </xf>
    <xf numFmtId="0" fontId="20" fillId="0" borderId="0" xfId="42" applyFont="1" applyBorder="1" applyAlignment="1" applyProtection="1">
      <alignment horizontal="center" wrapText="1"/>
    </xf>
    <xf numFmtId="0" fontId="36" fillId="38" borderId="11" xfId="42" applyFont="1" applyFill="1" applyBorder="1" applyAlignment="1" applyProtection="1">
      <alignment horizontal="center" wrapText="1"/>
    </xf>
    <xf numFmtId="0" fontId="36" fillId="38" borderId="13" xfId="42" applyFont="1" applyFill="1" applyBorder="1" applyAlignment="1" applyProtection="1">
      <alignment horizontal="center" wrapText="1"/>
    </xf>
    <xf numFmtId="0" fontId="37" fillId="38" borderId="13" xfId="42" applyFont="1" applyFill="1" applyBorder="1" applyAlignment="1" applyProtection="1">
      <alignment wrapText="1"/>
    </xf>
    <xf numFmtId="0" fontId="37" fillId="38" borderId="12" xfId="42" applyFont="1" applyFill="1" applyBorder="1" applyAlignment="1" applyProtection="1">
      <alignment wrapText="1"/>
    </xf>
    <xf numFmtId="0" fontId="30" fillId="39" borderId="10" xfId="42" applyFont="1" applyFill="1" applyBorder="1" applyAlignment="1" applyProtection="1">
      <alignment horizontal="center" wrapText="1"/>
    </xf>
    <xf numFmtId="0" fontId="30" fillId="39" borderId="10" xfId="42" applyFont="1" applyFill="1" applyBorder="1" applyAlignment="1" applyProtection="1">
      <alignment wrapText="1"/>
    </xf>
    <xf numFmtId="0" fontId="28" fillId="38" borderId="23" xfId="42" applyFont="1" applyFill="1" applyBorder="1" applyAlignment="1" applyProtection="1">
      <alignment horizontal="center" wrapText="1"/>
    </xf>
    <xf numFmtId="0" fontId="28" fillId="38" borderId="0" xfId="42" applyFont="1" applyFill="1" applyBorder="1" applyAlignment="1" applyProtection="1">
      <alignment horizontal="center" wrapText="1"/>
    </xf>
    <xf numFmtId="0" fontId="29" fillId="38" borderId="0" xfId="42" applyFont="1" applyFill="1" applyBorder="1" applyAlignment="1" applyProtection="1">
      <alignment wrapText="1"/>
    </xf>
    <xf numFmtId="0" fontId="29" fillId="38" borderId="15" xfId="42" applyFont="1" applyFill="1" applyBorder="1" applyAlignment="1" applyProtection="1">
      <alignment wrapText="1"/>
    </xf>
    <xf numFmtId="0" fontId="30" fillId="0" borderId="10" xfId="42" applyFont="1" applyBorder="1" applyAlignment="1" applyProtection="1">
      <alignment horizontal="left" wrapText="1"/>
      <protection locked="0"/>
    </xf>
    <xf numFmtId="49" fontId="30" fillId="0" borderId="10" xfId="42" applyNumberFormat="1" applyFont="1" applyBorder="1" applyAlignment="1" applyProtection="1">
      <alignment horizontal="left" wrapText="1"/>
      <protection locked="0"/>
    </xf>
    <xf numFmtId="164" fontId="30" fillId="0" borderId="10" xfId="42" applyNumberFormat="1" applyFont="1" applyBorder="1" applyAlignment="1" applyProtection="1">
      <alignment horizontal="left" wrapText="1"/>
      <protection locked="0"/>
    </xf>
    <xf numFmtId="0" fontId="32" fillId="0" borderId="10" xfId="42" applyFont="1" applyBorder="1" applyAlignment="1" applyProtection="1">
      <alignment horizontal="left" wrapText="1"/>
      <protection locked="0"/>
    </xf>
    <xf numFmtId="0" fontId="31" fillId="0" borderId="10" xfId="44" applyFont="1" applyBorder="1" applyAlignment="1" applyProtection="1">
      <alignment horizontal="left" wrapText="1"/>
      <protection locked="0"/>
    </xf>
    <xf numFmtId="0" fontId="30" fillId="0" borderId="16" xfId="42" applyFont="1" applyBorder="1" applyAlignment="1" applyProtection="1">
      <alignment vertical="top" wrapText="1"/>
    </xf>
    <xf numFmtId="0" fontId="30" fillId="0" borderId="17" xfId="42" applyFont="1" applyBorder="1" applyAlignment="1" applyProtection="1">
      <alignment vertical="top" wrapText="1"/>
    </xf>
    <xf numFmtId="0" fontId="30" fillId="0" borderId="18" xfId="42" applyFont="1" applyBorder="1" applyAlignment="1" applyProtection="1">
      <alignment vertical="top" wrapText="1"/>
    </xf>
    <xf numFmtId="0" fontId="18" fillId="0" borderId="0" xfId="42" applyFont="1" applyBorder="1" applyAlignment="1" applyProtection="1">
      <alignment horizontal="center" wrapText="1"/>
      <protection locked="0"/>
    </xf>
    <xf numFmtId="0" fontId="43" fillId="35" borderId="17" xfId="42" applyFont="1" applyFill="1" applyBorder="1" applyAlignment="1" applyProtection="1">
      <alignment horizontal="center" wrapText="1"/>
    </xf>
    <xf numFmtId="0" fontId="30" fillId="35" borderId="14" xfId="42" applyFont="1" applyFill="1" applyBorder="1" applyAlignment="1" applyProtection="1">
      <alignment vertical="center" wrapText="1"/>
    </xf>
    <xf numFmtId="0" fontId="30" fillId="35" borderId="10" xfId="42" applyFont="1" applyFill="1" applyBorder="1" applyAlignment="1" applyProtection="1">
      <alignment vertical="center" wrapText="1"/>
    </xf>
    <xf numFmtId="0" fontId="32" fillId="0" borderId="11" xfId="42" applyFont="1" applyFill="1" applyBorder="1" applyAlignment="1" applyProtection="1">
      <alignment horizontal="center" vertical="center" wrapText="1"/>
    </xf>
    <xf numFmtId="0" fontId="32" fillId="0" borderId="13" xfId="42" applyFont="1" applyFill="1" applyBorder="1" applyAlignment="1" applyProtection="1">
      <alignment horizontal="center" vertical="center" wrapText="1"/>
    </xf>
    <xf numFmtId="0" fontId="32" fillId="0" borderId="12" xfId="42" applyFont="1" applyFill="1" applyBorder="1" applyAlignment="1" applyProtection="1">
      <alignment horizontal="center" vertical="center" wrapText="1"/>
    </xf>
    <xf numFmtId="0" fontId="30" fillId="0" borderId="10" xfId="42" applyFont="1" applyFill="1" applyBorder="1" applyAlignment="1" applyProtection="1">
      <alignment horizontal="right" wrapText="1"/>
    </xf>
    <xf numFmtId="14" fontId="30" fillId="0" borderId="16" xfId="42" applyNumberFormat="1" applyFont="1" applyFill="1" applyBorder="1" applyAlignment="1" applyProtection="1">
      <alignment horizontal="left" wrapText="1"/>
    </xf>
    <xf numFmtId="0" fontId="30" fillId="0" borderId="17" xfId="42" applyFont="1" applyFill="1" applyBorder="1" applyAlignment="1" applyProtection="1">
      <alignment horizontal="left" wrapText="1"/>
    </xf>
    <xf numFmtId="0" fontId="30" fillId="0" borderId="18" xfId="42" applyFont="1" applyFill="1" applyBorder="1" applyAlignment="1" applyProtection="1">
      <alignment horizontal="left" wrapText="1"/>
    </xf>
    <xf numFmtId="0" fontId="32" fillId="35" borderId="16" xfId="42" applyFont="1" applyFill="1" applyBorder="1" applyAlignment="1" applyProtection="1">
      <alignment horizontal="center" wrapText="1"/>
    </xf>
    <xf numFmtId="0" fontId="32" fillId="35" borderId="17" xfId="42" applyFont="1" applyFill="1" applyBorder="1" applyAlignment="1" applyProtection="1">
      <alignment horizontal="center" wrapText="1"/>
    </xf>
    <xf numFmtId="0" fontId="32" fillId="35" borderId="18" xfId="42" applyFont="1" applyFill="1" applyBorder="1" applyAlignment="1" applyProtection="1">
      <alignment horizontal="center" wrapText="1"/>
    </xf>
    <xf numFmtId="0" fontId="30" fillId="0" borderId="10" xfId="42" applyFont="1" applyBorder="1" applyAlignment="1" applyProtection="1">
      <alignment horizontal="left" wrapText="1"/>
    </xf>
    <xf numFmtId="0" fontId="33" fillId="39" borderId="16" xfId="42" applyFont="1" applyFill="1" applyBorder="1" applyAlignment="1" applyProtection="1">
      <alignment horizontal="center" wrapText="1"/>
    </xf>
    <xf numFmtId="0" fontId="33" fillId="39" borderId="17" xfId="42" applyFont="1" applyFill="1" applyBorder="1" applyAlignment="1" applyProtection="1">
      <alignment horizontal="center" wrapText="1"/>
    </xf>
    <xf numFmtId="0" fontId="33" fillId="39" borderId="18" xfId="42" applyFont="1" applyFill="1" applyBorder="1" applyAlignment="1" applyProtection="1">
      <alignment horizontal="center" wrapText="1"/>
    </xf>
    <xf numFmtId="0" fontId="30" fillId="35" borderId="10" xfId="42" applyFont="1" applyFill="1" applyBorder="1" applyAlignment="1" applyProtection="1">
      <alignment horizontal="left" vertical="top" wrapText="1"/>
    </xf>
    <xf numFmtId="0" fontId="35" fillId="40" borderId="10" xfId="42" applyFont="1" applyFill="1" applyBorder="1" applyAlignment="1" applyProtection="1">
      <alignment horizontal="center" vertical="center" wrapText="1"/>
    </xf>
    <xf numFmtId="0" fontId="35" fillId="40" borderId="10" xfId="42" applyFont="1" applyFill="1" applyBorder="1" applyAlignment="1" applyProtection="1">
      <alignment vertical="center" wrapText="1"/>
    </xf>
    <xf numFmtId="0" fontId="32" fillId="0" borderId="10" xfId="42" applyFont="1" applyFill="1" applyBorder="1" applyAlignment="1" applyProtection="1">
      <alignment horizontal="left" wrapText="1"/>
    </xf>
    <xf numFmtId="0" fontId="18" fillId="0" borderId="18" xfId="42" applyFont="1" applyFill="1" applyBorder="1" applyAlignment="1" applyProtection="1">
      <alignment horizontal="center" vertical="top" wrapText="1"/>
    </xf>
    <xf numFmtId="0" fontId="18" fillId="0" borderId="0" xfId="42" applyFont="1" applyBorder="1" applyAlignment="1" applyProtection="1">
      <alignment horizontal="center" vertical="top" wrapText="1"/>
    </xf>
    <xf numFmtId="0" fontId="30" fillId="0" borderId="10" xfId="42" applyFont="1" applyFill="1" applyBorder="1" applyAlignment="1" applyProtection="1">
      <alignment horizontal="left" vertical="center" wrapText="1"/>
    </xf>
    <xf numFmtId="0" fontId="30" fillId="0" borderId="16" xfId="42" applyFont="1" applyFill="1" applyBorder="1" applyAlignment="1" applyProtection="1">
      <alignment horizontal="left" vertical="top" wrapText="1"/>
    </xf>
    <xf numFmtId="0" fontId="30" fillId="0" borderId="17" xfId="42" applyFont="1" applyFill="1" applyBorder="1" applyAlignment="1" applyProtection="1">
      <alignment horizontal="left" vertical="top" wrapText="1"/>
    </xf>
    <xf numFmtId="0" fontId="30" fillId="0" borderId="18" xfId="42" applyFont="1" applyFill="1" applyBorder="1" applyAlignment="1" applyProtection="1">
      <alignment horizontal="left" vertical="top" wrapText="1"/>
    </xf>
    <xf numFmtId="0" fontId="32" fillId="0" borderId="16" xfId="42" applyFont="1" applyBorder="1" applyAlignment="1" applyProtection="1">
      <alignment horizontal="left" vertical="top" wrapText="1"/>
    </xf>
    <xf numFmtId="0" fontId="32" fillId="0" borderId="17" xfId="42" applyFont="1" applyBorder="1" applyAlignment="1" applyProtection="1">
      <alignment horizontal="left" vertical="top" wrapText="1"/>
    </xf>
    <xf numFmtId="0" fontId="32" fillId="0" borderId="18" xfId="42" applyFont="1" applyBorder="1" applyAlignment="1" applyProtection="1">
      <alignment horizontal="left" vertical="top" wrapText="1"/>
    </xf>
    <xf numFmtId="0" fontId="18" fillId="0" borderId="13" xfId="42" applyFont="1" applyBorder="1" applyAlignment="1" applyProtection="1">
      <alignment horizontal="center" vertical="center" wrapText="1"/>
    </xf>
    <xf numFmtId="0" fontId="30" fillId="35" borderId="16" xfId="42" applyFont="1" applyFill="1" applyBorder="1" applyAlignment="1" applyProtection="1">
      <alignment vertical="center" wrapText="1"/>
    </xf>
    <xf numFmtId="0" fontId="30" fillId="35" borderId="17" xfId="42" applyFont="1" applyFill="1" applyBorder="1" applyAlignment="1" applyProtection="1">
      <alignment vertical="center" wrapText="1"/>
    </xf>
    <xf numFmtId="0" fontId="32" fillId="35" borderId="11" xfId="42" applyFont="1" applyFill="1" applyBorder="1" applyAlignment="1" applyProtection="1">
      <alignment horizontal="center" vertical="center" wrapText="1"/>
    </xf>
    <xf numFmtId="0" fontId="32" fillId="35" borderId="17" xfId="42" applyFont="1" applyFill="1" applyBorder="1" applyAlignment="1" applyProtection="1">
      <alignment horizontal="center" vertical="center" wrapText="1"/>
    </xf>
    <xf numFmtId="0" fontId="32" fillId="35" borderId="18" xfId="42" applyFont="1" applyFill="1" applyBorder="1" applyAlignment="1" applyProtection="1">
      <alignment horizontal="center" vertical="center" wrapText="1"/>
    </xf>
    <xf numFmtId="0" fontId="30" fillId="0" borderId="17" xfId="42" applyFont="1" applyBorder="1" applyAlignment="1" applyProtection="1">
      <alignment horizontal="left" vertical="center" wrapText="1"/>
    </xf>
    <xf numFmtId="0" fontId="30" fillId="0" borderId="18" xfId="42" applyFont="1" applyBorder="1" applyAlignment="1" applyProtection="1">
      <alignment horizontal="left" vertical="center" wrapText="1"/>
    </xf>
    <xf numFmtId="0" fontId="30" fillId="35" borderId="16" xfId="42" applyFont="1" applyFill="1" applyBorder="1" applyAlignment="1" applyProtection="1">
      <alignment horizontal="left" vertical="center" wrapText="1"/>
    </xf>
    <xf numFmtId="0" fontId="30" fillId="35" borderId="17" xfId="42" applyFont="1" applyFill="1" applyBorder="1" applyAlignment="1" applyProtection="1">
      <alignment horizontal="left" vertical="center" wrapText="1"/>
    </xf>
    <xf numFmtId="0" fontId="33" fillId="39" borderId="16" xfId="42" applyFont="1" applyFill="1" applyBorder="1" applyAlignment="1" applyProtection="1">
      <alignment horizontal="center" vertical="center" wrapText="1"/>
    </xf>
    <xf numFmtId="0" fontId="33" fillId="39" borderId="17" xfId="42" applyFont="1" applyFill="1" applyBorder="1" applyAlignment="1" applyProtection="1">
      <alignment horizontal="center" vertical="center" wrapText="1"/>
    </xf>
    <xf numFmtId="0" fontId="33" fillId="39" borderId="18" xfId="42" applyFont="1" applyFill="1" applyBorder="1" applyAlignment="1" applyProtection="1">
      <alignment horizontal="center" vertical="center" wrapText="1"/>
    </xf>
    <xf numFmtId="0" fontId="32" fillId="0" borderId="0" xfId="42" applyFont="1" applyFill="1" applyBorder="1" applyAlignment="1" applyProtection="1">
      <alignment horizontal="center" vertical="center" wrapText="1"/>
    </xf>
    <xf numFmtId="0" fontId="35" fillId="39" borderId="10" xfId="42" applyFont="1" applyFill="1" applyBorder="1" applyAlignment="1" applyProtection="1">
      <alignment horizontal="center" vertical="center" wrapText="1"/>
    </xf>
    <xf numFmtId="0" fontId="32" fillId="0" borderId="10" xfId="42" applyFont="1" applyFill="1" applyBorder="1" applyAlignment="1" applyProtection="1">
      <alignment horizontal="right" wrapText="1"/>
    </xf>
    <xf numFmtId="0" fontId="22" fillId="0" borderId="17" xfId="42" applyFont="1" applyFill="1" applyBorder="1" applyAlignment="1" applyProtection="1">
      <alignment horizontal="center" wrapText="1"/>
    </xf>
    <xf numFmtId="1" fontId="32" fillId="0" borderId="16" xfId="42" applyNumberFormat="1" applyFont="1" applyFill="1" applyBorder="1" applyAlignment="1" applyProtection="1">
      <alignment horizontal="left" wrapText="1"/>
    </xf>
    <xf numFmtId="1" fontId="32" fillId="0" borderId="17" xfId="42" applyNumberFormat="1" applyFont="1" applyFill="1" applyBorder="1" applyAlignment="1" applyProtection="1">
      <alignment horizontal="left" wrapText="1"/>
    </xf>
    <xf numFmtId="1" fontId="32" fillId="0" borderId="18" xfId="42" applyNumberFormat="1" applyFont="1" applyFill="1" applyBorder="1" applyAlignment="1" applyProtection="1">
      <alignment horizontal="left" wrapText="1"/>
    </xf>
    <xf numFmtId="0" fontId="18" fillId="0" borderId="13" xfId="42" applyFont="1" applyBorder="1" applyAlignment="1" applyProtection="1">
      <alignment horizontal="center" wrapText="1"/>
    </xf>
    <xf numFmtId="0" fontId="36" fillId="42" borderId="10" xfId="42" applyFont="1" applyFill="1" applyBorder="1" applyAlignment="1" applyProtection="1">
      <alignment horizontal="center" vertical="center" wrapText="1"/>
    </xf>
    <xf numFmtId="0" fontId="33" fillId="37" borderId="19" xfId="42" applyFont="1" applyFill="1" applyBorder="1" applyAlignment="1" applyProtection="1">
      <alignment horizontal="left" wrapText="1"/>
    </xf>
    <xf numFmtId="0" fontId="34" fillId="0" borderId="17" xfId="42" applyFont="1" applyBorder="1" applyAlignment="1" applyProtection="1">
      <alignment horizontal="right" vertical="top" wrapText="1"/>
    </xf>
    <xf numFmtId="0" fontId="34" fillId="0" borderId="16" xfId="42" applyFont="1" applyBorder="1" applyAlignment="1" applyProtection="1">
      <alignment horizontal="right" vertical="top" wrapText="1"/>
    </xf>
    <xf numFmtId="0" fontId="30" fillId="0" borderId="17" xfId="42" applyFont="1" applyBorder="1" applyAlignment="1" applyProtection="1">
      <alignment horizontal="center" vertical="top" wrapText="1"/>
    </xf>
    <xf numFmtId="0" fontId="30" fillId="0" borderId="0" xfId="42" applyFont="1" applyFill="1" applyBorder="1" applyAlignment="1" applyProtection="1">
      <alignment horizontal="center" wrapText="1"/>
    </xf>
    <xf numFmtId="0" fontId="20" fillId="33" borderId="16" xfId="42" applyFont="1" applyFill="1" applyBorder="1" applyAlignment="1" applyProtection="1">
      <alignment horizontal="center" vertical="center" wrapText="1"/>
    </xf>
    <xf numFmtId="0" fontId="20" fillId="33" borderId="17" xfId="42" applyFont="1" applyFill="1" applyBorder="1" applyAlignment="1" applyProtection="1">
      <alignment horizontal="center" vertical="center" wrapText="1"/>
    </xf>
    <xf numFmtId="0" fontId="20" fillId="33" borderId="18" xfId="42" applyFont="1" applyFill="1" applyBorder="1" applyAlignment="1" applyProtection="1">
      <alignment horizontal="center" vertical="center" wrapText="1"/>
    </xf>
    <xf numFmtId="0" fontId="22" fillId="0" borderId="17" xfId="42" applyFont="1" applyFill="1" applyBorder="1" applyAlignment="1" applyProtection="1">
      <alignment horizontal="center" vertical="top" wrapText="1"/>
    </xf>
    <xf numFmtId="0" fontId="30" fillId="34" borderId="17" xfId="42" applyFont="1" applyFill="1" applyBorder="1" applyAlignment="1" applyProtection="1">
      <alignment horizontal="left" vertical="top" wrapText="1"/>
    </xf>
    <xf numFmtId="0" fontId="30" fillId="34" borderId="18" xfId="42" applyFont="1" applyFill="1" applyBorder="1" applyAlignment="1" applyProtection="1">
      <alignment horizontal="left" vertical="top" wrapText="1"/>
    </xf>
    <xf numFmtId="0" fontId="30" fillId="34" borderId="10" xfId="42" applyFont="1" applyFill="1" applyBorder="1" applyAlignment="1" applyProtection="1">
      <alignment horizontal="left" vertical="top" wrapText="1"/>
    </xf>
    <xf numFmtId="0" fontId="30" fillId="35" borderId="18" xfId="42" applyFont="1" applyFill="1" applyBorder="1" applyAlignment="1" applyProtection="1">
      <alignment horizontal="left" vertical="center" wrapText="1"/>
    </xf>
    <xf numFmtId="0" fontId="32" fillId="36" borderId="10" xfId="42" applyFont="1" applyFill="1" applyBorder="1" applyAlignment="1" applyProtection="1">
      <alignment horizontal="center" vertical="center" wrapText="1"/>
    </xf>
    <xf numFmtId="0" fontId="34" fillId="39" borderId="17" xfId="42" applyFont="1" applyFill="1" applyBorder="1" applyAlignment="1" applyProtection="1">
      <alignment horizontal="center" vertical="top" wrapText="1"/>
    </xf>
    <xf numFmtId="0" fontId="34" fillId="39" borderId="18" xfId="42" applyFont="1" applyFill="1" applyBorder="1" applyAlignment="1" applyProtection="1">
      <alignment horizontal="center" vertical="top" wrapText="1"/>
    </xf>
    <xf numFmtId="0" fontId="54" fillId="0" borderId="16" xfId="42" applyFont="1" applyBorder="1" applyAlignment="1" applyProtection="1">
      <alignment horizontal="center" vertical="center"/>
    </xf>
    <xf numFmtId="0" fontId="54" fillId="0" borderId="17" xfId="42" applyFont="1" applyBorder="1" applyAlignment="1" applyProtection="1">
      <alignment horizontal="center" vertical="center"/>
    </xf>
    <xf numFmtId="0" fontId="54" fillId="0" borderId="18" xfId="42" applyFont="1" applyBorder="1" applyAlignment="1" applyProtection="1">
      <alignment horizontal="center" vertical="center"/>
    </xf>
    <xf numFmtId="0" fontId="23" fillId="0" borderId="0" xfId="44" applyBorder="1" applyAlignment="1" applyProtection="1">
      <alignment horizontal="left" vertical="center" wrapText="1"/>
    </xf>
    <xf numFmtId="0" fontId="61" fillId="0" borderId="0" xfId="42" applyFont="1" applyBorder="1" applyAlignment="1" applyProtection="1">
      <alignment horizontal="center" vertical="center"/>
    </xf>
    <xf numFmtId="0" fontId="62" fillId="0" borderId="0" xfId="42" applyFont="1" applyBorder="1" applyAlignment="1" applyProtection="1">
      <alignment horizontal="center" vertical="center"/>
    </xf>
    <xf numFmtId="0" fontId="54" fillId="0" borderId="16" xfId="42" applyFont="1" applyBorder="1" applyAlignment="1" applyProtection="1">
      <alignment horizontal="left" vertical="center" wrapText="1"/>
    </xf>
    <xf numFmtId="0" fontId="54" fillId="0" borderId="18" xfId="42" applyFont="1" applyBorder="1" applyAlignment="1" applyProtection="1">
      <alignment horizontal="left" vertical="center" wrapText="1"/>
    </xf>
    <xf numFmtId="0" fontId="48" fillId="0" borderId="0" xfId="42" applyFont="1" applyAlignment="1" applyProtection="1">
      <alignment horizontal="left" vertical="center" wrapText="1"/>
    </xf>
    <xf numFmtId="0" fontId="35" fillId="0" borderId="0" xfId="42" applyFont="1" applyAlignment="1" applyProtection="1">
      <alignment horizontal="center" vertical="center"/>
    </xf>
    <xf numFmtId="0" fontId="46" fillId="38" borderId="11" xfId="42" applyFont="1" applyFill="1" applyBorder="1" applyAlignment="1" applyProtection="1">
      <alignment horizontal="left" vertical="center" wrapText="1"/>
    </xf>
    <xf numFmtId="0" fontId="46" fillId="38" borderId="13" xfId="42" applyFont="1" applyFill="1" applyBorder="1" applyAlignment="1" applyProtection="1">
      <alignment horizontal="left" vertical="center" wrapText="1"/>
    </xf>
    <xf numFmtId="0" fontId="46" fillId="38" borderId="12" xfId="42" applyFont="1" applyFill="1" applyBorder="1" applyAlignment="1" applyProtection="1">
      <alignment horizontal="left" vertical="center" wrapText="1"/>
    </xf>
    <xf numFmtId="0" fontId="30" fillId="0" borderId="23" xfId="42" applyFont="1" applyBorder="1" applyAlignment="1" applyProtection="1">
      <alignment horizontal="left" vertical="center" wrapText="1"/>
    </xf>
    <xf numFmtId="0" fontId="30" fillId="0" borderId="0" xfId="42" applyFont="1" applyBorder="1" applyAlignment="1" applyProtection="1">
      <alignment horizontal="left" vertical="center" wrapText="1"/>
    </xf>
    <xf numFmtId="0" fontId="30" fillId="0" borderId="15" xfId="42" applyFont="1" applyBorder="1" applyAlignment="1" applyProtection="1">
      <alignment horizontal="left" vertical="center" wrapText="1"/>
    </xf>
    <xf numFmtId="0" fontId="30" fillId="0" borderId="20" xfId="42" applyFont="1" applyBorder="1" applyAlignment="1" applyProtection="1">
      <alignment horizontal="left" vertical="center" wrapText="1"/>
    </xf>
    <xf numFmtId="0" fontId="30" fillId="0" borderId="19" xfId="42" applyFont="1" applyBorder="1" applyAlignment="1" applyProtection="1">
      <alignment horizontal="left" vertical="center" wrapText="1"/>
    </xf>
    <xf numFmtId="0" fontId="30" fillId="0" borderId="21" xfId="42" applyFont="1" applyBorder="1" applyAlignment="1" applyProtection="1">
      <alignment horizontal="left" vertical="center" wrapText="1"/>
    </xf>
    <xf numFmtId="0" fontId="28" fillId="42" borderId="14" xfId="42" applyFont="1" applyFill="1" applyBorder="1" applyAlignment="1" applyProtection="1">
      <alignment horizontal="center" vertical="center" textRotation="90"/>
    </xf>
    <xf numFmtId="0" fontId="28" fillId="42" borderId="22" xfId="42" applyFont="1" applyFill="1" applyBorder="1" applyAlignment="1" applyProtection="1">
      <alignment horizontal="center" vertical="center" textRotation="90"/>
    </xf>
    <xf numFmtId="0" fontId="28" fillId="42" borderId="24" xfId="42" applyFont="1" applyFill="1" applyBorder="1" applyAlignment="1" applyProtection="1">
      <alignment horizontal="center" vertical="center" textRotation="90"/>
    </xf>
    <xf numFmtId="0" fontId="28" fillId="41" borderId="16" xfId="42" applyFont="1" applyFill="1" applyBorder="1" applyAlignment="1" applyProtection="1">
      <alignment horizontal="center" vertical="center"/>
    </xf>
    <xf numFmtId="0" fontId="28" fillId="41" borderId="17" xfId="42" applyFont="1" applyFill="1" applyBorder="1" applyAlignment="1" applyProtection="1">
      <alignment horizontal="center" vertical="center"/>
    </xf>
    <xf numFmtId="0" fontId="28" fillId="41" borderId="18" xfId="42" applyFont="1" applyFill="1" applyBorder="1" applyAlignment="1" applyProtection="1">
      <alignment horizontal="center" vertical="center"/>
    </xf>
    <xf numFmtId="0" fontId="54" fillId="34" borderId="16" xfId="42" applyFont="1" applyFill="1" applyBorder="1" applyAlignment="1" applyProtection="1">
      <alignment horizontal="center" vertical="center"/>
    </xf>
    <xf numFmtId="0" fontId="54" fillId="34" borderId="18" xfId="42" applyFont="1" applyFill="1" applyBorder="1" applyAlignment="1" applyProtection="1">
      <alignment horizontal="center" vertical="center"/>
    </xf>
    <xf numFmtId="0" fontId="54" fillId="34" borderId="17" xfId="42" applyFont="1" applyFill="1" applyBorder="1" applyAlignment="1" applyProtection="1">
      <alignment horizontal="center" vertical="center"/>
    </xf>
    <xf numFmtId="0" fontId="59" fillId="0" borderId="0" xfId="0" applyFont="1" applyAlignment="1">
      <alignment horizontal="center" vertical="center"/>
    </xf>
    <xf numFmtId="0" fontId="36" fillId="41" borderId="10" xfId="0" applyFont="1" applyFill="1" applyBorder="1" applyAlignment="1">
      <alignment horizontal="center" vertical="center"/>
    </xf>
    <xf numFmtId="0" fontId="36" fillId="42" borderId="10" xfId="0" applyFont="1" applyFill="1" applyBorder="1" applyAlignment="1">
      <alignment horizontal="center" vertical="center"/>
    </xf>
    <xf numFmtId="0" fontId="36" fillId="40" borderId="10" xfId="0" applyFont="1" applyFill="1" applyBorder="1" applyAlignment="1">
      <alignment horizontal="center" vertical="center"/>
    </xf>
    <xf numFmtId="0" fontId="36" fillId="46" borderId="19" xfId="0" applyFont="1" applyFill="1" applyBorder="1" applyAlignment="1">
      <alignment horizontal="center" vertical="center"/>
    </xf>
    <xf numFmtId="0" fontId="63" fillId="0" borderId="0" xfId="0" applyFont="1" applyAlignment="1">
      <alignment horizontal="left" vertical="center" wrapText="1"/>
    </xf>
    <xf numFmtId="0" fontId="49" fillId="0" borderId="0" xfId="0" applyFont="1" applyFill="1" applyAlignment="1">
      <alignment horizontal="center" vertical="center"/>
    </xf>
    <xf numFmtId="0" fontId="46" fillId="38" borderId="0" xfId="0" applyFont="1" applyFill="1" applyAlignment="1">
      <alignment horizontal="left" vertical="center" wrapText="1"/>
    </xf>
    <xf numFmtId="0" fontId="46" fillId="38" borderId="10" xfId="0" applyFont="1" applyFill="1" applyBorder="1" applyAlignment="1">
      <alignment horizontal="left" vertical="center" wrapText="1"/>
    </xf>
    <xf numFmtId="0" fontId="30" fillId="0" borderId="10" xfId="42" applyFont="1" applyBorder="1" applyAlignment="1">
      <alignment horizontal="center" vertical="center" wrapText="1"/>
    </xf>
    <xf numFmtId="10" fontId="30" fillId="40" borderId="10" xfId="43" applyNumberFormat="1" applyFont="1" applyFill="1" applyBorder="1" applyAlignment="1" applyProtection="1">
      <alignment horizontal="center" vertical="center"/>
      <protection locked="0"/>
    </xf>
    <xf numFmtId="166" fontId="30" fillId="35" borderId="10" xfId="43" applyNumberFormat="1" applyFont="1" applyFill="1" applyBorder="1" applyAlignment="1" applyProtection="1">
      <alignment horizontal="center" vertical="center" wrapText="1"/>
    </xf>
    <xf numFmtId="0" fontId="47" fillId="0" borderId="0" xfId="0" applyFont="1" applyBorder="1" applyAlignment="1" applyProtection="1">
      <alignment horizontal="center" vertical="center" wrapText="1"/>
    </xf>
    <xf numFmtId="0" fontId="50" fillId="0" borderId="0" xfId="0" applyFont="1" applyBorder="1" applyAlignment="1" applyProtection="1">
      <alignment horizontal="center" vertical="center"/>
    </xf>
    <xf numFmtId="0" fontId="55" fillId="38" borderId="10" xfId="0" applyFont="1" applyFill="1" applyBorder="1" applyAlignment="1" applyProtection="1">
      <alignment horizontal="center" vertical="center" wrapText="1"/>
    </xf>
    <xf numFmtId="0" fontId="44" fillId="0" borderId="0" xfId="0" applyFont="1" applyBorder="1" applyAlignment="1" applyProtection="1">
      <alignment horizontal="left" vertical="center" wrapText="1"/>
    </xf>
    <xf numFmtId="0" fontId="56" fillId="38" borderId="10" xfId="0" applyFont="1" applyFill="1" applyBorder="1" applyAlignment="1" applyProtection="1">
      <alignment horizontal="center" vertical="center" wrapText="1"/>
    </xf>
    <xf numFmtId="0" fontId="72" fillId="0" borderId="16" xfId="42" applyFont="1" applyBorder="1" applyAlignment="1">
      <alignment horizontal="center" vertical="center" wrapText="1"/>
    </xf>
    <xf numFmtId="0" fontId="72" fillId="0" borderId="18" xfId="42" applyFont="1" applyBorder="1" applyAlignment="1">
      <alignment horizontal="center" vertical="center" wrapText="1"/>
    </xf>
    <xf numFmtId="0" fontId="67" fillId="0" borderId="0" xfId="0" applyFont="1" applyAlignment="1">
      <alignment horizontal="center" vertical="center" wrapText="1"/>
    </xf>
    <xf numFmtId="0" fontId="68" fillId="0" borderId="0" xfId="0" applyFont="1" applyAlignment="1">
      <alignment horizontal="center" vertical="center"/>
    </xf>
    <xf numFmtId="0" fontId="53" fillId="0" borderId="0" xfId="0" applyFont="1" applyAlignment="1">
      <alignment horizontal="left" vertical="center" wrapText="1"/>
    </xf>
    <xf numFmtId="0" fontId="69" fillId="38" borderId="10" xfId="0" applyFont="1" applyFill="1" applyBorder="1" applyAlignment="1">
      <alignment horizontal="center" vertical="center" wrapText="1"/>
    </xf>
    <xf numFmtId="0" fontId="70" fillId="38" borderId="10" xfId="0" applyFont="1" applyFill="1" applyBorder="1" applyAlignment="1">
      <alignment horizontal="center" vertical="center" wrapText="1"/>
    </xf>
    <xf numFmtId="0" fontId="70" fillId="38" borderId="14" xfId="0" applyFont="1" applyFill="1" applyBorder="1" applyAlignment="1">
      <alignment horizontal="center" vertical="center" wrapText="1"/>
    </xf>
    <xf numFmtId="0" fontId="70" fillId="38" borderId="24" xfId="0" applyFont="1" applyFill="1" applyBorder="1" applyAlignment="1">
      <alignment horizontal="center" vertical="center" wrapText="1"/>
    </xf>
    <xf numFmtId="0" fontId="73" fillId="0" borderId="23" xfId="0" applyFont="1" applyBorder="1" applyAlignment="1">
      <alignment horizontal="center"/>
    </xf>
    <xf numFmtId="0" fontId="73" fillId="0" borderId="0" xfId="0" applyFont="1" applyBorder="1" applyAlignment="1">
      <alignment horizontal="center"/>
    </xf>
    <xf numFmtId="0" fontId="30" fillId="0" borderId="23" xfId="42" applyFont="1" applyBorder="1" applyAlignment="1" applyProtection="1">
      <alignment horizontal="left" wrapText="1"/>
    </xf>
    <xf numFmtId="0" fontId="30" fillId="0" borderId="0" xfId="42" applyFont="1" applyBorder="1" applyAlignment="1" applyProtection="1">
      <alignment horizontal="left" wrapText="1"/>
    </xf>
    <xf numFmtId="0" fontId="30" fillId="0" borderId="15" xfId="42" applyFont="1" applyBorder="1" applyAlignment="1" applyProtection="1">
      <alignment horizontal="left" wrapText="1"/>
    </xf>
    <xf numFmtId="0" fontId="32" fillId="0" borderId="0" xfId="42" applyFont="1" applyAlignment="1" applyProtection="1">
      <alignment horizontal="center"/>
    </xf>
    <xf numFmtId="0" fontId="58" fillId="38" borderId="11" xfId="42" applyFont="1" applyFill="1" applyBorder="1" applyAlignment="1" applyProtection="1">
      <alignment horizontal="center"/>
    </xf>
    <xf numFmtId="0" fontId="58" fillId="38" borderId="13" xfId="42" applyFont="1" applyFill="1" applyBorder="1" applyAlignment="1" applyProtection="1">
      <alignment horizontal="center"/>
    </xf>
    <xf numFmtId="0" fontId="58" fillId="38" borderId="12" xfId="42" applyFont="1" applyFill="1" applyBorder="1" applyAlignment="1" applyProtection="1">
      <alignment horizontal="center"/>
    </xf>
    <xf numFmtId="0" fontId="32" fillId="0" borderId="23" xfId="42" applyFont="1" applyBorder="1" applyAlignment="1" applyProtection="1">
      <alignment horizontal="left" wrapText="1"/>
    </xf>
    <xf numFmtId="0" fontId="32" fillId="0" borderId="0" xfId="42" applyFont="1" applyBorder="1" applyAlignment="1" applyProtection="1">
      <alignment horizontal="left" wrapText="1"/>
    </xf>
    <xf numFmtId="0" fontId="32" fillId="0" borderId="15" xfId="42" applyFont="1" applyBorder="1" applyAlignment="1" applyProtection="1">
      <alignment horizontal="left" wrapText="1"/>
    </xf>
    <xf numFmtId="0" fontId="30" fillId="0" borderId="0" xfId="42" applyFont="1" applyBorder="1" applyAlignment="1" applyProtection="1">
      <alignment horizontal="left" vertical="top" wrapText="1"/>
    </xf>
    <xf numFmtId="0" fontId="30" fillId="40" borderId="0" xfId="42" applyFont="1" applyFill="1" applyBorder="1" applyAlignment="1" applyProtection="1">
      <alignment horizontal="center" wrapText="1"/>
      <protection locked="0"/>
    </xf>
    <xf numFmtId="0" fontId="30" fillId="40" borderId="19" xfId="42" applyFont="1" applyFill="1" applyBorder="1" applyAlignment="1" applyProtection="1">
      <alignment horizontal="center" wrapText="1"/>
      <protection locked="0"/>
    </xf>
    <xf numFmtId="0" fontId="30" fillId="40" borderId="19" xfId="42" applyFont="1" applyFill="1" applyBorder="1" applyAlignment="1" applyProtection="1">
      <alignment horizontal="center"/>
    </xf>
    <xf numFmtId="0" fontId="44" fillId="0" borderId="23" xfId="0" applyFont="1" applyBorder="1" applyAlignment="1">
      <alignment horizontal="left" vertical="center" wrapText="1"/>
    </xf>
    <xf numFmtId="0" fontId="44" fillId="0" borderId="0" xfId="0" applyFont="1" applyBorder="1" applyAlignment="1">
      <alignment horizontal="left" vertical="center" wrapText="1"/>
    </xf>
    <xf numFmtId="0" fontId="60" fillId="38" borderId="11" xfId="0" applyFont="1" applyFill="1" applyBorder="1" applyAlignment="1">
      <alignment horizontal="center" vertical="center"/>
    </xf>
    <xf numFmtId="0" fontId="60" fillId="38" borderId="13" xfId="0" applyFont="1" applyFill="1" applyBorder="1" applyAlignment="1">
      <alignment horizontal="center" vertical="center"/>
    </xf>
    <xf numFmtId="0" fontId="60" fillId="38" borderId="12" xfId="0" applyFont="1" applyFill="1" applyBorder="1" applyAlignment="1">
      <alignment horizontal="center" vertical="center"/>
    </xf>
    <xf numFmtId="0" fontId="44" fillId="0" borderId="15" xfId="0" applyFont="1" applyBorder="1" applyAlignment="1">
      <alignment horizontal="left" vertical="center" wrapText="1"/>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4" builtinId="8"/>
    <cellStyle name="Input" xfId="9" builtinId="20" customBuiltin="1"/>
    <cellStyle name="Linked Cell" xfId="12" builtinId="24" customBuiltin="1"/>
    <cellStyle name="Neutral" xfId="8" builtinId="28" customBuiltin="1"/>
    <cellStyle name="Normal" xfId="0" builtinId="0"/>
    <cellStyle name="Normal 2" xfId="42"/>
    <cellStyle name="Note" xfId="15" builtinId="10" customBuiltin="1"/>
    <cellStyle name="Output" xfId="10" builtinId="21" customBuiltin="1"/>
    <cellStyle name="Percent" xfId="43" builtinId="5"/>
    <cellStyle name="Title" xfId="1" builtinId="15" customBuiltin="1"/>
    <cellStyle name="Total" xfId="17" builtinId="25" customBuiltin="1"/>
    <cellStyle name="Warning Text" xfId="14" builtinId="11" customBuiltin="1"/>
  </cellStyles>
  <dxfs count="6">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FFFF00"/>
      <color rgb="FFFF00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69055</xdr:colOff>
      <xdr:row>18</xdr:row>
      <xdr:rowOff>23811</xdr:rowOff>
    </xdr:from>
    <xdr:to>
      <xdr:col>0</xdr:col>
      <xdr:colOff>516730</xdr:colOff>
      <xdr:row>18</xdr:row>
      <xdr:rowOff>478490</xdr:rowOff>
    </xdr:to>
    <xdr:pic>
      <xdr:nvPicPr>
        <xdr:cNvPr id="2" name="Picture 2" descr="MCj0434805000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055" y="6488905"/>
          <a:ext cx="447675" cy="454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PCG Brand Colors">
  <a:themeElements>
    <a:clrScheme name="PCG Test">
      <a:dk1>
        <a:srgbClr val="3B3B3B"/>
      </a:dk1>
      <a:lt1>
        <a:srgbClr val="FFFFFF"/>
      </a:lt1>
      <a:dk2>
        <a:srgbClr val="051B3B"/>
      </a:dk2>
      <a:lt2>
        <a:srgbClr val="FFFFFF"/>
      </a:lt2>
      <a:accent1>
        <a:srgbClr val="0B3677"/>
      </a:accent1>
      <a:accent2>
        <a:srgbClr val="00A0CA"/>
      </a:accent2>
      <a:accent3>
        <a:srgbClr val="FAB81F"/>
      </a:accent3>
      <a:accent4>
        <a:srgbClr val="A11B7E"/>
      </a:accent4>
      <a:accent5>
        <a:srgbClr val="EE2346"/>
      </a:accent5>
      <a:accent6>
        <a:srgbClr val="00CC66"/>
      </a:accent6>
      <a:hlink>
        <a:srgbClr val="01C9FF"/>
      </a:hlink>
      <a:folHlink>
        <a:srgbClr val="5A6E8C"/>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PCG Brand Colors" id="{256BFA29-642B-4092-8BE6-9A0D249BAC2E}" vid="{9796ED2F-3F65-4403-98AB-3B19B2918FE3}"/>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healthportal.pcghealthservices.com/Public/appendix4.pdf" TargetMode="External"/><Relationship Id="rId2" Type="http://schemas.openxmlformats.org/officeDocument/2006/relationships/hyperlink" Target="https://healthportal.pcghealthservices.com/Public/appendix3.pdf" TargetMode="External"/><Relationship Id="rId1" Type="http://schemas.openxmlformats.org/officeDocument/2006/relationships/hyperlink" Target="https://healthportal.pcghealthservices.com/Public/appendix2.pdf"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P256"/>
  <sheetViews>
    <sheetView showGridLines="0" tabSelected="1" zoomScale="85" zoomScaleNormal="85" workbookViewId="0">
      <selection sqref="A1:L1"/>
    </sheetView>
  </sheetViews>
  <sheetFormatPr defaultRowHeight="15.5"/>
  <cols>
    <col min="1" max="1" width="11.5" style="5" customWidth="1"/>
    <col min="2" max="2" width="16.5" style="5" customWidth="1"/>
    <col min="3" max="3" width="25.75" style="5" customWidth="1"/>
    <col min="4" max="4" width="10.6640625" style="5" customWidth="1"/>
    <col min="5" max="5" width="11.6640625" style="5" customWidth="1"/>
    <col min="6" max="6" width="10.5" style="5" customWidth="1"/>
    <col min="7" max="7" width="6.9140625" style="5" customWidth="1"/>
    <col min="8" max="8" width="9.1640625" style="5" customWidth="1"/>
    <col min="9" max="9" width="8.1640625" style="5" customWidth="1"/>
    <col min="10" max="10" width="22.6640625" style="5" customWidth="1"/>
    <col min="11" max="12" width="10.6640625" style="5" customWidth="1"/>
    <col min="13" max="14" width="9.1640625" style="5" customWidth="1"/>
    <col min="15" max="15" width="17.9140625" style="5" customWidth="1"/>
    <col min="16" max="17" width="9.1640625" style="5" customWidth="1"/>
    <col min="18" max="250" width="8.4140625" style="5"/>
    <col min="251" max="251" width="10.58203125" style="5" customWidth="1"/>
    <col min="252" max="252" width="13.25" style="5" bestFit="1" customWidth="1"/>
    <col min="253" max="253" width="20.58203125" style="5" customWidth="1"/>
    <col min="254" max="254" width="9" style="5" customWidth="1"/>
    <col min="255" max="255" width="7.58203125" style="5" customWidth="1"/>
    <col min="256" max="256" width="9.6640625" style="5" customWidth="1"/>
    <col min="257" max="257" width="6.4140625" style="5" customWidth="1"/>
    <col min="258" max="258" width="8.4140625" style="5"/>
    <col min="259" max="259" width="7.5" style="5" customWidth="1"/>
    <col min="260" max="260" width="16.75" style="5" customWidth="1"/>
    <col min="261" max="261" width="10.83203125" style="5" customWidth="1"/>
    <col min="262" max="262" width="13" style="5" customWidth="1"/>
    <col min="263" max="506" width="8.4140625" style="5"/>
    <col min="507" max="507" width="10.58203125" style="5" customWidth="1"/>
    <col min="508" max="508" width="13.25" style="5" bestFit="1" customWidth="1"/>
    <col min="509" max="509" width="20.58203125" style="5" customWidth="1"/>
    <col min="510" max="510" width="9" style="5" customWidth="1"/>
    <col min="511" max="511" width="7.58203125" style="5" customWidth="1"/>
    <col min="512" max="512" width="9.6640625" style="5" customWidth="1"/>
    <col min="513" max="513" width="6.4140625" style="5" customWidth="1"/>
    <col min="514" max="514" width="8.4140625" style="5"/>
    <col min="515" max="515" width="7.5" style="5" customWidth="1"/>
    <col min="516" max="516" width="16.75" style="5" customWidth="1"/>
    <col min="517" max="517" width="10.83203125" style="5" customWidth="1"/>
    <col min="518" max="518" width="13" style="5" customWidth="1"/>
    <col min="519" max="762" width="8.4140625" style="5"/>
    <col min="763" max="763" width="10.58203125" style="5" customWidth="1"/>
    <col min="764" max="764" width="13.25" style="5" bestFit="1" customWidth="1"/>
    <col min="765" max="765" width="20.58203125" style="5" customWidth="1"/>
    <col min="766" max="766" width="9" style="5" customWidth="1"/>
    <col min="767" max="767" width="7.58203125" style="5" customWidth="1"/>
    <col min="768" max="768" width="9.6640625" style="5" customWidth="1"/>
    <col min="769" max="769" width="6.4140625" style="5" customWidth="1"/>
    <col min="770" max="770" width="8.4140625" style="5"/>
    <col min="771" max="771" width="7.5" style="5" customWidth="1"/>
    <col min="772" max="772" width="16.75" style="5" customWidth="1"/>
    <col min="773" max="773" width="10.83203125" style="5" customWidth="1"/>
    <col min="774" max="774" width="13" style="5" customWidth="1"/>
    <col min="775" max="1018" width="8.4140625" style="5"/>
    <col min="1019" max="1019" width="10.58203125" style="5" customWidth="1"/>
    <col min="1020" max="1020" width="13.25" style="5" bestFit="1" customWidth="1"/>
    <col min="1021" max="1021" width="20.58203125" style="5" customWidth="1"/>
    <col min="1022" max="1022" width="9" style="5" customWidth="1"/>
    <col min="1023" max="1023" width="7.58203125" style="5" customWidth="1"/>
    <col min="1024" max="1024" width="9.6640625" style="5" customWidth="1"/>
    <col min="1025" max="1025" width="6.4140625" style="5" customWidth="1"/>
    <col min="1026" max="1026" width="8.4140625" style="5"/>
    <col min="1027" max="1027" width="7.5" style="5" customWidth="1"/>
    <col min="1028" max="1028" width="16.75" style="5" customWidth="1"/>
    <col min="1029" max="1029" width="10.83203125" style="5" customWidth="1"/>
    <col min="1030" max="1030" width="13" style="5" customWidth="1"/>
    <col min="1031" max="1274" width="8.4140625" style="5"/>
    <col min="1275" max="1275" width="10.58203125" style="5" customWidth="1"/>
    <col min="1276" max="1276" width="13.25" style="5" bestFit="1" customWidth="1"/>
    <col min="1277" max="1277" width="20.58203125" style="5" customWidth="1"/>
    <col min="1278" max="1278" width="9" style="5" customWidth="1"/>
    <col min="1279" max="1279" width="7.58203125" style="5" customWidth="1"/>
    <col min="1280" max="1280" width="9.6640625" style="5" customWidth="1"/>
    <col min="1281" max="1281" width="6.4140625" style="5" customWidth="1"/>
    <col min="1282" max="1282" width="8.4140625" style="5"/>
    <col min="1283" max="1283" width="7.5" style="5" customWidth="1"/>
    <col min="1284" max="1284" width="16.75" style="5" customWidth="1"/>
    <col min="1285" max="1285" width="10.83203125" style="5" customWidth="1"/>
    <col min="1286" max="1286" width="13" style="5" customWidth="1"/>
    <col min="1287" max="1530" width="8.4140625" style="5"/>
    <col min="1531" max="1531" width="10.58203125" style="5" customWidth="1"/>
    <col min="1532" max="1532" width="13.25" style="5" bestFit="1" customWidth="1"/>
    <col min="1533" max="1533" width="20.58203125" style="5" customWidth="1"/>
    <col min="1534" max="1534" width="9" style="5" customWidth="1"/>
    <col min="1535" max="1535" width="7.58203125" style="5" customWidth="1"/>
    <col min="1536" max="1536" width="9.6640625" style="5" customWidth="1"/>
    <col min="1537" max="1537" width="6.4140625" style="5" customWidth="1"/>
    <col min="1538" max="1538" width="8.4140625" style="5"/>
    <col min="1539" max="1539" width="7.5" style="5" customWidth="1"/>
    <col min="1540" max="1540" width="16.75" style="5" customWidth="1"/>
    <col min="1541" max="1541" width="10.83203125" style="5" customWidth="1"/>
    <col min="1542" max="1542" width="13" style="5" customWidth="1"/>
    <col min="1543" max="1786" width="8.4140625" style="5"/>
    <col min="1787" max="1787" width="10.58203125" style="5" customWidth="1"/>
    <col min="1788" max="1788" width="13.25" style="5" bestFit="1" customWidth="1"/>
    <col min="1789" max="1789" width="20.58203125" style="5" customWidth="1"/>
    <col min="1790" max="1790" width="9" style="5" customWidth="1"/>
    <col min="1791" max="1791" width="7.58203125" style="5" customWidth="1"/>
    <col min="1792" max="1792" width="9.6640625" style="5" customWidth="1"/>
    <col min="1793" max="1793" width="6.4140625" style="5" customWidth="1"/>
    <col min="1794" max="1794" width="8.4140625" style="5"/>
    <col min="1795" max="1795" width="7.5" style="5" customWidth="1"/>
    <col min="1796" max="1796" width="16.75" style="5" customWidth="1"/>
    <col min="1797" max="1797" width="10.83203125" style="5" customWidth="1"/>
    <col min="1798" max="1798" width="13" style="5" customWidth="1"/>
    <col min="1799" max="2042" width="8.4140625" style="5"/>
    <col min="2043" max="2043" width="10.58203125" style="5" customWidth="1"/>
    <col min="2044" max="2044" width="13.25" style="5" bestFit="1" customWidth="1"/>
    <col min="2045" max="2045" width="20.58203125" style="5" customWidth="1"/>
    <col min="2046" max="2046" width="9" style="5" customWidth="1"/>
    <col min="2047" max="2047" width="7.58203125" style="5" customWidth="1"/>
    <col min="2048" max="2048" width="9.6640625" style="5" customWidth="1"/>
    <col min="2049" max="2049" width="6.4140625" style="5" customWidth="1"/>
    <col min="2050" max="2050" width="8.4140625" style="5"/>
    <col min="2051" max="2051" width="7.5" style="5" customWidth="1"/>
    <col min="2052" max="2052" width="16.75" style="5" customWidth="1"/>
    <col min="2053" max="2053" width="10.83203125" style="5" customWidth="1"/>
    <col min="2054" max="2054" width="13" style="5" customWidth="1"/>
    <col min="2055" max="2298" width="8.4140625" style="5"/>
    <col min="2299" max="2299" width="10.58203125" style="5" customWidth="1"/>
    <col min="2300" max="2300" width="13.25" style="5" bestFit="1" customWidth="1"/>
    <col min="2301" max="2301" width="20.58203125" style="5" customWidth="1"/>
    <col min="2302" max="2302" width="9" style="5" customWidth="1"/>
    <col min="2303" max="2303" width="7.58203125" style="5" customWidth="1"/>
    <col min="2304" max="2304" width="9.6640625" style="5" customWidth="1"/>
    <col min="2305" max="2305" width="6.4140625" style="5" customWidth="1"/>
    <col min="2306" max="2306" width="8.4140625" style="5"/>
    <col min="2307" max="2307" width="7.5" style="5" customWidth="1"/>
    <col min="2308" max="2308" width="16.75" style="5" customWidth="1"/>
    <col min="2309" max="2309" width="10.83203125" style="5" customWidth="1"/>
    <col min="2310" max="2310" width="13" style="5" customWidth="1"/>
    <col min="2311" max="2554" width="8.4140625" style="5"/>
    <col min="2555" max="2555" width="10.58203125" style="5" customWidth="1"/>
    <col min="2556" max="2556" width="13.25" style="5" bestFit="1" customWidth="1"/>
    <col min="2557" max="2557" width="20.58203125" style="5" customWidth="1"/>
    <col min="2558" max="2558" width="9" style="5" customWidth="1"/>
    <col min="2559" max="2559" width="7.58203125" style="5" customWidth="1"/>
    <col min="2560" max="2560" width="9.6640625" style="5" customWidth="1"/>
    <col min="2561" max="2561" width="6.4140625" style="5" customWidth="1"/>
    <col min="2562" max="2562" width="8.4140625" style="5"/>
    <col min="2563" max="2563" width="7.5" style="5" customWidth="1"/>
    <col min="2564" max="2564" width="16.75" style="5" customWidth="1"/>
    <col min="2565" max="2565" width="10.83203125" style="5" customWidth="1"/>
    <col min="2566" max="2566" width="13" style="5" customWidth="1"/>
    <col min="2567" max="2810" width="8.4140625" style="5"/>
    <col min="2811" max="2811" width="10.58203125" style="5" customWidth="1"/>
    <col min="2812" max="2812" width="13.25" style="5" bestFit="1" customWidth="1"/>
    <col min="2813" max="2813" width="20.58203125" style="5" customWidth="1"/>
    <col min="2814" max="2814" width="9" style="5" customWidth="1"/>
    <col min="2815" max="2815" width="7.58203125" style="5" customWidth="1"/>
    <col min="2816" max="2816" width="9.6640625" style="5" customWidth="1"/>
    <col min="2817" max="2817" width="6.4140625" style="5" customWidth="1"/>
    <col min="2818" max="2818" width="8.4140625" style="5"/>
    <col min="2819" max="2819" width="7.5" style="5" customWidth="1"/>
    <col min="2820" max="2820" width="16.75" style="5" customWidth="1"/>
    <col min="2821" max="2821" width="10.83203125" style="5" customWidth="1"/>
    <col min="2822" max="2822" width="13" style="5" customWidth="1"/>
    <col min="2823" max="3066" width="8.4140625" style="5"/>
    <col min="3067" max="3067" width="10.58203125" style="5" customWidth="1"/>
    <col min="3068" max="3068" width="13.25" style="5" bestFit="1" customWidth="1"/>
    <col min="3069" max="3069" width="20.58203125" style="5" customWidth="1"/>
    <col min="3070" max="3070" width="9" style="5" customWidth="1"/>
    <col min="3071" max="3071" width="7.58203125" style="5" customWidth="1"/>
    <col min="3072" max="3072" width="9.6640625" style="5" customWidth="1"/>
    <col min="3073" max="3073" width="6.4140625" style="5" customWidth="1"/>
    <col min="3074" max="3074" width="8.4140625" style="5"/>
    <col min="3075" max="3075" width="7.5" style="5" customWidth="1"/>
    <col min="3076" max="3076" width="16.75" style="5" customWidth="1"/>
    <col min="3077" max="3077" width="10.83203125" style="5" customWidth="1"/>
    <col min="3078" max="3078" width="13" style="5" customWidth="1"/>
    <col min="3079" max="3322" width="8.4140625" style="5"/>
    <col min="3323" max="3323" width="10.58203125" style="5" customWidth="1"/>
    <col min="3324" max="3324" width="13.25" style="5" bestFit="1" customWidth="1"/>
    <col min="3325" max="3325" width="20.58203125" style="5" customWidth="1"/>
    <col min="3326" max="3326" width="9" style="5" customWidth="1"/>
    <col min="3327" max="3327" width="7.58203125" style="5" customWidth="1"/>
    <col min="3328" max="3328" width="9.6640625" style="5" customWidth="1"/>
    <col min="3329" max="3329" width="6.4140625" style="5" customWidth="1"/>
    <col min="3330" max="3330" width="8.4140625" style="5"/>
    <col min="3331" max="3331" width="7.5" style="5" customWidth="1"/>
    <col min="3332" max="3332" width="16.75" style="5" customWidth="1"/>
    <col min="3333" max="3333" width="10.83203125" style="5" customWidth="1"/>
    <col min="3334" max="3334" width="13" style="5" customWidth="1"/>
    <col min="3335" max="3578" width="8.4140625" style="5"/>
    <col min="3579" max="3579" width="10.58203125" style="5" customWidth="1"/>
    <col min="3580" max="3580" width="13.25" style="5" bestFit="1" customWidth="1"/>
    <col min="3581" max="3581" width="20.58203125" style="5" customWidth="1"/>
    <col min="3582" max="3582" width="9" style="5" customWidth="1"/>
    <col min="3583" max="3583" width="7.58203125" style="5" customWidth="1"/>
    <col min="3584" max="3584" width="9.6640625" style="5" customWidth="1"/>
    <col min="3585" max="3585" width="6.4140625" style="5" customWidth="1"/>
    <col min="3586" max="3586" width="8.4140625" style="5"/>
    <col min="3587" max="3587" width="7.5" style="5" customWidth="1"/>
    <col min="3588" max="3588" width="16.75" style="5" customWidth="1"/>
    <col min="3589" max="3589" width="10.83203125" style="5" customWidth="1"/>
    <col min="3590" max="3590" width="13" style="5" customWidth="1"/>
    <col min="3591" max="3834" width="8.4140625" style="5"/>
    <col min="3835" max="3835" width="10.58203125" style="5" customWidth="1"/>
    <col min="3836" max="3836" width="13.25" style="5" bestFit="1" customWidth="1"/>
    <col min="3837" max="3837" width="20.58203125" style="5" customWidth="1"/>
    <col min="3838" max="3838" width="9" style="5" customWidth="1"/>
    <col min="3839" max="3839" width="7.58203125" style="5" customWidth="1"/>
    <col min="3840" max="3840" width="9.6640625" style="5" customWidth="1"/>
    <col min="3841" max="3841" width="6.4140625" style="5" customWidth="1"/>
    <col min="3842" max="3842" width="8.4140625" style="5"/>
    <col min="3843" max="3843" width="7.5" style="5" customWidth="1"/>
    <col min="3844" max="3844" width="16.75" style="5" customWidth="1"/>
    <col min="3845" max="3845" width="10.83203125" style="5" customWidth="1"/>
    <col min="3846" max="3846" width="13" style="5" customWidth="1"/>
    <col min="3847" max="4090" width="8.4140625" style="5"/>
    <col min="4091" max="4091" width="10.58203125" style="5" customWidth="1"/>
    <col min="4092" max="4092" width="13.25" style="5" bestFit="1" customWidth="1"/>
    <col min="4093" max="4093" width="20.58203125" style="5" customWidth="1"/>
    <col min="4094" max="4094" width="9" style="5" customWidth="1"/>
    <col min="4095" max="4095" width="7.58203125" style="5" customWidth="1"/>
    <col min="4096" max="4096" width="9.6640625" style="5" customWidth="1"/>
    <col min="4097" max="4097" width="6.4140625" style="5" customWidth="1"/>
    <col min="4098" max="4098" width="8.4140625" style="5"/>
    <col min="4099" max="4099" width="7.5" style="5" customWidth="1"/>
    <col min="4100" max="4100" width="16.75" style="5" customWidth="1"/>
    <col min="4101" max="4101" width="10.83203125" style="5" customWidth="1"/>
    <col min="4102" max="4102" width="13" style="5" customWidth="1"/>
    <col min="4103" max="4346" width="8.4140625" style="5"/>
    <col min="4347" max="4347" width="10.58203125" style="5" customWidth="1"/>
    <col min="4348" max="4348" width="13.25" style="5" bestFit="1" customWidth="1"/>
    <col min="4349" max="4349" width="20.58203125" style="5" customWidth="1"/>
    <col min="4350" max="4350" width="9" style="5" customWidth="1"/>
    <col min="4351" max="4351" width="7.58203125" style="5" customWidth="1"/>
    <col min="4352" max="4352" width="9.6640625" style="5" customWidth="1"/>
    <col min="4353" max="4353" width="6.4140625" style="5" customWidth="1"/>
    <col min="4354" max="4354" width="8.4140625" style="5"/>
    <col min="4355" max="4355" width="7.5" style="5" customWidth="1"/>
    <col min="4356" max="4356" width="16.75" style="5" customWidth="1"/>
    <col min="4357" max="4357" width="10.83203125" style="5" customWidth="1"/>
    <col min="4358" max="4358" width="13" style="5" customWidth="1"/>
    <col min="4359" max="4602" width="8.4140625" style="5"/>
    <col min="4603" max="4603" width="10.58203125" style="5" customWidth="1"/>
    <col min="4604" max="4604" width="13.25" style="5" bestFit="1" customWidth="1"/>
    <col min="4605" max="4605" width="20.58203125" style="5" customWidth="1"/>
    <col min="4606" max="4606" width="9" style="5" customWidth="1"/>
    <col min="4607" max="4607" width="7.58203125" style="5" customWidth="1"/>
    <col min="4608" max="4608" width="9.6640625" style="5" customWidth="1"/>
    <col min="4609" max="4609" width="6.4140625" style="5" customWidth="1"/>
    <col min="4610" max="4610" width="8.4140625" style="5"/>
    <col min="4611" max="4611" width="7.5" style="5" customWidth="1"/>
    <col min="4612" max="4612" width="16.75" style="5" customWidth="1"/>
    <col min="4613" max="4613" width="10.83203125" style="5" customWidth="1"/>
    <col min="4614" max="4614" width="13" style="5" customWidth="1"/>
    <col min="4615" max="4858" width="8.4140625" style="5"/>
    <col min="4859" max="4859" width="10.58203125" style="5" customWidth="1"/>
    <col min="4860" max="4860" width="13.25" style="5" bestFit="1" customWidth="1"/>
    <col min="4861" max="4861" width="20.58203125" style="5" customWidth="1"/>
    <col min="4862" max="4862" width="9" style="5" customWidth="1"/>
    <col min="4863" max="4863" width="7.58203125" style="5" customWidth="1"/>
    <col min="4864" max="4864" width="9.6640625" style="5" customWidth="1"/>
    <col min="4865" max="4865" width="6.4140625" style="5" customWidth="1"/>
    <col min="4866" max="4866" width="8.4140625" style="5"/>
    <col min="4867" max="4867" width="7.5" style="5" customWidth="1"/>
    <col min="4868" max="4868" width="16.75" style="5" customWidth="1"/>
    <col min="4869" max="4869" width="10.83203125" style="5" customWidth="1"/>
    <col min="4870" max="4870" width="13" style="5" customWidth="1"/>
    <col min="4871" max="5114" width="8.4140625" style="5"/>
    <col min="5115" max="5115" width="10.58203125" style="5" customWidth="1"/>
    <col min="5116" max="5116" width="13.25" style="5" bestFit="1" customWidth="1"/>
    <col min="5117" max="5117" width="20.58203125" style="5" customWidth="1"/>
    <col min="5118" max="5118" width="9" style="5" customWidth="1"/>
    <col min="5119" max="5119" width="7.58203125" style="5" customWidth="1"/>
    <col min="5120" max="5120" width="9.6640625" style="5" customWidth="1"/>
    <col min="5121" max="5121" width="6.4140625" style="5" customWidth="1"/>
    <col min="5122" max="5122" width="8.4140625" style="5"/>
    <col min="5123" max="5123" width="7.5" style="5" customWidth="1"/>
    <col min="5124" max="5124" width="16.75" style="5" customWidth="1"/>
    <col min="5125" max="5125" width="10.83203125" style="5" customWidth="1"/>
    <col min="5126" max="5126" width="13" style="5" customWidth="1"/>
    <col min="5127" max="5370" width="8.4140625" style="5"/>
    <col min="5371" max="5371" width="10.58203125" style="5" customWidth="1"/>
    <col min="5372" max="5372" width="13.25" style="5" bestFit="1" customWidth="1"/>
    <col min="5373" max="5373" width="20.58203125" style="5" customWidth="1"/>
    <col min="5374" max="5374" width="9" style="5" customWidth="1"/>
    <col min="5375" max="5375" width="7.58203125" style="5" customWidth="1"/>
    <col min="5376" max="5376" width="9.6640625" style="5" customWidth="1"/>
    <col min="5377" max="5377" width="6.4140625" style="5" customWidth="1"/>
    <col min="5378" max="5378" width="8.4140625" style="5"/>
    <col min="5379" max="5379" width="7.5" style="5" customWidth="1"/>
    <col min="5380" max="5380" width="16.75" style="5" customWidth="1"/>
    <col min="5381" max="5381" width="10.83203125" style="5" customWidth="1"/>
    <col min="5382" max="5382" width="13" style="5" customWidth="1"/>
    <col min="5383" max="5626" width="8.4140625" style="5"/>
    <col min="5627" max="5627" width="10.58203125" style="5" customWidth="1"/>
    <col min="5628" max="5628" width="13.25" style="5" bestFit="1" customWidth="1"/>
    <col min="5629" max="5629" width="20.58203125" style="5" customWidth="1"/>
    <col min="5630" max="5630" width="9" style="5" customWidth="1"/>
    <col min="5631" max="5631" width="7.58203125" style="5" customWidth="1"/>
    <col min="5632" max="5632" width="9.6640625" style="5" customWidth="1"/>
    <col min="5633" max="5633" width="6.4140625" style="5" customWidth="1"/>
    <col min="5634" max="5634" width="8.4140625" style="5"/>
    <col min="5635" max="5635" width="7.5" style="5" customWidth="1"/>
    <col min="5636" max="5636" width="16.75" style="5" customWidth="1"/>
    <col min="5637" max="5637" width="10.83203125" style="5" customWidth="1"/>
    <col min="5638" max="5638" width="13" style="5" customWidth="1"/>
    <col min="5639" max="5882" width="8.4140625" style="5"/>
    <col min="5883" max="5883" width="10.58203125" style="5" customWidth="1"/>
    <col min="5884" max="5884" width="13.25" style="5" bestFit="1" customWidth="1"/>
    <col min="5885" max="5885" width="20.58203125" style="5" customWidth="1"/>
    <col min="5886" max="5886" width="9" style="5" customWidth="1"/>
    <col min="5887" max="5887" width="7.58203125" style="5" customWidth="1"/>
    <col min="5888" max="5888" width="9.6640625" style="5" customWidth="1"/>
    <col min="5889" max="5889" width="6.4140625" style="5" customWidth="1"/>
    <col min="5890" max="5890" width="8.4140625" style="5"/>
    <col min="5891" max="5891" width="7.5" style="5" customWidth="1"/>
    <col min="5892" max="5892" width="16.75" style="5" customWidth="1"/>
    <col min="5893" max="5893" width="10.83203125" style="5" customWidth="1"/>
    <col min="5894" max="5894" width="13" style="5" customWidth="1"/>
    <col min="5895" max="6138" width="8.4140625" style="5"/>
    <col min="6139" max="6139" width="10.58203125" style="5" customWidth="1"/>
    <col min="6140" max="6140" width="13.25" style="5" bestFit="1" customWidth="1"/>
    <col min="6141" max="6141" width="20.58203125" style="5" customWidth="1"/>
    <col min="6142" max="6142" width="9" style="5" customWidth="1"/>
    <col min="6143" max="6143" width="7.58203125" style="5" customWidth="1"/>
    <col min="6144" max="6144" width="9.6640625" style="5" customWidth="1"/>
    <col min="6145" max="6145" width="6.4140625" style="5" customWidth="1"/>
    <col min="6146" max="6146" width="8.4140625" style="5"/>
    <col min="6147" max="6147" width="7.5" style="5" customWidth="1"/>
    <col min="6148" max="6148" width="16.75" style="5" customWidth="1"/>
    <col min="6149" max="6149" width="10.83203125" style="5" customWidth="1"/>
    <col min="6150" max="6150" width="13" style="5" customWidth="1"/>
    <col min="6151" max="6394" width="8.4140625" style="5"/>
    <col min="6395" max="6395" width="10.58203125" style="5" customWidth="1"/>
    <col min="6396" max="6396" width="13.25" style="5" bestFit="1" customWidth="1"/>
    <col min="6397" max="6397" width="20.58203125" style="5" customWidth="1"/>
    <col min="6398" max="6398" width="9" style="5" customWidth="1"/>
    <col min="6399" max="6399" width="7.58203125" style="5" customWidth="1"/>
    <col min="6400" max="6400" width="9.6640625" style="5" customWidth="1"/>
    <col min="6401" max="6401" width="6.4140625" style="5" customWidth="1"/>
    <col min="6402" max="6402" width="8.4140625" style="5"/>
    <col min="6403" max="6403" width="7.5" style="5" customWidth="1"/>
    <col min="6404" max="6404" width="16.75" style="5" customWidth="1"/>
    <col min="6405" max="6405" width="10.83203125" style="5" customWidth="1"/>
    <col min="6406" max="6406" width="13" style="5" customWidth="1"/>
    <col min="6407" max="6650" width="8.4140625" style="5"/>
    <col min="6651" max="6651" width="10.58203125" style="5" customWidth="1"/>
    <col min="6652" max="6652" width="13.25" style="5" bestFit="1" customWidth="1"/>
    <col min="6653" max="6653" width="20.58203125" style="5" customWidth="1"/>
    <col min="6654" max="6654" width="9" style="5" customWidth="1"/>
    <col min="6655" max="6655" width="7.58203125" style="5" customWidth="1"/>
    <col min="6656" max="6656" width="9.6640625" style="5" customWidth="1"/>
    <col min="6657" max="6657" width="6.4140625" style="5" customWidth="1"/>
    <col min="6658" max="6658" width="8.4140625" style="5"/>
    <col min="6659" max="6659" width="7.5" style="5" customWidth="1"/>
    <col min="6660" max="6660" width="16.75" style="5" customWidth="1"/>
    <col min="6661" max="6661" width="10.83203125" style="5" customWidth="1"/>
    <col min="6662" max="6662" width="13" style="5" customWidth="1"/>
    <col min="6663" max="6906" width="8.4140625" style="5"/>
    <col min="6907" max="6907" width="10.58203125" style="5" customWidth="1"/>
    <col min="6908" max="6908" width="13.25" style="5" bestFit="1" customWidth="1"/>
    <col min="6909" max="6909" width="20.58203125" style="5" customWidth="1"/>
    <col min="6910" max="6910" width="9" style="5" customWidth="1"/>
    <col min="6911" max="6911" width="7.58203125" style="5" customWidth="1"/>
    <col min="6912" max="6912" width="9.6640625" style="5" customWidth="1"/>
    <col min="6913" max="6913" width="6.4140625" style="5" customWidth="1"/>
    <col min="6914" max="6914" width="8.4140625" style="5"/>
    <col min="6915" max="6915" width="7.5" style="5" customWidth="1"/>
    <col min="6916" max="6916" width="16.75" style="5" customWidth="1"/>
    <col min="6917" max="6917" width="10.83203125" style="5" customWidth="1"/>
    <col min="6918" max="6918" width="13" style="5" customWidth="1"/>
    <col min="6919" max="7162" width="8.4140625" style="5"/>
    <col min="7163" max="7163" width="10.58203125" style="5" customWidth="1"/>
    <col min="7164" max="7164" width="13.25" style="5" bestFit="1" customWidth="1"/>
    <col min="7165" max="7165" width="20.58203125" style="5" customWidth="1"/>
    <col min="7166" max="7166" width="9" style="5" customWidth="1"/>
    <col min="7167" max="7167" width="7.58203125" style="5" customWidth="1"/>
    <col min="7168" max="7168" width="9.6640625" style="5" customWidth="1"/>
    <col min="7169" max="7169" width="6.4140625" style="5" customWidth="1"/>
    <col min="7170" max="7170" width="8.4140625" style="5"/>
    <col min="7171" max="7171" width="7.5" style="5" customWidth="1"/>
    <col min="7172" max="7172" width="16.75" style="5" customWidth="1"/>
    <col min="7173" max="7173" width="10.83203125" style="5" customWidth="1"/>
    <col min="7174" max="7174" width="13" style="5" customWidth="1"/>
    <col min="7175" max="7418" width="8.4140625" style="5"/>
    <col min="7419" max="7419" width="10.58203125" style="5" customWidth="1"/>
    <col min="7420" max="7420" width="13.25" style="5" bestFit="1" customWidth="1"/>
    <col min="7421" max="7421" width="20.58203125" style="5" customWidth="1"/>
    <col min="7422" max="7422" width="9" style="5" customWidth="1"/>
    <col min="7423" max="7423" width="7.58203125" style="5" customWidth="1"/>
    <col min="7424" max="7424" width="9.6640625" style="5" customWidth="1"/>
    <col min="7425" max="7425" width="6.4140625" style="5" customWidth="1"/>
    <col min="7426" max="7426" width="8.4140625" style="5"/>
    <col min="7427" max="7427" width="7.5" style="5" customWidth="1"/>
    <col min="7428" max="7428" width="16.75" style="5" customWidth="1"/>
    <col min="7429" max="7429" width="10.83203125" style="5" customWidth="1"/>
    <col min="7430" max="7430" width="13" style="5" customWidth="1"/>
    <col min="7431" max="7674" width="8.4140625" style="5"/>
    <col min="7675" max="7675" width="10.58203125" style="5" customWidth="1"/>
    <col min="7676" max="7676" width="13.25" style="5" bestFit="1" customWidth="1"/>
    <col min="7677" max="7677" width="20.58203125" style="5" customWidth="1"/>
    <col min="7678" max="7678" width="9" style="5" customWidth="1"/>
    <col min="7679" max="7679" width="7.58203125" style="5" customWidth="1"/>
    <col min="7680" max="7680" width="9.6640625" style="5" customWidth="1"/>
    <col min="7681" max="7681" width="6.4140625" style="5" customWidth="1"/>
    <col min="7682" max="7682" width="8.4140625" style="5"/>
    <col min="7683" max="7683" width="7.5" style="5" customWidth="1"/>
    <col min="7684" max="7684" width="16.75" style="5" customWidth="1"/>
    <col min="7685" max="7685" width="10.83203125" style="5" customWidth="1"/>
    <col min="7686" max="7686" width="13" style="5" customWidth="1"/>
    <col min="7687" max="7930" width="8.4140625" style="5"/>
    <col min="7931" max="7931" width="10.58203125" style="5" customWidth="1"/>
    <col min="7932" max="7932" width="13.25" style="5" bestFit="1" customWidth="1"/>
    <col min="7933" max="7933" width="20.58203125" style="5" customWidth="1"/>
    <col min="7934" max="7934" width="9" style="5" customWidth="1"/>
    <col min="7935" max="7935" width="7.58203125" style="5" customWidth="1"/>
    <col min="7936" max="7936" width="9.6640625" style="5" customWidth="1"/>
    <col min="7937" max="7937" width="6.4140625" style="5" customWidth="1"/>
    <col min="7938" max="7938" width="8.4140625" style="5"/>
    <col min="7939" max="7939" width="7.5" style="5" customWidth="1"/>
    <col min="7940" max="7940" width="16.75" style="5" customWidth="1"/>
    <col min="7941" max="7941" width="10.83203125" style="5" customWidth="1"/>
    <col min="7942" max="7942" width="13" style="5" customWidth="1"/>
    <col min="7943" max="8186" width="8.4140625" style="5"/>
    <col min="8187" max="8187" width="10.58203125" style="5" customWidth="1"/>
    <col min="8188" max="8188" width="13.25" style="5" bestFit="1" customWidth="1"/>
    <col min="8189" max="8189" width="20.58203125" style="5" customWidth="1"/>
    <col min="8190" max="8190" width="9" style="5" customWidth="1"/>
    <col min="8191" max="8191" width="7.58203125" style="5" customWidth="1"/>
    <col min="8192" max="8192" width="9.6640625" style="5" customWidth="1"/>
    <col min="8193" max="8193" width="6.4140625" style="5" customWidth="1"/>
    <col min="8194" max="8194" width="8.4140625" style="5"/>
    <col min="8195" max="8195" width="7.5" style="5" customWidth="1"/>
    <col min="8196" max="8196" width="16.75" style="5" customWidth="1"/>
    <col min="8197" max="8197" width="10.83203125" style="5" customWidth="1"/>
    <col min="8198" max="8198" width="13" style="5" customWidth="1"/>
    <col min="8199" max="8442" width="8.4140625" style="5"/>
    <col min="8443" max="8443" width="10.58203125" style="5" customWidth="1"/>
    <col min="8444" max="8444" width="13.25" style="5" bestFit="1" customWidth="1"/>
    <col min="8445" max="8445" width="20.58203125" style="5" customWidth="1"/>
    <col min="8446" max="8446" width="9" style="5" customWidth="1"/>
    <col min="8447" max="8447" width="7.58203125" style="5" customWidth="1"/>
    <col min="8448" max="8448" width="9.6640625" style="5" customWidth="1"/>
    <col min="8449" max="8449" width="6.4140625" style="5" customWidth="1"/>
    <col min="8450" max="8450" width="8.4140625" style="5"/>
    <col min="8451" max="8451" width="7.5" style="5" customWidth="1"/>
    <col min="8452" max="8452" width="16.75" style="5" customWidth="1"/>
    <col min="8453" max="8453" width="10.83203125" style="5" customWidth="1"/>
    <col min="8454" max="8454" width="13" style="5" customWidth="1"/>
    <col min="8455" max="8698" width="8.4140625" style="5"/>
    <col min="8699" max="8699" width="10.58203125" style="5" customWidth="1"/>
    <col min="8700" max="8700" width="13.25" style="5" bestFit="1" customWidth="1"/>
    <col min="8701" max="8701" width="20.58203125" style="5" customWidth="1"/>
    <col min="8702" max="8702" width="9" style="5" customWidth="1"/>
    <col min="8703" max="8703" width="7.58203125" style="5" customWidth="1"/>
    <col min="8704" max="8704" width="9.6640625" style="5" customWidth="1"/>
    <col min="8705" max="8705" width="6.4140625" style="5" customWidth="1"/>
    <col min="8706" max="8706" width="8.4140625" style="5"/>
    <col min="8707" max="8707" width="7.5" style="5" customWidth="1"/>
    <col min="8708" max="8708" width="16.75" style="5" customWidth="1"/>
    <col min="8709" max="8709" width="10.83203125" style="5" customWidth="1"/>
    <col min="8710" max="8710" width="13" style="5" customWidth="1"/>
    <col min="8711" max="8954" width="8.4140625" style="5"/>
    <col min="8955" max="8955" width="10.58203125" style="5" customWidth="1"/>
    <col min="8956" max="8956" width="13.25" style="5" bestFit="1" customWidth="1"/>
    <col min="8957" max="8957" width="20.58203125" style="5" customWidth="1"/>
    <col min="8958" max="8958" width="9" style="5" customWidth="1"/>
    <col min="8959" max="8959" width="7.58203125" style="5" customWidth="1"/>
    <col min="8960" max="8960" width="9.6640625" style="5" customWidth="1"/>
    <col min="8961" max="8961" width="6.4140625" style="5" customWidth="1"/>
    <col min="8962" max="8962" width="8.4140625" style="5"/>
    <col min="8963" max="8963" width="7.5" style="5" customWidth="1"/>
    <col min="8964" max="8964" width="16.75" style="5" customWidth="1"/>
    <col min="8965" max="8965" width="10.83203125" style="5" customWidth="1"/>
    <col min="8966" max="8966" width="13" style="5" customWidth="1"/>
    <col min="8967" max="9210" width="8.4140625" style="5"/>
    <col min="9211" max="9211" width="10.58203125" style="5" customWidth="1"/>
    <col min="9212" max="9212" width="13.25" style="5" bestFit="1" customWidth="1"/>
    <col min="9213" max="9213" width="20.58203125" style="5" customWidth="1"/>
    <col min="9214" max="9214" width="9" style="5" customWidth="1"/>
    <col min="9215" max="9215" width="7.58203125" style="5" customWidth="1"/>
    <col min="9216" max="9216" width="9.6640625" style="5" customWidth="1"/>
    <col min="9217" max="9217" width="6.4140625" style="5" customWidth="1"/>
    <col min="9218" max="9218" width="8.4140625" style="5"/>
    <col min="9219" max="9219" width="7.5" style="5" customWidth="1"/>
    <col min="9220" max="9220" width="16.75" style="5" customWidth="1"/>
    <col min="9221" max="9221" width="10.83203125" style="5" customWidth="1"/>
    <col min="9222" max="9222" width="13" style="5" customWidth="1"/>
    <col min="9223" max="9466" width="8.4140625" style="5"/>
    <col min="9467" max="9467" width="10.58203125" style="5" customWidth="1"/>
    <col min="9468" max="9468" width="13.25" style="5" bestFit="1" customWidth="1"/>
    <col min="9469" max="9469" width="20.58203125" style="5" customWidth="1"/>
    <col min="9470" max="9470" width="9" style="5" customWidth="1"/>
    <col min="9471" max="9471" width="7.58203125" style="5" customWidth="1"/>
    <col min="9472" max="9472" width="9.6640625" style="5" customWidth="1"/>
    <col min="9473" max="9473" width="6.4140625" style="5" customWidth="1"/>
    <col min="9474" max="9474" width="8.4140625" style="5"/>
    <col min="9475" max="9475" width="7.5" style="5" customWidth="1"/>
    <col min="9476" max="9476" width="16.75" style="5" customWidth="1"/>
    <col min="9477" max="9477" width="10.83203125" style="5" customWidth="1"/>
    <col min="9478" max="9478" width="13" style="5" customWidth="1"/>
    <col min="9479" max="9722" width="8.4140625" style="5"/>
    <col min="9723" max="9723" width="10.58203125" style="5" customWidth="1"/>
    <col min="9724" max="9724" width="13.25" style="5" bestFit="1" customWidth="1"/>
    <col min="9725" max="9725" width="20.58203125" style="5" customWidth="1"/>
    <col min="9726" max="9726" width="9" style="5" customWidth="1"/>
    <col min="9727" max="9727" width="7.58203125" style="5" customWidth="1"/>
    <col min="9728" max="9728" width="9.6640625" style="5" customWidth="1"/>
    <col min="9729" max="9729" width="6.4140625" style="5" customWidth="1"/>
    <col min="9730" max="9730" width="8.4140625" style="5"/>
    <col min="9731" max="9731" width="7.5" style="5" customWidth="1"/>
    <col min="9732" max="9732" width="16.75" style="5" customWidth="1"/>
    <col min="9733" max="9733" width="10.83203125" style="5" customWidth="1"/>
    <col min="9734" max="9734" width="13" style="5" customWidth="1"/>
    <col min="9735" max="9978" width="8.4140625" style="5"/>
    <col min="9979" max="9979" width="10.58203125" style="5" customWidth="1"/>
    <col min="9980" max="9980" width="13.25" style="5" bestFit="1" customWidth="1"/>
    <col min="9981" max="9981" width="20.58203125" style="5" customWidth="1"/>
    <col min="9982" max="9982" width="9" style="5" customWidth="1"/>
    <col min="9983" max="9983" width="7.58203125" style="5" customWidth="1"/>
    <col min="9984" max="9984" width="9.6640625" style="5" customWidth="1"/>
    <col min="9985" max="9985" width="6.4140625" style="5" customWidth="1"/>
    <col min="9986" max="9986" width="8.4140625" style="5"/>
    <col min="9987" max="9987" width="7.5" style="5" customWidth="1"/>
    <col min="9988" max="9988" width="16.75" style="5" customWidth="1"/>
    <col min="9989" max="9989" width="10.83203125" style="5" customWidth="1"/>
    <col min="9990" max="9990" width="13" style="5" customWidth="1"/>
    <col min="9991" max="10234" width="8.4140625" style="5"/>
    <col min="10235" max="10235" width="10.58203125" style="5" customWidth="1"/>
    <col min="10236" max="10236" width="13.25" style="5" bestFit="1" customWidth="1"/>
    <col min="10237" max="10237" width="20.58203125" style="5" customWidth="1"/>
    <col min="10238" max="10238" width="9" style="5" customWidth="1"/>
    <col min="10239" max="10239" width="7.58203125" style="5" customWidth="1"/>
    <col min="10240" max="10240" width="9.6640625" style="5" customWidth="1"/>
    <col min="10241" max="10241" width="6.4140625" style="5" customWidth="1"/>
    <col min="10242" max="10242" width="8.4140625" style="5"/>
    <col min="10243" max="10243" width="7.5" style="5" customWidth="1"/>
    <col min="10244" max="10244" width="16.75" style="5" customWidth="1"/>
    <col min="10245" max="10245" width="10.83203125" style="5" customWidth="1"/>
    <col min="10246" max="10246" width="13" style="5" customWidth="1"/>
    <col min="10247" max="10490" width="8.4140625" style="5"/>
    <col min="10491" max="10491" width="10.58203125" style="5" customWidth="1"/>
    <col min="10492" max="10492" width="13.25" style="5" bestFit="1" customWidth="1"/>
    <col min="10493" max="10493" width="20.58203125" style="5" customWidth="1"/>
    <col min="10494" max="10494" width="9" style="5" customWidth="1"/>
    <col min="10495" max="10495" width="7.58203125" style="5" customWidth="1"/>
    <col min="10496" max="10496" width="9.6640625" style="5" customWidth="1"/>
    <col min="10497" max="10497" width="6.4140625" style="5" customWidth="1"/>
    <col min="10498" max="10498" width="8.4140625" style="5"/>
    <col min="10499" max="10499" width="7.5" style="5" customWidth="1"/>
    <col min="10500" max="10500" width="16.75" style="5" customWidth="1"/>
    <col min="10501" max="10501" width="10.83203125" style="5" customWidth="1"/>
    <col min="10502" max="10502" width="13" style="5" customWidth="1"/>
    <col min="10503" max="10746" width="8.4140625" style="5"/>
    <col min="10747" max="10747" width="10.58203125" style="5" customWidth="1"/>
    <col min="10748" max="10748" width="13.25" style="5" bestFit="1" customWidth="1"/>
    <col min="10749" max="10749" width="20.58203125" style="5" customWidth="1"/>
    <col min="10750" max="10750" width="9" style="5" customWidth="1"/>
    <col min="10751" max="10751" width="7.58203125" style="5" customWidth="1"/>
    <col min="10752" max="10752" width="9.6640625" style="5" customWidth="1"/>
    <col min="10753" max="10753" width="6.4140625" style="5" customWidth="1"/>
    <col min="10754" max="10754" width="8.4140625" style="5"/>
    <col min="10755" max="10755" width="7.5" style="5" customWidth="1"/>
    <col min="10756" max="10756" width="16.75" style="5" customWidth="1"/>
    <col min="10757" max="10757" width="10.83203125" style="5" customWidth="1"/>
    <col min="10758" max="10758" width="13" style="5" customWidth="1"/>
    <col min="10759" max="11002" width="8.4140625" style="5"/>
    <col min="11003" max="11003" width="10.58203125" style="5" customWidth="1"/>
    <col min="11004" max="11004" width="13.25" style="5" bestFit="1" customWidth="1"/>
    <col min="11005" max="11005" width="20.58203125" style="5" customWidth="1"/>
    <col min="11006" max="11006" width="9" style="5" customWidth="1"/>
    <col min="11007" max="11007" width="7.58203125" style="5" customWidth="1"/>
    <col min="11008" max="11008" width="9.6640625" style="5" customWidth="1"/>
    <col min="11009" max="11009" width="6.4140625" style="5" customWidth="1"/>
    <col min="11010" max="11010" width="8.4140625" style="5"/>
    <col min="11011" max="11011" width="7.5" style="5" customWidth="1"/>
    <col min="11012" max="11012" width="16.75" style="5" customWidth="1"/>
    <col min="11013" max="11013" width="10.83203125" style="5" customWidth="1"/>
    <col min="11014" max="11014" width="13" style="5" customWidth="1"/>
    <col min="11015" max="11258" width="8.4140625" style="5"/>
    <col min="11259" max="11259" width="10.58203125" style="5" customWidth="1"/>
    <col min="11260" max="11260" width="13.25" style="5" bestFit="1" customWidth="1"/>
    <col min="11261" max="11261" width="20.58203125" style="5" customWidth="1"/>
    <col min="11262" max="11262" width="9" style="5" customWidth="1"/>
    <col min="11263" max="11263" width="7.58203125" style="5" customWidth="1"/>
    <col min="11264" max="11264" width="9.6640625" style="5" customWidth="1"/>
    <col min="11265" max="11265" width="6.4140625" style="5" customWidth="1"/>
    <col min="11266" max="11266" width="8.4140625" style="5"/>
    <col min="11267" max="11267" width="7.5" style="5" customWidth="1"/>
    <col min="11268" max="11268" width="16.75" style="5" customWidth="1"/>
    <col min="11269" max="11269" width="10.83203125" style="5" customWidth="1"/>
    <col min="11270" max="11270" width="13" style="5" customWidth="1"/>
    <col min="11271" max="11514" width="8.4140625" style="5"/>
    <col min="11515" max="11515" width="10.58203125" style="5" customWidth="1"/>
    <col min="11516" max="11516" width="13.25" style="5" bestFit="1" customWidth="1"/>
    <col min="11517" max="11517" width="20.58203125" style="5" customWidth="1"/>
    <col min="11518" max="11518" width="9" style="5" customWidth="1"/>
    <col min="11519" max="11519" width="7.58203125" style="5" customWidth="1"/>
    <col min="11520" max="11520" width="9.6640625" style="5" customWidth="1"/>
    <col min="11521" max="11521" width="6.4140625" style="5" customWidth="1"/>
    <col min="11522" max="11522" width="8.4140625" style="5"/>
    <col min="11523" max="11523" width="7.5" style="5" customWidth="1"/>
    <col min="11524" max="11524" width="16.75" style="5" customWidth="1"/>
    <col min="11525" max="11525" width="10.83203125" style="5" customWidth="1"/>
    <col min="11526" max="11526" width="13" style="5" customWidth="1"/>
    <col min="11527" max="11770" width="8.4140625" style="5"/>
    <col min="11771" max="11771" width="10.58203125" style="5" customWidth="1"/>
    <col min="11772" max="11772" width="13.25" style="5" bestFit="1" customWidth="1"/>
    <col min="11773" max="11773" width="20.58203125" style="5" customWidth="1"/>
    <col min="11774" max="11774" width="9" style="5" customWidth="1"/>
    <col min="11775" max="11775" width="7.58203125" style="5" customWidth="1"/>
    <col min="11776" max="11776" width="9.6640625" style="5" customWidth="1"/>
    <col min="11777" max="11777" width="6.4140625" style="5" customWidth="1"/>
    <col min="11778" max="11778" width="8.4140625" style="5"/>
    <col min="11779" max="11779" width="7.5" style="5" customWidth="1"/>
    <col min="11780" max="11780" width="16.75" style="5" customWidth="1"/>
    <col min="11781" max="11781" width="10.83203125" style="5" customWidth="1"/>
    <col min="11782" max="11782" width="13" style="5" customWidth="1"/>
    <col min="11783" max="12026" width="8.4140625" style="5"/>
    <col min="12027" max="12027" width="10.58203125" style="5" customWidth="1"/>
    <col min="12028" max="12028" width="13.25" style="5" bestFit="1" customWidth="1"/>
    <col min="12029" max="12029" width="20.58203125" style="5" customWidth="1"/>
    <col min="12030" max="12030" width="9" style="5" customWidth="1"/>
    <col min="12031" max="12031" width="7.58203125" style="5" customWidth="1"/>
    <col min="12032" max="12032" width="9.6640625" style="5" customWidth="1"/>
    <col min="12033" max="12033" width="6.4140625" style="5" customWidth="1"/>
    <col min="12034" max="12034" width="8.4140625" style="5"/>
    <col min="12035" max="12035" width="7.5" style="5" customWidth="1"/>
    <col min="12036" max="12036" width="16.75" style="5" customWidth="1"/>
    <col min="12037" max="12037" width="10.83203125" style="5" customWidth="1"/>
    <col min="12038" max="12038" width="13" style="5" customWidth="1"/>
    <col min="12039" max="12282" width="8.4140625" style="5"/>
    <col min="12283" max="12283" width="10.58203125" style="5" customWidth="1"/>
    <col min="12284" max="12284" width="13.25" style="5" bestFit="1" customWidth="1"/>
    <col min="12285" max="12285" width="20.58203125" style="5" customWidth="1"/>
    <col min="12286" max="12286" width="9" style="5" customWidth="1"/>
    <col min="12287" max="12287" width="7.58203125" style="5" customWidth="1"/>
    <col min="12288" max="12288" width="9.6640625" style="5" customWidth="1"/>
    <col min="12289" max="12289" width="6.4140625" style="5" customWidth="1"/>
    <col min="12290" max="12290" width="8.4140625" style="5"/>
    <col min="12291" max="12291" width="7.5" style="5" customWidth="1"/>
    <col min="12292" max="12292" width="16.75" style="5" customWidth="1"/>
    <col min="12293" max="12293" width="10.83203125" style="5" customWidth="1"/>
    <col min="12294" max="12294" width="13" style="5" customWidth="1"/>
    <col min="12295" max="12538" width="8.4140625" style="5"/>
    <col min="12539" max="12539" width="10.58203125" style="5" customWidth="1"/>
    <col min="12540" max="12540" width="13.25" style="5" bestFit="1" customWidth="1"/>
    <col min="12541" max="12541" width="20.58203125" style="5" customWidth="1"/>
    <col min="12542" max="12542" width="9" style="5" customWidth="1"/>
    <col min="12543" max="12543" width="7.58203125" style="5" customWidth="1"/>
    <col min="12544" max="12544" width="9.6640625" style="5" customWidth="1"/>
    <col min="12545" max="12545" width="6.4140625" style="5" customWidth="1"/>
    <col min="12546" max="12546" width="8.4140625" style="5"/>
    <col min="12547" max="12547" width="7.5" style="5" customWidth="1"/>
    <col min="12548" max="12548" width="16.75" style="5" customWidth="1"/>
    <col min="12549" max="12549" width="10.83203125" style="5" customWidth="1"/>
    <col min="12550" max="12550" width="13" style="5" customWidth="1"/>
    <col min="12551" max="12794" width="8.4140625" style="5"/>
    <col min="12795" max="12795" width="10.58203125" style="5" customWidth="1"/>
    <col min="12796" max="12796" width="13.25" style="5" bestFit="1" customWidth="1"/>
    <col min="12797" max="12797" width="20.58203125" style="5" customWidth="1"/>
    <col min="12798" max="12798" width="9" style="5" customWidth="1"/>
    <col min="12799" max="12799" width="7.58203125" style="5" customWidth="1"/>
    <col min="12800" max="12800" width="9.6640625" style="5" customWidth="1"/>
    <col min="12801" max="12801" width="6.4140625" style="5" customWidth="1"/>
    <col min="12802" max="12802" width="8.4140625" style="5"/>
    <col min="12803" max="12803" width="7.5" style="5" customWidth="1"/>
    <col min="12804" max="12804" width="16.75" style="5" customWidth="1"/>
    <col min="12805" max="12805" width="10.83203125" style="5" customWidth="1"/>
    <col min="12806" max="12806" width="13" style="5" customWidth="1"/>
    <col min="12807" max="13050" width="8.4140625" style="5"/>
    <col min="13051" max="13051" width="10.58203125" style="5" customWidth="1"/>
    <col min="13052" max="13052" width="13.25" style="5" bestFit="1" customWidth="1"/>
    <col min="13053" max="13053" width="20.58203125" style="5" customWidth="1"/>
    <col min="13054" max="13054" width="9" style="5" customWidth="1"/>
    <col min="13055" max="13055" width="7.58203125" style="5" customWidth="1"/>
    <col min="13056" max="13056" width="9.6640625" style="5" customWidth="1"/>
    <col min="13057" max="13057" width="6.4140625" style="5" customWidth="1"/>
    <col min="13058" max="13058" width="8.4140625" style="5"/>
    <col min="13059" max="13059" width="7.5" style="5" customWidth="1"/>
    <col min="13060" max="13060" width="16.75" style="5" customWidth="1"/>
    <col min="13061" max="13061" width="10.83203125" style="5" customWidth="1"/>
    <col min="13062" max="13062" width="13" style="5" customWidth="1"/>
    <col min="13063" max="13306" width="8.4140625" style="5"/>
    <col min="13307" max="13307" width="10.58203125" style="5" customWidth="1"/>
    <col min="13308" max="13308" width="13.25" style="5" bestFit="1" customWidth="1"/>
    <col min="13309" max="13309" width="20.58203125" style="5" customWidth="1"/>
    <col min="13310" max="13310" width="9" style="5" customWidth="1"/>
    <col min="13311" max="13311" width="7.58203125" style="5" customWidth="1"/>
    <col min="13312" max="13312" width="9.6640625" style="5" customWidth="1"/>
    <col min="13313" max="13313" width="6.4140625" style="5" customWidth="1"/>
    <col min="13314" max="13314" width="8.4140625" style="5"/>
    <col min="13315" max="13315" width="7.5" style="5" customWidth="1"/>
    <col min="13316" max="13316" width="16.75" style="5" customWidth="1"/>
    <col min="13317" max="13317" width="10.83203125" style="5" customWidth="1"/>
    <col min="13318" max="13318" width="13" style="5" customWidth="1"/>
    <col min="13319" max="13562" width="8.4140625" style="5"/>
    <col min="13563" max="13563" width="10.58203125" style="5" customWidth="1"/>
    <col min="13564" max="13564" width="13.25" style="5" bestFit="1" customWidth="1"/>
    <col min="13565" max="13565" width="20.58203125" style="5" customWidth="1"/>
    <col min="13566" max="13566" width="9" style="5" customWidth="1"/>
    <col min="13567" max="13567" width="7.58203125" style="5" customWidth="1"/>
    <col min="13568" max="13568" width="9.6640625" style="5" customWidth="1"/>
    <col min="13569" max="13569" width="6.4140625" style="5" customWidth="1"/>
    <col min="13570" max="13570" width="8.4140625" style="5"/>
    <col min="13571" max="13571" width="7.5" style="5" customWidth="1"/>
    <col min="13572" max="13572" width="16.75" style="5" customWidth="1"/>
    <col min="13573" max="13573" width="10.83203125" style="5" customWidth="1"/>
    <col min="13574" max="13574" width="13" style="5" customWidth="1"/>
    <col min="13575" max="13818" width="8.4140625" style="5"/>
    <col min="13819" max="13819" width="10.58203125" style="5" customWidth="1"/>
    <col min="13820" max="13820" width="13.25" style="5" bestFit="1" customWidth="1"/>
    <col min="13821" max="13821" width="20.58203125" style="5" customWidth="1"/>
    <col min="13822" max="13822" width="9" style="5" customWidth="1"/>
    <col min="13823" max="13823" width="7.58203125" style="5" customWidth="1"/>
    <col min="13824" max="13824" width="9.6640625" style="5" customWidth="1"/>
    <col min="13825" max="13825" width="6.4140625" style="5" customWidth="1"/>
    <col min="13826" max="13826" width="8.4140625" style="5"/>
    <col min="13827" max="13827" width="7.5" style="5" customWidth="1"/>
    <col min="13828" max="13828" width="16.75" style="5" customWidth="1"/>
    <col min="13829" max="13829" width="10.83203125" style="5" customWidth="1"/>
    <col min="13830" max="13830" width="13" style="5" customWidth="1"/>
    <col min="13831" max="14074" width="8.4140625" style="5"/>
    <col min="14075" max="14075" width="10.58203125" style="5" customWidth="1"/>
    <col min="14076" max="14076" width="13.25" style="5" bestFit="1" customWidth="1"/>
    <col min="14077" max="14077" width="20.58203125" style="5" customWidth="1"/>
    <col min="14078" max="14078" width="9" style="5" customWidth="1"/>
    <col min="14079" max="14079" width="7.58203125" style="5" customWidth="1"/>
    <col min="14080" max="14080" width="9.6640625" style="5" customWidth="1"/>
    <col min="14081" max="14081" width="6.4140625" style="5" customWidth="1"/>
    <col min="14082" max="14082" width="8.4140625" style="5"/>
    <col min="14083" max="14083" width="7.5" style="5" customWidth="1"/>
    <col min="14084" max="14084" width="16.75" style="5" customWidth="1"/>
    <col min="14085" max="14085" width="10.83203125" style="5" customWidth="1"/>
    <col min="14086" max="14086" width="13" style="5" customWidth="1"/>
    <col min="14087" max="14330" width="8.4140625" style="5"/>
    <col min="14331" max="14331" width="10.58203125" style="5" customWidth="1"/>
    <col min="14332" max="14332" width="13.25" style="5" bestFit="1" customWidth="1"/>
    <col min="14333" max="14333" width="20.58203125" style="5" customWidth="1"/>
    <col min="14334" max="14334" width="9" style="5" customWidth="1"/>
    <col min="14335" max="14335" width="7.58203125" style="5" customWidth="1"/>
    <col min="14336" max="14336" width="9.6640625" style="5" customWidth="1"/>
    <col min="14337" max="14337" width="6.4140625" style="5" customWidth="1"/>
    <col min="14338" max="14338" width="8.4140625" style="5"/>
    <col min="14339" max="14339" width="7.5" style="5" customWidth="1"/>
    <col min="14340" max="14340" width="16.75" style="5" customWidth="1"/>
    <col min="14341" max="14341" width="10.83203125" style="5" customWidth="1"/>
    <col min="14342" max="14342" width="13" style="5" customWidth="1"/>
    <col min="14343" max="14586" width="8.4140625" style="5"/>
    <col min="14587" max="14587" width="10.58203125" style="5" customWidth="1"/>
    <col min="14588" max="14588" width="13.25" style="5" bestFit="1" customWidth="1"/>
    <col min="14589" max="14589" width="20.58203125" style="5" customWidth="1"/>
    <col min="14590" max="14590" width="9" style="5" customWidth="1"/>
    <col min="14591" max="14591" width="7.58203125" style="5" customWidth="1"/>
    <col min="14592" max="14592" width="9.6640625" style="5" customWidth="1"/>
    <col min="14593" max="14593" width="6.4140625" style="5" customWidth="1"/>
    <col min="14594" max="14594" width="8.4140625" style="5"/>
    <col min="14595" max="14595" width="7.5" style="5" customWidth="1"/>
    <col min="14596" max="14596" width="16.75" style="5" customWidth="1"/>
    <col min="14597" max="14597" width="10.83203125" style="5" customWidth="1"/>
    <col min="14598" max="14598" width="13" style="5" customWidth="1"/>
    <col min="14599" max="14842" width="8.4140625" style="5"/>
    <col min="14843" max="14843" width="10.58203125" style="5" customWidth="1"/>
    <col min="14844" max="14844" width="13.25" style="5" bestFit="1" customWidth="1"/>
    <col min="14845" max="14845" width="20.58203125" style="5" customWidth="1"/>
    <col min="14846" max="14846" width="9" style="5" customWidth="1"/>
    <col min="14847" max="14847" width="7.58203125" style="5" customWidth="1"/>
    <col min="14848" max="14848" width="9.6640625" style="5" customWidth="1"/>
    <col min="14849" max="14849" width="6.4140625" style="5" customWidth="1"/>
    <col min="14850" max="14850" width="8.4140625" style="5"/>
    <col min="14851" max="14851" width="7.5" style="5" customWidth="1"/>
    <col min="14852" max="14852" width="16.75" style="5" customWidth="1"/>
    <col min="14853" max="14853" width="10.83203125" style="5" customWidth="1"/>
    <col min="14854" max="14854" width="13" style="5" customWidth="1"/>
    <col min="14855" max="15098" width="8.4140625" style="5"/>
    <col min="15099" max="15099" width="10.58203125" style="5" customWidth="1"/>
    <col min="15100" max="15100" width="13.25" style="5" bestFit="1" customWidth="1"/>
    <col min="15101" max="15101" width="20.58203125" style="5" customWidth="1"/>
    <col min="15102" max="15102" width="9" style="5" customWidth="1"/>
    <col min="15103" max="15103" width="7.58203125" style="5" customWidth="1"/>
    <col min="15104" max="15104" width="9.6640625" style="5" customWidth="1"/>
    <col min="15105" max="15105" width="6.4140625" style="5" customWidth="1"/>
    <col min="15106" max="15106" width="8.4140625" style="5"/>
    <col min="15107" max="15107" width="7.5" style="5" customWidth="1"/>
    <col min="15108" max="15108" width="16.75" style="5" customWidth="1"/>
    <col min="15109" max="15109" width="10.83203125" style="5" customWidth="1"/>
    <col min="15110" max="15110" width="13" style="5" customWidth="1"/>
    <col min="15111" max="15354" width="8.4140625" style="5"/>
    <col min="15355" max="15355" width="10.58203125" style="5" customWidth="1"/>
    <col min="15356" max="15356" width="13.25" style="5" bestFit="1" customWidth="1"/>
    <col min="15357" max="15357" width="20.58203125" style="5" customWidth="1"/>
    <col min="15358" max="15358" width="9" style="5" customWidth="1"/>
    <col min="15359" max="15359" width="7.58203125" style="5" customWidth="1"/>
    <col min="15360" max="15360" width="9.6640625" style="5" customWidth="1"/>
    <col min="15361" max="15361" width="6.4140625" style="5" customWidth="1"/>
    <col min="15362" max="15362" width="8.4140625" style="5"/>
    <col min="15363" max="15363" width="7.5" style="5" customWidth="1"/>
    <col min="15364" max="15364" width="16.75" style="5" customWidth="1"/>
    <col min="15365" max="15365" width="10.83203125" style="5" customWidth="1"/>
    <col min="15366" max="15366" width="13" style="5" customWidth="1"/>
    <col min="15367" max="15610" width="8.4140625" style="5"/>
    <col min="15611" max="15611" width="10.58203125" style="5" customWidth="1"/>
    <col min="15612" max="15612" width="13.25" style="5" bestFit="1" customWidth="1"/>
    <col min="15613" max="15613" width="20.58203125" style="5" customWidth="1"/>
    <col min="15614" max="15614" width="9" style="5" customWidth="1"/>
    <col min="15615" max="15615" width="7.58203125" style="5" customWidth="1"/>
    <col min="15616" max="15616" width="9.6640625" style="5" customWidth="1"/>
    <col min="15617" max="15617" width="6.4140625" style="5" customWidth="1"/>
    <col min="15618" max="15618" width="8.4140625" style="5"/>
    <col min="15619" max="15619" width="7.5" style="5" customWidth="1"/>
    <col min="15620" max="15620" width="16.75" style="5" customWidth="1"/>
    <col min="15621" max="15621" width="10.83203125" style="5" customWidth="1"/>
    <col min="15622" max="15622" width="13" style="5" customWidth="1"/>
    <col min="15623" max="15866" width="8.4140625" style="5"/>
    <col min="15867" max="15867" width="10.58203125" style="5" customWidth="1"/>
    <col min="15868" max="15868" width="13.25" style="5" bestFit="1" customWidth="1"/>
    <col min="15869" max="15869" width="20.58203125" style="5" customWidth="1"/>
    <col min="15870" max="15870" width="9" style="5" customWidth="1"/>
    <col min="15871" max="15871" width="7.58203125" style="5" customWidth="1"/>
    <col min="15872" max="15872" width="9.6640625" style="5" customWidth="1"/>
    <col min="15873" max="15873" width="6.4140625" style="5" customWidth="1"/>
    <col min="15874" max="15874" width="8.4140625" style="5"/>
    <col min="15875" max="15875" width="7.5" style="5" customWidth="1"/>
    <col min="15876" max="15876" width="16.75" style="5" customWidth="1"/>
    <col min="15877" max="15877" width="10.83203125" style="5" customWidth="1"/>
    <col min="15878" max="15878" width="13" style="5" customWidth="1"/>
    <col min="15879" max="16122" width="8.4140625" style="5"/>
    <col min="16123" max="16123" width="10.58203125" style="5" customWidth="1"/>
    <col min="16124" max="16124" width="13.25" style="5" bestFit="1" customWidth="1"/>
    <col min="16125" max="16125" width="20.58203125" style="5" customWidth="1"/>
    <col min="16126" max="16126" width="9" style="5" customWidth="1"/>
    <col min="16127" max="16127" width="7.58203125" style="5" customWidth="1"/>
    <col min="16128" max="16128" width="9.6640625" style="5" customWidth="1"/>
    <col min="16129" max="16129" width="6.4140625" style="5" customWidth="1"/>
    <col min="16130" max="16130" width="8.4140625" style="5"/>
    <col min="16131" max="16131" width="7.5" style="5" customWidth="1"/>
    <col min="16132" max="16132" width="16.75" style="5" customWidth="1"/>
    <col min="16133" max="16133" width="10.83203125" style="5" customWidth="1"/>
    <col min="16134" max="16134" width="13" style="5" customWidth="1"/>
    <col min="16135" max="16384" width="8.4140625" style="5"/>
  </cols>
  <sheetData>
    <row r="1" spans="1:16">
      <c r="A1" s="252"/>
      <c r="B1" s="252"/>
      <c r="C1" s="201"/>
      <c r="D1" s="201"/>
      <c r="E1" s="201"/>
      <c r="F1" s="201"/>
      <c r="G1" s="201"/>
      <c r="H1" s="201"/>
      <c r="I1" s="201"/>
      <c r="J1" s="201"/>
      <c r="K1" s="201"/>
      <c r="L1" s="201"/>
    </row>
    <row r="2" spans="1:16" ht="20">
      <c r="A2" s="253" t="s">
        <v>0</v>
      </c>
      <c r="B2" s="254"/>
      <c r="C2" s="255"/>
      <c r="D2" s="255"/>
      <c r="E2" s="255"/>
      <c r="F2" s="255"/>
      <c r="G2" s="255"/>
      <c r="H2" s="255"/>
      <c r="I2" s="255"/>
      <c r="J2" s="255"/>
      <c r="K2" s="255"/>
      <c r="L2" s="256"/>
    </row>
    <row r="3" spans="1:16" ht="18">
      <c r="A3" s="259" t="s">
        <v>189</v>
      </c>
      <c r="B3" s="260"/>
      <c r="C3" s="261"/>
      <c r="D3" s="261"/>
      <c r="E3" s="261"/>
      <c r="F3" s="261"/>
      <c r="G3" s="261"/>
      <c r="H3" s="261"/>
      <c r="I3" s="261"/>
      <c r="J3" s="261"/>
      <c r="K3" s="261"/>
      <c r="L3" s="262"/>
    </row>
    <row r="4" spans="1:16">
      <c r="A4" s="266" t="s">
        <v>1</v>
      </c>
      <c r="B4" s="266"/>
      <c r="C4" s="266"/>
      <c r="D4" s="263"/>
      <c r="E4" s="263"/>
      <c r="F4" s="263"/>
      <c r="G4" s="263"/>
      <c r="H4" s="263"/>
      <c r="I4" s="263"/>
      <c r="J4" s="263"/>
      <c r="K4" s="263"/>
      <c r="L4" s="263"/>
    </row>
    <row r="5" spans="1:16">
      <c r="A5" s="266" t="s">
        <v>2</v>
      </c>
      <c r="B5" s="266"/>
      <c r="C5" s="266"/>
      <c r="D5" s="264"/>
      <c r="E5" s="264"/>
      <c r="F5" s="264"/>
      <c r="G5" s="264"/>
      <c r="H5" s="264"/>
      <c r="I5" s="264"/>
      <c r="J5" s="264"/>
      <c r="K5" s="264"/>
      <c r="L5" s="264"/>
    </row>
    <row r="6" spans="1:16">
      <c r="A6" s="266" t="s">
        <v>3</v>
      </c>
      <c r="B6" s="266"/>
      <c r="C6" s="266"/>
      <c r="D6" s="263"/>
      <c r="E6" s="263"/>
      <c r="F6" s="263"/>
      <c r="G6" s="263"/>
      <c r="H6" s="263"/>
      <c r="I6" s="263"/>
      <c r="J6" s="263"/>
      <c r="K6" s="263"/>
      <c r="L6" s="263"/>
    </row>
    <row r="7" spans="1:16">
      <c r="A7" s="266" t="s">
        <v>4</v>
      </c>
      <c r="B7" s="266"/>
      <c r="C7" s="266"/>
      <c r="D7" s="265"/>
      <c r="E7" s="265"/>
      <c r="F7" s="265"/>
      <c r="G7" s="265"/>
      <c r="H7" s="265"/>
      <c r="I7" s="265"/>
      <c r="J7" s="265"/>
      <c r="K7" s="265"/>
      <c r="L7" s="265"/>
    </row>
    <row r="8" spans="1:16">
      <c r="A8" s="266" t="s">
        <v>5</v>
      </c>
      <c r="B8" s="266"/>
      <c r="C8" s="266"/>
      <c r="D8" s="263"/>
      <c r="E8" s="263"/>
      <c r="F8" s="263"/>
      <c r="G8" s="263"/>
      <c r="H8" s="263"/>
      <c r="I8" s="263"/>
      <c r="J8" s="263"/>
      <c r="K8" s="263"/>
      <c r="L8" s="263"/>
      <c r="P8" s="6"/>
    </row>
    <row r="9" spans="1:16">
      <c r="A9" s="266" t="s">
        <v>6</v>
      </c>
      <c r="B9" s="266"/>
      <c r="C9" s="266"/>
      <c r="D9" s="263"/>
      <c r="E9" s="263"/>
      <c r="F9" s="263"/>
      <c r="G9" s="263"/>
      <c r="H9" s="263"/>
      <c r="I9" s="263"/>
      <c r="J9" s="263"/>
      <c r="K9" s="263"/>
      <c r="L9" s="263"/>
      <c r="P9" s="6"/>
    </row>
    <row r="10" spans="1:16">
      <c r="A10" s="266" t="s">
        <v>7</v>
      </c>
      <c r="B10" s="266"/>
      <c r="C10" s="266"/>
      <c r="D10" s="265"/>
      <c r="E10" s="265"/>
      <c r="F10" s="265"/>
      <c r="G10" s="265"/>
      <c r="H10" s="265"/>
      <c r="I10" s="265"/>
      <c r="J10" s="265"/>
      <c r="K10" s="265"/>
      <c r="L10" s="265"/>
      <c r="P10" s="6"/>
    </row>
    <row r="11" spans="1:16">
      <c r="A11" s="266" t="s">
        <v>8</v>
      </c>
      <c r="B11" s="266"/>
      <c r="C11" s="266"/>
      <c r="D11" s="267"/>
      <c r="E11" s="263"/>
      <c r="F11" s="263"/>
      <c r="G11" s="263"/>
      <c r="H11" s="263"/>
      <c r="I11" s="263"/>
      <c r="J11" s="263"/>
      <c r="K11" s="263"/>
      <c r="L11" s="263"/>
    </row>
    <row r="12" spans="1:16">
      <c r="A12" s="271"/>
      <c r="B12" s="271"/>
      <c r="C12" s="271"/>
      <c r="D12" s="271"/>
      <c r="E12" s="271"/>
      <c r="F12" s="271"/>
      <c r="G12" s="271"/>
      <c r="H12" s="271"/>
      <c r="I12" s="271"/>
      <c r="J12" s="271"/>
      <c r="K12" s="271"/>
      <c r="L12" s="271"/>
    </row>
    <row r="13" spans="1:16" ht="18">
      <c r="A13" s="290" t="s">
        <v>9</v>
      </c>
      <c r="B13" s="290"/>
      <c r="C13" s="291"/>
      <c r="D13" s="291"/>
      <c r="E13" s="291"/>
      <c r="F13" s="291"/>
      <c r="G13" s="291"/>
      <c r="H13" s="291"/>
      <c r="I13" s="291"/>
      <c r="J13" s="291"/>
      <c r="K13" s="291"/>
      <c r="L13" s="291"/>
    </row>
    <row r="14" spans="1:16">
      <c r="A14" s="257" t="s">
        <v>10</v>
      </c>
      <c r="B14" s="257"/>
      <c r="C14" s="258"/>
      <c r="D14" s="258"/>
      <c r="E14" s="258"/>
      <c r="F14" s="257" t="s">
        <v>11</v>
      </c>
      <c r="G14" s="257"/>
      <c r="H14" s="257"/>
      <c r="I14" s="257"/>
      <c r="J14" s="257"/>
      <c r="K14" s="257"/>
      <c r="L14" s="257"/>
    </row>
    <row r="15" spans="1:16" ht="98.5" customHeight="1">
      <c r="A15" s="268" t="s">
        <v>186</v>
      </c>
      <c r="B15" s="269"/>
      <c r="C15" s="269"/>
      <c r="D15" s="269"/>
      <c r="E15" s="270"/>
      <c r="F15" s="220" t="s">
        <v>187</v>
      </c>
      <c r="G15" s="220"/>
      <c r="H15" s="220"/>
      <c r="I15" s="220"/>
      <c r="J15" s="220"/>
      <c r="K15" s="220"/>
      <c r="L15" s="220"/>
    </row>
    <row r="16" spans="1:16">
      <c r="A16" s="325" t="s">
        <v>12</v>
      </c>
      <c r="B16" s="325"/>
      <c r="C16" s="325"/>
      <c r="D16" s="325"/>
      <c r="E16" s="27"/>
      <c r="F16" s="326" t="s">
        <v>12</v>
      </c>
      <c r="G16" s="325"/>
      <c r="H16" s="325"/>
      <c r="I16" s="325"/>
      <c r="J16" s="325"/>
      <c r="K16" s="325"/>
      <c r="L16" s="27"/>
    </row>
    <row r="17" spans="1:13">
      <c r="A17" s="257" t="s">
        <v>13</v>
      </c>
      <c r="B17" s="257"/>
      <c r="C17" s="258"/>
      <c r="D17" s="258"/>
      <c r="E17" s="258"/>
      <c r="F17" s="257" t="s">
        <v>13</v>
      </c>
      <c r="G17" s="257"/>
      <c r="H17" s="257"/>
      <c r="I17" s="258"/>
      <c r="J17" s="258"/>
      <c r="K17" s="258"/>
      <c r="L17" s="258"/>
    </row>
    <row r="18" spans="1:13" ht="169.5" customHeight="1">
      <c r="A18" s="220" t="s">
        <v>14</v>
      </c>
      <c r="B18" s="220"/>
      <c r="C18" s="221"/>
      <c r="D18" s="221"/>
      <c r="E18" s="221"/>
      <c r="F18" s="220" t="s">
        <v>15</v>
      </c>
      <c r="G18" s="220"/>
      <c r="H18" s="220"/>
      <c r="I18" s="220"/>
      <c r="J18" s="220"/>
      <c r="K18" s="220"/>
      <c r="L18" s="220"/>
    </row>
    <row r="19" spans="1:13" s="7" customFormat="1" ht="39" customHeight="1">
      <c r="A19" s="223" t="s">
        <v>16</v>
      </c>
      <c r="B19" s="224"/>
      <c r="C19" s="225"/>
      <c r="D19" s="225"/>
      <c r="E19" s="225"/>
      <c r="F19" s="225"/>
      <c r="G19" s="225"/>
      <c r="H19" s="225"/>
      <c r="I19" s="225"/>
      <c r="J19" s="225"/>
      <c r="K19" s="225"/>
      <c r="L19" s="226"/>
    </row>
    <row r="20" spans="1:13" s="7" customFormat="1" ht="15" customHeight="1">
      <c r="A20" s="233"/>
      <c r="B20" s="233"/>
      <c r="C20" s="233"/>
      <c r="D20" s="233"/>
      <c r="E20" s="233"/>
      <c r="F20" s="233"/>
      <c r="G20" s="233"/>
      <c r="H20" s="233"/>
      <c r="I20" s="233"/>
      <c r="J20" s="233"/>
      <c r="K20" s="233"/>
      <c r="L20" s="233"/>
    </row>
    <row r="21" spans="1:13" ht="18">
      <c r="A21" s="227" t="s">
        <v>17</v>
      </c>
      <c r="B21" s="228"/>
      <c r="C21" s="228"/>
      <c r="D21" s="228"/>
      <c r="E21" s="228"/>
      <c r="F21" s="228"/>
      <c r="G21" s="228"/>
      <c r="H21" s="228"/>
      <c r="I21" s="228"/>
      <c r="J21" s="228"/>
      <c r="K21" s="228"/>
      <c r="L21" s="229"/>
    </row>
    <row r="22" spans="1:13">
      <c r="A22" s="236" t="s">
        <v>18</v>
      </c>
      <c r="B22" s="237"/>
      <c r="C22" s="237"/>
      <c r="D22" s="237"/>
      <c r="E22" s="237"/>
      <c r="F22" s="237"/>
      <c r="G22" s="237"/>
      <c r="H22" s="237"/>
      <c r="I22" s="237"/>
      <c r="J22" s="237"/>
      <c r="K22" s="237"/>
      <c r="L22" s="238"/>
    </row>
    <row r="23" spans="1:13">
      <c r="A23" s="239"/>
      <c r="B23" s="240"/>
      <c r="C23" s="240"/>
      <c r="D23" s="240"/>
      <c r="E23" s="240"/>
      <c r="F23" s="240"/>
      <c r="G23" s="240"/>
      <c r="H23" s="240"/>
      <c r="I23" s="240"/>
      <c r="J23" s="240"/>
      <c r="K23" s="240"/>
      <c r="L23" s="241"/>
    </row>
    <row r="24" spans="1:13">
      <c r="A24" s="328"/>
      <c r="B24" s="328"/>
      <c r="C24" s="328"/>
      <c r="D24" s="328"/>
      <c r="E24" s="328"/>
      <c r="F24" s="328"/>
      <c r="G24" s="328"/>
      <c r="H24" s="328"/>
      <c r="I24" s="328"/>
      <c r="J24" s="328"/>
      <c r="K24" s="328"/>
      <c r="L24" s="328"/>
    </row>
    <row r="25" spans="1:13" ht="15.75" customHeight="1">
      <c r="A25" s="242" t="s">
        <v>19</v>
      </c>
      <c r="B25" s="243"/>
      <c r="C25" s="243"/>
      <c r="D25" s="243"/>
      <c r="E25" s="243"/>
      <c r="F25" s="243"/>
      <c r="G25" s="243"/>
      <c r="H25" s="243"/>
      <c r="I25" s="243"/>
      <c r="J25" s="243"/>
      <c r="K25" s="243"/>
      <c r="L25" s="244"/>
    </row>
    <row r="26" spans="1:13" ht="18.75" customHeight="1">
      <c r="A26" s="245"/>
      <c r="B26" s="246"/>
      <c r="C26" s="246"/>
      <c r="D26" s="246"/>
      <c r="E26" s="246"/>
      <c r="F26" s="246"/>
      <c r="G26" s="246"/>
      <c r="H26" s="246"/>
      <c r="I26" s="246"/>
      <c r="J26" s="246"/>
      <c r="K26" s="246"/>
      <c r="L26" s="247"/>
    </row>
    <row r="27" spans="1:13" ht="66" customHeight="1">
      <c r="A27" s="250" t="s">
        <v>20</v>
      </c>
      <c r="B27" s="163"/>
      <c r="C27" s="163"/>
      <c r="D27" s="163"/>
      <c r="E27" s="163"/>
      <c r="F27" s="163"/>
      <c r="G27" s="163"/>
      <c r="H27" s="163"/>
      <c r="I27" s="163"/>
      <c r="J27" s="163"/>
      <c r="K27" s="163"/>
      <c r="L27" s="164"/>
    </row>
    <row r="28" spans="1:13">
      <c r="A28" s="327"/>
      <c r="B28" s="327"/>
      <c r="C28" s="327"/>
      <c r="D28" s="327"/>
      <c r="E28" s="327"/>
      <c r="F28" s="327"/>
      <c r="G28" s="327"/>
      <c r="H28" s="327"/>
      <c r="I28" s="327"/>
      <c r="J28" s="327"/>
      <c r="K28" s="327"/>
      <c r="L28" s="327"/>
    </row>
    <row r="29" spans="1:13" ht="18" customHeight="1">
      <c r="A29" s="227" t="s">
        <v>188</v>
      </c>
      <c r="B29" s="228"/>
      <c r="C29" s="228"/>
      <c r="D29" s="228"/>
      <c r="E29" s="228"/>
      <c r="F29" s="228"/>
      <c r="G29" s="228"/>
      <c r="H29" s="228"/>
      <c r="I29" s="228"/>
      <c r="J29" s="228"/>
      <c r="K29" s="228"/>
      <c r="L29" s="229"/>
    </row>
    <row r="30" spans="1:13" ht="228.5" customHeight="1">
      <c r="A30" s="184" t="s">
        <v>340</v>
      </c>
      <c r="B30" s="184"/>
      <c r="C30" s="184"/>
      <c r="D30" s="184"/>
      <c r="E30" s="184"/>
      <c r="F30" s="184"/>
      <c r="G30" s="184"/>
      <c r="H30" s="184"/>
      <c r="I30" s="184"/>
      <c r="J30" s="184"/>
      <c r="K30" s="184"/>
      <c r="L30" s="184"/>
    </row>
    <row r="31" spans="1:13" ht="35" customHeight="1">
      <c r="A31" s="234" t="s">
        <v>339</v>
      </c>
      <c r="B31" s="235"/>
      <c r="C31" s="235"/>
      <c r="D31" s="235"/>
      <c r="E31" s="235"/>
      <c r="F31" s="235"/>
      <c r="G31" s="235"/>
      <c r="H31" s="235"/>
      <c r="I31" s="235"/>
      <c r="J31" s="235"/>
      <c r="K31" s="235"/>
      <c r="L31" s="235"/>
    </row>
    <row r="32" spans="1:13">
      <c r="A32" s="248"/>
      <c r="B32" s="249"/>
      <c r="C32" s="249"/>
      <c r="D32" s="249"/>
      <c r="E32" s="249"/>
      <c r="F32" s="249"/>
      <c r="G32" s="249"/>
      <c r="H32" s="249"/>
      <c r="I32" s="249"/>
      <c r="J32" s="249"/>
      <c r="K32" s="249"/>
      <c r="L32" s="249"/>
      <c r="M32" s="8"/>
    </row>
    <row r="33" spans="1:13" ht="41.15" customHeight="1">
      <c r="A33" s="230" t="s">
        <v>190</v>
      </c>
      <c r="B33" s="231"/>
      <c r="C33" s="231"/>
      <c r="D33" s="231"/>
      <c r="E33" s="231"/>
      <c r="F33" s="231"/>
      <c r="G33" s="231"/>
      <c r="H33" s="231"/>
      <c r="I33" s="231"/>
      <c r="J33" s="231"/>
      <c r="K33" s="231"/>
      <c r="L33" s="232"/>
    </row>
    <row r="34" spans="1:13">
      <c r="A34" s="233"/>
      <c r="B34" s="233"/>
      <c r="C34" s="233"/>
      <c r="D34" s="233"/>
      <c r="E34" s="233"/>
      <c r="F34" s="233"/>
      <c r="G34" s="233"/>
      <c r="H34" s="233"/>
      <c r="I34" s="233"/>
      <c r="J34" s="233"/>
      <c r="K34" s="233"/>
      <c r="L34" s="233"/>
    </row>
    <row r="35" spans="1:13" ht="21" customHeight="1">
      <c r="A35" s="188" t="s">
        <v>21</v>
      </c>
      <c r="B35" s="189"/>
      <c r="C35" s="189"/>
      <c r="D35" s="189"/>
      <c r="E35" s="189"/>
      <c r="F35" s="189"/>
      <c r="G35" s="189"/>
      <c r="H35" s="189"/>
      <c r="I35" s="189"/>
      <c r="J35" s="189"/>
      <c r="K35" s="189"/>
      <c r="L35" s="190"/>
    </row>
    <row r="36" spans="1:13">
      <c r="A36" s="233"/>
      <c r="B36" s="233"/>
      <c r="C36" s="233"/>
      <c r="D36" s="233"/>
      <c r="E36" s="233"/>
      <c r="F36" s="233"/>
      <c r="G36" s="233"/>
      <c r="H36" s="233"/>
      <c r="I36" s="233"/>
      <c r="J36" s="233"/>
      <c r="K36" s="233"/>
      <c r="L36" s="233"/>
    </row>
    <row r="37" spans="1:13" ht="34" customHeight="1">
      <c r="A37" s="151" t="s">
        <v>22</v>
      </c>
      <c r="B37" s="152"/>
      <c r="C37" s="153"/>
      <c r="D37" s="151" t="s">
        <v>222</v>
      </c>
      <c r="E37" s="152"/>
      <c r="F37" s="152"/>
      <c r="G37" s="152"/>
      <c r="H37" s="152"/>
      <c r="I37" s="152"/>
      <c r="J37" s="153"/>
      <c r="K37" s="30" t="s">
        <v>23</v>
      </c>
      <c r="L37" s="30" t="s">
        <v>24</v>
      </c>
    </row>
    <row r="38" spans="1:13" ht="131.5" customHeight="1">
      <c r="A38" s="177" t="s">
        <v>25</v>
      </c>
      <c r="B38" s="178"/>
      <c r="C38" s="179"/>
      <c r="D38" s="148" t="s">
        <v>26</v>
      </c>
      <c r="E38" s="149"/>
      <c r="F38" s="149"/>
      <c r="G38" s="149"/>
      <c r="H38" s="149"/>
      <c r="I38" s="149"/>
      <c r="J38" s="150"/>
      <c r="K38" s="28">
        <v>2</v>
      </c>
      <c r="L38" s="29">
        <v>0</v>
      </c>
    </row>
    <row r="39" spans="1:13" ht="16.5" customHeight="1">
      <c r="A39" s="158" t="s">
        <v>27</v>
      </c>
      <c r="B39" s="158"/>
      <c r="C39" s="158"/>
      <c r="D39" s="158"/>
      <c r="E39" s="158"/>
      <c r="F39" s="158"/>
      <c r="G39" s="158"/>
      <c r="H39" s="158"/>
      <c r="I39" s="158"/>
      <c r="J39" s="158"/>
      <c r="K39" s="158"/>
      <c r="L39" s="158"/>
    </row>
    <row r="40" spans="1:13" ht="33" customHeight="1">
      <c r="A40" s="251" t="s">
        <v>191</v>
      </c>
      <c r="B40" s="183"/>
      <c r="C40" s="183"/>
      <c r="D40" s="183"/>
      <c r="E40" s="183"/>
      <c r="F40" s="183"/>
      <c r="G40" s="183"/>
      <c r="H40" s="183"/>
      <c r="I40" s="183"/>
      <c r="J40" s="183"/>
      <c r="K40" s="183"/>
      <c r="L40" s="183"/>
    </row>
    <row r="41" spans="1:13">
      <c r="A41" s="222" t="s">
        <v>192</v>
      </c>
      <c r="B41" s="222"/>
      <c r="C41" s="222"/>
      <c r="D41" s="222"/>
      <c r="E41" s="222"/>
      <c r="F41" s="222"/>
      <c r="G41" s="222"/>
      <c r="H41" s="222"/>
      <c r="I41" s="222"/>
      <c r="J41" s="222"/>
      <c r="K41" s="222"/>
      <c r="L41" s="222"/>
    </row>
    <row r="42" spans="1:13">
      <c r="A42" s="222" t="s">
        <v>193</v>
      </c>
      <c r="B42" s="222"/>
      <c r="C42" s="222"/>
      <c r="D42" s="222"/>
      <c r="E42" s="222"/>
      <c r="F42" s="222"/>
      <c r="G42" s="222"/>
      <c r="H42" s="222"/>
      <c r="I42" s="222"/>
      <c r="J42" s="222"/>
      <c r="K42" s="222"/>
      <c r="L42" s="222"/>
    </row>
    <row r="43" spans="1:13">
      <c r="A43" s="183" t="s">
        <v>194</v>
      </c>
      <c r="B43" s="183"/>
      <c r="C43" s="183"/>
      <c r="D43" s="183"/>
      <c r="E43" s="183"/>
      <c r="F43" s="183"/>
      <c r="G43" s="183"/>
      <c r="H43" s="183"/>
      <c r="I43" s="183"/>
      <c r="J43" s="183"/>
      <c r="K43" s="183"/>
      <c r="L43" s="183"/>
    </row>
    <row r="44" spans="1:13">
      <c r="A44" s="292" t="s">
        <v>195</v>
      </c>
      <c r="B44" s="222"/>
      <c r="C44" s="222"/>
      <c r="D44" s="222"/>
      <c r="E44" s="222"/>
      <c r="F44" s="222"/>
      <c r="G44" s="222"/>
      <c r="H44" s="222"/>
      <c r="I44" s="222"/>
      <c r="J44" s="222"/>
      <c r="K44" s="222"/>
      <c r="L44" s="222"/>
      <c r="M44" s="1"/>
    </row>
    <row r="45" spans="1:13" ht="29.5" customHeight="1">
      <c r="A45" s="222" t="s">
        <v>196</v>
      </c>
      <c r="B45" s="222"/>
      <c r="C45" s="222"/>
      <c r="D45" s="222"/>
      <c r="E45" s="222"/>
      <c r="F45" s="222"/>
      <c r="G45" s="222"/>
      <c r="H45" s="222"/>
      <c r="I45" s="222"/>
      <c r="J45" s="222"/>
      <c r="K45" s="222"/>
      <c r="L45" s="222"/>
    </row>
    <row r="46" spans="1:13">
      <c r="A46" s="183" t="s">
        <v>197</v>
      </c>
      <c r="B46" s="183"/>
      <c r="C46" s="183"/>
      <c r="D46" s="183"/>
      <c r="E46" s="183"/>
      <c r="F46" s="183"/>
      <c r="G46" s="183"/>
      <c r="H46" s="183"/>
      <c r="I46" s="183"/>
      <c r="J46" s="183"/>
      <c r="K46" s="183"/>
      <c r="L46" s="183"/>
    </row>
    <row r="47" spans="1:13" ht="15.65" customHeight="1">
      <c r="A47" s="296" t="s">
        <v>198</v>
      </c>
      <c r="B47" s="297"/>
      <c r="C47" s="297"/>
      <c r="D47" s="297"/>
      <c r="E47" s="297"/>
      <c r="F47" s="297"/>
      <c r="G47" s="297"/>
      <c r="H47" s="297"/>
      <c r="I47" s="297"/>
      <c r="J47" s="297"/>
      <c r="K47" s="297"/>
      <c r="L47" s="298"/>
    </row>
    <row r="48" spans="1:13" ht="15.75" customHeight="1">
      <c r="A48" s="172"/>
      <c r="B48" s="173"/>
      <c r="C48" s="173"/>
      <c r="D48" s="173"/>
      <c r="E48" s="173"/>
      <c r="F48" s="173"/>
      <c r="G48" s="173"/>
      <c r="H48" s="173"/>
      <c r="I48" s="173"/>
      <c r="J48" s="173"/>
      <c r="K48" s="173"/>
      <c r="L48" s="293"/>
    </row>
    <row r="49" spans="1:13" ht="34" customHeight="1">
      <c r="A49" s="151" t="s">
        <v>22</v>
      </c>
      <c r="B49" s="152"/>
      <c r="C49" s="153"/>
      <c r="D49" s="151" t="s">
        <v>222</v>
      </c>
      <c r="E49" s="152"/>
      <c r="F49" s="152"/>
      <c r="G49" s="152"/>
      <c r="H49" s="152"/>
      <c r="I49" s="152"/>
      <c r="J49" s="153"/>
      <c r="K49" s="30" t="s">
        <v>23</v>
      </c>
      <c r="L49" s="30" t="s">
        <v>24</v>
      </c>
    </row>
    <row r="50" spans="1:13" ht="50" customHeight="1">
      <c r="A50" s="177" t="s">
        <v>28</v>
      </c>
      <c r="B50" s="178"/>
      <c r="C50" s="179"/>
      <c r="D50" s="148" t="s">
        <v>29</v>
      </c>
      <c r="E50" s="149"/>
      <c r="F50" s="149"/>
      <c r="G50" s="149"/>
      <c r="H50" s="149"/>
      <c r="I50" s="149"/>
      <c r="J50" s="150"/>
      <c r="K50" s="28">
        <v>3</v>
      </c>
      <c r="L50" s="29">
        <v>0</v>
      </c>
    </row>
    <row r="51" spans="1:13" ht="15.5" customHeight="1">
      <c r="A51" s="158" t="s">
        <v>27</v>
      </c>
      <c r="B51" s="158"/>
      <c r="C51" s="158"/>
      <c r="D51" s="158"/>
      <c r="E51" s="158"/>
      <c r="F51" s="158"/>
      <c r="G51" s="158"/>
      <c r="H51" s="158"/>
      <c r="I51" s="158"/>
      <c r="J51" s="158"/>
      <c r="K51" s="158"/>
      <c r="L51" s="158"/>
    </row>
    <row r="52" spans="1:13" ht="33.5" customHeight="1">
      <c r="A52" s="184" t="s">
        <v>199</v>
      </c>
      <c r="B52" s="184"/>
      <c r="C52" s="184"/>
      <c r="D52" s="184"/>
      <c r="E52" s="184"/>
      <c r="F52" s="184"/>
      <c r="G52" s="184"/>
      <c r="H52" s="184"/>
      <c r="I52" s="184"/>
      <c r="J52" s="184"/>
      <c r="K52" s="184"/>
      <c r="L52" s="184"/>
    </row>
    <row r="53" spans="1:13">
      <c r="A53" s="218" t="s">
        <v>200</v>
      </c>
      <c r="B53" s="184"/>
      <c r="C53" s="184"/>
      <c r="D53" s="184"/>
      <c r="E53" s="184"/>
      <c r="F53" s="184"/>
      <c r="G53" s="184"/>
      <c r="H53" s="184"/>
      <c r="I53" s="184"/>
      <c r="J53" s="184"/>
      <c r="K53" s="184"/>
      <c r="L53" s="184"/>
    </row>
    <row r="54" spans="1:13">
      <c r="A54" s="184" t="s">
        <v>201</v>
      </c>
      <c r="B54" s="184"/>
      <c r="C54" s="184"/>
      <c r="D54" s="184"/>
      <c r="E54" s="184"/>
      <c r="F54" s="184"/>
      <c r="G54" s="184"/>
      <c r="H54" s="184"/>
      <c r="I54" s="184"/>
      <c r="J54" s="184"/>
      <c r="K54" s="184"/>
      <c r="L54" s="184"/>
    </row>
    <row r="55" spans="1:13">
      <c r="A55" s="218" t="s">
        <v>202</v>
      </c>
      <c r="B55" s="184"/>
      <c r="C55" s="184"/>
      <c r="D55" s="184"/>
      <c r="E55" s="184"/>
      <c r="F55" s="184"/>
      <c r="G55" s="184"/>
      <c r="H55" s="184"/>
      <c r="I55" s="184"/>
      <c r="J55" s="184"/>
      <c r="K55" s="184"/>
      <c r="L55" s="184"/>
    </row>
    <row r="56" spans="1:13">
      <c r="A56" s="299" t="s">
        <v>203</v>
      </c>
      <c r="B56" s="300"/>
      <c r="C56" s="300"/>
      <c r="D56" s="300"/>
      <c r="E56" s="300"/>
      <c r="F56" s="300"/>
      <c r="G56" s="300"/>
      <c r="H56" s="300"/>
      <c r="I56" s="300"/>
      <c r="J56" s="300"/>
      <c r="K56" s="300"/>
      <c r="L56" s="301"/>
    </row>
    <row r="57" spans="1:13" ht="31" customHeight="1">
      <c r="A57" s="184" t="s">
        <v>204</v>
      </c>
      <c r="B57" s="184"/>
      <c r="C57" s="184"/>
      <c r="D57" s="184"/>
      <c r="E57" s="184"/>
      <c r="F57" s="184"/>
      <c r="G57" s="184"/>
      <c r="H57" s="184"/>
      <c r="I57" s="184"/>
      <c r="J57" s="184"/>
      <c r="K57" s="184"/>
      <c r="L57" s="184"/>
    </row>
    <row r="58" spans="1:13" ht="33" customHeight="1">
      <c r="A58" s="184" t="s">
        <v>205</v>
      </c>
      <c r="B58" s="184"/>
      <c r="C58" s="184"/>
      <c r="D58" s="184"/>
      <c r="E58" s="184"/>
      <c r="F58" s="184"/>
      <c r="G58" s="184"/>
      <c r="H58" s="184"/>
      <c r="I58" s="184"/>
      <c r="J58" s="184"/>
      <c r="K58" s="184"/>
      <c r="L58" s="184"/>
    </row>
    <row r="59" spans="1:13">
      <c r="A59" s="219"/>
      <c r="B59" s="219"/>
      <c r="C59" s="219"/>
      <c r="D59" s="219"/>
      <c r="E59" s="219"/>
      <c r="F59" s="219"/>
      <c r="G59" s="219"/>
      <c r="H59" s="219"/>
      <c r="I59" s="219"/>
      <c r="J59" s="219"/>
      <c r="K59" s="219"/>
      <c r="L59" s="219"/>
      <c r="M59" s="8"/>
    </row>
    <row r="60" spans="1:13" ht="34" customHeight="1">
      <c r="A60" s="151" t="s">
        <v>22</v>
      </c>
      <c r="B60" s="152"/>
      <c r="C60" s="153"/>
      <c r="D60" s="151" t="s">
        <v>222</v>
      </c>
      <c r="E60" s="152"/>
      <c r="F60" s="152"/>
      <c r="G60" s="152"/>
      <c r="H60" s="152"/>
      <c r="I60" s="152"/>
      <c r="J60" s="153"/>
      <c r="K60" s="30" t="s">
        <v>23</v>
      </c>
      <c r="L60" s="30" t="s">
        <v>24</v>
      </c>
    </row>
    <row r="61" spans="1:13" ht="113.5" customHeight="1">
      <c r="A61" s="177" t="s">
        <v>30</v>
      </c>
      <c r="B61" s="178"/>
      <c r="C61" s="179"/>
      <c r="D61" s="148" t="s">
        <v>31</v>
      </c>
      <c r="E61" s="149"/>
      <c r="F61" s="149"/>
      <c r="G61" s="149"/>
      <c r="H61" s="149"/>
      <c r="I61" s="149"/>
      <c r="J61" s="150"/>
      <c r="K61" s="28">
        <v>2</v>
      </c>
      <c r="L61" s="29">
        <v>0</v>
      </c>
    </row>
    <row r="62" spans="1:13" ht="15.5" customHeight="1">
      <c r="A62" s="158" t="s">
        <v>27</v>
      </c>
      <c r="B62" s="158"/>
      <c r="C62" s="158"/>
      <c r="D62" s="158"/>
      <c r="E62" s="158"/>
      <c r="F62" s="158"/>
      <c r="G62" s="158"/>
      <c r="H62" s="158"/>
      <c r="I62" s="158"/>
      <c r="J62" s="158"/>
      <c r="K62" s="158"/>
      <c r="L62" s="158"/>
    </row>
    <row r="63" spans="1:13" ht="34" customHeight="1">
      <c r="A63" s="183" t="s">
        <v>206</v>
      </c>
      <c r="B63" s="183"/>
      <c r="C63" s="183"/>
      <c r="D63" s="183"/>
      <c r="E63" s="183"/>
      <c r="F63" s="183"/>
      <c r="G63" s="183"/>
      <c r="H63" s="183"/>
      <c r="I63" s="183"/>
      <c r="J63" s="183"/>
      <c r="K63" s="183"/>
      <c r="L63" s="183"/>
    </row>
    <row r="64" spans="1:13">
      <c r="A64" s="157" t="s">
        <v>207</v>
      </c>
      <c r="B64" s="157"/>
      <c r="C64" s="157"/>
      <c r="D64" s="157"/>
      <c r="E64" s="157"/>
      <c r="F64" s="157"/>
      <c r="G64" s="157"/>
      <c r="H64" s="157"/>
      <c r="I64" s="157"/>
      <c r="J64" s="157"/>
      <c r="K64" s="157"/>
      <c r="L64" s="157"/>
    </row>
    <row r="65" spans="1:13">
      <c r="A65" s="157" t="s">
        <v>208</v>
      </c>
      <c r="B65" s="157"/>
      <c r="C65" s="157"/>
      <c r="D65" s="157"/>
      <c r="E65" s="157"/>
      <c r="F65" s="157"/>
      <c r="G65" s="157"/>
      <c r="H65" s="157"/>
      <c r="I65" s="157"/>
      <c r="J65" s="157"/>
      <c r="K65" s="157"/>
      <c r="L65" s="157"/>
    </row>
    <row r="66" spans="1:13">
      <c r="A66" s="201"/>
      <c r="B66" s="201"/>
      <c r="C66" s="201"/>
      <c r="D66" s="201"/>
      <c r="E66" s="201"/>
      <c r="F66" s="201"/>
      <c r="G66" s="201"/>
      <c r="H66" s="201"/>
      <c r="I66" s="201"/>
      <c r="J66" s="201"/>
      <c r="K66" s="201"/>
      <c r="L66" s="201"/>
    </row>
    <row r="67" spans="1:13" ht="34" customHeight="1">
      <c r="A67" s="151" t="s">
        <v>22</v>
      </c>
      <c r="B67" s="152"/>
      <c r="C67" s="153"/>
      <c r="D67" s="151" t="s">
        <v>222</v>
      </c>
      <c r="E67" s="152"/>
      <c r="F67" s="152"/>
      <c r="G67" s="152"/>
      <c r="H67" s="152"/>
      <c r="I67" s="152"/>
      <c r="J67" s="153"/>
      <c r="K67" s="30" t="s">
        <v>23</v>
      </c>
      <c r="L67" s="30" t="s">
        <v>24</v>
      </c>
    </row>
    <row r="68" spans="1:13" ht="132.5" customHeight="1">
      <c r="A68" s="177" t="s">
        <v>32</v>
      </c>
      <c r="B68" s="178"/>
      <c r="C68" s="179"/>
      <c r="D68" s="148" t="s">
        <v>33</v>
      </c>
      <c r="E68" s="149"/>
      <c r="F68" s="149"/>
      <c r="G68" s="149"/>
      <c r="H68" s="149"/>
      <c r="I68" s="149"/>
      <c r="J68" s="150"/>
      <c r="K68" s="28">
        <v>6</v>
      </c>
      <c r="L68" s="29">
        <v>0</v>
      </c>
    </row>
    <row r="69" spans="1:13" ht="15.5" customHeight="1">
      <c r="A69" s="158" t="s">
        <v>27</v>
      </c>
      <c r="B69" s="158"/>
      <c r="C69" s="158"/>
      <c r="D69" s="158"/>
      <c r="E69" s="158"/>
      <c r="F69" s="158"/>
      <c r="G69" s="158"/>
      <c r="H69" s="158"/>
      <c r="I69" s="158"/>
      <c r="J69" s="158"/>
      <c r="K69" s="158"/>
      <c r="L69" s="158"/>
    </row>
    <row r="70" spans="1:13" ht="33" customHeight="1">
      <c r="A70" s="183" t="s">
        <v>209</v>
      </c>
      <c r="B70" s="183"/>
      <c r="C70" s="183"/>
      <c r="D70" s="183"/>
      <c r="E70" s="183"/>
      <c r="F70" s="183"/>
      <c r="G70" s="183"/>
      <c r="H70" s="183"/>
      <c r="I70" s="183"/>
      <c r="J70" s="183"/>
      <c r="K70" s="183"/>
      <c r="L70" s="183"/>
    </row>
    <row r="71" spans="1:13" ht="15.75" customHeight="1">
      <c r="A71" s="295" t="s">
        <v>210</v>
      </c>
      <c r="B71" s="295"/>
      <c r="C71" s="295"/>
      <c r="D71" s="295"/>
      <c r="E71" s="295"/>
      <c r="F71" s="295"/>
      <c r="G71" s="295"/>
      <c r="H71" s="295"/>
      <c r="I71" s="295"/>
      <c r="J71" s="295"/>
      <c r="K71" s="295"/>
      <c r="L71" s="295"/>
    </row>
    <row r="72" spans="1:13" ht="34.5" customHeight="1">
      <c r="A72" s="184" t="s">
        <v>211</v>
      </c>
      <c r="B72" s="184"/>
      <c r="C72" s="184"/>
      <c r="D72" s="184"/>
      <c r="E72" s="184"/>
      <c r="F72" s="184"/>
      <c r="G72" s="184"/>
      <c r="H72" s="184"/>
      <c r="I72" s="184"/>
      <c r="J72" s="184"/>
      <c r="K72" s="184"/>
      <c r="L72" s="184"/>
    </row>
    <row r="73" spans="1:13">
      <c r="A73" s="294"/>
      <c r="B73" s="294"/>
      <c r="C73" s="294"/>
      <c r="D73" s="294"/>
      <c r="E73" s="294"/>
      <c r="F73" s="294"/>
      <c r="G73" s="294"/>
      <c r="H73" s="294"/>
      <c r="I73" s="294"/>
      <c r="J73" s="294"/>
      <c r="K73" s="294"/>
      <c r="L73" s="294"/>
    </row>
    <row r="74" spans="1:13" ht="34" customHeight="1">
      <c r="A74" s="151" t="s">
        <v>22</v>
      </c>
      <c r="B74" s="152"/>
      <c r="C74" s="153"/>
      <c r="D74" s="151" t="s">
        <v>222</v>
      </c>
      <c r="E74" s="152"/>
      <c r="F74" s="152"/>
      <c r="G74" s="152"/>
      <c r="H74" s="152"/>
      <c r="I74" s="152"/>
      <c r="J74" s="153"/>
      <c r="K74" s="30" t="s">
        <v>23</v>
      </c>
      <c r="L74" s="30" t="s">
        <v>24</v>
      </c>
    </row>
    <row r="75" spans="1:13" ht="135.5" customHeight="1">
      <c r="A75" s="177" t="s">
        <v>34</v>
      </c>
      <c r="B75" s="178"/>
      <c r="C75" s="179"/>
      <c r="D75" s="148" t="s">
        <v>35</v>
      </c>
      <c r="E75" s="149"/>
      <c r="F75" s="149"/>
      <c r="G75" s="149"/>
      <c r="H75" s="149"/>
      <c r="I75" s="149"/>
      <c r="J75" s="150"/>
      <c r="K75" s="28">
        <v>4</v>
      </c>
      <c r="L75" s="29">
        <v>0</v>
      </c>
    </row>
    <row r="76" spans="1:13" ht="15.5" customHeight="1">
      <c r="A76" s="158" t="s">
        <v>27</v>
      </c>
      <c r="B76" s="158"/>
      <c r="C76" s="158"/>
      <c r="D76" s="158"/>
      <c r="E76" s="158"/>
      <c r="F76" s="158"/>
      <c r="G76" s="158"/>
      <c r="H76" s="158"/>
      <c r="I76" s="158"/>
      <c r="J76" s="158"/>
      <c r="K76" s="158"/>
      <c r="L76" s="158"/>
    </row>
    <row r="77" spans="1:13" ht="46.5" customHeight="1">
      <c r="A77" s="209" t="s">
        <v>212</v>
      </c>
      <c r="B77" s="210"/>
      <c r="C77" s="210"/>
      <c r="D77" s="210"/>
      <c r="E77" s="210"/>
      <c r="F77" s="210"/>
      <c r="G77" s="210"/>
      <c r="H77" s="210"/>
      <c r="I77" s="210"/>
      <c r="J77" s="210"/>
      <c r="K77" s="210"/>
      <c r="L77" s="211"/>
    </row>
    <row r="78" spans="1:13">
      <c r="A78" s="209" t="s">
        <v>213</v>
      </c>
      <c r="B78" s="210"/>
      <c r="C78" s="210"/>
      <c r="D78" s="210"/>
      <c r="E78" s="210"/>
      <c r="F78" s="210"/>
      <c r="G78" s="210"/>
      <c r="H78" s="210"/>
      <c r="I78" s="210"/>
      <c r="J78" s="210"/>
      <c r="K78" s="210"/>
      <c r="L78" s="211"/>
    </row>
    <row r="79" spans="1:13" ht="15.75" customHeight="1">
      <c r="A79" s="207"/>
      <c r="B79" s="208"/>
      <c r="C79" s="208"/>
      <c r="D79" s="208"/>
      <c r="E79" s="208"/>
      <c r="F79" s="208"/>
      <c r="G79" s="208"/>
      <c r="H79" s="208"/>
      <c r="I79" s="208"/>
      <c r="J79" s="208"/>
      <c r="K79" s="208"/>
      <c r="L79" s="208"/>
      <c r="M79" s="8"/>
    </row>
    <row r="80" spans="1:13" ht="31.5" customHeight="1">
      <c r="A80" s="151" t="s">
        <v>22</v>
      </c>
      <c r="B80" s="152"/>
      <c r="C80" s="153"/>
      <c r="D80" s="151" t="s">
        <v>222</v>
      </c>
      <c r="E80" s="152"/>
      <c r="F80" s="152"/>
      <c r="G80" s="152"/>
      <c r="H80" s="152"/>
      <c r="I80" s="152"/>
      <c r="J80" s="153"/>
      <c r="K80" s="30" t="s">
        <v>23</v>
      </c>
      <c r="L80" s="30" t="s">
        <v>24</v>
      </c>
    </row>
    <row r="81" spans="1:13" ht="74.25" customHeight="1">
      <c r="A81" s="177" t="s">
        <v>36</v>
      </c>
      <c r="B81" s="178"/>
      <c r="C81" s="179"/>
      <c r="D81" s="148" t="s">
        <v>37</v>
      </c>
      <c r="E81" s="149"/>
      <c r="F81" s="149"/>
      <c r="G81" s="149"/>
      <c r="H81" s="149"/>
      <c r="I81" s="149"/>
      <c r="J81" s="150"/>
      <c r="K81" s="28">
        <v>4</v>
      </c>
      <c r="L81" s="29">
        <v>0</v>
      </c>
    </row>
    <row r="82" spans="1:13" ht="15.5" customHeight="1">
      <c r="A82" s="158" t="s">
        <v>27</v>
      </c>
      <c r="B82" s="158"/>
      <c r="C82" s="158"/>
      <c r="D82" s="158"/>
      <c r="E82" s="158"/>
      <c r="F82" s="158"/>
      <c r="G82" s="158"/>
      <c r="H82" s="158"/>
      <c r="I82" s="158"/>
      <c r="J82" s="158"/>
      <c r="K82" s="158"/>
      <c r="L82" s="158"/>
    </row>
    <row r="83" spans="1:13" ht="84" customHeight="1">
      <c r="A83" s="204" t="s">
        <v>343</v>
      </c>
      <c r="B83" s="205"/>
      <c r="C83" s="205"/>
      <c r="D83" s="205"/>
      <c r="E83" s="205"/>
      <c r="F83" s="205"/>
      <c r="G83" s="205"/>
      <c r="H83" s="205"/>
      <c r="I83" s="205"/>
      <c r="J83" s="205"/>
      <c r="K83" s="205"/>
      <c r="L83" s="206"/>
    </row>
    <row r="84" spans="1:13">
      <c r="A84" s="212" t="s">
        <v>214</v>
      </c>
      <c r="B84" s="213"/>
      <c r="C84" s="213"/>
      <c r="D84" s="213"/>
      <c r="E84" s="213"/>
      <c r="F84" s="213"/>
      <c r="G84" s="213"/>
      <c r="H84" s="213"/>
      <c r="I84" s="213"/>
      <c r="J84" s="213"/>
      <c r="K84" s="213"/>
      <c r="L84" s="214"/>
    </row>
    <row r="85" spans="1:13" ht="16" customHeight="1">
      <c r="A85" s="215"/>
      <c r="B85" s="216"/>
      <c r="C85" s="216"/>
      <c r="D85" s="216"/>
      <c r="E85" s="216"/>
      <c r="F85" s="216"/>
      <c r="G85" s="216"/>
      <c r="H85" s="216"/>
      <c r="I85" s="216"/>
      <c r="J85" s="216"/>
      <c r="K85" s="216"/>
      <c r="L85" s="217"/>
    </row>
    <row r="86" spans="1:13">
      <c r="A86" s="203" t="s">
        <v>251</v>
      </c>
      <c r="B86" s="203"/>
      <c r="C86" s="203"/>
      <c r="D86" s="203"/>
      <c r="E86" s="203"/>
      <c r="F86" s="203"/>
      <c r="G86" s="203"/>
      <c r="H86" s="203"/>
      <c r="I86" s="203"/>
      <c r="J86" s="203"/>
      <c r="K86" s="203"/>
      <c r="L86" s="203"/>
    </row>
    <row r="87" spans="1:13">
      <c r="A87" s="202"/>
      <c r="B87" s="202"/>
      <c r="C87" s="202"/>
      <c r="D87" s="202"/>
      <c r="E87" s="202"/>
      <c r="F87" s="202"/>
      <c r="G87" s="202"/>
      <c r="H87" s="202"/>
      <c r="I87" s="202"/>
      <c r="J87" s="202"/>
      <c r="K87" s="202"/>
      <c r="L87" s="202"/>
    </row>
    <row r="88" spans="1:13" ht="34" customHeight="1">
      <c r="A88" s="151" t="s">
        <v>22</v>
      </c>
      <c r="B88" s="152"/>
      <c r="C88" s="153"/>
      <c r="D88" s="151" t="s">
        <v>222</v>
      </c>
      <c r="E88" s="152"/>
      <c r="F88" s="152"/>
      <c r="G88" s="152"/>
      <c r="H88" s="152"/>
      <c r="I88" s="152"/>
      <c r="J88" s="153"/>
      <c r="K88" s="30" t="s">
        <v>23</v>
      </c>
      <c r="L88" s="30" t="s">
        <v>24</v>
      </c>
    </row>
    <row r="89" spans="1:13" ht="82.5" customHeight="1">
      <c r="A89" s="177" t="s">
        <v>38</v>
      </c>
      <c r="B89" s="178"/>
      <c r="C89" s="179"/>
      <c r="D89" s="148" t="s">
        <v>39</v>
      </c>
      <c r="E89" s="149"/>
      <c r="F89" s="149"/>
      <c r="G89" s="149"/>
      <c r="H89" s="149"/>
      <c r="I89" s="149"/>
      <c r="J89" s="150"/>
      <c r="K89" s="28">
        <v>3</v>
      </c>
      <c r="L89" s="29">
        <v>0</v>
      </c>
    </row>
    <row r="90" spans="1:13" ht="15.5" customHeight="1">
      <c r="A90" s="158" t="s">
        <v>27</v>
      </c>
      <c r="B90" s="158"/>
      <c r="C90" s="158"/>
      <c r="D90" s="158"/>
      <c r="E90" s="158"/>
      <c r="F90" s="158"/>
      <c r="G90" s="158"/>
      <c r="H90" s="158"/>
      <c r="I90" s="158"/>
      <c r="J90" s="158"/>
      <c r="K90" s="158"/>
      <c r="L90" s="158"/>
    </row>
    <row r="91" spans="1:13" ht="31" customHeight="1">
      <c r="A91" s="148" t="s">
        <v>215</v>
      </c>
      <c r="B91" s="149"/>
      <c r="C91" s="149"/>
      <c r="D91" s="149"/>
      <c r="E91" s="149"/>
      <c r="F91" s="149"/>
      <c r="G91" s="149"/>
      <c r="H91" s="149"/>
      <c r="I91" s="149"/>
      <c r="J91" s="149"/>
      <c r="K91" s="149"/>
      <c r="L91" s="150"/>
    </row>
    <row r="92" spans="1:13">
      <c r="A92" s="195"/>
      <c r="B92" s="196"/>
      <c r="C92" s="196"/>
      <c r="D92" s="196"/>
      <c r="E92" s="196"/>
      <c r="F92" s="196"/>
      <c r="G92" s="196"/>
      <c r="H92" s="196"/>
      <c r="I92" s="196"/>
      <c r="J92" s="196"/>
      <c r="K92" s="196"/>
      <c r="L92" s="196"/>
      <c r="M92" s="8"/>
    </row>
    <row r="93" spans="1:13" ht="34" customHeight="1">
      <c r="A93" s="151" t="s">
        <v>40</v>
      </c>
      <c r="B93" s="152"/>
      <c r="C93" s="153"/>
      <c r="D93" s="151" t="s">
        <v>222</v>
      </c>
      <c r="E93" s="152"/>
      <c r="F93" s="152"/>
      <c r="G93" s="152"/>
      <c r="H93" s="152"/>
      <c r="I93" s="152"/>
      <c r="J93" s="153"/>
      <c r="K93" s="30" t="s">
        <v>23</v>
      </c>
      <c r="L93" s="30" t="s">
        <v>24</v>
      </c>
    </row>
    <row r="94" spans="1:13" ht="129" customHeight="1">
      <c r="A94" s="177" t="s">
        <v>41</v>
      </c>
      <c r="B94" s="178"/>
      <c r="C94" s="179"/>
      <c r="D94" s="148" t="s">
        <v>344</v>
      </c>
      <c r="E94" s="149"/>
      <c r="F94" s="149"/>
      <c r="G94" s="149"/>
      <c r="H94" s="149"/>
      <c r="I94" s="149"/>
      <c r="J94" s="150"/>
      <c r="K94" s="28">
        <v>5</v>
      </c>
      <c r="L94" s="29">
        <f>SUM(L97,L100)</f>
        <v>0</v>
      </c>
    </row>
    <row r="95" spans="1:13" ht="15.5" customHeight="1">
      <c r="A95" s="158" t="s">
        <v>27</v>
      </c>
      <c r="B95" s="158"/>
      <c r="C95" s="158"/>
      <c r="D95" s="158"/>
      <c r="E95" s="158"/>
      <c r="F95" s="158"/>
      <c r="G95" s="158"/>
      <c r="H95" s="158"/>
      <c r="I95" s="158"/>
      <c r="J95" s="158"/>
      <c r="K95" s="158"/>
      <c r="L95" s="158"/>
    </row>
    <row r="96" spans="1:13">
      <c r="A96" s="168" t="s">
        <v>42</v>
      </c>
      <c r="B96" s="169"/>
      <c r="C96" s="169"/>
      <c r="D96" s="169"/>
      <c r="E96" s="169"/>
      <c r="F96" s="169"/>
      <c r="G96" s="169"/>
      <c r="H96" s="169"/>
      <c r="I96" s="169"/>
      <c r="J96" s="169"/>
      <c r="K96" s="169"/>
      <c r="L96" s="170"/>
    </row>
    <row r="97" spans="1:14" ht="33" customHeight="1">
      <c r="A97" s="162" t="s">
        <v>216</v>
      </c>
      <c r="B97" s="163"/>
      <c r="C97" s="163"/>
      <c r="D97" s="163"/>
      <c r="E97" s="163"/>
      <c r="F97" s="163"/>
      <c r="G97" s="163"/>
      <c r="H97" s="163"/>
      <c r="I97" s="163"/>
      <c r="J97" s="164"/>
      <c r="K97" s="171">
        <v>3</v>
      </c>
      <c r="L97" s="171">
        <v>0</v>
      </c>
      <c r="M97" s="181"/>
      <c r="N97" s="10"/>
    </row>
    <row r="98" spans="1:14" ht="145.5" customHeight="1">
      <c r="A98" s="165" t="s">
        <v>217</v>
      </c>
      <c r="B98" s="166"/>
      <c r="C98" s="166"/>
      <c r="D98" s="166"/>
      <c r="E98" s="166"/>
      <c r="F98" s="166"/>
      <c r="G98" s="166"/>
      <c r="H98" s="166"/>
      <c r="I98" s="166"/>
      <c r="J98" s="167"/>
      <c r="K98" s="171"/>
      <c r="L98" s="171"/>
      <c r="M98" s="181"/>
      <c r="N98" s="10"/>
    </row>
    <row r="99" spans="1:14">
      <c r="A99" s="168" t="s">
        <v>43</v>
      </c>
      <c r="B99" s="169"/>
      <c r="C99" s="169"/>
      <c r="D99" s="169"/>
      <c r="E99" s="169"/>
      <c r="F99" s="169"/>
      <c r="G99" s="169"/>
      <c r="H99" s="169"/>
      <c r="I99" s="169"/>
      <c r="J99" s="169"/>
      <c r="K99" s="169"/>
      <c r="L99" s="170"/>
      <c r="M99" s="26"/>
      <c r="N99" s="10"/>
    </row>
    <row r="100" spans="1:14" ht="67.5" customHeight="1">
      <c r="A100" s="148" t="s">
        <v>218</v>
      </c>
      <c r="B100" s="149"/>
      <c r="C100" s="149"/>
      <c r="D100" s="149"/>
      <c r="E100" s="149"/>
      <c r="F100" s="149"/>
      <c r="G100" s="149"/>
      <c r="H100" s="149"/>
      <c r="I100" s="149"/>
      <c r="J100" s="150"/>
      <c r="K100" s="171">
        <v>2</v>
      </c>
      <c r="L100" s="171">
        <v>0</v>
      </c>
      <c r="M100" s="181"/>
    </row>
    <row r="101" spans="1:14">
      <c r="A101" s="148" t="s">
        <v>219</v>
      </c>
      <c r="B101" s="149"/>
      <c r="C101" s="149"/>
      <c r="D101" s="149"/>
      <c r="E101" s="149"/>
      <c r="F101" s="149"/>
      <c r="G101" s="149"/>
      <c r="H101" s="149"/>
      <c r="I101" s="149"/>
      <c r="J101" s="150"/>
      <c r="K101" s="171"/>
      <c r="L101" s="171"/>
      <c r="M101" s="181"/>
    </row>
    <row r="102" spans="1:14">
      <c r="A102" s="148" t="s">
        <v>220</v>
      </c>
      <c r="B102" s="149"/>
      <c r="C102" s="149"/>
      <c r="D102" s="149"/>
      <c r="E102" s="149"/>
      <c r="F102" s="149"/>
      <c r="G102" s="149"/>
      <c r="H102" s="149"/>
      <c r="I102" s="149"/>
      <c r="J102" s="150"/>
      <c r="K102" s="171"/>
      <c r="L102" s="171"/>
      <c r="M102" s="181"/>
    </row>
    <row r="103" spans="1:14">
      <c r="A103" s="201"/>
      <c r="B103" s="201"/>
      <c r="C103" s="201"/>
      <c r="D103" s="201"/>
      <c r="E103" s="201"/>
      <c r="F103" s="201"/>
      <c r="G103" s="201"/>
      <c r="H103" s="201"/>
      <c r="I103" s="201"/>
      <c r="J103" s="201"/>
      <c r="K103" s="201"/>
      <c r="L103" s="201"/>
    </row>
    <row r="104" spans="1:14" s="11" customFormat="1" ht="34" customHeight="1">
      <c r="A104" s="151" t="s">
        <v>40</v>
      </c>
      <c r="B104" s="152"/>
      <c r="C104" s="153"/>
      <c r="D104" s="151" t="s">
        <v>222</v>
      </c>
      <c r="E104" s="152"/>
      <c r="F104" s="152"/>
      <c r="G104" s="152"/>
      <c r="H104" s="152"/>
      <c r="I104" s="152"/>
      <c r="J104" s="153"/>
      <c r="K104" s="30" t="s">
        <v>23</v>
      </c>
      <c r="L104" s="30" t="s">
        <v>24</v>
      </c>
    </row>
    <row r="105" spans="1:14" s="11" customFormat="1" ht="130.5" customHeight="1">
      <c r="A105" s="177" t="s">
        <v>44</v>
      </c>
      <c r="B105" s="178"/>
      <c r="C105" s="179"/>
      <c r="D105" s="148" t="s">
        <v>45</v>
      </c>
      <c r="E105" s="149"/>
      <c r="F105" s="149"/>
      <c r="G105" s="149"/>
      <c r="H105" s="149"/>
      <c r="I105" s="149"/>
      <c r="J105" s="150"/>
      <c r="K105" s="28">
        <v>4</v>
      </c>
      <c r="L105" s="29">
        <v>0</v>
      </c>
    </row>
    <row r="106" spans="1:14" s="11" customFormat="1" ht="15.75" customHeight="1">
      <c r="A106" s="158" t="s">
        <v>27</v>
      </c>
      <c r="B106" s="158"/>
      <c r="C106" s="158"/>
      <c r="D106" s="158"/>
      <c r="E106" s="158"/>
      <c r="F106" s="158"/>
      <c r="G106" s="158"/>
      <c r="H106" s="158"/>
      <c r="I106" s="158"/>
      <c r="J106" s="158"/>
      <c r="K106" s="158"/>
      <c r="L106" s="158"/>
    </row>
    <row r="107" spans="1:14" s="11" customFormat="1" ht="114" customHeight="1">
      <c r="A107" s="198" t="s">
        <v>221</v>
      </c>
      <c r="B107" s="199"/>
      <c r="C107" s="199"/>
      <c r="D107" s="199"/>
      <c r="E107" s="199"/>
      <c r="F107" s="199"/>
      <c r="G107" s="199"/>
      <c r="H107" s="199"/>
      <c r="I107" s="199"/>
      <c r="J107" s="199"/>
      <c r="K107" s="199"/>
      <c r="L107" s="200"/>
    </row>
    <row r="108" spans="1:14" s="11" customFormat="1">
      <c r="A108" s="192"/>
      <c r="B108" s="192"/>
      <c r="C108" s="192"/>
      <c r="D108" s="192"/>
      <c r="E108" s="192"/>
      <c r="F108" s="192"/>
      <c r="G108" s="192"/>
      <c r="H108" s="192"/>
      <c r="I108" s="192"/>
      <c r="J108" s="192"/>
      <c r="K108" s="192"/>
      <c r="L108" s="192"/>
    </row>
    <row r="109" spans="1:14" ht="34" customHeight="1">
      <c r="A109" s="151" t="s">
        <v>46</v>
      </c>
      <c r="B109" s="152"/>
      <c r="C109" s="153"/>
      <c r="D109" s="151" t="s">
        <v>222</v>
      </c>
      <c r="E109" s="152"/>
      <c r="F109" s="152"/>
      <c r="G109" s="152"/>
      <c r="H109" s="152"/>
      <c r="I109" s="152"/>
      <c r="J109" s="153"/>
      <c r="K109" s="30" t="s">
        <v>23</v>
      </c>
      <c r="L109" s="30" t="s">
        <v>24</v>
      </c>
    </row>
    <row r="110" spans="1:14" ht="38.25" customHeight="1">
      <c r="A110" s="177" t="s">
        <v>47</v>
      </c>
      <c r="B110" s="178"/>
      <c r="C110" s="179"/>
      <c r="D110" s="148" t="s">
        <v>48</v>
      </c>
      <c r="E110" s="149"/>
      <c r="F110" s="149"/>
      <c r="G110" s="149"/>
      <c r="H110" s="149"/>
      <c r="I110" s="149"/>
      <c r="J110" s="150"/>
      <c r="K110" s="28">
        <v>5</v>
      </c>
      <c r="L110" s="29">
        <v>0</v>
      </c>
    </row>
    <row r="111" spans="1:14" ht="15.5" customHeight="1">
      <c r="A111" s="158" t="s">
        <v>27</v>
      </c>
      <c r="B111" s="158"/>
      <c r="C111" s="158"/>
      <c r="D111" s="158"/>
      <c r="E111" s="158"/>
      <c r="F111" s="158"/>
      <c r="G111" s="158"/>
      <c r="H111" s="158"/>
      <c r="I111" s="158"/>
      <c r="J111" s="158"/>
      <c r="K111" s="158"/>
      <c r="L111" s="158"/>
    </row>
    <row r="112" spans="1:14" ht="31" customHeight="1">
      <c r="A112" s="182" t="s">
        <v>223</v>
      </c>
      <c r="B112" s="182"/>
      <c r="C112" s="182"/>
      <c r="D112" s="182"/>
      <c r="E112" s="182"/>
      <c r="F112" s="182"/>
      <c r="G112" s="182"/>
      <c r="H112" s="182"/>
      <c r="I112" s="182"/>
      <c r="J112" s="182"/>
      <c r="K112" s="182"/>
      <c r="L112" s="182"/>
    </row>
    <row r="113" spans="1:12" ht="16.5" customHeight="1">
      <c r="A113" s="197"/>
      <c r="B113" s="197"/>
      <c r="C113" s="197"/>
      <c r="D113" s="197"/>
      <c r="E113" s="197"/>
      <c r="F113" s="197"/>
      <c r="G113" s="197"/>
      <c r="H113" s="197"/>
      <c r="I113" s="197"/>
      <c r="J113" s="197"/>
      <c r="K113" s="197"/>
      <c r="L113" s="197"/>
    </row>
    <row r="114" spans="1:12" ht="34" customHeight="1">
      <c r="A114" s="151" t="s">
        <v>46</v>
      </c>
      <c r="B114" s="152"/>
      <c r="C114" s="153"/>
      <c r="D114" s="151" t="s">
        <v>222</v>
      </c>
      <c r="E114" s="152"/>
      <c r="F114" s="152"/>
      <c r="G114" s="152"/>
      <c r="H114" s="152"/>
      <c r="I114" s="152"/>
      <c r="J114" s="153"/>
      <c r="K114" s="30" t="s">
        <v>23</v>
      </c>
      <c r="L114" s="30" t="s">
        <v>24</v>
      </c>
    </row>
    <row r="115" spans="1:12" ht="66" customHeight="1">
      <c r="A115" s="177" t="s">
        <v>49</v>
      </c>
      <c r="B115" s="178"/>
      <c r="C115" s="179"/>
      <c r="D115" s="148" t="s">
        <v>50</v>
      </c>
      <c r="E115" s="149"/>
      <c r="F115" s="149"/>
      <c r="G115" s="149"/>
      <c r="H115" s="149"/>
      <c r="I115" s="149"/>
      <c r="J115" s="150"/>
      <c r="K115" s="28">
        <v>3</v>
      </c>
      <c r="L115" s="29">
        <v>0</v>
      </c>
    </row>
    <row r="116" spans="1:12" ht="16.5" customHeight="1">
      <c r="A116" s="158" t="s">
        <v>27</v>
      </c>
      <c r="B116" s="158"/>
      <c r="C116" s="158"/>
      <c r="D116" s="158"/>
      <c r="E116" s="158"/>
      <c r="F116" s="158"/>
      <c r="G116" s="158"/>
      <c r="H116" s="158"/>
      <c r="I116" s="158"/>
      <c r="J116" s="158"/>
      <c r="K116" s="158"/>
      <c r="L116" s="158"/>
    </row>
    <row r="117" spans="1:12" ht="31.5" customHeight="1">
      <c r="A117" s="193" t="s">
        <v>224</v>
      </c>
      <c r="B117" s="166"/>
      <c r="C117" s="166"/>
      <c r="D117" s="166"/>
      <c r="E117" s="166"/>
      <c r="F117" s="166"/>
      <c r="G117" s="166"/>
      <c r="H117" s="166"/>
      <c r="I117" s="166"/>
      <c r="J117" s="166"/>
      <c r="K117" s="166"/>
      <c r="L117" s="167"/>
    </row>
    <row r="118" spans="1:12" ht="15.75" customHeight="1">
      <c r="A118" s="184" t="s">
        <v>225</v>
      </c>
      <c r="B118" s="184"/>
      <c r="C118" s="184"/>
      <c r="D118" s="184"/>
      <c r="E118" s="184"/>
      <c r="F118" s="184"/>
      <c r="G118" s="184"/>
      <c r="H118" s="184"/>
      <c r="I118" s="184"/>
      <c r="J118" s="184"/>
      <c r="K118" s="184"/>
      <c r="L118" s="184"/>
    </row>
    <row r="119" spans="1:12">
      <c r="A119" s="184"/>
      <c r="B119" s="184"/>
      <c r="C119" s="184"/>
      <c r="D119" s="184"/>
      <c r="E119" s="184"/>
      <c r="F119" s="184"/>
      <c r="G119" s="184"/>
      <c r="H119" s="184"/>
      <c r="I119" s="184"/>
      <c r="J119" s="184"/>
      <c r="K119" s="184"/>
      <c r="L119" s="184"/>
    </row>
    <row r="120" spans="1:12" ht="32.5" customHeight="1">
      <c r="A120" s="184" t="s">
        <v>362</v>
      </c>
      <c r="B120" s="184"/>
      <c r="C120" s="184"/>
      <c r="D120" s="184"/>
      <c r="E120" s="184"/>
      <c r="F120" s="184"/>
      <c r="G120" s="184"/>
      <c r="H120" s="184"/>
      <c r="I120" s="184"/>
      <c r="J120" s="184"/>
      <c r="K120" s="184"/>
      <c r="L120" s="184"/>
    </row>
    <row r="121" spans="1:12">
      <c r="A121" s="184" t="s">
        <v>226</v>
      </c>
      <c r="B121" s="184"/>
      <c r="C121" s="184"/>
      <c r="D121" s="184"/>
      <c r="E121" s="184"/>
      <c r="F121" s="184"/>
      <c r="G121" s="184"/>
      <c r="H121" s="184"/>
      <c r="I121" s="184"/>
      <c r="J121" s="184"/>
      <c r="K121" s="184"/>
      <c r="L121" s="184"/>
    </row>
    <row r="122" spans="1:12">
      <c r="A122" s="194"/>
      <c r="B122" s="194"/>
      <c r="C122" s="194"/>
      <c r="D122" s="194"/>
      <c r="E122" s="194"/>
      <c r="F122" s="194"/>
      <c r="G122" s="194"/>
      <c r="H122" s="194"/>
      <c r="I122" s="194"/>
      <c r="J122" s="194"/>
      <c r="K122" s="194"/>
      <c r="L122" s="194"/>
    </row>
    <row r="123" spans="1:12" ht="34" customHeight="1">
      <c r="A123" s="151" t="s">
        <v>51</v>
      </c>
      <c r="B123" s="152"/>
      <c r="C123" s="153"/>
      <c r="D123" s="151" t="s">
        <v>222</v>
      </c>
      <c r="E123" s="152"/>
      <c r="F123" s="152"/>
      <c r="G123" s="152"/>
      <c r="H123" s="152"/>
      <c r="I123" s="152"/>
      <c r="J123" s="153"/>
      <c r="K123" s="30" t="s">
        <v>23</v>
      </c>
      <c r="L123" s="30" t="s">
        <v>24</v>
      </c>
    </row>
    <row r="124" spans="1:12" ht="50.25" customHeight="1">
      <c r="A124" s="177" t="s">
        <v>52</v>
      </c>
      <c r="B124" s="178"/>
      <c r="C124" s="179"/>
      <c r="D124" s="148" t="s">
        <v>53</v>
      </c>
      <c r="E124" s="149"/>
      <c r="F124" s="149"/>
      <c r="G124" s="149"/>
      <c r="H124" s="149"/>
      <c r="I124" s="149"/>
      <c r="J124" s="150"/>
      <c r="K124" s="28">
        <v>3</v>
      </c>
      <c r="L124" s="29">
        <v>0</v>
      </c>
    </row>
    <row r="125" spans="1:12" ht="15.5" customHeight="1">
      <c r="A125" s="158" t="s">
        <v>27</v>
      </c>
      <c r="B125" s="158"/>
      <c r="C125" s="158"/>
      <c r="D125" s="158"/>
      <c r="E125" s="158"/>
      <c r="F125" s="158"/>
      <c r="G125" s="158"/>
      <c r="H125" s="158"/>
      <c r="I125" s="158"/>
      <c r="J125" s="158"/>
      <c r="K125" s="158"/>
      <c r="L125" s="158"/>
    </row>
    <row r="126" spans="1:12" ht="47" customHeight="1">
      <c r="A126" s="184" t="s">
        <v>227</v>
      </c>
      <c r="B126" s="184"/>
      <c r="C126" s="184"/>
      <c r="D126" s="184"/>
      <c r="E126" s="184"/>
      <c r="F126" s="184"/>
      <c r="G126" s="184"/>
      <c r="H126" s="184"/>
      <c r="I126" s="184"/>
      <c r="J126" s="184"/>
      <c r="K126" s="184"/>
      <c r="L126" s="184"/>
    </row>
    <row r="127" spans="1:12">
      <c r="A127" s="184" t="s">
        <v>228</v>
      </c>
      <c r="B127" s="184"/>
      <c r="C127" s="184"/>
      <c r="D127" s="184"/>
      <c r="E127" s="184"/>
      <c r="F127" s="184"/>
      <c r="G127" s="184"/>
      <c r="H127" s="184"/>
      <c r="I127" s="184"/>
      <c r="J127" s="184"/>
      <c r="K127" s="184"/>
      <c r="L127" s="184"/>
    </row>
    <row r="128" spans="1:12">
      <c r="A128" s="191"/>
      <c r="B128" s="161"/>
      <c r="C128" s="161"/>
      <c r="D128" s="161"/>
      <c r="E128" s="161"/>
      <c r="F128" s="161"/>
      <c r="G128" s="161"/>
      <c r="H128" s="161"/>
      <c r="I128" s="161"/>
      <c r="J128" s="161"/>
      <c r="K128" s="161"/>
      <c r="L128" s="161"/>
    </row>
    <row r="129" spans="1:13" s="11" customFormat="1" ht="51.75" customHeight="1">
      <c r="A129" s="151" t="s">
        <v>54</v>
      </c>
      <c r="B129" s="152"/>
      <c r="C129" s="153"/>
      <c r="D129" s="151" t="s">
        <v>222</v>
      </c>
      <c r="E129" s="152"/>
      <c r="F129" s="152"/>
      <c r="G129" s="152"/>
      <c r="H129" s="152"/>
      <c r="I129" s="152"/>
      <c r="J129" s="153"/>
      <c r="K129" s="30" t="s">
        <v>23</v>
      </c>
      <c r="L129" s="30" t="s">
        <v>24</v>
      </c>
    </row>
    <row r="130" spans="1:13" s="11" customFormat="1" ht="58.5" customHeight="1">
      <c r="A130" s="177" t="s">
        <v>55</v>
      </c>
      <c r="B130" s="178"/>
      <c r="C130" s="179"/>
      <c r="D130" s="148" t="s">
        <v>56</v>
      </c>
      <c r="E130" s="149"/>
      <c r="F130" s="149"/>
      <c r="G130" s="149"/>
      <c r="H130" s="149"/>
      <c r="I130" s="149"/>
      <c r="J130" s="150"/>
      <c r="K130" s="28">
        <v>3</v>
      </c>
      <c r="L130" s="29">
        <v>0</v>
      </c>
    </row>
    <row r="131" spans="1:13" s="11" customFormat="1" ht="17.25" customHeight="1">
      <c r="A131" s="158" t="s">
        <v>27</v>
      </c>
      <c r="B131" s="158"/>
      <c r="C131" s="158"/>
      <c r="D131" s="158"/>
      <c r="E131" s="158"/>
      <c r="F131" s="158"/>
      <c r="G131" s="158"/>
      <c r="H131" s="158"/>
      <c r="I131" s="158"/>
      <c r="J131" s="158"/>
      <c r="K131" s="158"/>
      <c r="L131" s="158"/>
    </row>
    <row r="132" spans="1:13" s="11" customFormat="1" ht="33" customHeight="1">
      <c r="A132" s="183" t="s">
        <v>229</v>
      </c>
      <c r="B132" s="183"/>
      <c r="C132" s="183"/>
      <c r="D132" s="183"/>
      <c r="E132" s="183"/>
      <c r="F132" s="183"/>
      <c r="G132" s="183"/>
      <c r="H132" s="183"/>
      <c r="I132" s="183"/>
      <c r="J132" s="183"/>
      <c r="K132" s="183"/>
      <c r="L132" s="183"/>
    </row>
    <row r="133" spans="1:13" s="11" customFormat="1">
      <c r="A133" s="174" t="s">
        <v>230</v>
      </c>
      <c r="B133" s="175"/>
      <c r="C133" s="175"/>
      <c r="D133" s="175"/>
      <c r="E133" s="175"/>
      <c r="F133" s="175"/>
      <c r="G133" s="175"/>
      <c r="H133" s="175"/>
      <c r="I133" s="175"/>
      <c r="J133" s="175"/>
      <c r="K133" s="175"/>
      <c r="L133" s="176"/>
    </row>
    <row r="134" spans="1:13" s="11" customFormat="1" ht="37.5" customHeight="1">
      <c r="A134" s="174" t="s">
        <v>231</v>
      </c>
      <c r="B134" s="175"/>
      <c r="C134" s="175"/>
      <c r="D134" s="175"/>
      <c r="E134" s="175"/>
      <c r="F134" s="175"/>
      <c r="G134" s="175"/>
      <c r="H134" s="175"/>
      <c r="I134" s="175"/>
      <c r="J134" s="175"/>
      <c r="K134" s="175"/>
      <c r="L134" s="176"/>
    </row>
    <row r="135" spans="1:13" s="11" customFormat="1" ht="50.25" customHeight="1">
      <c r="A135" s="174" t="s">
        <v>232</v>
      </c>
      <c r="B135" s="175"/>
      <c r="C135" s="175"/>
      <c r="D135" s="175"/>
      <c r="E135" s="175"/>
      <c r="F135" s="175"/>
      <c r="G135" s="175"/>
      <c r="H135" s="175"/>
      <c r="I135" s="175"/>
      <c r="J135" s="175"/>
      <c r="K135" s="175"/>
      <c r="L135" s="176"/>
    </row>
    <row r="136" spans="1:13" s="11" customFormat="1">
      <c r="A136" s="180" t="s">
        <v>57</v>
      </c>
      <c r="B136" s="180"/>
      <c r="C136" s="180"/>
      <c r="D136" s="180"/>
      <c r="E136" s="180"/>
      <c r="F136" s="180"/>
      <c r="G136" s="180"/>
      <c r="H136" s="180"/>
      <c r="I136" s="180"/>
      <c r="J136" s="180"/>
      <c r="K136" s="180"/>
      <c r="L136" s="180"/>
    </row>
    <row r="137" spans="1:13">
      <c r="A137" s="161"/>
      <c r="B137" s="161"/>
      <c r="C137" s="161"/>
      <c r="D137" s="161"/>
      <c r="E137" s="161"/>
      <c r="F137" s="161"/>
      <c r="G137" s="161"/>
      <c r="H137" s="161"/>
      <c r="I137" s="161"/>
      <c r="J137" s="161"/>
      <c r="K137" s="161"/>
      <c r="L137" s="161"/>
    </row>
    <row r="138" spans="1:13" ht="31" customHeight="1">
      <c r="A138" s="185" t="s">
        <v>248</v>
      </c>
      <c r="B138" s="186"/>
      <c r="C138" s="186"/>
      <c r="D138" s="186"/>
      <c r="E138" s="186"/>
      <c r="F138" s="186"/>
      <c r="G138" s="186"/>
      <c r="H138" s="186"/>
      <c r="I138" s="186"/>
      <c r="J138" s="186"/>
      <c r="K138" s="186"/>
      <c r="L138" s="187"/>
    </row>
    <row r="139" spans="1:13" ht="18" customHeight="1">
      <c r="A139" s="316" t="s">
        <v>247</v>
      </c>
      <c r="B139" s="316"/>
      <c r="C139" s="316"/>
      <c r="D139" s="316"/>
      <c r="E139" s="316"/>
      <c r="F139" s="316"/>
      <c r="G139" s="316"/>
      <c r="H139" s="316"/>
      <c r="I139" s="316"/>
      <c r="J139" s="316"/>
      <c r="K139" s="42">
        <f>SUM(K38,K50,K61,K68,K75,K81,K89,K94,K105,K110,K115,K124,K130,)</f>
        <v>47</v>
      </c>
      <c r="L139" s="42">
        <f>SUM(L38,L50,L61,L68,L75,L81, L89,L94,L105,L110,L115,L124, L130)</f>
        <v>0</v>
      </c>
    </row>
    <row r="140" spans="1:13">
      <c r="A140" s="161"/>
      <c r="B140" s="161"/>
      <c r="C140" s="161"/>
      <c r="D140" s="161"/>
      <c r="E140" s="161"/>
      <c r="F140" s="161"/>
      <c r="G140" s="161"/>
      <c r="H140" s="161"/>
      <c r="I140" s="161"/>
      <c r="J140" s="161"/>
      <c r="K140" s="161"/>
      <c r="L140" s="161"/>
      <c r="M140" s="8"/>
    </row>
    <row r="141" spans="1:13" ht="20.5" customHeight="1">
      <c r="A141" s="188" t="s">
        <v>58</v>
      </c>
      <c r="B141" s="189"/>
      <c r="C141" s="189"/>
      <c r="D141" s="189"/>
      <c r="E141" s="189"/>
      <c r="F141" s="189"/>
      <c r="G141" s="189"/>
      <c r="H141" s="189"/>
      <c r="I141" s="189"/>
      <c r="J141" s="189"/>
      <c r="K141" s="189"/>
      <c r="L141" s="190"/>
    </row>
    <row r="142" spans="1:13">
      <c r="A142" s="161"/>
      <c r="B142" s="161"/>
      <c r="C142" s="161"/>
      <c r="D142" s="161"/>
      <c r="E142" s="161"/>
      <c r="F142" s="161"/>
      <c r="G142" s="161"/>
      <c r="H142" s="161"/>
      <c r="I142" s="161"/>
      <c r="J142" s="161"/>
      <c r="K142" s="161"/>
      <c r="L142" s="161"/>
    </row>
    <row r="143" spans="1:13" ht="34" customHeight="1">
      <c r="A143" s="151" t="s">
        <v>54</v>
      </c>
      <c r="B143" s="152"/>
      <c r="C143" s="153"/>
      <c r="D143" s="151" t="s">
        <v>222</v>
      </c>
      <c r="E143" s="152"/>
      <c r="F143" s="152"/>
      <c r="G143" s="152"/>
      <c r="H143" s="152"/>
      <c r="I143" s="152"/>
      <c r="J143" s="153"/>
      <c r="K143" s="30" t="s">
        <v>23</v>
      </c>
      <c r="L143" s="30" t="s">
        <v>24</v>
      </c>
    </row>
    <row r="144" spans="1:13" ht="64.5" customHeight="1">
      <c r="A144" s="177" t="s">
        <v>233</v>
      </c>
      <c r="B144" s="178"/>
      <c r="C144" s="179"/>
      <c r="D144" s="148" t="s">
        <v>59</v>
      </c>
      <c r="E144" s="149"/>
      <c r="F144" s="149"/>
      <c r="G144" s="149"/>
      <c r="H144" s="149"/>
      <c r="I144" s="149"/>
      <c r="J144" s="150"/>
      <c r="K144" s="28">
        <v>1</v>
      </c>
      <c r="L144" s="29">
        <v>0</v>
      </c>
    </row>
    <row r="145" spans="1:13" ht="16.5" customHeight="1">
      <c r="A145" s="158" t="s">
        <v>27</v>
      </c>
      <c r="B145" s="158"/>
      <c r="C145" s="158"/>
      <c r="D145" s="158"/>
      <c r="E145" s="158"/>
      <c r="F145" s="158"/>
      <c r="G145" s="158"/>
      <c r="H145" s="158"/>
      <c r="I145" s="158"/>
      <c r="J145" s="158"/>
      <c r="K145" s="158"/>
      <c r="L145" s="158"/>
    </row>
    <row r="146" spans="1:13">
      <c r="A146" s="289" t="s">
        <v>234</v>
      </c>
      <c r="B146" s="289"/>
      <c r="C146" s="289"/>
      <c r="D146" s="289"/>
      <c r="E146" s="289"/>
      <c r="F146" s="289"/>
      <c r="G146" s="289"/>
      <c r="H146" s="289"/>
      <c r="I146" s="289"/>
      <c r="J146" s="289"/>
      <c r="K146" s="289"/>
      <c r="L146" s="289"/>
    </row>
    <row r="147" spans="1:13">
      <c r="A147" s="172"/>
      <c r="B147" s="173"/>
      <c r="C147" s="173"/>
      <c r="D147" s="173"/>
      <c r="E147" s="173"/>
      <c r="F147" s="173"/>
      <c r="G147" s="173"/>
      <c r="H147" s="173"/>
      <c r="I147" s="173"/>
      <c r="J147" s="173"/>
      <c r="K147" s="173"/>
      <c r="L147" s="173"/>
      <c r="M147" s="8"/>
    </row>
    <row r="148" spans="1:13" ht="34" customHeight="1">
      <c r="A148" s="151" t="s">
        <v>54</v>
      </c>
      <c r="B148" s="152"/>
      <c r="C148" s="153"/>
      <c r="D148" s="151" t="s">
        <v>222</v>
      </c>
      <c r="E148" s="152"/>
      <c r="F148" s="152"/>
      <c r="G148" s="152"/>
      <c r="H148" s="152"/>
      <c r="I148" s="152"/>
      <c r="J148" s="153"/>
      <c r="K148" s="30" t="s">
        <v>23</v>
      </c>
      <c r="L148" s="30" t="s">
        <v>24</v>
      </c>
    </row>
    <row r="149" spans="1:13" s="11" customFormat="1" ht="133" customHeight="1">
      <c r="A149" s="177" t="s">
        <v>60</v>
      </c>
      <c r="B149" s="178"/>
      <c r="C149" s="179"/>
      <c r="D149" s="148" t="s">
        <v>361</v>
      </c>
      <c r="E149" s="149"/>
      <c r="F149" s="149"/>
      <c r="G149" s="149"/>
      <c r="H149" s="149"/>
      <c r="I149" s="149"/>
      <c r="J149" s="150"/>
      <c r="K149" s="28">
        <v>3</v>
      </c>
      <c r="L149" s="147">
        <v>3</v>
      </c>
    </row>
    <row r="150" spans="1:13" s="11" customFormat="1" ht="15.5" customHeight="1">
      <c r="A150" s="158" t="s">
        <v>27</v>
      </c>
      <c r="B150" s="158"/>
      <c r="C150" s="158"/>
      <c r="D150" s="158"/>
      <c r="E150" s="158"/>
      <c r="F150" s="158"/>
      <c r="G150" s="158"/>
      <c r="H150" s="158"/>
      <c r="I150" s="158"/>
      <c r="J150" s="158"/>
      <c r="K150" s="158"/>
      <c r="L150" s="158"/>
    </row>
    <row r="151" spans="1:13" s="11" customFormat="1" ht="46.5" customHeight="1">
      <c r="A151" s="335" t="s">
        <v>341</v>
      </c>
      <c r="B151" s="335"/>
      <c r="C151" s="335"/>
      <c r="D151" s="335"/>
      <c r="E151" s="335"/>
      <c r="F151" s="335"/>
      <c r="G151" s="335"/>
      <c r="H151" s="335"/>
      <c r="I151" s="335"/>
      <c r="J151" s="335"/>
      <c r="K151" s="335"/>
      <c r="L151" s="335"/>
    </row>
    <row r="152" spans="1:13" s="11" customFormat="1">
      <c r="A152" s="335" t="s">
        <v>342</v>
      </c>
      <c r="B152" s="335"/>
      <c r="C152" s="335"/>
      <c r="D152" s="335"/>
      <c r="E152" s="335"/>
      <c r="F152" s="335"/>
      <c r="G152" s="335"/>
      <c r="H152" s="335"/>
      <c r="I152" s="335"/>
      <c r="J152" s="335"/>
      <c r="K152" s="335"/>
      <c r="L152" s="335"/>
    </row>
    <row r="153" spans="1:13" s="11" customFormat="1" ht="35.25" customHeight="1">
      <c r="A153" s="333" t="s">
        <v>235</v>
      </c>
      <c r="B153" s="333"/>
      <c r="C153" s="333"/>
      <c r="D153" s="333"/>
      <c r="E153" s="333"/>
      <c r="F153" s="333"/>
      <c r="G153" s="333"/>
      <c r="H153" s="333"/>
      <c r="I153" s="333"/>
      <c r="J153" s="333"/>
      <c r="K153" s="333"/>
      <c r="L153" s="334"/>
    </row>
    <row r="154" spans="1:13" s="11" customFormat="1" ht="15.75" customHeight="1">
      <c r="A154" s="332"/>
      <c r="B154" s="332"/>
      <c r="C154" s="332"/>
      <c r="D154" s="332"/>
      <c r="E154" s="332"/>
      <c r="F154" s="332"/>
      <c r="G154" s="332"/>
      <c r="H154" s="332"/>
      <c r="I154" s="332"/>
      <c r="J154" s="332"/>
      <c r="K154" s="332"/>
      <c r="L154" s="332"/>
      <c r="M154" s="1"/>
    </row>
    <row r="155" spans="1:13" ht="34" customHeight="1">
      <c r="A155" s="151" t="s">
        <v>61</v>
      </c>
      <c r="B155" s="152"/>
      <c r="C155" s="153"/>
      <c r="D155" s="151" t="s">
        <v>222</v>
      </c>
      <c r="E155" s="152"/>
      <c r="F155" s="152"/>
      <c r="G155" s="152"/>
      <c r="H155" s="152"/>
      <c r="I155" s="152"/>
      <c r="J155" s="153"/>
      <c r="K155" s="30" t="s">
        <v>23</v>
      </c>
      <c r="L155" s="30" t="s">
        <v>24</v>
      </c>
      <c r="M155" s="11"/>
    </row>
    <row r="156" spans="1:13" ht="82.5" customHeight="1">
      <c r="A156" s="177" t="s">
        <v>62</v>
      </c>
      <c r="B156" s="178"/>
      <c r="C156" s="179"/>
      <c r="D156" s="148" t="s">
        <v>345</v>
      </c>
      <c r="E156" s="149"/>
      <c r="F156" s="149"/>
      <c r="G156" s="149"/>
      <c r="H156" s="149"/>
      <c r="I156" s="149"/>
      <c r="J156" s="150"/>
      <c r="K156" s="28">
        <v>26</v>
      </c>
      <c r="L156" s="29">
        <f>SUM(L159,LARGE(L164:L184,ROW(1:1)),LARGE(L164:L184,ROW(2:2)),LARGE(L164:L184,ROW(3:3)),LARGE(L164:L184,ROW(4:4)),LARGE(L164:L184,ROW(5:5)))</f>
        <v>0</v>
      </c>
    </row>
    <row r="157" spans="1:13" ht="21" customHeight="1">
      <c r="A157" s="158" t="s">
        <v>27</v>
      </c>
      <c r="B157" s="158"/>
      <c r="C157" s="158"/>
      <c r="D157" s="158"/>
      <c r="E157" s="158"/>
      <c r="F157" s="158"/>
      <c r="G157" s="158"/>
      <c r="H157" s="158"/>
      <c r="I157" s="158"/>
      <c r="J157" s="158"/>
      <c r="K157" s="158"/>
      <c r="L157" s="158"/>
      <c r="M157" s="12"/>
    </row>
    <row r="158" spans="1:13" ht="21" customHeight="1">
      <c r="A158" s="312" t="s">
        <v>322</v>
      </c>
      <c r="B158" s="313"/>
      <c r="C158" s="313"/>
      <c r="D158" s="313"/>
      <c r="E158" s="313"/>
      <c r="F158" s="313"/>
      <c r="G158" s="313"/>
      <c r="H158" s="313"/>
      <c r="I158" s="313"/>
      <c r="J158" s="313"/>
      <c r="K158" s="313"/>
      <c r="L158" s="314"/>
      <c r="M158" s="12"/>
    </row>
    <row r="159" spans="1:13" ht="41.15" customHeight="1">
      <c r="A159" s="184" t="s">
        <v>325</v>
      </c>
      <c r="B159" s="184"/>
      <c r="C159" s="184"/>
      <c r="D159" s="184"/>
      <c r="E159" s="184"/>
      <c r="F159" s="184"/>
      <c r="G159" s="184"/>
      <c r="H159" s="184"/>
      <c r="I159" s="184"/>
      <c r="J159" s="148"/>
      <c r="K159" s="120">
        <v>1</v>
      </c>
      <c r="L159" s="120">
        <v>0</v>
      </c>
      <c r="M159" s="12"/>
    </row>
    <row r="160" spans="1:13" ht="20.5">
      <c r="A160" s="148" t="s">
        <v>323</v>
      </c>
      <c r="B160" s="149"/>
      <c r="C160" s="149"/>
      <c r="D160" s="149"/>
      <c r="E160" s="149"/>
      <c r="F160" s="149"/>
      <c r="G160" s="149"/>
      <c r="H160" s="149"/>
      <c r="I160" s="149"/>
      <c r="J160" s="149"/>
      <c r="K160" s="120">
        <v>10</v>
      </c>
      <c r="L160" s="120">
        <v>0</v>
      </c>
      <c r="M160" s="12"/>
    </row>
    <row r="161" spans="1:13" ht="20.5">
      <c r="A161" s="168" t="s">
        <v>326</v>
      </c>
      <c r="B161" s="338"/>
      <c r="C161" s="338"/>
      <c r="D161" s="338"/>
      <c r="E161" s="338"/>
      <c r="F161" s="338"/>
      <c r="G161" s="338"/>
      <c r="H161" s="338"/>
      <c r="I161" s="338"/>
      <c r="J161" s="338"/>
      <c r="K161" s="338"/>
      <c r="L161" s="339"/>
      <c r="M161" s="12"/>
    </row>
    <row r="162" spans="1:13" ht="32.25" customHeight="1">
      <c r="A162" s="310" t="s">
        <v>324</v>
      </c>
      <c r="B162" s="311"/>
      <c r="C162" s="311"/>
      <c r="D162" s="311"/>
      <c r="E162" s="311"/>
      <c r="F162" s="311"/>
      <c r="G162" s="311"/>
      <c r="H162" s="311"/>
      <c r="I162" s="311"/>
      <c r="J162" s="311"/>
      <c r="K162" s="311"/>
      <c r="L162" s="336"/>
      <c r="M162" s="12"/>
    </row>
    <row r="163" spans="1:13" ht="34" customHeight="1">
      <c r="A163" s="151" t="s">
        <v>63</v>
      </c>
      <c r="B163" s="152"/>
      <c r="C163" s="153"/>
      <c r="D163" s="30" t="s">
        <v>64</v>
      </c>
      <c r="E163" s="30" t="s">
        <v>236</v>
      </c>
      <c r="F163" s="337" t="s">
        <v>65</v>
      </c>
      <c r="G163" s="337"/>
      <c r="H163" s="337"/>
      <c r="I163" s="337"/>
      <c r="J163" s="337"/>
      <c r="K163" s="30" t="s">
        <v>23</v>
      </c>
      <c r="L163" s="30" t="s">
        <v>24</v>
      </c>
    </row>
    <row r="164" spans="1:13">
      <c r="A164" s="160" t="s">
        <v>66</v>
      </c>
      <c r="B164" s="160"/>
      <c r="C164" s="160"/>
      <c r="D164" s="154">
        <v>13.02</v>
      </c>
      <c r="E164" s="31" t="s">
        <v>67</v>
      </c>
      <c r="F164" s="156" t="str">
        <f>'QM Calculation Tool'!H16</f>
        <v>Score of 1.68% or less</v>
      </c>
      <c r="G164" s="156"/>
      <c r="H164" s="156"/>
      <c r="I164" s="156"/>
      <c r="J164" s="156"/>
      <c r="K164" s="31">
        <v>3</v>
      </c>
      <c r="L164" s="31">
        <f>'QM Calculation Tool'!M16</f>
        <v>0</v>
      </c>
      <c r="M164" s="13"/>
    </row>
    <row r="165" spans="1:13" ht="15.65" customHeight="1">
      <c r="A165" s="160"/>
      <c r="B165" s="160"/>
      <c r="C165" s="160"/>
      <c r="D165" s="155"/>
      <c r="E165" s="31" t="s">
        <v>68</v>
      </c>
      <c r="F165" s="156" t="str">
        <f>'QM Calculation Tool'!H17</f>
        <v>Score &gt;1.68% but &lt;=2.00%</v>
      </c>
      <c r="G165" s="156"/>
      <c r="H165" s="156"/>
      <c r="I165" s="156"/>
      <c r="J165" s="156"/>
      <c r="K165" s="31">
        <v>2</v>
      </c>
      <c r="L165" s="31">
        <f>'QM Calculation Tool'!M17</f>
        <v>0</v>
      </c>
      <c r="M165" s="13"/>
    </row>
    <row r="166" spans="1:13" ht="15.65" customHeight="1">
      <c r="A166" s="160"/>
      <c r="B166" s="160"/>
      <c r="C166" s="160"/>
      <c r="D166" s="155"/>
      <c r="E166" s="31" t="s">
        <v>69</v>
      </c>
      <c r="F166" s="156" t="str">
        <f>'QM Calculation Tool'!H18</f>
        <v>Score &gt;2.00% but &lt;=2.27%</v>
      </c>
      <c r="G166" s="156"/>
      <c r="H166" s="156"/>
      <c r="I166" s="156"/>
      <c r="J166" s="156"/>
      <c r="K166" s="31">
        <v>1</v>
      </c>
      <c r="L166" s="31">
        <f>'QM Calculation Tool'!M18</f>
        <v>0</v>
      </c>
      <c r="M166" s="13"/>
    </row>
    <row r="167" spans="1:13" ht="15.65" customHeight="1">
      <c r="A167" s="160" t="s">
        <v>70</v>
      </c>
      <c r="B167" s="160"/>
      <c r="C167" s="160"/>
      <c r="D167" s="154">
        <v>15.03</v>
      </c>
      <c r="E167" s="31" t="s">
        <v>67</v>
      </c>
      <c r="F167" s="156" t="str">
        <f>'QM Calculation Tool'!H19</f>
        <v>Score of 2.71% or less</v>
      </c>
      <c r="G167" s="156"/>
      <c r="H167" s="156"/>
      <c r="I167" s="156"/>
      <c r="J167" s="156"/>
      <c r="K167" s="31">
        <v>3</v>
      </c>
      <c r="L167" s="31">
        <f>'QM Calculation Tool'!M19</f>
        <v>0</v>
      </c>
    </row>
    <row r="168" spans="1:13" ht="15.65" customHeight="1">
      <c r="A168" s="160"/>
      <c r="B168" s="160"/>
      <c r="C168" s="160"/>
      <c r="D168" s="155"/>
      <c r="E168" s="31" t="s">
        <v>68</v>
      </c>
      <c r="F168" s="156" t="str">
        <f>'QM Calculation Tool'!H20</f>
        <v>Score &gt;2.71% but &lt;=3.18%</v>
      </c>
      <c r="G168" s="156"/>
      <c r="H168" s="156"/>
      <c r="I168" s="156"/>
      <c r="J168" s="156"/>
      <c r="K168" s="31">
        <v>2</v>
      </c>
      <c r="L168" s="31">
        <f>'QM Calculation Tool'!M20</f>
        <v>0</v>
      </c>
    </row>
    <row r="169" spans="1:13" ht="15.65" customHeight="1">
      <c r="A169" s="160"/>
      <c r="B169" s="160"/>
      <c r="C169" s="160"/>
      <c r="D169" s="155"/>
      <c r="E169" s="31" t="s">
        <v>69</v>
      </c>
      <c r="F169" s="156" t="str">
        <f>'QM Calculation Tool'!H21</f>
        <v>Score &gt;3.18% but &lt;=3.48%</v>
      </c>
      <c r="G169" s="156"/>
      <c r="H169" s="156"/>
      <c r="I169" s="156"/>
      <c r="J169" s="156"/>
      <c r="K169" s="31">
        <v>1</v>
      </c>
      <c r="L169" s="31">
        <f>'QM Calculation Tool'!M21</f>
        <v>0</v>
      </c>
    </row>
    <row r="170" spans="1:13" ht="15.65" customHeight="1">
      <c r="A170" s="160" t="s">
        <v>71</v>
      </c>
      <c r="B170" s="160"/>
      <c r="C170" s="160"/>
      <c r="D170" s="154">
        <v>25.02</v>
      </c>
      <c r="E170" s="31" t="s">
        <v>67</v>
      </c>
      <c r="F170" s="156" t="str">
        <f>'QM Calculation Tool'!H22</f>
        <v>Score of 36.79% or less</v>
      </c>
      <c r="G170" s="156"/>
      <c r="H170" s="156"/>
      <c r="I170" s="156"/>
      <c r="J170" s="156"/>
      <c r="K170" s="31">
        <v>3</v>
      </c>
      <c r="L170" s="31">
        <f>'QM Calculation Tool'!M22</f>
        <v>0</v>
      </c>
    </row>
    <row r="171" spans="1:13" ht="15.65" customHeight="1">
      <c r="A171" s="160"/>
      <c r="B171" s="160"/>
      <c r="C171" s="160"/>
      <c r="D171" s="155"/>
      <c r="E171" s="31" t="s">
        <v>68</v>
      </c>
      <c r="F171" s="156" t="str">
        <f>'QM Calculation Tool'!H23</f>
        <v>Score &gt;36.79% but &lt;=37.69%</v>
      </c>
      <c r="G171" s="156"/>
      <c r="H171" s="156"/>
      <c r="I171" s="156"/>
      <c r="J171" s="156"/>
      <c r="K171" s="31">
        <v>2</v>
      </c>
      <c r="L171" s="31">
        <f>'QM Calculation Tool'!M23</f>
        <v>0</v>
      </c>
    </row>
    <row r="172" spans="1:13" ht="15.65" customHeight="1">
      <c r="A172" s="160"/>
      <c r="B172" s="160"/>
      <c r="C172" s="160"/>
      <c r="D172" s="155"/>
      <c r="E172" s="31" t="s">
        <v>69</v>
      </c>
      <c r="F172" s="156" t="str">
        <f>'QM Calculation Tool'!H24</f>
        <v>Score &gt;37.69% but &lt;=38.96%</v>
      </c>
      <c r="G172" s="156"/>
      <c r="H172" s="156"/>
      <c r="I172" s="156"/>
      <c r="J172" s="156"/>
      <c r="K172" s="31">
        <v>1</v>
      </c>
      <c r="L172" s="31">
        <f>'QM Calculation Tool'!M24</f>
        <v>0</v>
      </c>
    </row>
    <row r="173" spans="1:13" ht="15.65" customHeight="1">
      <c r="A173" s="160" t="s">
        <v>72</v>
      </c>
      <c r="B173" s="160"/>
      <c r="C173" s="160"/>
      <c r="D173" s="154">
        <v>31.03</v>
      </c>
      <c r="E173" s="31" t="s">
        <v>67</v>
      </c>
      <c r="F173" s="156" t="str">
        <f>'QM Calculation Tool'!H25</f>
        <v>Score of 9.31% or less</v>
      </c>
      <c r="G173" s="156"/>
      <c r="H173" s="156"/>
      <c r="I173" s="156"/>
      <c r="J173" s="156"/>
      <c r="K173" s="31">
        <v>3</v>
      </c>
      <c r="L173" s="31">
        <f>'QM Calculation Tool'!M25</f>
        <v>0</v>
      </c>
    </row>
    <row r="174" spans="1:13" ht="15.65" customHeight="1">
      <c r="A174" s="160"/>
      <c r="B174" s="160"/>
      <c r="C174" s="160"/>
      <c r="D174" s="155"/>
      <c r="E174" s="31" t="s">
        <v>68</v>
      </c>
      <c r="F174" s="156" t="str">
        <f>'QM Calculation Tool'!H26</f>
        <v>Score &gt;9.31% but &lt;=10.67%</v>
      </c>
      <c r="G174" s="156"/>
      <c r="H174" s="156"/>
      <c r="I174" s="156"/>
      <c r="J174" s="156"/>
      <c r="K174" s="31">
        <v>2</v>
      </c>
      <c r="L174" s="31">
        <f>'QM Calculation Tool'!M26</f>
        <v>0</v>
      </c>
    </row>
    <row r="175" spans="1:13" ht="15.65" customHeight="1">
      <c r="A175" s="160"/>
      <c r="B175" s="160"/>
      <c r="C175" s="160"/>
      <c r="D175" s="155"/>
      <c r="E175" s="31" t="s">
        <v>69</v>
      </c>
      <c r="F175" s="156" t="str">
        <f>'QM Calculation Tool'!H27</f>
        <v>Score &gt;10.67% but &lt;=11.61%</v>
      </c>
      <c r="G175" s="156"/>
      <c r="H175" s="156"/>
      <c r="I175" s="156"/>
      <c r="J175" s="156"/>
      <c r="K175" s="31">
        <v>1</v>
      </c>
      <c r="L175" s="31">
        <f>'QM Calculation Tool'!M27</f>
        <v>0</v>
      </c>
    </row>
    <row r="176" spans="1:13" ht="15.65" customHeight="1">
      <c r="A176" s="160" t="s">
        <v>73</v>
      </c>
      <c r="B176" s="160"/>
      <c r="C176" s="160"/>
      <c r="D176" s="154">
        <v>26.03</v>
      </c>
      <c r="E176" s="31" t="s">
        <v>67</v>
      </c>
      <c r="F176" s="156" t="str">
        <f>'QM Calculation Tool'!H28</f>
        <v>Score of 0.00% or less</v>
      </c>
      <c r="G176" s="156"/>
      <c r="H176" s="156"/>
      <c r="I176" s="156"/>
      <c r="J176" s="156"/>
      <c r="K176" s="31">
        <v>3</v>
      </c>
      <c r="L176" s="31">
        <f>'QM Calculation Tool'!M28</f>
        <v>0</v>
      </c>
    </row>
    <row r="177" spans="1:13" ht="15.65" customHeight="1">
      <c r="A177" s="160"/>
      <c r="B177" s="160"/>
      <c r="C177" s="160"/>
      <c r="D177" s="155"/>
      <c r="E177" s="31" t="s">
        <v>68</v>
      </c>
      <c r="F177" s="156" t="str">
        <f>'QM Calculation Tool'!H29</f>
        <v>Score &gt;0.00% but &lt;=0.00%</v>
      </c>
      <c r="G177" s="156"/>
      <c r="H177" s="156"/>
      <c r="I177" s="156"/>
      <c r="J177" s="156"/>
      <c r="K177" s="31">
        <v>2</v>
      </c>
      <c r="L177" s="31">
        <f>'QM Calculation Tool'!M29</f>
        <v>0</v>
      </c>
    </row>
    <row r="178" spans="1:13" ht="15.65" customHeight="1">
      <c r="A178" s="160"/>
      <c r="B178" s="160"/>
      <c r="C178" s="160"/>
      <c r="D178" s="155"/>
      <c r="E178" s="31" t="s">
        <v>69</v>
      </c>
      <c r="F178" s="156" t="str">
        <f>'QM Calculation Tool'!H30</f>
        <v>Score &gt;0.00% but &lt;=0.58%</v>
      </c>
      <c r="G178" s="156"/>
      <c r="H178" s="156"/>
      <c r="I178" s="156"/>
      <c r="J178" s="156"/>
      <c r="K178" s="31">
        <v>1</v>
      </c>
      <c r="L178" s="31">
        <f>'QM Calculation Tool'!M30</f>
        <v>0</v>
      </c>
    </row>
    <row r="179" spans="1:13" ht="15.65" customHeight="1">
      <c r="A179" s="160" t="s">
        <v>74</v>
      </c>
      <c r="B179" s="160"/>
      <c r="C179" s="160"/>
      <c r="D179" s="154">
        <v>30.02</v>
      </c>
      <c r="E179" s="31" t="s">
        <v>67</v>
      </c>
      <c r="F179" s="156" t="str">
        <f>'QM Calculation Tool'!H31</f>
        <v>Score of 0.45% or less</v>
      </c>
      <c r="G179" s="156"/>
      <c r="H179" s="156"/>
      <c r="I179" s="156"/>
      <c r="J179" s="156"/>
      <c r="K179" s="31">
        <v>3</v>
      </c>
      <c r="L179" s="31">
        <f>'QM Calculation Tool'!M31</f>
        <v>0</v>
      </c>
    </row>
    <row r="180" spans="1:13" ht="15.65" customHeight="1">
      <c r="A180" s="160"/>
      <c r="B180" s="160"/>
      <c r="C180" s="160"/>
      <c r="D180" s="155"/>
      <c r="E180" s="31" t="s">
        <v>68</v>
      </c>
      <c r="F180" s="156" t="str">
        <f>'QM Calculation Tool'!H32</f>
        <v>Score &gt;0.45% but &lt;=0.86%</v>
      </c>
      <c r="G180" s="156"/>
      <c r="H180" s="156"/>
      <c r="I180" s="156"/>
      <c r="J180" s="156"/>
      <c r="K180" s="31">
        <v>2</v>
      </c>
      <c r="L180" s="31">
        <f>'QM Calculation Tool'!M32</f>
        <v>0</v>
      </c>
    </row>
    <row r="181" spans="1:13" ht="15.65" customHeight="1">
      <c r="A181" s="160"/>
      <c r="B181" s="160"/>
      <c r="C181" s="160"/>
      <c r="D181" s="155"/>
      <c r="E181" s="31" t="s">
        <v>69</v>
      </c>
      <c r="F181" s="156" t="str">
        <f>'QM Calculation Tool'!H33</f>
        <v>Score &gt;0.86% but &lt;=1.20%</v>
      </c>
      <c r="G181" s="156"/>
      <c r="H181" s="156"/>
      <c r="I181" s="156"/>
      <c r="J181" s="156"/>
      <c r="K181" s="31">
        <v>1</v>
      </c>
      <c r="L181" s="31">
        <f>'QM Calculation Tool'!M33</f>
        <v>0</v>
      </c>
    </row>
    <row r="182" spans="1:13" ht="15.65" customHeight="1">
      <c r="A182" s="160" t="s">
        <v>75</v>
      </c>
      <c r="B182" s="160"/>
      <c r="C182" s="160"/>
      <c r="D182" s="159">
        <v>35.03</v>
      </c>
      <c r="E182" s="31" t="s">
        <v>67</v>
      </c>
      <c r="F182" s="156" t="str">
        <f>'QM Calculation Tool'!H34</f>
        <v>Score of 11.90% or less</v>
      </c>
      <c r="G182" s="156"/>
      <c r="H182" s="156"/>
      <c r="I182" s="156"/>
      <c r="J182" s="156"/>
      <c r="K182" s="31">
        <v>3</v>
      </c>
      <c r="L182" s="31">
        <f>'QM Calculation Tool'!M34</f>
        <v>0</v>
      </c>
    </row>
    <row r="183" spans="1:13" ht="15.65" customHeight="1">
      <c r="A183" s="160"/>
      <c r="B183" s="160"/>
      <c r="C183" s="160"/>
      <c r="D183" s="159"/>
      <c r="E183" s="31" t="s">
        <v>68</v>
      </c>
      <c r="F183" s="156" t="str">
        <f>'QM Calculation Tool'!H35</f>
        <v>Score &gt;11.90% but &lt;=12.47%</v>
      </c>
      <c r="G183" s="156"/>
      <c r="H183" s="156"/>
      <c r="I183" s="156"/>
      <c r="J183" s="156"/>
      <c r="K183" s="31">
        <v>2</v>
      </c>
      <c r="L183" s="31">
        <f>'QM Calculation Tool'!M35</f>
        <v>0</v>
      </c>
    </row>
    <row r="184" spans="1:13" ht="15.65" customHeight="1">
      <c r="A184" s="160"/>
      <c r="B184" s="160"/>
      <c r="C184" s="160"/>
      <c r="D184" s="159"/>
      <c r="E184" s="31" t="s">
        <v>69</v>
      </c>
      <c r="F184" s="156" t="str">
        <f>'QM Calculation Tool'!H36</f>
        <v>Score &gt;12.47% but &lt;=13.04%</v>
      </c>
      <c r="G184" s="156"/>
      <c r="H184" s="156"/>
      <c r="I184" s="156"/>
      <c r="J184" s="156"/>
      <c r="K184" s="31">
        <v>1</v>
      </c>
      <c r="L184" s="31">
        <f>'QM Calculation Tool'!M36</f>
        <v>0</v>
      </c>
    </row>
    <row r="185" spans="1:13" ht="18.25" customHeight="1">
      <c r="A185" s="161"/>
      <c r="B185" s="161"/>
      <c r="C185" s="161"/>
      <c r="D185" s="161"/>
      <c r="E185" s="161"/>
      <c r="F185" s="161"/>
      <c r="G185" s="161"/>
      <c r="H185" s="161"/>
      <c r="I185" s="161"/>
      <c r="J185" s="161"/>
      <c r="K185" s="161"/>
      <c r="L185" s="161"/>
    </row>
    <row r="186" spans="1:13" ht="31" customHeight="1">
      <c r="A186" s="151" t="s">
        <v>54</v>
      </c>
      <c r="B186" s="152"/>
      <c r="C186" s="153"/>
      <c r="D186" s="151" t="s">
        <v>222</v>
      </c>
      <c r="E186" s="152"/>
      <c r="F186" s="152"/>
      <c r="G186" s="152"/>
      <c r="H186" s="152"/>
      <c r="I186" s="152"/>
      <c r="J186" s="153"/>
      <c r="K186" s="30" t="s">
        <v>23</v>
      </c>
      <c r="L186" s="30" t="s">
        <v>24</v>
      </c>
      <c r="M186" s="14"/>
    </row>
    <row r="187" spans="1:13" ht="53" customHeight="1">
      <c r="A187" s="177" t="s">
        <v>76</v>
      </c>
      <c r="B187" s="178"/>
      <c r="C187" s="179"/>
      <c r="D187" s="148" t="s">
        <v>77</v>
      </c>
      <c r="E187" s="149"/>
      <c r="F187" s="149"/>
      <c r="G187" s="149"/>
      <c r="H187" s="149"/>
      <c r="I187" s="149"/>
      <c r="J187" s="150"/>
      <c r="K187" s="28">
        <f>SUM(K189:K191)</f>
        <v>5</v>
      </c>
      <c r="L187" s="29">
        <f>SUM(L189:L191)</f>
        <v>0</v>
      </c>
      <c r="M187" s="14"/>
    </row>
    <row r="188" spans="1:13" ht="15.5" customHeight="1">
      <c r="A188" s="158" t="s">
        <v>27</v>
      </c>
      <c r="B188" s="158"/>
      <c r="C188" s="158"/>
      <c r="D188" s="158"/>
      <c r="E188" s="158"/>
      <c r="F188" s="158"/>
      <c r="G188" s="158"/>
      <c r="H188" s="158"/>
      <c r="I188" s="158"/>
      <c r="J188" s="158"/>
      <c r="K188" s="158"/>
      <c r="L188" s="158"/>
      <c r="M188" s="14"/>
    </row>
    <row r="189" spans="1:13" ht="37.5" customHeight="1">
      <c r="A189" s="303" t="s">
        <v>237</v>
      </c>
      <c r="B189" s="304"/>
      <c r="C189" s="304"/>
      <c r="D189" s="304"/>
      <c r="E189" s="304"/>
      <c r="F189" s="304"/>
      <c r="G189" s="304"/>
      <c r="H189" s="304"/>
      <c r="I189" s="304"/>
      <c r="J189" s="304"/>
      <c r="K189" s="31">
        <v>1</v>
      </c>
      <c r="L189" s="31">
        <v>0</v>
      </c>
      <c r="M189" s="14"/>
    </row>
    <row r="190" spans="1:13">
      <c r="A190" s="303" t="s">
        <v>238</v>
      </c>
      <c r="B190" s="304"/>
      <c r="C190" s="304"/>
      <c r="D190" s="304"/>
      <c r="E190" s="304"/>
      <c r="F190" s="304"/>
      <c r="G190" s="304"/>
      <c r="H190" s="304"/>
      <c r="I190" s="304"/>
      <c r="J190" s="304"/>
      <c r="K190" s="31">
        <v>1</v>
      </c>
      <c r="L190" s="31">
        <v>0</v>
      </c>
      <c r="M190" s="14"/>
    </row>
    <row r="191" spans="1:13" ht="205" customHeight="1">
      <c r="A191" s="303" t="s">
        <v>239</v>
      </c>
      <c r="B191" s="304"/>
      <c r="C191" s="304"/>
      <c r="D191" s="304"/>
      <c r="E191" s="304"/>
      <c r="F191" s="304"/>
      <c r="G191" s="304"/>
      <c r="H191" s="304"/>
      <c r="I191" s="304"/>
      <c r="J191" s="304"/>
      <c r="K191" s="31">
        <v>3</v>
      </c>
      <c r="L191" s="31">
        <v>0</v>
      </c>
      <c r="M191" s="14"/>
    </row>
    <row r="192" spans="1:13">
      <c r="A192" s="19"/>
      <c r="B192" s="20"/>
      <c r="C192" s="21"/>
      <c r="D192" s="22"/>
      <c r="E192" s="23"/>
      <c r="F192" s="23"/>
      <c r="G192" s="23"/>
      <c r="H192" s="23"/>
      <c r="I192" s="23"/>
      <c r="J192" s="24"/>
      <c r="K192" s="25"/>
      <c r="L192" s="9"/>
      <c r="M192" s="14"/>
    </row>
    <row r="193" spans="1:13" ht="31" customHeight="1">
      <c r="A193" s="151" t="s">
        <v>54</v>
      </c>
      <c r="B193" s="152"/>
      <c r="C193" s="153"/>
      <c r="D193" s="151" t="s">
        <v>222</v>
      </c>
      <c r="E193" s="152"/>
      <c r="F193" s="152"/>
      <c r="G193" s="152"/>
      <c r="H193" s="152"/>
      <c r="I193" s="152"/>
      <c r="J193" s="153"/>
      <c r="K193" s="30" t="s">
        <v>23</v>
      </c>
      <c r="L193" s="30" t="s">
        <v>24</v>
      </c>
      <c r="M193" s="14"/>
    </row>
    <row r="194" spans="1:13" ht="67.5" customHeight="1">
      <c r="A194" s="177" t="s">
        <v>78</v>
      </c>
      <c r="B194" s="178"/>
      <c r="C194" s="179"/>
      <c r="D194" s="148" t="s">
        <v>346</v>
      </c>
      <c r="E194" s="149"/>
      <c r="F194" s="149"/>
      <c r="G194" s="149"/>
      <c r="H194" s="149"/>
      <c r="I194" s="149"/>
      <c r="J194" s="150"/>
      <c r="K194" s="28">
        <f>SUM(K197,K201)</f>
        <v>5</v>
      </c>
      <c r="L194" s="28">
        <f>SUM(L197,L201)</f>
        <v>0</v>
      </c>
      <c r="M194" s="14"/>
    </row>
    <row r="195" spans="1:13">
      <c r="A195" s="158" t="s">
        <v>27</v>
      </c>
      <c r="B195" s="158"/>
      <c r="C195" s="158"/>
      <c r="D195" s="158"/>
      <c r="E195" s="158"/>
      <c r="F195" s="158"/>
      <c r="G195" s="158"/>
      <c r="H195" s="158"/>
      <c r="I195" s="158"/>
      <c r="J195" s="158"/>
      <c r="K195" s="158"/>
      <c r="L195" s="158"/>
      <c r="M195" s="14"/>
    </row>
    <row r="196" spans="1:13">
      <c r="A196" s="312" t="s">
        <v>79</v>
      </c>
      <c r="B196" s="313"/>
      <c r="C196" s="313"/>
      <c r="D196" s="313"/>
      <c r="E196" s="313"/>
      <c r="F196" s="313"/>
      <c r="G196" s="313"/>
      <c r="H196" s="313"/>
      <c r="I196" s="313"/>
      <c r="J196" s="313"/>
      <c r="K196" s="313"/>
      <c r="L196" s="314"/>
      <c r="M196" s="14"/>
    </row>
    <row r="197" spans="1:13" ht="34.5" customHeight="1">
      <c r="A197" s="157" t="s">
        <v>240</v>
      </c>
      <c r="B197" s="157"/>
      <c r="C197" s="157"/>
      <c r="D197" s="157"/>
      <c r="E197" s="157"/>
      <c r="F197" s="157"/>
      <c r="G197" s="157"/>
      <c r="H197" s="157"/>
      <c r="I197" s="157"/>
      <c r="J197" s="157"/>
      <c r="K197" s="171">
        <v>3</v>
      </c>
      <c r="L197" s="171">
        <v>0</v>
      </c>
      <c r="M197" s="14"/>
    </row>
    <row r="198" spans="1:13" ht="27.5" customHeight="1">
      <c r="A198" s="157" t="s">
        <v>241</v>
      </c>
      <c r="B198" s="157"/>
      <c r="C198" s="157"/>
      <c r="D198" s="157"/>
      <c r="E198" s="157"/>
      <c r="F198" s="157"/>
      <c r="G198" s="157"/>
      <c r="H198" s="157"/>
      <c r="I198" s="157"/>
      <c r="J198" s="157"/>
      <c r="K198" s="171"/>
      <c r="L198" s="171"/>
      <c r="M198" s="14"/>
    </row>
    <row r="199" spans="1:13" ht="15.5" customHeight="1">
      <c r="A199" s="157" t="s">
        <v>242</v>
      </c>
      <c r="B199" s="157"/>
      <c r="C199" s="157"/>
      <c r="D199" s="157"/>
      <c r="E199" s="157"/>
      <c r="F199" s="157"/>
      <c r="G199" s="157"/>
      <c r="H199" s="157"/>
      <c r="I199" s="157"/>
      <c r="J199" s="157"/>
      <c r="K199" s="171"/>
      <c r="L199" s="171"/>
      <c r="M199" s="14"/>
    </row>
    <row r="200" spans="1:13" ht="15.5" customHeight="1">
      <c r="A200" s="168" t="s">
        <v>80</v>
      </c>
      <c r="B200" s="169"/>
      <c r="C200" s="169"/>
      <c r="D200" s="169"/>
      <c r="E200" s="169"/>
      <c r="F200" s="169"/>
      <c r="G200" s="169"/>
      <c r="H200" s="169"/>
      <c r="I200" s="169"/>
      <c r="J200" s="169"/>
      <c r="K200" s="169"/>
      <c r="L200" s="170"/>
      <c r="M200" s="14"/>
    </row>
    <row r="201" spans="1:13" ht="28.5" customHeight="1">
      <c r="A201" s="308" t="s">
        <v>354</v>
      </c>
      <c r="B201" s="308"/>
      <c r="C201" s="308"/>
      <c r="D201" s="308"/>
      <c r="E201" s="308"/>
      <c r="F201" s="308"/>
      <c r="G201" s="308"/>
      <c r="H201" s="308"/>
      <c r="I201" s="308"/>
      <c r="J201" s="309"/>
      <c r="K201" s="28">
        <v>2</v>
      </c>
      <c r="L201" s="28">
        <v>0</v>
      </c>
      <c r="M201" s="15"/>
    </row>
    <row r="202" spans="1:13" ht="34" customHeight="1">
      <c r="A202" s="302"/>
      <c r="B202" s="302"/>
      <c r="C202" s="302"/>
      <c r="D202" s="302"/>
      <c r="E202" s="302"/>
      <c r="F202" s="302"/>
      <c r="G202" s="302"/>
      <c r="H202" s="302"/>
      <c r="I202" s="302"/>
      <c r="J202" s="302"/>
      <c r="K202" s="302"/>
      <c r="L202" s="302"/>
    </row>
    <row r="203" spans="1:13" ht="36" customHeight="1">
      <c r="A203" s="151" t="s">
        <v>81</v>
      </c>
      <c r="B203" s="152"/>
      <c r="C203" s="153"/>
      <c r="D203" s="151" t="s">
        <v>222</v>
      </c>
      <c r="E203" s="152"/>
      <c r="F203" s="152"/>
      <c r="G203" s="152"/>
      <c r="H203" s="152"/>
      <c r="I203" s="152"/>
      <c r="J203" s="153"/>
      <c r="K203" s="30" t="s">
        <v>23</v>
      </c>
      <c r="L203" s="30" t="s">
        <v>24</v>
      </c>
    </row>
    <row r="204" spans="1:13" ht="49" customHeight="1">
      <c r="A204" s="305" t="s">
        <v>82</v>
      </c>
      <c r="B204" s="306"/>
      <c r="C204" s="307"/>
      <c r="D204" s="310" t="s">
        <v>360</v>
      </c>
      <c r="E204" s="311"/>
      <c r="F204" s="311"/>
      <c r="G204" s="311"/>
      <c r="H204" s="311"/>
      <c r="I204" s="311"/>
      <c r="J204" s="311"/>
      <c r="K204" s="31">
        <v>4</v>
      </c>
      <c r="L204" s="31">
        <f>MAX(L205,L207)</f>
        <v>0</v>
      </c>
    </row>
    <row r="205" spans="1:13">
      <c r="A205" s="160" t="s">
        <v>83</v>
      </c>
      <c r="B205" s="160"/>
      <c r="C205" s="160"/>
      <c r="D205" s="274" t="s">
        <v>84</v>
      </c>
      <c r="E205" s="274"/>
      <c r="F205" s="274"/>
      <c r="G205" s="274"/>
      <c r="H205" s="274"/>
      <c r="I205" s="274"/>
      <c r="J205" s="274"/>
      <c r="K205" s="28">
        <v>4</v>
      </c>
      <c r="L205" s="29">
        <v>0</v>
      </c>
    </row>
    <row r="206" spans="1:13">
      <c r="A206" s="282" t="s">
        <v>85</v>
      </c>
      <c r="B206" s="283"/>
      <c r="C206" s="283"/>
      <c r="D206" s="283"/>
      <c r="E206" s="283"/>
      <c r="F206" s="283"/>
      <c r="G206" s="283"/>
      <c r="H206" s="283"/>
      <c r="I206" s="283"/>
      <c r="J206" s="283"/>
      <c r="K206" s="283"/>
      <c r="L206" s="284"/>
    </row>
    <row r="207" spans="1:13">
      <c r="A207" s="275" t="s">
        <v>86</v>
      </c>
      <c r="B207" s="276"/>
      <c r="C207" s="277"/>
      <c r="D207" s="273" t="s">
        <v>87</v>
      </c>
      <c r="E207" s="273"/>
      <c r="F207" s="273"/>
      <c r="G207" s="273"/>
      <c r="H207" s="273"/>
      <c r="I207" s="273"/>
      <c r="J207" s="273"/>
      <c r="K207" s="32">
        <v>3</v>
      </c>
      <c r="L207" s="33">
        <v>0</v>
      </c>
    </row>
    <row r="208" spans="1:13">
      <c r="A208" s="329" t="s">
        <v>27</v>
      </c>
      <c r="B208" s="330"/>
      <c r="C208" s="330"/>
      <c r="D208" s="330"/>
      <c r="E208" s="330"/>
      <c r="F208" s="330"/>
      <c r="G208" s="330"/>
      <c r="H208" s="330"/>
      <c r="I208" s="330"/>
      <c r="J208" s="330"/>
      <c r="K208" s="330"/>
      <c r="L208" s="331"/>
    </row>
    <row r="209" spans="1:13">
      <c r="A209" s="285" t="s">
        <v>355</v>
      </c>
      <c r="B209" s="285"/>
      <c r="C209" s="285"/>
      <c r="D209" s="285"/>
      <c r="E209" s="285"/>
      <c r="F209" s="285"/>
      <c r="G209" s="285"/>
      <c r="H209" s="285"/>
      <c r="I209" s="285"/>
      <c r="J209" s="285"/>
      <c r="K209" s="285"/>
      <c r="L209" s="285"/>
    </row>
    <row r="210" spans="1:13">
      <c r="A210" s="196"/>
      <c r="B210" s="196"/>
      <c r="C210" s="196"/>
      <c r="D210" s="196"/>
      <c r="E210" s="196"/>
      <c r="F210" s="196"/>
      <c r="G210" s="196"/>
      <c r="H210" s="196"/>
      <c r="I210" s="196"/>
      <c r="J210" s="196"/>
      <c r="K210" s="196"/>
      <c r="L210" s="196"/>
    </row>
    <row r="211" spans="1:13" ht="48.75" customHeight="1">
      <c r="A211" s="151" t="s">
        <v>88</v>
      </c>
      <c r="B211" s="152"/>
      <c r="C211" s="153"/>
      <c r="D211" s="151" t="s">
        <v>222</v>
      </c>
      <c r="E211" s="152"/>
      <c r="F211" s="152"/>
      <c r="G211" s="152"/>
      <c r="H211" s="152"/>
      <c r="I211" s="152"/>
      <c r="J211" s="153"/>
      <c r="K211" s="30" t="s">
        <v>23</v>
      </c>
      <c r="L211" s="30" t="s">
        <v>24</v>
      </c>
    </row>
    <row r="212" spans="1:13" ht="103" customHeight="1">
      <c r="A212" s="177" t="s">
        <v>89</v>
      </c>
      <c r="B212" s="178"/>
      <c r="C212" s="179"/>
      <c r="D212" s="148" t="s">
        <v>307</v>
      </c>
      <c r="E212" s="149"/>
      <c r="F212" s="149"/>
      <c r="G212" s="149"/>
      <c r="H212" s="149"/>
      <c r="I212" s="149"/>
      <c r="J212" s="150"/>
      <c r="K212" s="28">
        <v>3</v>
      </c>
      <c r="L212" s="28">
        <v>0</v>
      </c>
    </row>
    <row r="213" spans="1:13" ht="15.5" customHeight="1">
      <c r="A213" s="158" t="s">
        <v>27</v>
      </c>
      <c r="B213" s="158"/>
      <c r="C213" s="158"/>
      <c r="D213" s="158"/>
      <c r="E213" s="158"/>
      <c r="F213" s="158"/>
      <c r="G213" s="158"/>
      <c r="H213" s="158"/>
      <c r="I213" s="158"/>
      <c r="J213" s="158"/>
      <c r="K213" s="158"/>
      <c r="L213" s="158"/>
    </row>
    <row r="214" spans="1:13">
      <c r="A214" s="295" t="s">
        <v>252</v>
      </c>
      <c r="B214" s="295"/>
      <c r="C214" s="295"/>
      <c r="D214" s="295"/>
      <c r="E214" s="295"/>
      <c r="F214" s="295"/>
      <c r="G214" s="295"/>
      <c r="H214" s="295"/>
      <c r="I214" s="295"/>
      <c r="J214" s="295"/>
      <c r="K214" s="295"/>
      <c r="L214" s="295"/>
    </row>
    <row r="215" spans="1:13">
      <c r="A215" s="157" t="s">
        <v>359</v>
      </c>
      <c r="B215" s="157"/>
      <c r="C215" s="157"/>
      <c r="D215" s="157"/>
      <c r="E215" s="157"/>
      <c r="F215" s="157"/>
      <c r="G215" s="157"/>
      <c r="H215" s="157"/>
      <c r="I215" s="157"/>
      <c r="J215" s="157"/>
      <c r="K215" s="157"/>
      <c r="L215" s="157"/>
    </row>
    <row r="216" spans="1:13">
      <c r="A216" s="318"/>
      <c r="B216" s="318"/>
      <c r="C216" s="318"/>
      <c r="D216" s="318"/>
      <c r="E216" s="318"/>
      <c r="F216" s="318"/>
      <c r="G216" s="318"/>
      <c r="H216" s="318"/>
      <c r="I216" s="318"/>
      <c r="J216" s="318"/>
      <c r="K216" s="318"/>
      <c r="L216" s="318"/>
    </row>
    <row r="217" spans="1:13" ht="34.5" customHeight="1">
      <c r="A217" s="151" t="s">
        <v>88</v>
      </c>
      <c r="B217" s="152"/>
      <c r="C217" s="153"/>
      <c r="D217" s="151" t="s">
        <v>222</v>
      </c>
      <c r="E217" s="152"/>
      <c r="F217" s="152"/>
      <c r="G217" s="152"/>
      <c r="H217" s="152"/>
      <c r="I217" s="152"/>
      <c r="J217" s="153"/>
      <c r="K217" s="30" t="s">
        <v>23</v>
      </c>
      <c r="L217" s="30" t="s">
        <v>24</v>
      </c>
      <c r="M217" s="14"/>
    </row>
    <row r="218" spans="1:13" ht="34" customHeight="1">
      <c r="A218" s="177" t="s">
        <v>90</v>
      </c>
      <c r="B218" s="178"/>
      <c r="C218" s="179"/>
      <c r="D218" s="148" t="s">
        <v>308</v>
      </c>
      <c r="E218" s="149"/>
      <c r="F218" s="149"/>
      <c r="G218" s="149"/>
      <c r="H218" s="149"/>
      <c r="I218" s="149"/>
      <c r="J218" s="150"/>
      <c r="K218" s="28">
        <v>2</v>
      </c>
      <c r="L218" s="28">
        <v>0</v>
      </c>
    </row>
    <row r="219" spans="1:13" ht="15.5" customHeight="1">
      <c r="A219" s="158" t="s">
        <v>27</v>
      </c>
      <c r="B219" s="158"/>
      <c r="C219" s="158"/>
      <c r="D219" s="158"/>
      <c r="E219" s="158"/>
      <c r="F219" s="158"/>
      <c r="G219" s="158"/>
      <c r="H219" s="158"/>
      <c r="I219" s="158"/>
      <c r="J219" s="158"/>
      <c r="K219" s="158"/>
      <c r="L219" s="158"/>
    </row>
    <row r="220" spans="1:13" ht="15.5" customHeight="1">
      <c r="A220" s="286" t="s">
        <v>91</v>
      </c>
      <c r="B220" s="287"/>
      <c r="C220" s="287"/>
      <c r="D220" s="287"/>
      <c r="E220" s="287"/>
      <c r="F220" s="287"/>
      <c r="G220" s="287"/>
      <c r="H220" s="287"/>
      <c r="I220" s="287"/>
      <c r="J220" s="287"/>
      <c r="K220" s="287"/>
      <c r="L220" s="288"/>
    </row>
    <row r="221" spans="1:13">
      <c r="A221" s="222" t="s">
        <v>245</v>
      </c>
      <c r="B221" s="222"/>
      <c r="C221" s="222"/>
      <c r="D221" s="222"/>
      <c r="E221" s="222"/>
      <c r="F221" s="222"/>
      <c r="G221" s="222"/>
      <c r="H221" s="222"/>
      <c r="I221" s="222"/>
      <c r="J221" s="222"/>
      <c r="K221" s="222"/>
      <c r="L221" s="222"/>
    </row>
    <row r="222" spans="1:13" ht="15.75" customHeight="1">
      <c r="A222" s="278" t="s">
        <v>92</v>
      </c>
      <c r="B222" s="278"/>
      <c r="C222" s="278"/>
      <c r="D222" s="279"/>
      <c r="E222" s="280"/>
      <c r="F222" s="280"/>
      <c r="G222" s="280"/>
      <c r="H222" s="280"/>
      <c r="I222" s="280"/>
      <c r="J222" s="280"/>
      <c r="K222" s="280"/>
      <c r="L222" s="281"/>
    </row>
    <row r="223" spans="1:13" ht="15.75" customHeight="1">
      <c r="A223" s="278" t="s">
        <v>93</v>
      </c>
      <c r="B223" s="278"/>
      <c r="C223" s="278"/>
      <c r="D223" s="279"/>
      <c r="E223" s="280"/>
      <c r="F223" s="280"/>
      <c r="G223" s="280"/>
      <c r="H223" s="280"/>
      <c r="I223" s="280"/>
      <c r="J223" s="280"/>
      <c r="K223" s="280"/>
      <c r="L223" s="281"/>
    </row>
    <row r="224" spans="1:13">
      <c r="A224" s="278" t="s">
        <v>94</v>
      </c>
      <c r="B224" s="278"/>
      <c r="C224" s="278"/>
      <c r="D224" s="279">
        <v>44196</v>
      </c>
      <c r="E224" s="280"/>
      <c r="F224" s="280"/>
      <c r="G224" s="280"/>
      <c r="H224" s="280"/>
      <c r="I224" s="280"/>
      <c r="J224" s="280"/>
      <c r="K224" s="280"/>
      <c r="L224" s="281"/>
    </row>
    <row r="225" spans="1:12">
      <c r="A225" s="317" t="s">
        <v>95</v>
      </c>
      <c r="B225" s="317"/>
      <c r="C225" s="317"/>
      <c r="D225" s="319">
        <f>IF(D223="",0,D224-D223)/365</f>
        <v>0</v>
      </c>
      <c r="E225" s="320"/>
      <c r="F225" s="320"/>
      <c r="G225" s="320"/>
      <c r="H225" s="320"/>
      <c r="I225" s="320"/>
      <c r="J225" s="320"/>
      <c r="K225" s="320"/>
      <c r="L225" s="321"/>
    </row>
    <row r="226" spans="1:12">
      <c r="A226" s="286" t="s">
        <v>96</v>
      </c>
      <c r="B226" s="287"/>
      <c r="C226" s="287"/>
      <c r="D226" s="287"/>
      <c r="E226" s="287"/>
      <c r="F226" s="287"/>
      <c r="G226" s="287"/>
      <c r="H226" s="287"/>
      <c r="I226" s="287"/>
      <c r="J226" s="287"/>
      <c r="K226" s="287"/>
      <c r="L226" s="288"/>
    </row>
    <row r="227" spans="1:12" ht="16.5" customHeight="1">
      <c r="A227" s="222" t="s">
        <v>246</v>
      </c>
      <c r="B227" s="222"/>
      <c r="C227" s="222"/>
      <c r="D227" s="222"/>
      <c r="E227" s="222"/>
      <c r="F227" s="222"/>
      <c r="G227" s="222"/>
      <c r="H227" s="222"/>
      <c r="I227" s="222"/>
      <c r="J227" s="222"/>
      <c r="K227" s="222"/>
      <c r="L227" s="222"/>
    </row>
    <row r="228" spans="1:12" ht="16.5" customHeight="1">
      <c r="A228" s="278" t="s">
        <v>92</v>
      </c>
      <c r="B228" s="278"/>
      <c r="C228" s="278"/>
      <c r="D228" s="279"/>
      <c r="E228" s="280"/>
      <c r="F228" s="280"/>
      <c r="G228" s="280"/>
      <c r="H228" s="280"/>
      <c r="I228" s="280"/>
      <c r="J228" s="280"/>
      <c r="K228" s="280"/>
      <c r="L228" s="281"/>
    </row>
    <row r="229" spans="1:12" ht="16.5" customHeight="1">
      <c r="A229" s="278" t="s">
        <v>97</v>
      </c>
      <c r="B229" s="278"/>
      <c r="C229" s="278"/>
      <c r="D229" s="279"/>
      <c r="E229" s="280"/>
      <c r="F229" s="280"/>
      <c r="G229" s="280"/>
      <c r="H229" s="280"/>
      <c r="I229" s="280"/>
      <c r="J229" s="280"/>
      <c r="K229" s="280"/>
      <c r="L229" s="281"/>
    </row>
    <row r="230" spans="1:12" ht="16.5" customHeight="1">
      <c r="A230" s="278" t="s">
        <v>94</v>
      </c>
      <c r="B230" s="278"/>
      <c r="C230" s="278"/>
      <c r="D230" s="279">
        <v>44196</v>
      </c>
      <c r="E230" s="280"/>
      <c r="F230" s="280"/>
      <c r="G230" s="280"/>
      <c r="H230" s="280"/>
      <c r="I230" s="280"/>
      <c r="J230" s="280"/>
      <c r="K230" s="280"/>
      <c r="L230" s="281"/>
    </row>
    <row r="231" spans="1:12" ht="16.5" customHeight="1">
      <c r="A231" s="317" t="s">
        <v>98</v>
      </c>
      <c r="B231" s="317"/>
      <c r="C231" s="317"/>
      <c r="D231" s="319">
        <f>IF(D229="",0,D230-D229)/365</f>
        <v>0</v>
      </c>
      <c r="E231" s="320"/>
      <c r="F231" s="320"/>
      <c r="G231" s="320"/>
      <c r="H231" s="320"/>
      <c r="I231" s="320"/>
      <c r="J231" s="320"/>
      <c r="K231" s="320"/>
      <c r="L231" s="321"/>
    </row>
    <row r="232" spans="1:12">
      <c r="A232" s="196"/>
      <c r="B232" s="196"/>
      <c r="C232" s="196"/>
      <c r="D232" s="196"/>
      <c r="E232" s="196"/>
      <c r="F232" s="196"/>
      <c r="G232" s="196"/>
      <c r="H232" s="196"/>
      <c r="I232" s="196"/>
      <c r="J232" s="196"/>
      <c r="K232" s="196"/>
      <c r="L232" s="196"/>
    </row>
    <row r="233" spans="1:12" s="11" customFormat="1" ht="33.75" customHeight="1">
      <c r="A233" s="151" t="s">
        <v>88</v>
      </c>
      <c r="B233" s="152"/>
      <c r="C233" s="153"/>
      <c r="D233" s="151" t="s">
        <v>222</v>
      </c>
      <c r="E233" s="152"/>
      <c r="F233" s="152"/>
      <c r="G233" s="152"/>
      <c r="H233" s="152"/>
      <c r="I233" s="152"/>
      <c r="J233" s="153"/>
      <c r="K233" s="30" t="s">
        <v>23</v>
      </c>
      <c r="L233" s="30" t="s">
        <v>24</v>
      </c>
    </row>
    <row r="234" spans="1:12" s="11" customFormat="1" ht="96" customHeight="1">
      <c r="A234" s="177" t="s">
        <v>99</v>
      </c>
      <c r="B234" s="178"/>
      <c r="C234" s="179"/>
      <c r="D234" s="148" t="s">
        <v>309</v>
      </c>
      <c r="E234" s="149"/>
      <c r="F234" s="149"/>
      <c r="G234" s="149"/>
      <c r="H234" s="149"/>
      <c r="I234" s="149"/>
      <c r="J234" s="150"/>
      <c r="K234" s="28">
        <v>3</v>
      </c>
      <c r="L234" s="28">
        <v>0</v>
      </c>
    </row>
    <row r="235" spans="1:12" s="11" customFormat="1">
      <c r="A235" s="158" t="s">
        <v>27</v>
      </c>
      <c r="B235" s="158"/>
      <c r="C235" s="158"/>
      <c r="D235" s="158"/>
      <c r="E235" s="158"/>
      <c r="F235" s="158"/>
      <c r="G235" s="158"/>
      <c r="H235" s="158"/>
      <c r="I235" s="158"/>
      <c r="J235" s="158"/>
      <c r="K235" s="158"/>
      <c r="L235" s="158"/>
    </row>
    <row r="236" spans="1:12" ht="33" customHeight="1">
      <c r="A236" s="296" t="s">
        <v>244</v>
      </c>
      <c r="B236" s="297"/>
      <c r="C236" s="297"/>
      <c r="D236" s="297"/>
      <c r="E236" s="297"/>
      <c r="F236" s="297"/>
      <c r="G236" s="297"/>
      <c r="H236" s="297"/>
      <c r="I236" s="297"/>
      <c r="J236" s="297"/>
      <c r="K236" s="297"/>
      <c r="L236" s="298"/>
    </row>
    <row r="237" spans="1:12" s="8" customFormat="1" ht="16.5" customHeight="1">
      <c r="A237" s="17"/>
      <c r="B237" s="17"/>
      <c r="C237" s="17"/>
      <c r="D237" s="17"/>
      <c r="E237" s="17"/>
      <c r="F237" s="17"/>
      <c r="G237" s="17"/>
      <c r="H237" s="17"/>
      <c r="I237" s="17"/>
      <c r="J237" s="17"/>
      <c r="K237" s="17"/>
      <c r="L237" s="17"/>
    </row>
    <row r="238" spans="1:12" s="11" customFormat="1" ht="33.75" customHeight="1">
      <c r="A238" s="151" t="s">
        <v>100</v>
      </c>
      <c r="B238" s="152"/>
      <c r="C238" s="153"/>
      <c r="D238" s="151" t="s">
        <v>222</v>
      </c>
      <c r="E238" s="152"/>
      <c r="F238" s="152"/>
      <c r="G238" s="152"/>
      <c r="H238" s="152"/>
      <c r="I238" s="152"/>
      <c r="J238" s="153"/>
      <c r="K238" s="30" t="s">
        <v>23</v>
      </c>
      <c r="L238" s="30" t="s">
        <v>24</v>
      </c>
    </row>
    <row r="239" spans="1:12" s="11" customFormat="1" ht="35.5" customHeight="1">
      <c r="A239" s="177" t="s">
        <v>101</v>
      </c>
      <c r="B239" s="178"/>
      <c r="C239" s="179"/>
      <c r="D239" s="148" t="s">
        <v>102</v>
      </c>
      <c r="E239" s="149"/>
      <c r="F239" s="149"/>
      <c r="G239" s="149"/>
      <c r="H239" s="149"/>
      <c r="I239" s="149"/>
      <c r="J239" s="150"/>
      <c r="K239" s="28">
        <v>1</v>
      </c>
      <c r="L239" s="28">
        <v>0</v>
      </c>
    </row>
    <row r="240" spans="1:12" s="11" customFormat="1" ht="15.5" customHeight="1">
      <c r="A240" s="158" t="s">
        <v>27</v>
      </c>
      <c r="B240" s="158"/>
      <c r="C240" s="158"/>
      <c r="D240" s="158"/>
      <c r="E240" s="158"/>
      <c r="F240" s="158"/>
      <c r="G240" s="158"/>
      <c r="H240" s="158"/>
      <c r="I240" s="158"/>
      <c r="J240" s="158"/>
      <c r="K240" s="158"/>
      <c r="L240" s="158"/>
    </row>
    <row r="241" spans="1:13" ht="35.15" customHeight="1">
      <c r="A241" s="289" t="s">
        <v>243</v>
      </c>
      <c r="B241" s="289"/>
      <c r="C241" s="289"/>
      <c r="D241" s="289"/>
      <c r="E241" s="289"/>
      <c r="F241" s="289"/>
      <c r="G241" s="289"/>
      <c r="H241" s="289"/>
      <c r="I241" s="289"/>
      <c r="J241" s="289"/>
      <c r="K241" s="289"/>
      <c r="L241" s="289"/>
    </row>
    <row r="242" spans="1:13">
      <c r="A242" s="40"/>
      <c r="B242" s="40"/>
      <c r="C242" s="40"/>
      <c r="D242" s="40"/>
      <c r="E242" s="40"/>
      <c r="F242" s="40"/>
      <c r="G242" s="40"/>
      <c r="H242" s="40"/>
      <c r="I242" s="40"/>
      <c r="J242" s="40"/>
      <c r="K242" s="40"/>
      <c r="L242" s="40"/>
    </row>
    <row r="243" spans="1:13" ht="20">
      <c r="A243" s="185" t="s">
        <v>248</v>
      </c>
      <c r="B243" s="186"/>
      <c r="C243" s="186"/>
      <c r="D243" s="186"/>
      <c r="E243" s="186"/>
      <c r="F243" s="186"/>
      <c r="G243" s="186"/>
      <c r="H243" s="186"/>
      <c r="I243" s="186"/>
      <c r="J243" s="186"/>
      <c r="K243" s="186"/>
      <c r="L243" s="187"/>
    </row>
    <row r="244" spans="1:13" ht="18" customHeight="1">
      <c r="A244" s="316" t="s">
        <v>247</v>
      </c>
      <c r="B244" s="316"/>
      <c r="C244" s="316"/>
      <c r="D244" s="316"/>
      <c r="E244" s="316"/>
      <c r="F244" s="316"/>
      <c r="G244" s="316"/>
      <c r="H244" s="316"/>
      <c r="I244" s="316"/>
      <c r="J244" s="316"/>
      <c r="K244" s="41">
        <f>K139</f>
        <v>47</v>
      </c>
      <c r="L244" s="41">
        <f>L139</f>
        <v>0</v>
      </c>
    </row>
    <row r="245" spans="1:13" ht="18" customHeight="1">
      <c r="A245" s="316" t="s">
        <v>249</v>
      </c>
      <c r="B245" s="316"/>
      <c r="C245" s="316"/>
      <c r="D245" s="316"/>
      <c r="E245" s="316"/>
      <c r="F245" s="316"/>
      <c r="G245" s="316"/>
      <c r="H245" s="316"/>
      <c r="I245" s="316"/>
      <c r="J245" s="316"/>
      <c r="K245" s="42">
        <f>SUM(K144,K149,K156,K187,K194,K205,K212,K218,K234,K239)</f>
        <v>53</v>
      </c>
      <c r="L245" s="42">
        <f>SUM(L144,L149,L156,L187,L194,L204,L212, L218,L234,L239)</f>
        <v>3</v>
      </c>
      <c r="M245" s="8"/>
    </row>
    <row r="246" spans="1:13" ht="18" customHeight="1">
      <c r="A246" s="272"/>
      <c r="B246" s="272"/>
      <c r="C246" s="272"/>
      <c r="D246" s="272"/>
      <c r="E246" s="272"/>
      <c r="F246" s="272"/>
      <c r="G246" s="272"/>
      <c r="H246" s="272"/>
      <c r="I246" s="272"/>
      <c r="J246" s="272"/>
      <c r="K246" s="272"/>
      <c r="L246" s="272"/>
    </row>
    <row r="247" spans="1:13" ht="26.5" customHeight="1">
      <c r="A247" s="323" t="s">
        <v>250</v>
      </c>
      <c r="B247" s="323"/>
      <c r="C247" s="323"/>
      <c r="D247" s="323"/>
      <c r="E247" s="323"/>
      <c r="F247" s="323"/>
      <c r="G247" s="323"/>
      <c r="H247" s="323"/>
      <c r="I247" s="323"/>
      <c r="J247" s="323"/>
      <c r="K247" s="43">
        <f>K245+K244</f>
        <v>100</v>
      </c>
      <c r="L247" s="43">
        <f>L245+L244</f>
        <v>3</v>
      </c>
    </row>
    <row r="248" spans="1:13">
      <c r="A248" s="322"/>
      <c r="B248" s="322"/>
      <c r="C248" s="322"/>
      <c r="D248" s="322"/>
      <c r="E248" s="322"/>
      <c r="F248" s="322"/>
      <c r="G248" s="322"/>
      <c r="H248" s="322"/>
      <c r="I248" s="322"/>
      <c r="J248" s="322"/>
      <c r="K248" s="322"/>
      <c r="L248" s="322"/>
    </row>
    <row r="249" spans="1:13">
      <c r="A249" s="315" t="s">
        <v>103</v>
      </c>
      <c r="B249" s="315"/>
      <c r="C249" s="315"/>
      <c r="D249" s="315"/>
      <c r="E249" s="315"/>
      <c r="F249" s="315"/>
      <c r="G249" s="315"/>
      <c r="H249" s="315"/>
      <c r="I249" s="315"/>
      <c r="J249" s="315"/>
      <c r="K249" s="315"/>
      <c r="L249" s="315"/>
    </row>
    <row r="250" spans="1:13">
      <c r="A250" s="34"/>
      <c r="B250" s="34"/>
      <c r="C250" s="34"/>
      <c r="D250" s="34"/>
      <c r="E250" s="34"/>
      <c r="F250" s="34"/>
      <c r="G250" s="34"/>
      <c r="H250" s="34"/>
      <c r="I250" s="34"/>
      <c r="J250" s="34"/>
      <c r="K250" s="34"/>
      <c r="L250" s="34"/>
    </row>
    <row r="251" spans="1:13" ht="16.5" customHeight="1">
      <c r="A251" s="35"/>
      <c r="B251" s="36" t="s">
        <v>104</v>
      </c>
      <c r="C251" s="324"/>
      <c r="D251" s="324"/>
      <c r="E251" s="324"/>
      <c r="F251" s="324"/>
      <c r="G251" s="324"/>
      <c r="H251" s="37"/>
      <c r="I251" s="36" t="s">
        <v>105</v>
      </c>
      <c r="J251" s="38"/>
      <c r="K251" s="39"/>
      <c r="L251" s="35"/>
    </row>
    <row r="252" spans="1:13" ht="16.5" customHeight="1">
      <c r="A252" s="1"/>
      <c r="B252" s="1"/>
      <c r="C252" s="2"/>
      <c r="D252" s="4"/>
      <c r="E252" s="4"/>
      <c r="F252" s="4"/>
      <c r="G252" s="4"/>
      <c r="H252" s="18"/>
      <c r="I252" s="18"/>
      <c r="J252" s="4"/>
      <c r="K252" s="16"/>
      <c r="L252" s="1"/>
    </row>
    <row r="253" spans="1:13" ht="12.75" customHeight="1"/>
    <row r="254" spans="1:13" ht="12.75" customHeight="1">
      <c r="A254" s="3"/>
      <c r="B254" s="3"/>
      <c r="C254" s="3"/>
      <c r="D254" s="3"/>
      <c r="E254" s="3"/>
      <c r="F254" s="3"/>
      <c r="G254" s="3"/>
      <c r="H254" s="3"/>
      <c r="I254" s="3"/>
      <c r="J254" s="3"/>
      <c r="K254" s="3"/>
      <c r="L254" s="3"/>
    </row>
    <row r="255" spans="1:13" ht="12.75" customHeight="1">
      <c r="A255" s="3"/>
      <c r="B255" s="3"/>
      <c r="C255" s="3"/>
      <c r="D255" s="3"/>
      <c r="E255" s="3"/>
      <c r="F255" s="3"/>
      <c r="G255" s="3"/>
      <c r="H255" s="3"/>
      <c r="I255" s="3"/>
      <c r="J255" s="3"/>
      <c r="K255" s="3"/>
      <c r="L255" s="3"/>
    </row>
    <row r="256" spans="1:13" ht="18.75" customHeight="1">
      <c r="A256" s="3"/>
      <c r="B256" s="3"/>
      <c r="C256" s="3"/>
      <c r="D256" s="3"/>
      <c r="E256" s="3"/>
      <c r="F256" s="3"/>
      <c r="G256" s="3"/>
      <c r="H256" s="3"/>
      <c r="I256" s="3"/>
      <c r="J256" s="3"/>
      <c r="K256" s="3"/>
      <c r="L256" s="3"/>
    </row>
  </sheetData>
  <mergeCells count="335">
    <mergeCell ref="A154:L154"/>
    <mergeCell ref="A163:C163"/>
    <mergeCell ref="A155:C155"/>
    <mergeCell ref="A139:J139"/>
    <mergeCell ref="A149:C149"/>
    <mergeCell ref="A153:L153"/>
    <mergeCell ref="A151:L151"/>
    <mergeCell ref="A152:L152"/>
    <mergeCell ref="D149:J149"/>
    <mergeCell ref="A150:L150"/>
    <mergeCell ref="D155:J155"/>
    <mergeCell ref="A157:L157"/>
    <mergeCell ref="A162:L162"/>
    <mergeCell ref="A158:L158"/>
    <mergeCell ref="A159:J159"/>
    <mergeCell ref="A156:C156"/>
    <mergeCell ref="F163:J163"/>
    <mergeCell ref="D156:J156"/>
    <mergeCell ref="A161:L161"/>
    <mergeCell ref="D148:J148"/>
    <mergeCell ref="A148:C148"/>
    <mergeCell ref="A146:L146"/>
    <mergeCell ref="A143:C143"/>
    <mergeCell ref="A160:J160"/>
    <mergeCell ref="C251:G251"/>
    <mergeCell ref="A16:D16"/>
    <mergeCell ref="F16:K16"/>
    <mergeCell ref="A234:C234"/>
    <mergeCell ref="A28:L28"/>
    <mergeCell ref="A24:L24"/>
    <mergeCell ref="A36:L36"/>
    <mergeCell ref="A34:L34"/>
    <mergeCell ref="A140:L140"/>
    <mergeCell ref="A210:L210"/>
    <mergeCell ref="A215:L215"/>
    <mergeCell ref="A236:L236"/>
    <mergeCell ref="A227:L227"/>
    <mergeCell ref="A232:L232"/>
    <mergeCell ref="A223:C223"/>
    <mergeCell ref="A222:C222"/>
    <mergeCell ref="A224:C224"/>
    <mergeCell ref="A208:L208"/>
    <mergeCell ref="A170:C172"/>
    <mergeCell ref="A173:C175"/>
    <mergeCell ref="F165:J165"/>
    <mergeCell ref="F166:J166"/>
    <mergeCell ref="D231:L231"/>
    <mergeCell ref="A176:C178"/>
    <mergeCell ref="A249:L249"/>
    <mergeCell ref="D234:J234"/>
    <mergeCell ref="D218:J218"/>
    <mergeCell ref="A217:C217"/>
    <mergeCell ref="D217:J217"/>
    <mergeCell ref="A213:L213"/>
    <mergeCell ref="A214:L214"/>
    <mergeCell ref="A245:J245"/>
    <mergeCell ref="A219:L219"/>
    <mergeCell ref="A218:C218"/>
    <mergeCell ref="A221:L221"/>
    <mergeCell ref="A225:C225"/>
    <mergeCell ref="D223:L223"/>
    <mergeCell ref="A216:L216"/>
    <mergeCell ref="A226:L226"/>
    <mergeCell ref="D224:L224"/>
    <mergeCell ref="D225:L225"/>
    <mergeCell ref="A248:L248"/>
    <mergeCell ref="A233:C233"/>
    <mergeCell ref="D233:J233"/>
    <mergeCell ref="A244:J244"/>
    <mergeCell ref="A235:L235"/>
    <mergeCell ref="A231:C231"/>
    <mergeCell ref="A247:J247"/>
    <mergeCell ref="A205:C205"/>
    <mergeCell ref="F184:J184"/>
    <mergeCell ref="D211:J211"/>
    <mergeCell ref="A202:L202"/>
    <mergeCell ref="A194:C194"/>
    <mergeCell ref="D194:J194"/>
    <mergeCell ref="A195:L195"/>
    <mergeCell ref="A191:J191"/>
    <mergeCell ref="A204:C204"/>
    <mergeCell ref="D203:J203"/>
    <mergeCell ref="A189:J189"/>
    <mergeCell ref="A190:J190"/>
    <mergeCell ref="A198:J198"/>
    <mergeCell ref="A199:J199"/>
    <mergeCell ref="A201:J201"/>
    <mergeCell ref="D204:J204"/>
    <mergeCell ref="A196:L196"/>
    <mergeCell ref="A200:L200"/>
    <mergeCell ref="A203:C203"/>
    <mergeCell ref="K197:K199"/>
    <mergeCell ref="L197:L199"/>
    <mergeCell ref="A186:C186"/>
    <mergeCell ref="D186:J186"/>
    <mergeCell ref="A187:C187"/>
    <mergeCell ref="D238:J238"/>
    <mergeCell ref="A239:C239"/>
    <mergeCell ref="D239:J239"/>
    <mergeCell ref="A241:L241"/>
    <mergeCell ref="F17:L17"/>
    <mergeCell ref="A13:L13"/>
    <mergeCell ref="A78:L78"/>
    <mergeCell ref="A46:L46"/>
    <mergeCell ref="A44:L44"/>
    <mergeCell ref="A49:C49"/>
    <mergeCell ref="D49:J49"/>
    <mergeCell ref="A48:L48"/>
    <mergeCell ref="A50:C50"/>
    <mergeCell ref="A73:L73"/>
    <mergeCell ref="A70:L70"/>
    <mergeCell ref="A71:L71"/>
    <mergeCell ref="A47:L47"/>
    <mergeCell ref="A56:L56"/>
    <mergeCell ref="A51:L51"/>
    <mergeCell ref="A52:L52"/>
    <mergeCell ref="A53:L53"/>
    <mergeCell ref="A63:L63"/>
    <mergeCell ref="A64:L64"/>
    <mergeCell ref="D50:J50"/>
    <mergeCell ref="A15:E15"/>
    <mergeCell ref="F15:L15"/>
    <mergeCell ref="A17:E17"/>
    <mergeCell ref="A12:L12"/>
    <mergeCell ref="A246:L246"/>
    <mergeCell ref="A212:C212"/>
    <mergeCell ref="D207:J207"/>
    <mergeCell ref="D205:J205"/>
    <mergeCell ref="A207:C207"/>
    <mergeCell ref="A228:C228"/>
    <mergeCell ref="D228:L228"/>
    <mergeCell ref="A229:C229"/>
    <mergeCell ref="D229:L229"/>
    <mergeCell ref="A230:C230"/>
    <mergeCell ref="D230:L230"/>
    <mergeCell ref="D212:J212"/>
    <mergeCell ref="A206:L206"/>
    <mergeCell ref="A209:L209"/>
    <mergeCell ref="A211:C211"/>
    <mergeCell ref="D222:L222"/>
    <mergeCell ref="A220:L220"/>
    <mergeCell ref="A243:L243"/>
    <mergeCell ref="A240:L240"/>
    <mergeCell ref="A238:C238"/>
    <mergeCell ref="A1:L1"/>
    <mergeCell ref="A2:L2"/>
    <mergeCell ref="A14:E14"/>
    <mergeCell ref="F14:L14"/>
    <mergeCell ref="A3:L3"/>
    <mergeCell ref="D4:L4"/>
    <mergeCell ref="D5:L5"/>
    <mergeCell ref="D6:L6"/>
    <mergeCell ref="D7:L7"/>
    <mergeCell ref="D8:L8"/>
    <mergeCell ref="D9:L9"/>
    <mergeCell ref="D10:L10"/>
    <mergeCell ref="A4:C4"/>
    <mergeCell ref="A5:C5"/>
    <mergeCell ref="A6:C6"/>
    <mergeCell ref="A7:C7"/>
    <mergeCell ref="A8:C8"/>
    <mergeCell ref="A9:C9"/>
    <mergeCell ref="A10:C10"/>
    <mergeCell ref="D11:L11"/>
    <mergeCell ref="A11:C11"/>
    <mergeCell ref="A18:E18"/>
    <mergeCell ref="F18:L18"/>
    <mergeCell ref="A45:L45"/>
    <mergeCell ref="A19:L19"/>
    <mergeCell ref="A21:L21"/>
    <mergeCell ref="A33:L33"/>
    <mergeCell ref="D37:J37"/>
    <mergeCell ref="A20:L20"/>
    <mergeCell ref="A31:L31"/>
    <mergeCell ref="A22:L23"/>
    <mergeCell ref="A25:L26"/>
    <mergeCell ref="A32:L32"/>
    <mergeCell ref="D38:J38"/>
    <mergeCell ref="A27:L27"/>
    <mergeCell ref="A35:L35"/>
    <mergeCell ref="A43:L43"/>
    <mergeCell ref="A41:L41"/>
    <mergeCell ref="A29:L29"/>
    <mergeCell ref="A30:L30"/>
    <mergeCell ref="A37:C37"/>
    <mergeCell ref="A42:L42"/>
    <mergeCell ref="A38:C38"/>
    <mergeCell ref="A39:L39"/>
    <mergeCell ref="A40:L40"/>
    <mergeCell ref="A65:L65"/>
    <mergeCell ref="D68:J68"/>
    <mergeCell ref="A54:L54"/>
    <mergeCell ref="A55:L55"/>
    <mergeCell ref="A57:L57"/>
    <mergeCell ref="A59:L59"/>
    <mergeCell ref="A60:C60"/>
    <mergeCell ref="A58:L58"/>
    <mergeCell ref="D60:J60"/>
    <mergeCell ref="D61:J61"/>
    <mergeCell ref="A86:L86"/>
    <mergeCell ref="A83:L83"/>
    <mergeCell ref="D81:J81"/>
    <mergeCell ref="A80:C80"/>
    <mergeCell ref="A81:C81"/>
    <mergeCell ref="A82:L82"/>
    <mergeCell ref="A76:L76"/>
    <mergeCell ref="D80:J80"/>
    <mergeCell ref="A79:L79"/>
    <mergeCell ref="A77:L77"/>
    <mergeCell ref="A84:L85"/>
    <mergeCell ref="A72:L72"/>
    <mergeCell ref="A69:L69"/>
    <mergeCell ref="A61:C61"/>
    <mergeCell ref="A62:L62"/>
    <mergeCell ref="A67:C67"/>
    <mergeCell ref="D67:J67"/>
    <mergeCell ref="A66:L66"/>
    <mergeCell ref="A179:C181"/>
    <mergeCell ref="F179:J179"/>
    <mergeCell ref="F170:J170"/>
    <mergeCell ref="F171:J171"/>
    <mergeCell ref="D170:D172"/>
    <mergeCell ref="D173:D175"/>
    <mergeCell ref="A167:C169"/>
    <mergeCell ref="D176:D178"/>
    <mergeCell ref="D179:D181"/>
    <mergeCell ref="F177:J177"/>
    <mergeCell ref="F180:J180"/>
    <mergeCell ref="F181:J181"/>
    <mergeCell ref="F178:J178"/>
    <mergeCell ref="F168:J168"/>
    <mergeCell ref="F174:J174"/>
    <mergeCell ref="D167:D169"/>
    <mergeCell ref="A68:C68"/>
    <mergeCell ref="D75:J75"/>
    <mergeCell ref="D74:J74"/>
    <mergeCell ref="A116:L116"/>
    <mergeCell ref="D94:J94"/>
    <mergeCell ref="D109:J109"/>
    <mergeCell ref="A110:C110"/>
    <mergeCell ref="D110:J110"/>
    <mergeCell ref="A88:C88"/>
    <mergeCell ref="A92:L92"/>
    <mergeCell ref="A113:L113"/>
    <mergeCell ref="A107:L107"/>
    <mergeCell ref="A111:L111"/>
    <mergeCell ref="A93:C93"/>
    <mergeCell ref="A91:L91"/>
    <mergeCell ref="A103:L103"/>
    <mergeCell ref="D88:J88"/>
    <mergeCell ref="A89:C89"/>
    <mergeCell ref="A106:L106"/>
    <mergeCell ref="A104:C104"/>
    <mergeCell ref="A87:L87"/>
    <mergeCell ref="A105:C105"/>
    <mergeCell ref="D89:J89"/>
    <mergeCell ref="A90:L90"/>
    <mergeCell ref="A74:C74"/>
    <mergeCell ref="A75:C75"/>
    <mergeCell ref="A145:L145"/>
    <mergeCell ref="A126:L126"/>
    <mergeCell ref="D143:J143"/>
    <mergeCell ref="A123:C123"/>
    <mergeCell ref="A141:L141"/>
    <mergeCell ref="A128:L128"/>
    <mergeCell ref="D124:J124"/>
    <mergeCell ref="A125:L125"/>
    <mergeCell ref="D129:J129"/>
    <mergeCell ref="A130:C130"/>
    <mergeCell ref="D130:J130"/>
    <mergeCell ref="A131:L131"/>
    <mergeCell ref="A108:L108"/>
    <mergeCell ref="A114:C114"/>
    <mergeCell ref="A115:C115"/>
    <mergeCell ref="D144:J144"/>
    <mergeCell ref="D115:J115"/>
    <mergeCell ref="A121:L121"/>
    <mergeCell ref="A117:L117"/>
    <mergeCell ref="A122:L122"/>
    <mergeCell ref="D93:J93"/>
    <mergeCell ref="A94:C94"/>
    <mergeCell ref="A134:L134"/>
    <mergeCell ref="A137:L137"/>
    <mergeCell ref="A147:L147"/>
    <mergeCell ref="A135:L135"/>
    <mergeCell ref="A144:C144"/>
    <mergeCell ref="A136:L136"/>
    <mergeCell ref="M97:M98"/>
    <mergeCell ref="D114:J114"/>
    <mergeCell ref="D105:J105"/>
    <mergeCell ref="M100:M102"/>
    <mergeCell ref="A112:L112"/>
    <mergeCell ref="A109:C109"/>
    <mergeCell ref="A132:L132"/>
    <mergeCell ref="A120:L120"/>
    <mergeCell ref="A127:L127"/>
    <mergeCell ref="A124:C124"/>
    <mergeCell ref="A138:L138"/>
    <mergeCell ref="A118:L119"/>
    <mergeCell ref="A142:L142"/>
    <mergeCell ref="A129:C129"/>
    <mergeCell ref="A133:L133"/>
    <mergeCell ref="D123:J123"/>
    <mergeCell ref="A95:L95"/>
    <mergeCell ref="A102:J102"/>
    <mergeCell ref="A101:J101"/>
    <mergeCell ref="A97:J97"/>
    <mergeCell ref="A98:J98"/>
    <mergeCell ref="A96:L96"/>
    <mergeCell ref="A99:L99"/>
    <mergeCell ref="A100:J100"/>
    <mergeCell ref="D104:J104"/>
    <mergeCell ref="K100:K102"/>
    <mergeCell ref="L100:L102"/>
    <mergeCell ref="K97:K98"/>
    <mergeCell ref="L97:L98"/>
    <mergeCell ref="D187:J187"/>
    <mergeCell ref="A193:C193"/>
    <mergeCell ref="D193:J193"/>
    <mergeCell ref="D164:D166"/>
    <mergeCell ref="F164:J164"/>
    <mergeCell ref="A197:J197"/>
    <mergeCell ref="A188:L188"/>
    <mergeCell ref="F176:J176"/>
    <mergeCell ref="F175:J175"/>
    <mergeCell ref="D182:D184"/>
    <mergeCell ref="F182:J182"/>
    <mergeCell ref="F183:J183"/>
    <mergeCell ref="F173:J173"/>
    <mergeCell ref="F172:J172"/>
    <mergeCell ref="F167:J167"/>
    <mergeCell ref="A164:C166"/>
    <mergeCell ref="F169:J169"/>
    <mergeCell ref="A182:C184"/>
    <mergeCell ref="A185:L185"/>
  </mergeCells>
  <pageMargins left="0.5" right="0.5" top="0.5" bottom="0.75" header="0.5" footer="0.5"/>
  <pageSetup scale="71" fitToHeight="0" orientation="landscape" r:id="rId1"/>
  <headerFooter alignWithMargins="0">
    <oddFooter>&amp;R
&amp;P</oddFooter>
  </headerFooter>
  <rowBreaks count="24" manualBreakCount="24">
    <brk id="19" max="16383" man="1"/>
    <brk id="27" max="16383" man="1"/>
    <brk id="33" max="16383" man="1"/>
    <brk id="48" max="16383" man="1"/>
    <brk id="59" max="16383" man="1"/>
    <brk id="66" max="16383" man="1"/>
    <brk id="73" max="16383" man="1"/>
    <brk id="79" max="16383" man="1"/>
    <brk id="87" max="16383" man="1"/>
    <brk id="92" max="16383" man="1"/>
    <brk id="98" max="16383" man="1"/>
    <brk id="103" max="16383" man="1"/>
    <brk id="108" max="16383" man="1"/>
    <brk id="113" max="16383" man="1"/>
    <brk id="122" max="16383" man="1"/>
    <brk id="128" max="16383" man="1"/>
    <brk id="140" max="16383" man="1"/>
    <brk id="154" max="16383" man="1"/>
    <brk id="160" max="16383" man="1"/>
    <brk id="172" max="16383" man="1"/>
    <brk id="185" max="16383" man="1"/>
    <brk id="192" max="16383" man="1"/>
    <brk id="210" max="16383" man="1"/>
    <brk id="232" max="16383" man="1"/>
  </rowBreaks>
  <colBreaks count="1" manualBreakCount="1">
    <brk id="3"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43"/>
  <sheetViews>
    <sheetView showGridLines="0" topLeftCell="A13" zoomScale="85" zoomScaleNormal="85" workbookViewId="0">
      <selection activeCell="A21" sqref="A21:M24"/>
    </sheetView>
  </sheetViews>
  <sheetFormatPr defaultRowHeight="12.5"/>
  <cols>
    <col min="1" max="1" width="11.5" style="83" customWidth="1"/>
    <col min="2" max="2" width="12.25" style="83" customWidth="1"/>
    <col min="3" max="3" width="14.4140625" style="83" customWidth="1"/>
    <col min="4" max="4" width="22.4140625" style="83" customWidth="1"/>
    <col min="5" max="5" width="9.75" style="83" customWidth="1"/>
    <col min="6" max="6" width="8.25" style="83" customWidth="1"/>
    <col min="7" max="7" width="10.5" style="83" customWidth="1"/>
    <col min="8" max="8" width="6.9140625" style="83" customWidth="1"/>
    <col min="9" max="9" width="9.1640625" style="83" customWidth="1"/>
    <col min="10" max="10" width="10.9140625" style="83" customWidth="1"/>
    <col min="11" max="11" width="18.25" style="83" customWidth="1"/>
    <col min="12" max="12" width="13.25" style="83" customWidth="1"/>
    <col min="13" max="13" width="14.9140625" style="83" customWidth="1"/>
    <col min="14" max="14" width="9.1640625" style="83" customWidth="1"/>
    <col min="15" max="257" width="8.4140625" style="83"/>
    <col min="258" max="258" width="10.58203125" style="83" customWidth="1"/>
    <col min="259" max="259" width="13.25" style="83" bestFit="1" customWidth="1"/>
    <col min="260" max="260" width="20.58203125" style="83" customWidth="1"/>
    <col min="261" max="261" width="9" style="83" customWidth="1"/>
    <col min="262" max="262" width="7.58203125" style="83" customWidth="1"/>
    <col min="263" max="263" width="9.6640625" style="83" customWidth="1"/>
    <col min="264" max="264" width="6.4140625" style="83" customWidth="1"/>
    <col min="265" max="265" width="8.4140625" style="83"/>
    <col min="266" max="266" width="7.5" style="83" customWidth="1"/>
    <col min="267" max="267" width="16.75" style="83" customWidth="1"/>
    <col min="268" max="268" width="10.83203125" style="83" customWidth="1"/>
    <col min="269" max="269" width="13" style="83" customWidth="1"/>
    <col min="270" max="513" width="8.4140625" style="83"/>
    <col min="514" max="514" width="10.58203125" style="83" customWidth="1"/>
    <col min="515" max="515" width="13.25" style="83" bestFit="1" customWidth="1"/>
    <col min="516" max="516" width="20.58203125" style="83" customWidth="1"/>
    <col min="517" max="517" width="9" style="83" customWidth="1"/>
    <col min="518" max="518" width="7.58203125" style="83" customWidth="1"/>
    <col min="519" max="519" width="9.6640625" style="83" customWidth="1"/>
    <col min="520" max="520" width="6.4140625" style="83" customWidth="1"/>
    <col min="521" max="521" width="8.4140625" style="83"/>
    <col min="522" max="522" width="7.5" style="83" customWidth="1"/>
    <col min="523" max="523" width="16.75" style="83" customWidth="1"/>
    <col min="524" max="524" width="10.83203125" style="83" customWidth="1"/>
    <col min="525" max="525" width="13" style="83" customWidth="1"/>
    <col min="526" max="769" width="8.4140625" style="83"/>
    <col min="770" max="770" width="10.58203125" style="83" customWidth="1"/>
    <col min="771" max="771" width="13.25" style="83" bestFit="1" customWidth="1"/>
    <col min="772" max="772" width="20.58203125" style="83" customWidth="1"/>
    <col min="773" max="773" width="9" style="83" customWidth="1"/>
    <col min="774" max="774" width="7.58203125" style="83" customWidth="1"/>
    <col min="775" max="775" width="9.6640625" style="83" customWidth="1"/>
    <col min="776" max="776" width="6.4140625" style="83" customWidth="1"/>
    <col min="777" max="777" width="8.4140625" style="83"/>
    <col min="778" max="778" width="7.5" style="83" customWidth="1"/>
    <col min="779" max="779" width="16.75" style="83" customWidth="1"/>
    <col min="780" max="780" width="10.83203125" style="83" customWidth="1"/>
    <col min="781" max="781" width="13" style="83" customWidth="1"/>
    <col min="782" max="1025" width="8.4140625" style="83"/>
    <col min="1026" max="1026" width="10.58203125" style="83" customWidth="1"/>
    <col min="1027" max="1027" width="13.25" style="83" bestFit="1" customWidth="1"/>
    <col min="1028" max="1028" width="20.58203125" style="83" customWidth="1"/>
    <col min="1029" max="1029" width="9" style="83" customWidth="1"/>
    <col min="1030" max="1030" width="7.58203125" style="83" customWidth="1"/>
    <col min="1031" max="1031" width="9.6640625" style="83" customWidth="1"/>
    <col min="1032" max="1032" width="6.4140625" style="83" customWidth="1"/>
    <col min="1033" max="1033" width="8.4140625" style="83"/>
    <col min="1034" max="1034" width="7.5" style="83" customWidth="1"/>
    <col min="1035" max="1035" width="16.75" style="83" customWidth="1"/>
    <col min="1036" max="1036" width="10.83203125" style="83" customWidth="1"/>
    <col min="1037" max="1037" width="13" style="83" customWidth="1"/>
    <col min="1038" max="1281" width="8.4140625" style="83"/>
    <col min="1282" max="1282" width="10.58203125" style="83" customWidth="1"/>
    <col min="1283" max="1283" width="13.25" style="83" bestFit="1" customWidth="1"/>
    <col min="1284" max="1284" width="20.58203125" style="83" customWidth="1"/>
    <col min="1285" max="1285" width="9" style="83" customWidth="1"/>
    <col min="1286" max="1286" width="7.58203125" style="83" customWidth="1"/>
    <col min="1287" max="1287" width="9.6640625" style="83" customWidth="1"/>
    <col min="1288" max="1288" width="6.4140625" style="83" customWidth="1"/>
    <col min="1289" max="1289" width="8.4140625" style="83"/>
    <col min="1290" max="1290" width="7.5" style="83" customWidth="1"/>
    <col min="1291" max="1291" width="16.75" style="83" customWidth="1"/>
    <col min="1292" max="1292" width="10.83203125" style="83" customWidth="1"/>
    <col min="1293" max="1293" width="13" style="83" customWidth="1"/>
    <col min="1294" max="1537" width="8.4140625" style="83"/>
    <col min="1538" max="1538" width="10.58203125" style="83" customWidth="1"/>
    <col min="1539" max="1539" width="13.25" style="83" bestFit="1" customWidth="1"/>
    <col min="1540" max="1540" width="20.58203125" style="83" customWidth="1"/>
    <col min="1541" max="1541" width="9" style="83" customWidth="1"/>
    <col min="1542" max="1542" width="7.58203125" style="83" customWidth="1"/>
    <col min="1543" max="1543" width="9.6640625" style="83" customWidth="1"/>
    <col min="1544" max="1544" width="6.4140625" style="83" customWidth="1"/>
    <col min="1545" max="1545" width="8.4140625" style="83"/>
    <col min="1546" max="1546" width="7.5" style="83" customWidth="1"/>
    <col min="1547" max="1547" width="16.75" style="83" customWidth="1"/>
    <col min="1548" max="1548" width="10.83203125" style="83" customWidth="1"/>
    <col min="1549" max="1549" width="13" style="83" customWidth="1"/>
    <col min="1550" max="1793" width="8.4140625" style="83"/>
    <col min="1794" max="1794" width="10.58203125" style="83" customWidth="1"/>
    <col min="1795" max="1795" width="13.25" style="83" bestFit="1" customWidth="1"/>
    <col min="1796" max="1796" width="20.58203125" style="83" customWidth="1"/>
    <col min="1797" max="1797" width="9" style="83" customWidth="1"/>
    <col min="1798" max="1798" width="7.58203125" style="83" customWidth="1"/>
    <col min="1799" max="1799" width="9.6640625" style="83" customWidth="1"/>
    <col min="1800" max="1800" width="6.4140625" style="83" customWidth="1"/>
    <col min="1801" max="1801" width="8.4140625" style="83"/>
    <col min="1802" max="1802" width="7.5" style="83" customWidth="1"/>
    <col min="1803" max="1803" width="16.75" style="83" customWidth="1"/>
    <col min="1804" max="1804" width="10.83203125" style="83" customWidth="1"/>
    <col min="1805" max="1805" width="13" style="83" customWidth="1"/>
    <col min="1806" max="2049" width="8.4140625" style="83"/>
    <col min="2050" max="2050" width="10.58203125" style="83" customWidth="1"/>
    <col min="2051" max="2051" width="13.25" style="83" bestFit="1" customWidth="1"/>
    <col min="2052" max="2052" width="20.58203125" style="83" customWidth="1"/>
    <col min="2053" max="2053" width="9" style="83" customWidth="1"/>
    <col min="2054" max="2054" width="7.58203125" style="83" customWidth="1"/>
    <col min="2055" max="2055" width="9.6640625" style="83" customWidth="1"/>
    <col min="2056" max="2056" width="6.4140625" style="83" customWidth="1"/>
    <col min="2057" max="2057" width="8.4140625" style="83"/>
    <col min="2058" max="2058" width="7.5" style="83" customWidth="1"/>
    <col min="2059" max="2059" width="16.75" style="83" customWidth="1"/>
    <col min="2060" max="2060" width="10.83203125" style="83" customWidth="1"/>
    <col min="2061" max="2061" width="13" style="83" customWidth="1"/>
    <col min="2062" max="2305" width="8.4140625" style="83"/>
    <col min="2306" max="2306" width="10.58203125" style="83" customWidth="1"/>
    <col min="2307" max="2307" width="13.25" style="83" bestFit="1" customWidth="1"/>
    <col min="2308" max="2308" width="20.58203125" style="83" customWidth="1"/>
    <col min="2309" max="2309" width="9" style="83" customWidth="1"/>
    <col min="2310" max="2310" width="7.58203125" style="83" customWidth="1"/>
    <col min="2311" max="2311" width="9.6640625" style="83" customWidth="1"/>
    <col min="2312" max="2312" width="6.4140625" style="83" customWidth="1"/>
    <col min="2313" max="2313" width="8.4140625" style="83"/>
    <col min="2314" max="2314" width="7.5" style="83" customWidth="1"/>
    <col min="2315" max="2315" width="16.75" style="83" customWidth="1"/>
    <col min="2316" max="2316" width="10.83203125" style="83" customWidth="1"/>
    <col min="2317" max="2317" width="13" style="83" customWidth="1"/>
    <col min="2318" max="2561" width="8.4140625" style="83"/>
    <col min="2562" max="2562" width="10.58203125" style="83" customWidth="1"/>
    <col min="2563" max="2563" width="13.25" style="83" bestFit="1" customWidth="1"/>
    <col min="2564" max="2564" width="20.58203125" style="83" customWidth="1"/>
    <col min="2565" max="2565" width="9" style="83" customWidth="1"/>
    <col min="2566" max="2566" width="7.58203125" style="83" customWidth="1"/>
    <col min="2567" max="2567" width="9.6640625" style="83" customWidth="1"/>
    <col min="2568" max="2568" width="6.4140625" style="83" customWidth="1"/>
    <col min="2569" max="2569" width="8.4140625" style="83"/>
    <col min="2570" max="2570" width="7.5" style="83" customWidth="1"/>
    <col min="2571" max="2571" width="16.75" style="83" customWidth="1"/>
    <col min="2572" max="2572" width="10.83203125" style="83" customWidth="1"/>
    <col min="2573" max="2573" width="13" style="83" customWidth="1"/>
    <col min="2574" max="2817" width="8.4140625" style="83"/>
    <col min="2818" max="2818" width="10.58203125" style="83" customWidth="1"/>
    <col min="2819" max="2819" width="13.25" style="83" bestFit="1" customWidth="1"/>
    <col min="2820" max="2820" width="20.58203125" style="83" customWidth="1"/>
    <col min="2821" max="2821" width="9" style="83" customWidth="1"/>
    <col min="2822" max="2822" width="7.58203125" style="83" customWidth="1"/>
    <col min="2823" max="2823" width="9.6640625" style="83" customWidth="1"/>
    <col min="2824" max="2824" width="6.4140625" style="83" customWidth="1"/>
    <col min="2825" max="2825" width="8.4140625" style="83"/>
    <col min="2826" max="2826" width="7.5" style="83" customWidth="1"/>
    <col min="2827" max="2827" width="16.75" style="83" customWidth="1"/>
    <col min="2828" max="2828" width="10.83203125" style="83" customWidth="1"/>
    <col min="2829" max="2829" width="13" style="83" customWidth="1"/>
    <col min="2830" max="3073" width="8.4140625" style="83"/>
    <col min="3074" max="3074" width="10.58203125" style="83" customWidth="1"/>
    <col min="3075" max="3075" width="13.25" style="83" bestFit="1" customWidth="1"/>
    <col min="3076" max="3076" width="20.58203125" style="83" customWidth="1"/>
    <col min="3077" max="3077" width="9" style="83" customWidth="1"/>
    <col min="3078" max="3078" width="7.58203125" style="83" customWidth="1"/>
    <col min="3079" max="3079" width="9.6640625" style="83" customWidth="1"/>
    <col min="3080" max="3080" width="6.4140625" style="83" customWidth="1"/>
    <col min="3081" max="3081" width="8.4140625" style="83"/>
    <col min="3082" max="3082" width="7.5" style="83" customWidth="1"/>
    <col min="3083" max="3083" width="16.75" style="83" customWidth="1"/>
    <col min="3084" max="3084" width="10.83203125" style="83" customWidth="1"/>
    <col min="3085" max="3085" width="13" style="83" customWidth="1"/>
    <col min="3086" max="3329" width="8.4140625" style="83"/>
    <col min="3330" max="3330" width="10.58203125" style="83" customWidth="1"/>
    <col min="3331" max="3331" width="13.25" style="83" bestFit="1" customWidth="1"/>
    <col min="3332" max="3332" width="20.58203125" style="83" customWidth="1"/>
    <col min="3333" max="3333" width="9" style="83" customWidth="1"/>
    <col min="3334" max="3334" width="7.58203125" style="83" customWidth="1"/>
    <col min="3335" max="3335" width="9.6640625" style="83" customWidth="1"/>
    <col min="3336" max="3336" width="6.4140625" style="83" customWidth="1"/>
    <col min="3337" max="3337" width="8.4140625" style="83"/>
    <col min="3338" max="3338" width="7.5" style="83" customWidth="1"/>
    <col min="3339" max="3339" width="16.75" style="83" customWidth="1"/>
    <col min="3340" max="3340" width="10.83203125" style="83" customWidth="1"/>
    <col min="3341" max="3341" width="13" style="83" customWidth="1"/>
    <col min="3342" max="3585" width="8.4140625" style="83"/>
    <col min="3586" max="3586" width="10.58203125" style="83" customWidth="1"/>
    <col min="3587" max="3587" width="13.25" style="83" bestFit="1" customWidth="1"/>
    <col min="3588" max="3588" width="20.58203125" style="83" customWidth="1"/>
    <col min="3589" max="3589" width="9" style="83" customWidth="1"/>
    <col min="3590" max="3590" width="7.58203125" style="83" customWidth="1"/>
    <col min="3591" max="3591" width="9.6640625" style="83" customWidth="1"/>
    <col min="3592" max="3592" width="6.4140625" style="83" customWidth="1"/>
    <col min="3593" max="3593" width="8.4140625" style="83"/>
    <col min="3594" max="3594" width="7.5" style="83" customWidth="1"/>
    <col min="3595" max="3595" width="16.75" style="83" customWidth="1"/>
    <col min="3596" max="3596" width="10.83203125" style="83" customWidth="1"/>
    <col min="3597" max="3597" width="13" style="83" customWidth="1"/>
    <col min="3598" max="3841" width="8.4140625" style="83"/>
    <col min="3842" max="3842" width="10.58203125" style="83" customWidth="1"/>
    <col min="3843" max="3843" width="13.25" style="83" bestFit="1" customWidth="1"/>
    <col min="3844" max="3844" width="20.58203125" style="83" customWidth="1"/>
    <col min="3845" max="3845" width="9" style="83" customWidth="1"/>
    <col min="3846" max="3846" width="7.58203125" style="83" customWidth="1"/>
    <col min="3847" max="3847" width="9.6640625" style="83" customWidth="1"/>
    <col min="3848" max="3848" width="6.4140625" style="83" customWidth="1"/>
    <col min="3849" max="3849" width="8.4140625" style="83"/>
    <col min="3850" max="3850" width="7.5" style="83" customWidth="1"/>
    <col min="3851" max="3851" width="16.75" style="83" customWidth="1"/>
    <col min="3852" max="3852" width="10.83203125" style="83" customWidth="1"/>
    <col min="3853" max="3853" width="13" style="83" customWidth="1"/>
    <col min="3854" max="4097" width="8.4140625" style="83"/>
    <col min="4098" max="4098" width="10.58203125" style="83" customWidth="1"/>
    <col min="4099" max="4099" width="13.25" style="83" bestFit="1" customWidth="1"/>
    <col min="4100" max="4100" width="20.58203125" style="83" customWidth="1"/>
    <col min="4101" max="4101" width="9" style="83" customWidth="1"/>
    <col min="4102" max="4102" width="7.58203125" style="83" customWidth="1"/>
    <col min="4103" max="4103" width="9.6640625" style="83" customWidth="1"/>
    <col min="4104" max="4104" width="6.4140625" style="83" customWidth="1"/>
    <col min="4105" max="4105" width="8.4140625" style="83"/>
    <col min="4106" max="4106" width="7.5" style="83" customWidth="1"/>
    <col min="4107" max="4107" width="16.75" style="83" customWidth="1"/>
    <col min="4108" max="4108" width="10.83203125" style="83" customWidth="1"/>
    <col min="4109" max="4109" width="13" style="83" customWidth="1"/>
    <col min="4110" max="4353" width="8.4140625" style="83"/>
    <col min="4354" max="4354" width="10.58203125" style="83" customWidth="1"/>
    <col min="4355" max="4355" width="13.25" style="83" bestFit="1" customWidth="1"/>
    <col min="4356" max="4356" width="20.58203125" style="83" customWidth="1"/>
    <col min="4357" max="4357" width="9" style="83" customWidth="1"/>
    <col min="4358" max="4358" width="7.58203125" style="83" customWidth="1"/>
    <col min="4359" max="4359" width="9.6640625" style="83" customWidth="1"/>
    <col min="4360" max="4360" width="6.4140625" style="83" customWidth="1"/>
    <col min="4361" max="4361" width="8.4140625" style="83"/>
    <col min="4362" max="4362" width="7.5" style="83" customWidth="1"/>
    <col min="4363" max="4363" width="16.75" style="83" customWidth="1"/>
    <col min="4364" max="4364" width="10.83203125" style="83" customWidth="1"/>
    <col min="4365" max="4365" width="13" style="83" customWidth="1"/>
    <col min="4366" max="4609" width="8.4140625" style="83"/>
    <col min="4610" max="4610" width="10.58203125" style="83" customWidth="1"/>
    <col min="4611" max="4611" width="13.25" style="83" bestFit="1" customWidth="1"/>
    <col min="4612" max="4612" width="20.58203125" style="83" customWidth="1"/>
    <col min="4613" max="4613" width="9" style="83" customWidth="1"/>
    <col min="4614" max="4614" width="7.58203125" style="83" customWidth="1"/>
    <col min="4615" max="4615" width="9.6640625" style="83" customWidth="1"/>
    <col min="4616" max="4616" width="6.4140625" style="83" customWidth="1"/>
    <col min="4617" max="4617" width="8.4140625" style="83"/>
    <col min="4618" max="4618" width="7.5" style="83" customWidth="1"/>
    <col min="4619" max="4619" width="16.75" style="83" customWidth="1"/>
    <col min="4620" max="4620" width="10.83203125" style="83" customWidth="1"/>
    <col min="4621" max="4621" width="13" style="83" customWidth="1"/>
    <col min="4622" max="4865" width="8.4140625" style="83"/>
    <col min="4866" max="4866" width="10.58203125" style="83" customWidth="1"/>
    <col min="4867" max="4867" width="13.25" style="83" bestFit="1" customWidth="1"/>
    <col min="4868" max="4868" width="20.58203125" style="83" customWidth="1"/>
    <col min="4869" max="4869" width="9" style="83" customWidth="1"/>
    <col min="4870" max="4870" width="7.58203125" style="83" customWidth="1"/>
    <col min="4871" max="4871" width="9.6640625" style="83" customWidth="1"/>
    <col min="4872" max="4872" width="6.4140625" style="83" customWidth="1"/>
    <col min="4873" max="4873" width="8.4140625" style="83"/>
    <col min="4874" max="4874" width="7.5" style="83" customWidth="1"/>
    <col min="4875" max="4875" width="16.75" style="83" customWidth="1"/>
    <col min="4876" max="4876" width="10.83203125" style="83" customWidth="1"/>
    <col min="4877" max="4877" width="13" style="83" customWidth="1"/>
    <col min="4878" max="5121" width="8.4140625" style="83"/>
    <col min="5122" max="5122" width="10.58203125" style="83" customWidth="1"/>
    <col min="5123" max="5123" width="13.25" style="83" bestFit="1" customWidth="1"/>
    <col min="5124" max="5124" width="20.58203125" style="83" customWidth="1"/>
    <col min="5125" max="5125" width="9" style="83" customWidth="1"/>
    <col min="5126" max="5126" width="7.58203125" style="83" customWidth="1"/>
    <col min="5127" max="5127" width="9.6640625" style="83" customWidth="1"/>
    <col min="5128" max="5128" width="6.4140625" style="83" customWidth="1"/>
    <col min="5129" max="5129" width="8.4140625" style="83"/>
    <col min="5130" max="5130" width="7.5" style="83" customWidth="1"/>
    <col min="5131" max="5131" width="16.75" style="83" customWidth="1"/>
    <col min="5132" max="5132" width="10.83203125" style="83" customWidth="1"/>
    <col min="5133" max="5133" width="13" style="83" customWidth="1"/>
    <col min="5134" max="5377" width="8.4140625" style="83"/>
    <col min="5378" max="5378" width="10.58203125" style="83" customWidth="1"/>
    <col min="5379" max="5379" width="13.25" style="83" bestFit="1" customWidth="1"/>
    <col min="5380" max="5380" width="20.58203125" style="83" customWidth="1"/>
    <col min="5381" max="5381" width="9" style="83" customWidth="1"/>
    <col min="5382" max="5382" width="7.58203125" style="83" customWidth="1"/>
    <col min="5383" max="5383" width="9.6640625" style="83" customWidth="1"/>
    <col min="5384" max="5384" width="6.4140625" style="83" customWidth="1"/>
    <col min="5385" max="5385" width="8.4140625" style="83"/>
    <col min="5386" max="5386" width="7.5" style="83" customWidth="1"/>
    <col min="5387" max="5387" width="16.75" style="83" customWidth="1"/>
    <col min="5388" max="5388" width="10.83203125" style="83" customWidth="1"/>
    <col min="5389" max="5389" width="13" style="83" customWidth="1"/>
    <col min="5390" max="5633" width="8.4140625" style="83"/>
    <col min="5634" max="5634" width="10.58203125" style="83" customWidth="1"/>
    <col min="5635" max="5635" width="13.25" style="83" bestFit="1" customWidth="1"/>
    <col min="5636" max="5636" width="20.58203125" style="83" customWidth="1"/>
    <col min="5637" max="5637" width="9" style="83" customWidth="1"/>
    <col min="5638" max="5638" width="7.58203125" style="83" customWidth="1"/>
    <col min="5639" max="5639" width="9.6640625" style="83" customWidth="1"/>
    <col min="5640" max="5640" width="6.4140625" style="83" customWidth="1"/>
    <col min="5641" max="5641" width="8.4140625" style="83"/>
    <col min="5642" max="5642" width="7.5" style="83" customWidth="1"/>
    <col min="5643" max="5643" width="16.75" style="83" customWidth="1"/>
    <col min="5644" max="5644" width="10.83203125" style="83" customWidth="1"/>
    <col min="5645" max="5645" width="13" style="83" customWidth="1"/>
    <col min="5646" max="5889" width="8.4140625" style="83"/>
    <col min="5890" max="5890" width="10.58203125" style="83" customWidth="1"/>
    <col min="5891" max="5891" width="13.25" style="83" bestFit="1" customWidth="1"/>
    <col min="5892" max="5892" width="20.58203125" style="83" customWidth="1"/>
    <col min="5893" max="5893" width="9" style="83" customWidth="1"/>
    <col min="5894" max="5894" width="7.58203125" style="83" customWidth="1"/>
    <col min="5895" max="5895" width="9.6640625" style="83" customWidth="1"/>
    <col min="5896" max="5896" width="6.4140625" style="83" customWidth="1"/>
    <col min="5897" max="5897" width="8.4140625" style="83"/>
    <col min="5898" max="5898" width="7.5" style="83" customWidth="1"/>
    <col min="5899" max="5899" width="16.75" style="83" customWidth="1"/>
    <col min="5900" max="5900" width="10.83203125" style="83" customWidth="1"/>
    <col min="5901" max="5901" width="13" style="83" customWidth="1"/>
    <col min="5902" max="6145" width="8.4140625" style="83"/>
    <col min="6146" max="6146" width="10.58203125" style="83" customWidth="1"/>
    <col min="6147" max="6147" width="13.25" style="83" bestFit="1" customWidth="1"/>
    <col min="6148" max="6148" width="20.58203125" style="83" customWidth="1"/>
    <col min="6149" max="6149" width="9" style="83" customWidth="1"/>
    <col min="6150" max="6150" width="7.58203125" style="83" customWidth="1"/>
    <col min="6151" max="6151" width="9.6640625" style="83" customWidth="1"/>
    <col min="6152" max="6152" width="6.4140625" style="83" customWidth="1"/>
    <col min="6153" max="6153" width="8.4140625" style="83"/>
    <col min="6154" max="6154" width="7.5" style="83" customWidth="1"/>
    <col min="6155" max="6155" width="16.75" style="83" customWidth="1"/>
    <col min="6156" max="6156" width="10.83203125" style="83" customWidth="1"/>
    <col min="6157" max="6157" width="13" style="83" customWidth="1"/>
    <col min="6158" max="6401" width="8.4140625" style="83"/>
    <col min="6402" max="6402" width="10.58203125" style="83" customWidth="1"/>
    <col min="6403" max="6403" width="13.25" style="83" bestFit="1" customWidth="1"/>
    <col min="6404" max="6404" width="20.58203125" style="83" customWidth="1"/>
    <col min="6405" max="6405" width="9" style="83" customWidth="1"/>
    <col min="6406" max="6406" width="7.58203125" style="83" customWidth="1"/>
    <col min="6407" max="6407" width="9.6640625" style="83" customWidth="1"/>
    <col min="6408" max="6408" width="6.4140625" style="83" customWidth="1"/>
    <col min="6409" max="6409" width="8.4140625" style="83"/>
    <col min="6410" max="6410" width="7.5" style="83" customWidth="1"/>
    <col min="6411" max="6411" width="16.75" style="83" customWidth="1"/>
    <col min="6412" max="6412" width="10.83203125" style="83" customWidth="1"/>
    <col min="6413" max="6413" width="13" style="83" customWidth="1"/>
    <col min="6414" max="6657" width="8.4140625" style="83"/>
    <col min="6658" max="6658" width="10.58203125" style="83" customWidth="1"/>
    <col min="6659" max="6659" width="13.25" style="83" bestFit="1" customWidth="1"/>
    <col min="6660" max="6660" width="20.58203125" style="83" customWidth="1"/>
    <col min="6661" max="6661" width="9" style="83" customWidth="1"/>
    <col min="6662" max="6662" width="7.58203125" style="83" customWidth="1"/>
    <col min="6663" max="6663" width="9.6640625" style="83" customWidth="1"/>
    <col min="6664" max="6664" width="6.4140625" style="83" customWidth="1"/>
    <col min="6665" max="6665" width="8.4140625" style="83"/>
    <col min="6666" max="6666" width="7.5" style="83" customWidth="1"/>
    <col min="6667" max="6667" width="16.75" style="83" customWidth="1"/>
    <col min="6668" max="6668" width="10.83203125" style="83" customWidth="1"/>
    <col min="6669" max="6669" width="13" style="83" customWidth="1"/>
    <col min="6670" max="6913" width="8.4140625" style="83"/>
    <col min="6914" max="6914" width="10.58203125" style="83" customWidth="1"/>
    <col min="6915" max="6915" width="13.25" style="83" bestFit="1" customWidth="1"/>
    <col min="6916" max="6916" width="20.58203125" style="83" customWidth="1"/>
    <col min="6917" max="6917" width="9" style="83" customWidth="1"/>
    <col min="6918" max="6918" width="7.58203125" style="83" customWidth="1"/>
    <col min="6919" max="6919" width="9.6640625" style="83" customWidth="1"/>
    <col min="6920" max="6920" width="6.4140625" style="83" customWidth="1"/>
    <col min="6921" max="6921" width="8.4140625" style="83"/>
    <col min="6922" max="6922" width="7.5" style="83" customWidth="1"/>
    <col min="6923" max="6923" width="16.75" style="83" customWidth="1"/>
    <col min="6924" max="6924" width="10.83203125" style="83" customWidth="1"/>
    <col min="6925" max="6925" width="13" style="83" customWidth="1"/>
    <col min="6926" max="7169" width="8.4140625" style="83"/>
    <col min="7170" max="7170" width="10.58203125" style="83" customWidth="1"/>
    <col min="7171" max="7171" width="13.25" style="83" bestFit="1" customWidth="1"/>
    <col min="7172" max="7172" width="20.58203125" style="83" customWidth="1"/>
    <col min="7173" max="7173" width="9" style="83" customWidth="1"/>
    <col min="7174" max="7174" width="7.58203125" style="83" customWidth="1"/>
    <col min="7175" max="7175" width="9.6640625" style="83" customWidth="1"/>
    <col min="7176" max="7176" width="6.4140625" style="83" customWidth="1"/>
    <col min="7177" max="7177" width="8.4140625" style="83"/>
    <col min="7178" max="7178" width="7.5" style="83" customWidth="1"/>
    <col min="7179" max="7179" width="16.75" style="83" customWidth="1"/>
    <col min="7180" max="7180" width="10.83203125" style="83" customWidth="1"/>
    <col min="7181" max="7181" width="13" style="83" customWidth="1"/>
    <col min="7182" max="7425" width="8.4140625" style="83"/>
    <col min="7426" max="7426" width="10.58203125" style="83" customWidth="1"/>
    <col min="7427" max="7427" width="13.25" style="83" bestFit="1" customWidth="1"/>
    <col min="7428" max="7428" width="20.58203125" style="83" customWidth="1"/>
    <col min="7429" max="7429" width="9" style="83" customWidth="1"/>
    <col min="7430" max="7430" width="7.58203125" style="83" customWidth="1"/>
    <col min="7431" max="7431" width="9.6640625" style="83" customWidth="1"/>
    <col min="7432" max="7432" width="6.4140625" style="83" customWidth="1"/>
    <col min="7433" max="7433" width="8.4140625" style="83"/>
    <col min="7434" max="7434" width="7.5" style="83" customWidth="1"/>
    <col min="7435" max="7435" width="16.75" style="83" customWidth="1"/>
    <col min="7436" max="7436" width="10.83203125" style="83" customWidth="1"/>
    <col min="7437" max="7437" width="13" style="83" customWidth="1"/>
    <col min="7438" max="7681" width="8.4140625" style="83"/>
    <col min="7682" max="7682" width="10.58203125" style="83" customWidth="1"/>
    <col min="7683" max="7683" width="13.25" style="83" bestFit="1" customWidth="1"/>
    <col min="7684" max="7684" width="20.58203125" style="83" customWidth="1"/>
    <col min="7685" max="7685" width="9" style="83" customWidth="1"/>
    <col min="7686" max="7686" width="7.58203125" style="83" customWidth="1"/>
    <col min="7687" max="7687" width="9.6640625" style="83" customWidth="1"/>
    <col min="7688" max="7688" width="6.4140625" style="83" customWidth="1"/>
    <col min="7689" max="7689" width="8.4140625" style="83"/>
    <col min="7690" max="7690" width="7.5" style="83" customWidth="1"/>
    <col min="7691" max="7691" width="16.75" style="83" customWidth="1"/>
    <col min="7692" max="7692" width="10.83203125" style="83" customWidth="1"/>
    <col min="7693" max="7693" width="13" style="83" customWidth="1"/>
    <col min="7694" max="7937" width="8.4140625" style="83"/>
    <col min="7938" max="7938" width="10.58203125" style="83" customWidth="1"/>
    <col min="7939" max="7939" width="13.25" style="83" bestFit="1" customWidth="1"/>
    <col min="7940" max="7940" width="20.58203125" style="83" customWidth="1"/>
    <col min="7941" max="7941" width="9" style="83" customWidth="1"/>
    <col min="7942" max="7942" width="7.58203125" style="83" customWidth="1"/>
    <col min="7943" max="7943" width="9.6640625" style="83" customWidth="1"/>
    <col min="7944" max="7944" width="6.4140625" style="83" customWidth="1"/>
    <col min="7945" max="7945" width="8.4140625" style="83"/>
    <col min="7946" max="7946" width="7.5" style="83" customWidth="1"/>
    <col min="7947" max="7947" width="16.75" style="83" customWidth="1"/>
    <col min="7948" max="7948" width="10.83203125" style="83" customWidth="1"/>
    <col min="7949" max="7949" width="13" style="83" customWidth="1"/>
    <col min="7950" max="8193" width="8.4140625" style="83"/>
    <col min="8194" max="8194" width="10.58203125" style="83" customWidth="1"/>
    <col min="8195" max="8195" width="13.25" style="83" bestFit="1" customWidth="1"/>
    <col min="8196" max="8196" width="20.58203125" style="83" customWidth="1"/>
    <col min="8197" max="8197" width="9" style="83" customWidth="1"/>
    <col min="8198" max="8198" width="7.58203125" style="83" customWidth="1"/>
    <col min="8199" max="8199" width="9.6640625" style="83" customWidth="1"/>
    <col min="8200" max="8200" width="6.4140625" style="83" customWidth="1"/>
    <col min="8201" max="8201" width="8.4140625" style="83"/>
    <col min="8202" max="8202" width="7.5" style="83" customWidth="1"/>
    <col min="8203" max="8203" width="16.75" style="83" customWidth="1"/>
    <col min="8204" max="8204" width="10.83203125" style="83" customWidth="1"/>
    <col min="8205" max="8205" width="13" style="83" customWidth="1"/>
    <col min="8206" max="8449" width="8.4140625" style="83"/>
    <col min="8450" max="8450" width="10.58203125" style="83" customWidth="1"/>
    <col min="8451" max="8451" width="13.25" style="83" bestFit="1" customWidth="1"/>
    <col min="8452" max="8452" width="20.58203125" style="83" customWidth="1"/>
    <col min="8453" max="8453" width="9" style="83" customWidth="1"/>
    <col min="8454" max="8454" width="7.58203125" style="83" customWidth="1"/>
    <col min="8455" max="8455" width="9.6640625" style="83" customWidth="1"/>
    <col min="8456" max="8456" width="6.4140625" style="83" customWidth="1"/>
    <col min="8457" max="8457" width="8.4140625" style="83"/>
    <col min="8458" max="8458" width="7.5" style="83" customWidth="1"/>
    <col min="8459" max="8459" width="16.75" style="83" customWidth="1"/>
    <col min="8460" max="8460" width="10.83203125" style="83" customWidth="1"/>
    <col min="8461" max="8461" width="13" style="83" customWidth="1"/>
    <col min="8462" max="8705" width="8.4140625" style="83"/>
    <col min="8706" max="8706" width="10.58203125" style="83" customWidth="1"/>
    <col min="8707" max="8707" width="13.25" style="83" bestFit="1" customWidth="1"/>
    <col min="8708" max="8708" width="20.58203125" style="83" customWidth="1"/>
    <col min="8709" max="8709" width="9" style="83" customWidth="1"/>
    <col min="8710" max="8710" width="7.58203125" style="83" customWidth="1"/>
    <col min="8711" max="8711" width="9.6640625" style="83" customWidth="1"/>
    <col min="8712" max="8712" width="6.4140625" style="83" customWidth="1"/>
    <col min="8713" max="8713" width="8.4140625" style="83"/>
    <col min="8714" max="8714" width="7.5" style="83" customWidth="1"/>
    <col min="8715" max="8715" width="16.75" style="83" customWidth="1"/>
    <col min="8716" max="8716" width="10.83203125" style="83" customWidth="1"/>
    <col min="8717" max="8717" width="13" style="83" customWidth="1"/>
    <col min="8718" max="8961" width="8.4140625" style="83"/>
    <col min="8962" max="8962" width="10.58203125" style="83" customWidth="1"/>
    <col min="8963" max="8963" width="13.25" style="83" bestFit="1" customWidth="1"/>
    <col min="8964" max="8964" width="20.58203125" style="83" customWidth="1"/>
    <col min="8965" max="8965" width="9" style="83" customWidth="1"/>
    <col min="8966" max="8966" width="7.58203125" style="83" customWidth="1"/>
    <col min="8967" max="8967" width="9.6640625" style="83" customWidth="1"/>
    <col min="8968" max="8968" width="6.4140625" style="83" customWidth="1"/>
    <col min="8969" max="8969" width="8.4140625" style="83"/>
    <col min="8970" max="8970" width="7.5" style="83" customWidth="1"/>
    <col min="8971" max="8971" width="16.75" style="83" customWidth="1"/>
    <col min="8972" max="8972" width="10.83203125" style="83" customWidth="1"/>
    <col min="8973" max="8973" width="13" style="83" customWidth="1"/>
    <col min="8974" max="9217" width="8.4140625" style="83"/>
    <col min="9218" max="9218" width="10.58203125" style="83" customWidth="1"/>
    <col min="9219" max="9219" width="13.25" style="83" bestFit="1" customWidth="1"/>
    <col min="9220" max="9220" width="20.58203125" style="83" customWidth="1"/>
    <col min="9221" max="9221" width="9" style="83" customWidth="1"/>
    <col min="9222" max="9222" width="7.58203125" style="83" customWidth="1"/>
    <col min="9223" max="9223" width="9.6640625" style="83" customWidth="1"/>
    <col min="9224" max="9224" width="6.4140625" style="83" customWidth="1"/>
    <col min="9225" max="9225" width="8.4140625" style="83"/>
    <col min="9226" max="9226" width="7.5" style="83" customWidth="1"/>
    <col min="9227" max="9227" width="16.75" style="83" customWidth="1"/>
    <col min="9228" max="9228" width="10.83203125" style="83" customWidth="1"/>
    <col min="9229" max="9229" width="13" style="83" customWidth="1"/>
    <col min="9230" max="9473" width="8.4140625" style="83"/>
    <col min="9474" max="9474" width="10.58203125" style="83" customWidth="1"/>
    <col min="9475" max="9475" width="13.25" style="83" bestFit="1" customWidth="1"/>
    <col min="9476" max="9476" width="20.58203125" style="83" customWidth="1"/>
    <col min="9477" max="9477" width="9" style="83" customWidth="1"/>
    <col min="9478" max="9478" width="7.58203125" style="83" customWidth="1"/>
    <col min="9479" max="9479" width="9.6640625" style="83" customWidth="1"/>
    <col min="9480" max="9480" width="6.4140625" style="83" customWidth="1"/>
    <col min="9481" max="9481" width="8.4140625" style="83"/>
    <col min="9482" max="9482" width="7.5" style="83" customWidth="1"/>
    <col min="9483" max="9483" width="16.75" style="83" customWidth="1"/>
    <col min="9484" max="9484" width="10.83203125" style="83" customWidth="1"/>
    <col min="9485" max="9485" width="13" style="83" customWidth="1"/>
    <col min="9486" max="9729" width="8.4140625" style="83"/>
    <col min="9730" max="9730" width="10.58203125" style="83" customWidth="1"/>
    <col min="9731" max="9731" width="13.25" style="83" bestFit="1" customWidth="1"/>
    <col min="9732" max="9732" width="20.58203125" style="83" customWidth="1"/>
    <col min="9733" max="9733" width="9" style="83" customWidth="1"/>
    <col min="9734" max="9734" width="7.58203125" style="83" customWidth="1"/>
    <col min="9735" max="9735" width="9.6640625" style="83" customWidth="1"/>
    <col min="9736" max="9736" width="6.4140625" style="83" customWidth="1"/>
    <col min="9737" max="9737" width="8.4140625" style="83"/>
    <col min="9738" max="9738" width="7.5" style="83" customWidth="1"/>
    <col min="9739" max="9739" width="16.75" style="83" customWidth="1"/>
    <col min="9740" max="9740" width="10.83203125" style="83" customWidth="1"/>
    <col min="9741" max="9741" width="13" style="83" customWidth="1"/>
    <col min="9742" max="9985" width="8.4140625" style="83"/>
    <col min="9986" max="9986" width="10.58203125" style="83" customWidth="1"/>
    <col min="9987" max="9987" width="13.25" style="83" bestFit="1" customWidth="1"/>
    <col min="9988" max="9988" width="20.58203125" style="83" customWidth="1"/>
    <col min="9989" max="9989" width="9" style="83" customWidth="1"/>
    <col min="9990" max="9990" width="7.58203125" style="83" customWidth="1"/>
    <col min="9991" max="9991" width="9.6640625" style="83" customWidth="1"/>
    <col min="9992" max="9992" width="6.4140625" style="83" customWidth="1"/>
    <col min="9993" max="9993" width="8.4140625" style="83"/>
    <col min="9994" max="9994" width="7.5" style="83" customWidth="1"/>
    <col min="9995" max="9995" width="16.75" style="83" customWidth="1"/>
    <col min="9996" max="9996" width="10.83203125" style="83" customWidth="1"/>
    <col min="9997" max="9997" width="13" style="83" customWidth="1"/>
    <col min="9998" max="10241" width="8.4140625" style="83"/>
    <col min="10242" max="10242" width="10.58203125" style="83" customWidth="1"/>
    <col min="10243" max="10243" width="13.25" style="83" bestFit="1" customWidth="1"/>
    <col min="10244" max="10244" width="20.58203125" style="83" customWidth="1"/>
    <col min="10245" max="10245" width="9" style="83" customWidth="1"/>
    <col min="10246" max="10246" width="7.58203125" style="83" customWidth="1"/>
    <col min="10247" max="10247" width="9.6640625" style="83" customWidth="1"/>
    <col min="10248" max="10248" width="6.4140625" style="83" customWidth="1"/>
    <col min="10249" max="10249" width="8.4140625" style="83"/>
    <col min="10250" max="10250" width="7.5" style="83" customWidth="1"/>
    <col min="10251" max="10251" width="16.75" style="83" customWidth="1"/>
    <col min="10252" max="10252" width="10.83203125" style="83" customWidth="1"/>
    <col min="10253" max="10253" width="13" style="83" customWidth="1"/>
    <col min="10254" max="10497" width="8.4140625" style="83"/>
    <col min="10498" max="10498" width="10.58203125" style="83" customWidth="1"/>
    <col min="10499" max="10499" width="13.25" style="83" bestFit="1" customWidth="1"/>
    <col min="10500" max="10500" width="20.58203125" style="83" customWidth="1"/>
    <col min="10501" max="10501" width="9" style="83" customWidth="1"/>
    <col min="10502" max="10502" width="7.58203125" style="83" customWidth="1"/>
    <col min="10503" max="10503" width="9.6640625" style="83" customWidth="1"/>
    <col min="10504" max="10504" width="6.4140625" style="83" customWidth="1"/>
    <col min="10505" max="10505" width="8.4140625" style="83"/>
    <col min="10506" max="10506" width="7.5" style="83" customWidth="1"/>
    <col min="10507" max="10507" width="16.75" style="83" customWidth="1"/>
    <col min="10508" max="10508" width="10.83203125" style="83" customWidth="1"/>
    <col min="10509" max="10509" width="13" style="83" customWidth="1"/>
    <col min="10510" max="10753" width="8.4140625" style="83"/>
    <col min="10754" max="10754" width="10.58203125" style="83" customWidth="1"/>
    <col min="10755" max="10755" width="13.25" style="83" bestFit="1" customWidth="1"/>
    <col min="10756" max="10756" width="20.58203125" style="83" customWidth="1"/>
    <col min="10757" max="10757" width="9" style="83" customWidth="1"/>
    <col min="10758" max="10758" width="7.58203125" style="83" customWidth="1"/>
    <col min="10759" max="10759" width="9.6640625" style="83" customWidth="1"/>
    <col min="10760" max="10760" width="6.4140625" style="83" customWidth="1"/>
    <col min="10761" max="10761" width="8.4140625" style="83"/>
    <col min="10762" max="10762" width="7.5" style="83" customWidth="1"/>
    <col min="10763" max="10763" width="16.75" style="83" customWidth="1"/>
    <col min="10764" max="10764" width="10.83203125" style="83" customWidth="1"/>
    <col min="10765" max="10765" width="13" style="83" customWidth="1"/>
    <col min="10766" max="11009" width="8.4140625" style="83"/>
    <col min="11010" max="11010" width="10.58203125" style="83" customWidth="1"/>
    <col min="11011" max="11011" width="13.25" style="83" bestFit="1" customWidth="1"/>
    <col min="11012" max="11012" width="20.58203125" style="83" customWidth="1"/>
    <col min="11013" max="11013" width="9" style="83" customWidth="1"/>
    <col min="11014" max="11014" width="7.58203125" style="83" customWidth="1"/>
    <col min="11015" max="11015" width="9.6640625" style="83" customWidth="1"/>
    <col min="11016" max="11016" width="6.4140625" style="83" customWidth="1"/>
    <col min="11017" max="11017" width="8.4140625" style="83"/>
    <col min="11018" max="11018" width="7.5" style="83" customWidth="1"/>
    <col min="11019" max="11019" width="16.75" style="83" customWidth="1"/>
    <col min="11020" max="11020" width="10.83203125" style="83" customWidth="1"/>
    <col min="11021" max="11021" width="13" style="83" customWidth="1"/>
    <col min="11022" max="11265" width="8.4140625" style="83"/>
    <col min="11266" max="11266" width="10.58203125" style="83" customWidth="1"/>
    <col min="11267" max="11267" width="13.25" style="83" bestFit="1" customWidth="1"/>
    <col min="11268" max="11268" width="20.58203125" style="83" customWidth="1"/>
    <col min="11269" max="11269" width="9" style="83" customWidth="1"/>
    <col min="11270" max="11270" width="7.58203125" style="83" customWidth="1"/>
    <col min="11271" max="11271" width="9.6640625" style="83" customWidth="1"/>
    <col min="11272" max="11272" width="6.4140625" style="83" customWidth="1"/>
    <col min="11273" max="11273" width="8.4140625" style="83"/>
    <col min="11274" max="11274" width="7.5" style="83" customWidth="1"/>
    <col min="11275" max="11275" width="16.75" style="83" customWidth="1"/>
    <col min="11276" max="11276" width="10.83203125" style="83" customWidth="1"/>
    <col min="11277" max="11277" width="13" style="83" customWidth="1"/>
    <col min="11278" max="11521" width="8.4140625" style="83"/>
    <col min="11522" max="11522" width="10.58203125" style="83" customWidth="1"/>
    <col min="11523" max="11523" width="13.25" style="83" bestFit="1" customWidth="1"/>
    <col min="11524" max="11524" width="20.58203125" style="83" customWidth="1"/>
    <col min="11525" max="11525" width="9" style="83" customWidth="1"/>
    <col min="11526" max="11526" width="7.58203125" style="83" customWidth="1"/>
    <col min="11527" max="11527" width="9.6640625" style="83" customWidth="1"/>
    <col min="11528" max="11528" width="6.4140625" style="83" customWidth="1"/>
    <col min="11529" max="11529" width="8.4140625" style="83"/>
    <col min="11530" max="11530" width="7.5" style="83" customWidth="1"/>
    <col min="11531" max="11531" width="16.75" style="83" customWidth="1"/>
    <col min="11532" max="11532" width="10.83203125" style="83" customWidth="1"/>
    <col min="11533" max="11533" width="13" style="83" customWidth="1"/>
    <col min="11534" max="11777" width="8.4140625" style="83"/>
    <col min="11778" max="11778" width="10.58203125" style="83" customWidth="1"/>
    <col min="11779" max="11779" width="13.25" style="83" bestFit="1" customWidth="1"/>
    <col min="11780" max="11780" width="20.58203125" style="83" customWidth="1"/>
    <col min="11781" max="11781" width="9" style="83" customWidth="1"/>
    <col min="11782" max="11782" width="7.58203125" style="83" customWidth="1"/>
    <col min="11783" max="11783" width="9.6640625" style="83" customWidth="1"/>
    <col min="11784" max="11784" width="6.4140625" style="83" customWidth="1"/>
    <col min="11785" max="11785" width="8.4140625" style="83"/>
    <col min="11786" max="11786" width="7.5" style="83" customWidth="1"/>
    <col min="11787" max="11787" width="16.75" style="83" customWidth="1"/>
    <col min="11788" max="11788" width="10.83203125" style="83" customWidth="1"/>
    <col min="11789" max="11789" width="13" style="83" customWidth="1"/>
    <col min="11790" max="12033" width="8.4140625" style="83"/>
    <col min="12034" max="12034" width="10.58203125" style="83" customWidth="1"/>
    <col min="12035" max="12035" width="13.25" style="83" bestFit="1" customWidth="1"/>
    <col min="12036" max="12036" width="20.58203125" style="83" customWidth="1"/>
    <col min="12037" max="12037" width="9" style="83" customWidth="1"/>
    <col min="12038" max="12038" width="7.58203125" style="83" customWidth="1"/>
    <col min="12039" max="12039" width="9.6640625" style="83" customWidth="1"/>
    <col min="12040" max="12040" width="6.4140625" style="83" customWidth="1"/>
    <col min="12041" max="12041" width="8.4140625" style="83"/>
    <col min="12042" max="12042" width="7.5" style="83" customWidth="1"/>
    <col min="12043" max="12043" width="16.75" style="83" customWidth="1"/>
    <col min="12044" max="12044" width="10.83203125" style="83" customWidth="1"/>
    <col min="12045" max="12045" width="13" style="83" customWidth="1"/>
    <col min="12046" max="12289" width="8.4140625" style="83"/>
    <col min="12290" max="12290" width="10.58203125" style="83" customWidth="1"/>
    <col min="12291" max="12291" width="13.25" style="83" bestFit="1" customWidth="1"/>
    <col min="12292" max="12292" width="20.58203125" style="83" customWidth="1"/>
    <col min="12293" max="12293" width="9" style="83" customWidth="1"/>
    <col min="12294" max="12294" width="7.58203125" style="83" customWidth="1"/>
    <col min="12295" max="12295" width="9.6640625" style="83" customWidth="1"/>
    <col min="12296" max="12296" width="6.4140625" style="83" customWidth="1"/>
    <col min="12297" max="12297" width="8.4140625" style="83"/>
    <col min="12298" max="12298" width="7.5" style="83" customWidth="1"/>
    <col min="12299" max="12299" width="16.75" style="83" customWidth="1"/>
    <col min="12300" max="12300" width="10.83203125" style="83" customWidth="1"/>
    <col min="12301" max="12301" width="13" style="83" customWidth="1"/>
    <col min="12302" max="12545" width="8.4140625" style="83"/>
    <col min="12546" max="12546" width="10.58203125" style="83" customWidth="1"/>
    <col min="12547" max="12547" width="13.25" style="83" bestFit="1" customWidth="1"/>
    <col min="12548" max="12548" width="20.58203125" style="83" customWidth="1"/>
    <col min="12549" max="12549" width="9" style="83" customWidth="1"/>
    <col min="12550" max="12550" width="7.58203125" style="83" customWidth="1"/>
    <col min="12551" max="12551" width="9.6640625" style="83" customWidth="1"/>
    <col min="12552" max="12552" width="6.4140625" style="83" customWidth="1"/>
    <col min="12553" max="12553" width="8.4140625" style="83"/>
    <col min="12554" max="12554" width="7.5" style="83" customWidth="1"/>
    <col min="12555" max="12555" width="16.75" style="83" customWidth="1"/>
    <col min="12556" max="12556" width="10.83203125" style="83" customWidth="1"/>
    <col min="12557" max="12557" width="13" style="83" customWidth="1"/>
    <col min="12558" max="12801" width="8.4140625" style="83"/>
    <col min="12802" max="12802" width="10.58203125" style="83" customWidth="1"/>
    <col min="12803" max="12803" width="13.25" style="83" bestFit="1" customWidth="1"/>
    <col min="12804" max="12804" width="20.58203125" style="83" customWidth="1"/>
    <col min="12805" max="12805" width="9" style="83" customWidth="1"/>
    <col min="12806" max="12806" width="7.58203125" style="83" customWidth="1"/>
    <col min="12807" max="12807" width="9.6640625" style="83" customWidth="1"/>
    <col min="12808" max="12808" width="6.4140625" style="83" customWidth="1"/>
    <col min="12809" max="12809" width="8.4140625" style="83"/>
    <col min="12810" max="12810" width="7.5" style="83" customWidth="1"/>
    <col min="12811" max="12811" width="16.75" style="83" customWidth="1"/>
    <col min="12812" max="12812" width="10.83203125" style="83" customWidth="1"/>
    <col min="12813" max="12813" width="13" style="83" customWidth="1"/>
    <col min="12814" max="13057" width="8.4140625" style="83"/>
    <col min="13058" max="13058" width="10.58203125" style="83" customWidth="1"/>
    <col min="13059" max="13059" width="13.25" style="83" bestFit="1" customWidth="1"/>
    <col min="13060" max="13060" width="20.58203125" style="83" customWidth="1"/>
    <col min="13061" max="13061" width="9" style="83" customWidth="1"/>
    <col min="13062" max="13062" width="7.58203125" style="83" customWidth="1"/>
    <col min="13063" max="13063" width="9.6640625" style="83" customWidth="1"/>
    <col min="13064" max="13064" width="6.4140625" style="83" customWidth="1"/>
    <col min="13065" max="13065" width="8.4140625" style="83"/>
    <col min="13066" max="13066" width="7.5" style="83" customWidth="1"/>
    <col min="13067" max="13067" width="16.75" style="83" customWidth="1"/>
    <col min="13068" max="13068" width="10.83203125" style="83" customWidth="1"/>
    <col min="13069" max="13069" width="13" style="83" customWidth="1"/>
    <col min="13070" max="13313" width="8.4140625" style="83"/>
    <col min="13314" max="13314" width="10.58203125" style="83" customWidth="1"/>
    <col min="13315" max="13315" width="13.25" style="83" bestFit="1" customWidth="1"/>
    <col min="13316" max="13316" width="20.58203125" style="83" customWidth="1"/>
    <col min="13317" max="13317" width="9" style="83" customWidth="1"/>
    <col min="13318" max="13318" width="7.58203125" style="83" customWidth="1"/>
    <col min="13319" max="13319" width="9.6640625" style="83" customWidth="1"/>
    <col min="13320" max="13320" width="6.4140625" style="83" customWidth="1"/>
    <col min="13321" max="13321" width="8.4140625" style="83"/>
    <col min="13322" max="13322" width="7.5" style="83" customWidth="1"/>
    <col min="13323" max="13323" width="16.75" style="83" customWidth="1"/>
    <col min="13324" max="13324" width="10.83203125" style="83" customWidth="1"/>
    <col min="13325" max="13325" width="13" style="83" customWidth="1"/>
    <col min="13326" max="13569" width="8.4140625" style="83"/>
    <col min="13570" max="13570" width="10.58203125" style="83" customWidth="1"/>
    <col min="13571" max="13571" width="13.25" style="83" bestFit="1" customWidth="1"/>
    <col min="13572" max="13572" width="20.58203125" style="83" customWidth="1"/>
    <col min="13573" max="13573" width="9" style="83" customWidth="1"/>
    <col min="13574" max="13574" width="7.58203125" style="83" customWidth="1"/>
    <col min="13575" max="13575" width="9.6640625" style="83" customWidth="1"/>
    <col min="13576" max="13576" width="6.4140625" style="83" customWidth="1"/>
    <col min="13577" max="13577" width="8.4140625" style="83"/>
    <col min="13578" max="13578" width="7.5" style="83" customWidth="1"/>
    <col min="13579" max="13579" width="16.75" style="83" customWidth="1"/>
    <col min="13580" max="13580" width="10.83203125" style="83" customWidth="1"/>
    <col min="13581" max="13581" width="13" style="83" customWidth="1"/>
    <col min="13582" max="13825" width="8.4140625" style="83"/>
    <col min="13826" max="13826" width="10.58203125" style="83" customWidth="1"/>
    <col min="13827" max="13827" width="13.25" style="83" bestFit="1" customWidth="1"/>
    <col min="13828" max="13828" width="20.58203125" style="83" customWidth="1"/>
    <col min="13829" max="13829" width="9" style="83" customWidth="1"/>
    <col min="13830" max="13830" width="7.58203125" style="83" customWidth="1"/>
    <col min="13831" max="13831" width="9.6640625" style="83" customWidth="1"/>
    <col min="13832" max="13832" width="6.4140625" style="83" customWidth="1"/>
    <col min="13833" max="13833" width="8.4140625" style="83"/>
    <col min="13834" max="13834" width="7.5" style="83" customWidth="1"/>
    <col min="13835" max="13835" width="16.75" style="83" customWidth="1"/>
    <col min="13836" max="13836" width="10.83203125" style="83" customWidth="1"/>
    <col min="13837" max="13837" width="13" style="83" customWidth="1"/>
    <col min="13838" max="14081" width="8.4140625" style="83"/>
    <col min="14082" max="14082" width="10.58203125" style="83" customWidth="1"/>
    <col min="14083" max="14083" width="13.25" style="83" bestFit="1" customWidth="1"/>
    <col min="14084" max="14084" width="20.58203125" style="83" customWidth="1"/>
    <col min="14085" max="14085" width="9" style="83" customWidth="1"/>
    <col min="14086" max="14086" width="7.58203125" style="83" customWidth="1"/>
    <col min="14087" max="14087" width="9.6640625" style="83" customWidth="1"/>
    <col min="14088" max="14088" width="6.4140625" style="83" customWidth="1"/>
    <col min="14089" max="14089" width="8.4140625" style="83"/>
    <col min="14090" max="14090" width="7.5" style="83" customWidth="1"/>
    <col min="14091" max="14091" width="16.75" style="83" customWidth="1"/>
    <col min="14092" max="14092" width="10.83203125" style="83" customWidth="1"/>
    <col min="14093" max="14093" width="13" style="83" customWidth="1"/>
    <col min="14094" max="14337" width="8.4140625" style="83"/>
    <col min="14338" max="14338" width="10.58203125" style="83" customWidth="1"/>
    <col min="14339" max="14339" width="13.25" style="83" bestFit="1" customWidth="1"/>
    <col min="14340" max="14340" width="20.58203125" style="83" customWidth="1"/>
    <col min="14341" max="14341" width="9" style="83" customWidth="1"/>
    <col min="14342" max="14342" width="7.58203125" style="83" customWidth="1"/>
    <col min="14343" max="14343" width="9.6640625" style="83" customWidth="1"/>
    <col min="14344" max="14344" width="6.4140625" style="83" customWidth="1"/>
    <col min="14345" max="14345" width="8.4140625" style="83"/>
    <col min="14346" max="14346" width="7.5" style="83" customWidth="1"/>
    <col min="14347" max="14347" width="16.75" style="83" customWidth="1"/>
    <col min="14348" max="14348" width="10.83203125" style="83" customWidth="1"/>
    <col min="14349" max="14349" width="13" style="83" customWidth="1"/>
    <col min="14350" max="14593" width="8.4140625" style="83"/>
    <col min="14594" max="14594" width="10.58203125" style="83" customWidth="1"/>
    <col min="14595" max="14595" width="13.25" style="83" bestFit="1" customWidth="1"/>
    <col min="14596" max="14596" width="20.58203125" style="83" customWidth="1"/>
    <col min="14597" max="14597" width="9" style="83" customWidth="1"/>
    <col min="14598" max="14598" width="7.58203125" style="83" customWidth="1"/>
    <col min="14599" max="14599" width="9.6640625" style="83" customWidth="1"/>
    <col min="14600" max="14600" width="6.4140625" style="83" customWidth="1"/>
    <col min="14601" max="14601" width="8.4140625" style="83"/>
    <col min="14602" max="14602" width="7.5" style="83" customWidth="1"/>
    <col min="14603" max="14603" width="16.75" style="83" customWidth="1"/>
    <col min="14604" max="14604" width="10.83203125" style="83" customWidth="1"/>
    <col min="14605" max="14605" width="13" style="83" customWidth="1"/>
    <col min="14606" max="14849" width="8.4140625" style="83"/>
    <col min="14850" max="14850" width="10.58203125" style="83" customWidth="1"/>
    <col min="14851" max="14851" width="13.25" style="83" bestFit="1" customWidth="1"/>
    <col min="14852" max="14852" width="20.58203125" style="83" customWidth="1"/>
    <col min="14853" max="14853" width="9" style="83" customWidth="1"/>
    <col min="14854" max="14854" width="7.58203125" style="83" customWidth="1"/>
    <col min="14855" max="14855" width="9.6640625" style="83" customWidth="1"/>
    <col min="14856" max="14856" width="6.4140625" style="83" customWidth="1"/>
    <col min="14857" max="14857" width="8.4140625" style="83"/>
    <col min="14858" max="14858" width="7.5" style="83" customWidth="1"/>
    <col min="14859" max="14859" width="16.75" style="83" customWidth="1"/>
    <col min="14860" max="14860" width="10.83203125" style="83" customWidth="1"/>
    <col min="14861" max="14861" width="13" style="83" customWidth="1"/>
    <col min="14862" max="15105" width="8.4140625" style="83"/>
    <col min="15106" max="15106" width="10.58203125" style="83" customWidth="1"/>
    <col min="15107" max="15107" width="13.25" style="83" bestFit="1" customWidth="1"/>
    <col min="15108" max="15108" width="20.58203125" style="83" customWidth="1"/>
    <col min="15109" max="15109" width="9" style="83" customWidth="1"/>
    <col min="15110" max="15110" width="7.58203125" style="83" customWidth="1"/>
    <col min="15111" max="15111" width="9.6640625" style="83" customWidth="1"/>
    <col min="15112" max="15112" width="6.4140625" style="83" customWidth="1"/>
    <col min="15113" max="15113" width="8.4140625" style="83"/>
    <col min="15114" max="15114" width="7.5" style="83" customWidth="1"/>
    <col min="15115" max="15115" width="16.75" style="83" customWidth="1"/>
    <col min="15116" max="15116" width="10.83203125" style="83" customWidth="1"/>
    <col min="15117" max="15117" width="13" style="83" customWidth="1"/>
    <col min="15118" max="15361" width="8.4140625" style="83"/>
    <col min="15362" max="15362" width="10.58203125" style="83" customWidth="1"/>
    <col min="15363" max="15363" width="13.25" style="83" bestFit="1" customWidth="1"/>
    <col min="15364" max="15364" width="20.58203125" style="83" customWidth="1"/>
    <col min="15365" max="15365" width="9" style="83" customWidth="1"/>
    <col min="15366" max="15366" width="7.58203125" style="83" customWidth="1"/>
    <col min="15367" max="15367" width="9.6640625" style="83" customWidth="1"/>
    <col min="15368" max="15368" width="6.4140625" style="83" customWidth="1"/>
    <col min="15369" max="15369" width="8.4140625" style="83"/>
    <col min="15370" max="15370" width="7.5" style="83" customWidth="1"/>
    <col min="15371" max="15371" width="16.75" style="83" customWidth="1"/>
    <col min="15372" max="15372" width="10.83203125" style="83" customWidth="1"/>
    <col min="15373" max="15373" width="13" style="83" customWidth="1"/>
    <col min="15374" max="15617" width="8.4140625" style="83"/>
    <col min="15618" max="15618" width="10.58203125" style="83" customWidth="1"/>
    <col min="15619" max="15619" width="13.25" style="83" bestFit="1" customWidth="1"/>
    <col min="15620" max="15620" width="20.58203125" style="83" customWidth="1"/>
    <col min="15621" max="15621" width="9" style="83" customWidth="1"/>
    <col min="15622" max="15622" width="7.58203125" style="83" customWidth="1"/>
    <col min="15623" max="15623" width="9.6640625" style="83" customWidth="1"/>
    <col min="15624" max="15624" width="6.4140625" style="83" customWidth="1"/>
    <col min="15625" max="15625" width="8.4140625" style="83"/>
    <col min="15626" max="15626" width="7.5" style="83" customWidth="1"/>
    <col min="15627" max="15627" width="16.75" style="83" customWidth="1"/>
    <col min="15628" max="15628" width="10.83203125" style="83" customWidth="1"/>
    <col min="15629" max="15629" width="13" style="83" customWidth="1"/>
    <col min="15630" max="15873" width="8.4140625" style="83"/>
    <col min="15874" max="15874" width="10.58203125" style="83" customWidth="1"/>
    <col min="15875" max="15875" width="13.25" style="83" bestFit="1" customWidth="1"/>
    <col min="15876" max="15876" width="20.58203125" style="83" customWidth="1"/>
    <col min="15877" max="15877" width="9" style="83" customWidth="1"/>
    <col min="15878" max="15878" width="7.58203125" style="83" customWidth="1"/>
    <col min="15879" max="15879" width="9.6640625" style="83" customWidth="1"/>
    <col min="15880" max="15880" width="6.4140625" style="83" customWidth="1"/>
    <col min="15881" max="15881" width="8.4140625" style="83"/>
    <col min="15882" max="15882" width="7.5" style="83" customWidth="1"/>
    <col min="15883" max="15883" width="16.75" style="83" customWidth="1"/>
    <col min="15884" max="15884" width="10.83203125" style="83" customWidth="1"/>
    <col min="15885" max="15885" width="13" style="83" customWidth="1"/>
    <col min="15886" max="16129" width="8.4140625" style="83"/>
    <col min="16130" max="16130" width="10.58203125" style="83" customWidth="1"/>
    <col min="16131" max="16131" width="13.25" style="83" bestFit="1" customWidth="1"/>
    <col min="16132" max="16132" width="20.58203125" style="83" customWidth="1"/>
    <col min="16133" max="16133" width="9" style="83" customWidth="1"/>
    <col min="16134" max="16134" width="7.58203125" style="83" customWidth="1"/>
    <col min="16135" max="16135" width="9.6640625" style="83" customWidth="1"/>
    <col min="16136" max="16136" width="6.4140625" style="83" customWidth="1"/>
    <col min="16137" max="16137" width="8.4140625" style="83"/>
    <col min="16138" max="16138" width="7.5" style="83" customWidth="1"/>
    <col min="16139" max="16139" width="16.75" style="83" customWidth="1"/>
    <col min="16140" max="16140" width="10.83203125" style="83" customWidth="1"/>
    <col min="16141" max="16141" width="13" style="83" customWidth="1"/>
    <col min="16142" max="16384" width="8.4140625" style="83"/>
  </cols>
  <sheetData>
    <row r="1" spans="1:13" ht="16.5" customHeight="1"/>
    <row r="2" spans="1:13" ht="16.5" customHeight="1">
      <c r="A2" s="349" t="s">
        <v>106</v>
      </c>
      <c r="B2" s="349"/>
      <c r="C2" s="349"/>
      <c r="D2" s="349"/>
      <c r="E2" s="349"/>
      <c r="F2" s="349"/>
      <c r="G2" s="349"/>
      <c r="H2" s="349"/>
      <c r="I2" s="349"/>
      <c r="J2" s="349"/>
      <c r="K2" s="349"/>
      <c r="L2" s="349"/>
      <c r="M2" s="349"/>
    </row>
    <row r="3" spans="1:13" ht="16.5" customHeight="1"/>
    <row r="4" spans="1:13" ht="40.5" customHeight="1">
      <c r="C4" s="350" t="s">
        <v>107</v>
      </c>
      <c r="D4" s="351"/>
      <c r="E4" s="351"/>
      <c r="F4" s="351"/>
      <c r="G4" s="351"/>
      <c r="H4" s="351"/>
      <c r="I4" s="351"/>
      <c r="J4" s="351"/>
      <c r="K4" s="351"/>
      <c r="L4" s="352"/>
      <c r="M4" s="84"/>
    </row>
    <row r="5" spans="1:13" ht="16.5" customHeight="1">
      <c r="C5" s="353" t="s">
        <v>319</v>
      </c>
      <c r="D5" s="354"/>
      <c r="E5" s="354"/>
      <c r="F5" s="354"/>
      <c r="G5" s="354"/>
      <c r="H5" s="354"/>
      <c r="I5" s="354"/>
      <c r="J5" s="354"/>
      <c r="K5" s="354"/>
      <c r="L5" s="355"/>
    </row>
    <row r="6" spans="1:13" ht="16.5" customHeight="1">
      <c r="C6" s="353"/>
      <c r="D6" s="354"/>
      <c r="E6" s="354"/>
      <c r="F6" s="354"/>
      <c r="G6" s="354"/>
      <c r="H6" s="354"/>
      <c r="I6" s="354"/>
      <c r="J6" s="354"/>
      <c r="K6" s="354"/>
      <c r="L6" s="355"/>
    </row>
    <row r="7" spans="1:13" ht="16.5" customHeight="1">
      <c r="C7" s="353"/>
      <c r="D7" s="354"/>
      <c r="E7" s="354"/>
      <c r="F7" s="354"/>
      <c r="G7" s="354"/>
      <c r="H7" s="354"/>
      <c r="I7" s="354"/>
      <c r="J7" s="354"/>
      <c r="K7" s="354"/>
      <c r="L7" s="355"/>
    </row>
    <row r="8" spans="1:13" ht="62" customHeight="1">
      <c r="C8" s="356"/>
      <c r="D8" s="357"/>
      <c r="E8" s="357"/>
      <c r="F8" s="357"/>
      <c r="G8" s="357"/>
      <c r="H8" s="357"/>
      <c r="I8" s="357"/>
      <c r="J8" s="357"/>
      <c r="K8" s="357"/>
      <c r="L8" s="358"/>
    </row>
    <row r="9" spans="1:13" ht="16.5" customHeight="1">
      <c r="D9" s="85"/>
    </row>
    <row r="10" spans="1:13" ht="33.75" customHeight="1">
      <c r="C10" s="359" t="s">
        <v>108</v>
      </c>
      <c r="D10" s="362" t="s">
        <v>109</v>
      </c>
      <c r="E10" s="363"/>
      <c r="F10" s="363"/>
      <c r="G10" s="363"/>
      <c r="H10" s="363"/>
      <c r="I10" s="363"/>
      <c r="J10" s="363"/>
      <c r="K10" s="364"/>
    </row>
    <row r="11" spans="1:13" ht="33" customHeight="1">
      <c r="C11" s="360"/>
      <c r="D11" s="340"/>
      <c r="E11" s="342"/>
      <c r="F11" s="340" t="s">
        <v>110</v>
      </c>
      <c r="G11" s="342"/>
      <c r="H11" s="340" t="s">
        <v>111</v>
      </c>
      <c r="I11" s="341"/>
      <c r="J11" s="342"/>
      <c r="K11" s="81" t="s">
        <v>112</v>
      </c>
    </row>
    <row r="12" spans="1:13" ht="33.75" customHeight="1">
      <c r="C12" s="360"/>
      <c r="D12" s="346" t="s">
        <v>113</v>
      </c>
      <c r="E12" s="347"/>
      <c r="F12" s="365" t="s">
        <v>114</v>
      </c>
      <c r="G12" s="366"/>
      <c r="H12" s="365" t="s">
        <v>115</v>
      </c>
      <c r="I12" s="367"/>
      <c r="J12" s="366"/>
      <c r="K12" s="82" t="s">
        <v>116</v>
      </c>
    </row>
    <row r="13" spans="1:13" ht="33" customHeight="1">
      <c r="C13" s="360"/>
      <c r="D13" s="346" t="s">
        <v>117</v>
      </c>
      <c r="E13" s="347"/>
      <c r="F13" s="340" t="s">
        <v>118</v>
      </c>
      <c r="G13" s="342"/>
      <c r="H13" s="365" t="s">
        <v>119</v>
      </c>
      <c r="I13" s="367"/>
      <c r="J13" s="366"/>
      <c r="K13" s="82" t="s">
        <v>120</v>
      </c>
    </row>
    <row r="14" spans="1:13" ht="48" customHeight="1">
      <c r="C14" s="360"/>
      <c r="D14" s="346" t="s">
        <v>121</v>
      </c>
      <c r="E14" s="347"/>
      <c r="F14" s="340" t="s">
        <v>122</v>
      </c>
      <c r="G14" s="342"/>
      <c r="H14" s="340" t="s">
        <v>123</v>
      </c>
      <c r="I14" s="341"/>
      <c r="J14" s="342"/>
      <c r="K14" s="82" t="s">
        <v>124</v>
      </c>
    </row>
    <row r="15" spans="1:13" ht="33" customHeight="1">
      <c r="C15" s="361"/>
      <c r="D15" s="346" t="s">
        <v>125</v>
      </c>
      <c r="E15" s="347"/>
      <c r="F15" s="340" t="s">
        <v>126</v>
      </c>
      <c r="G15" s="342"/>
      <c r="H15" s="340" t="s">
        <v>127</v>
      </c>
      <c r="I15" s="341"/>
      <c r="J15" s="342"/>
      <c r="K15" s="81" t="s">
        <v>128</v>
      </c>
    </row>
    <row r="16" spans="1:13" ht="16.5" customHeight="1">
      <c r="D16" s="86"/>
    </row>
    <row r="17" spans="1:13" ht="16.5" customHeight="1">
      <c r="C17" s="348" t="s">
        <v>129</v>
      </c>
      <c r="D17" s="348"/>
      <c r="E17" s="348"/>
      <c r="F17" s="348"/>
      <c r="G17" s="348"/>
      <c r="H17" s="348"/>
      <c r="I17" s="348"/>
      <c r="J17" s="348"/>
      <c r="K17" s="348"/>
      <c r="L17" s="348"/>
    </row>
    <row r="18" spans="1:13" s="117" customFormat="1" ht="16.5" customHeight="1">
      <c r="A18" s="116"/>
      <c r="B18" s="116"/>
      <c r="C18" s="116"/>
      <c r="D18" s="116"/>
      <c r="E18" s="116"/>
      <c r="F18" s="116"/>
      <c r="G18" s="116"/>
      <c r="H18" s="116"/>
      <c r="I18" s="116"/>
      <c r="J18" s="116"/>
      <c r="K18" s="116"/>
      <c r="L18" s="116"/>
      <c r="M18" s="116"/>
    </row>
    <row r="19" spans="1:13" s="117" customFormat="1"/>
    <row r="20" spans="1:13" s="117" customFormat="1" ht="18">
      <c r="A20" s="344" t="s">
        <v>313</v>
      </c>
      <c r="B20" s="344"/>
      <c r="C20" s="344"/>
      <c r="D20" s="345"/>
      <c r="E20" s="345"/>
      <c r="F20" s="345"/>
      <c r="G20" s="345"/>
      <c r="H20" s="345"/>
      <c r="I20" s="345"/>
      <c r="J20" s="345"/>
      <c r="K20" s="345"/>
      <c r="L20" s="345"/>
      <c r="M20" s="345"/>
    </row>
    <row r="21" spans="1:13" s="117" customFormat="1" ht="18.75" customHeight="1">
      <c r="A21" s="343" t="s">
        <v>316</v>
      </c>
      <c r="B21" s="343"/>
      <c r="C21" s="343"/>
      <c r="D21" s="343"/>
      <c r="E21" s="343"/>
      <c r="F21" s="343"/>
      <c r="G21" s="343"/>
      <c r="H21" s="343"/>
      <c r="I21" s="343"/>
      <c r="J21" s="343"/>
      <c r="K21" s="343"/>
      <c r="L21" s="343"/>
      <c r="M21" s="343"/>
    </row>
    <row r="22" spans="1:13" s="117" customFormat="1" ht="17.25" customHeight="1">
      <c r="A22" s="343"/>
      <c r="B22" s="343"/>
      <c r="C22" s="343"/>
      <c r="D22" s="343"/>
      <c r="E22" s="343"/>
      <c r="F22" s="343"/>
      <c r="G22" s="343"/>
      <c r="H22" s="343"/>
      <c r="I22" s="343"/>
      <c r="J22" s="343"/>
      <c r="K22" s="343"/>
      <c r="L22" s="343"/>
      <c r="M22" s="343"/>
    </row>
    <row r="23" spans="1:13" s="117" customFormat="1" ht="17.25" customHeight="1">
      <c r="A23" s="343"/>
      <c r="B23" s="343"/>
      <c r="C23" s="343"/>
      <c r="D23" s="343"/>
      <c r="E23" s="343"/>
      <c r="F23" s="343"/>
      <c r="G23" s="343"/>
      <c r="H23" s="343"/>
      <c r="I23" s="343"/>
      <c r="J23" s="343"/>
      <c r="K23" s="343"/>
      <c r="L23" s="343"/>
      <c r="M23" s="343"/>
    </row>
    <row r="24" spans="1:13" s="117" customFormat="1" ht="17.25" customHeight="1">
      <c r="A24" s="343"/>
      <c r="B24" s="343"/>
      <c r="C24" s="343"/>
      <c r="D24" s="343"/>
      <c r="E24" s="343"/>
      <c r="F24" s="343"/>
      <c r="G24" s="343"/>
      <c r="H24" s="343"/>
      <c r="I24" s="343"/>
      <c r="J24" s="343"/>
      <c r="K24" s="343"/>
      <c r="L24" s="343"/>
      <c r="M24" s="343"/>
    </row>
    <row r="25" spans="1:13" s="117" customFormat="1" ht="17.5" customHeight="1">
      <c r="C25" s="118"/>
      <c r="D25" s="118"/>
      <c r="E25" s="118"/>
      <c r="F25" s="118"/>
      <c r="G25" s="118"/>
      <c r="H25" s="118"/>
      <c r="I25" s="118"/>
      <c r="J25" s="118"/>
      <c r="K25" s="118"/>
      <c r="L25" s="118"/>
    </row>
    <row r="26" spans="1:13" s="117" customFormat="1"/>
    <row r="27" spans="1:13" s="117" customFormat="1" ht="18">
      <c r="A27" s="344" t="s">
        <v>314</v>
      </c>
      <c r="B27" s="344"/>
      <c r="C27" s="344"/>
      <c r="D27" s="345"/>
      <c r="E27" s="345"/>
      <c r="F27" s="345"/>
      <c r="G27" s="345"/>
      <c r="H27" s="345"/>
      <c r="I27" s="345"/>
      <c r="J27" s="345"/>
      <c r="K27" s="345"/>
      <c r="L27" s="345"/>
      <c r="M27" s="345"/>
    </row>
    <row r="28" spans="1:13" s="117" customFormat="1" ht="13" customHeight="1">
      <c r="A28" s="343" t="s">
        <v>317</v>
      </c>
      <c r="B28" s="343"/>
      <c r="C28" s="343"/>
      <c r="D28" s="343"/>
      <c r="E28" s="343"/>
      <c r="F28" s="343"/>
      <c r="G28" s="343"/>
      <c r="H28" s="343"/>
      <c r="I28" s="343"/>
      <c r="J28" s="343"/>
      <c r="K28" s="343"/>
      <c r="L28" s="343"/>
      <c r="M28" s="343"/>
    </row>
    <row r="29" spans="1:13" s="117" customFormat="1" ht="13" customHeight="1">
      <c r="A29" s="343"/>
      <c r="B29" s="343"/>
      <c r="C29" s="343"/>
      <c r="D29" s="343"/>
      <c r="E29" s="343"/>
      <c r="F29" s="343"/>
      <c r="G29" s="343"/>
      <c r="H29" s="343"/>
      <c r="I29" s="343"/>
      <c r="J29" s="343"/>
      <c r="K29" s="343"/>
      <c r="L29" s="343"/>
      <c r="M29" s="343"/>
    </row>
    <row r="30" spans="1:13" s="117" customFormat="1" ht="13" customHeight="1">
      <c r="A30" s="343"/>
      <c r="B30" s="343"/>
      <c r="C30" s="343"/>
      <c r="D30" s="343"/>
      <c r="E30" s="343"/>
      <c r="F30" s="343"/>
      <c r="G30" s="343"/>
      <c r="H30" s="343"/>
      <c r="I30" s="343"/>
      <c r="J30" s="343"/>
      <c r="K30" s="343"/>
      <c r="L30" s="343"/>
      <c r="M30" s="343"/>
    </row>
    <row r="31" spans="1:13" s="117" customFormat="1" ht="13" customHeight="1">
      <c r="A31" s="343"/>
      <c r="B31" s="343"/>
      <c r="C31" s="343"/>
      <c r="D31" s="343"/>
      <c r="E31" s="343"/>
      <c r="F31" s="343"/>
      <c r="G31" s="343"/>
      <c r="H31" s="343"/>
      <c r="I31" s="343"/>
      <c r="J31" s="343"/>
      <c r="K31" s="343"/>
      <c r="L31" s="343"/>
      <c r="M31" s="343"/>
    </row>
    <row r="32" spans="1:13" s="117" customFormat="1" ht="18">
      <c r="C32" s="118"/>
      <c r="D32" s="118"/>
      <c r="E32" s="118"/>
      <c r="F32" s="118"/>
      <c r="G32" s="118"/>
      <c r="H32" s="118"/>
      <c r="I32" s="118"/>
      <c r="J32" s="118"/>
      <c r="K32" s="118"/>
      <c r="L32" s="118"/>
    </row>
    <row r="33" spans="1:13" s="117" customFormat="1"/>
    <row r="34" spans="1:13" s="117" customFormat="1" ht="18">
      <c r="A34" s="344" t="s">
        <v>315</v>
      </c>
      <c r="B34" s="344"/>
      <c r="C34" s="344"/>
      <c r="D34" s="345"/>
      <c r="E34" s="345"/>
      <c r="F34" s="345"/>
      <c r="G34" s="345"/>
      <c r="H34" s="345"/>
      <c r="I34" s="345"/>
      <c r="J34" s="345"/>
      <c r="K34" s="345"/>
      <c r="L34" s="345"/>
      <c r="M34" s="345"/>
    </row>
    <row r="35" spans="1:13" s="117" customFormat="1">
      <c r="A35" s="343" t="s">
        <v>318</v>
      </c>
      <c r="B35" s="343"/>
      <c r="C35" s="343"/>
      <c r="D35" s="343"/>
      <c r="E35" s="343"/>
      <c r="F35" s="343"/>
      <c r="G35" s="343"/>
      <c r="H35" s="343"/>
      <c r="I35" s="343"/>
      <c r="J35" s="343"/>
      <c r="K35" s="343"/>
      <c r="L35" s="343"/>
      <c r="M35" s="343"/>
    </row>
    <row r="36" spans="1:13" s="117" customFormat="1">
      <c r="A36" s="343"/>
      <c r="B36" s="343"/>
      <c r="C36" s="343"/>
      <c r="D36" s="343"/>
      <c r="E36" s="343"/>
      <c r="F36" s="343"/>
      <c r="G36" s="343"/>
      <c r="H36" s="343"/>
      <c r="I36" s="343"/>
      <c r="J36" s="343"/>
      <c r="K36" s="343"/>
      <c r="L36" s="343"/>
      <c r="M36" s="343"/>
    </row>
    <row r="37" spans="1:13" s="117" customFormat="1">
      <c r="A37" s="343"/>
      <c r="B37" s="343"/>
      <c r="C37" s="343"/>
      <c r="D37" s="343"/>
      <c r="E37" s="343"/>
      <c r="F37" s="343"/>
      <c r="G37" s="343"/>
      <c r="H37" s="343"/>
      <c r="I37" s="343"/>
      <c r="J37" s="343"/>
      <c r="K37" s="343"/>
      <c r="L37" s="343"/>
      <c r="M37" s="343"/>
    </row>
    <row r="38" spans="1:13" s="117" customFormat="1">
      <c r="A38" s="343"/>
      <c r="B38" s="343"/>
      <c r="C38" s="343"/>
      <c r="D38" s="343"/>
      <c r="E38" s="343"/>
      <c r="F38" s="343"/>
      <c r="G38" s="343"/>
      <c r="H38" s="343"/>
      <c r="I38" s="343"/>
      <c r="J38" s="343"/>
      <c r="K38" s="343"/>
      <c r="L38" s="343"/>
      <c r="M38" s="343"/>
    </row>
    <row r="39" spans="1:13" s="117" customFormat="1" ht="18">
      <c r="C39" s="118"/>
      <c r="D39" s="118"/>
      <c r="E39" s="118"/>
      <c r="F39" s="118"/>
      <c r="G39" s="118"/>
      <c r="H39" s="118"/>
      <c r="I39" s="118"/>
      <c r="J39" s="118"/>
      <c r="K39" s="118"/>
      <c r="L39" s="118"/>
    </row>
    <row r="40" spans="1:13" s="117" customFormat="1"/>
    <row r="41" spans="1:13" s="117" customFormat="1"/>
    <row r="42" spans="1:13" s="117" customFormat="1"/>
    <row r="43" spans="1:13" s="117" customFormat="1"/>
  </sheetData>
  <mergeCells count="27">
    <mergeCell ref="A2:M2"/>
    <mergeCell ref="C4:L4"/>
    <mergeCell ref="C5:L8"/>
    <mergeCell ref="C10:C15"/>
    <mergeCell ref="D10:K10"/>
    <mergeCell ref="D11:E11"/>
    <mergeCell ref="F11:G11"/>
    <mergeCell ref="H11:J11"/>
    <mergeCell ref="D12:E12"/>
    <mergeCell ref="F12:G12"/>
    <mergeCell ref="H12:J12"/>
    <mergeCell ref="D13:E13"/>
    <mergeCell ref="F13:G13"/>
    <mergeCell ref="H13:J13"/>
    <mergeCell ref="D14:E14"/>
    <mergeCell ref="F14:G14"/>
    <mergeCell ref="H14:J14"/>
    <mergeCell ref="A28:M31"/>
    <mergeCell ref="A34:M34"/>
    <mergeCell ref="A35:M38"/>
    <mergeCell ref="D15:E15"/>
    <mergeCell ref="F15:G15"/>
    <mergeCell ref="H15:J15"/>
    <mergeCell ref="C17:L17"/>
    <mergeCell ref="A20:M20"/>
    <mergeCell ref="A21:M24"/>
    <mergeCell ref="A27:M27"/>
  </mergeCells>
  <hyperlinks>
    <hyperlink ref="A21:M24" r:id="rId1" display="If you need instructions for accessing your Casper Report, please click to download the PDF entitled Appendix 2 - Accessing CASPER Reports."/>
    <hyperlink ref="A28:M31" r:id="rId2" display="If you need information on a QAPI plan, please click to download the PDF entitled Appendix 3 - QAPI Information. "/>
    <hyperlink ref="A35:M38" r:id="rId3" display="If you need more information on a QAPI plan, please click to download the PDF entitled Appendix 4 - Five Elements of Quality Assurance and Performance Improvement (QAPI)."/>
  </hyperlinks>
  <pageMargins left="0.5" right="0.5" top="0.5" bottom="0.5" header="0.3" footer="0.3"/>
  <pageSetup scale="73" fitToHeight="0" orientation="landscape"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2:G56"/>
  <sheetViews>
    <sheetView showGridLines="0" topLeftCell="B1" zoomScale="115" zoomScaleNormal="115" workbookViewId="0">
      <selection activeCell="E8" sqref="E8"/>
    </sheetView>
  </sheetViews>
  <sheetFormatPr defaultRowHeight="15.5"/>
  <cols>
    <col min="1" max="1" width="56.08203125" style="44" hidden="1" customWidth="1"/>
    <col min="2" max="2" width="8.6640625" style="44"/>
    <col min="3" max="3" width="51.58203125" style="44" customWidth="1"/>
    <col min="4" max="4" width="27.58203125" style="44" customWidth="1"/>
    <col min="5" max="5" width="28.83203125" style="44" customWidth="1"/>
    <col min="6" max="6" width="29.75" style="44" customWidth="1"/>
    <col min="7" max="7" width="32.25" style="44" customWidth="1"/>
    <col min="8" max="16384" width="8.6640625" style="44"/>
  </cols>
  <sheetData>
    <row r="2" spans="1:7" ht="23">
      <c r="A2" s="80" t="s">
        <v>296</v>
      </c>
      <c r="C2" s="368" t="s">
        <v>302</v>
      </c>
      <c r="D2" s="368"/>
      <c r="E2" s="368"/>
      <c r="F2" s="368"/>
      <c r="G2" s="368"/>
    </row>
    <row r="3" spans="1:7" ht="47.5" customHeight="1">
      <c r="A3" s="80"/>
      <c r="C3" s="373" t="s">
        <v>321</v>
      </c>
      <c r="D3" s="373"/>
      <c r="E3" s="373"/>
      <c r="F3" s="373"/>
      <c r="G3" s="373"/>
    </row>
    <row r="4" spans="1:7" ht="23">
      <c r="A4" s="80"/>
      <c r="C4" s="119"/>
      <c r="D4" s="119"/>
      <c r="E4" s="119"/>
      <c r="F4" s="119"/>
      <c r="G4" s="119"/>
    </row>
    <row r="5" spans="1:7" ht="20">
      <c r="A5" s="80" t="s">
        <v>297</v>
      </c>
      <c r="C5" s="372" t="s">
        <v>320</v>
      </c>
      <c r="D5" s="372"/>
    </row>
    <row r="6" spans="1:7" ht="46.5">
      <c r="A6" s="80" t="s">
        <v>283</v>
      </c>
      <c r="C6" s="123" t="s">
        <v>222</v>
      </c>
      <c r="D6" s="124" t="s">
        <v>257</v>
      </c>
    </row>
    <row r="7" spans="1:7">
      <c r="A7" s="80" t="s">
        <v>284</v>
      </c>
      <c r="C7" s="57" t="s">
        <v>258</v>
      </c>
      <c r="D7" s="46" t="s">
        <v>296</v>
      </c>
    </row>
    <row r="8" spans="1:7">
      <c r="A8" s="80" t="s">
        <v>285</v>
      </c>
      <c r="C8" s="46" t="s">
        <v>259</v>
      </c>
      <c r="D8" s="46" t="s">
        <v>296</v>
      </c>
    </row>
    <row r="9" spans="1:7">
      <c r="A9" s="80" t="s">
        <v>286</v>
      </c>
      <c r="C9" s="46" t="s">
        <v>260</v>
      </c>
      <c r="D9" s="46" t="s">
        <v>296</v>
      </c>
    </row>
    <row r="10" spans="1:7">
      <c r="A10" s="80" t="s">
        <v>287</v>
      </c>
      <c r="C10" s="46" t="s">
        <v>261</v>
      </c>
      <c r="D10" s="46" t="s">
        <v>297</v>
      </c>
    </row>
    <row r="11" spans="1:7">
      <c r="A11" s="80" t="s">
        <v>288</v>
      </c>
    </row>
    <row r="12" spans="1:7" ht="25" customHeight="1">
      <c r="A12" s="80"/>
      <c r="C12" s="369" t="s">
        <v>301</v>
      </c>
      <c r="D12" s="369"/>
      <c r="E12" s="369"/>
      <c r="F12" s="369"/>
      <c r="G12" s="369"/>
    </row>
    <row r="13" spans="1:7" ht="62">
      <c r="A13" s="80" t="s">
        <v>289</v>
      </c>
      <c r="C13" s="96" t="s">
        <v>222</v>
      </c>
      <c r="D13" s="98" t="s">
        <v>262</v>
      </c>
      <c r="E13" s="98" t="s">
        <v>303</v>
      </c>
      <c r="F13" s="98" t="s">
        <v>304</v>
      </c>
      <c r="G13" s="98" t="s">
        <v>295</v>
      </c>
    </row>
    <row r="14" spans="1:7" ht="62">
      <c r="A14" s="80" t="s">
        <v>290</v>
      </c>
      <c r="C14" s="57" t="s">
        <v>263</v>
      </c>
      <c r="D14" s="46" t="s">
        <v>296</v>
      </c>
      <c r="E14" s="46" t="s">
        <v>287</v>
      </c>
      <c r="F14" s="46" t="s">
        <v>292</v>
      </c>
      <c r="G14" s="46"/>
    </row>
    <row r="15" spans="1:7">
      <c r="A15" s="80" t="s">
        <v>291</v>
      </c>
      <c r="C15" s="57" t="s">
        <v>264</v>
      </c>
      <c r="D15" s="46" t="s">
        <v>297</v>
      </c>
      <c r="E15" s="46"/>
      <c r="F15" s="46"/>
      <c r="G15" s="46"/>
    </row>
    <row r="16" spans="1:7" ht="31">
      <c r="A16" s="80" t="s">
        <v>292</v>
      </c>
      <c r="C16" s="57" t="s">
        <v>265</v>
      </c>
      <c r="D16" s="46" t="s">
        <v>296</v>
      </c>
      <c r="E16" s="46" t="s">
        <v>286</v>
      </c>
      <c r="F16" s="46" t="s">
        <v>291</v>
      </c>
      <c r="G16" s="46"/>
    </row>
    <row r="17" spans="1:7">
      <c r="A17" s="80" t="s">
        <v>293</v>
      </c>
      <c r="C17" s="57" t="s">
        <v>266</v>
      </c>
      <c r="D17" s="46" t="s">
        <v>296</v>
      </c>
      <c r="E17" s="46" t="s">
        <v>288</v>
      </c>
      <c r="F17" s="46" t="s">
        <v>294</v>
      </c>
      <c r="G17" s="46"/>
    </row>
    <row r="18" spans="1:7">
      <c r="A18" s="80" t="s">
        <v>294</v>
      </c>
      <c r="C18" s="57" t="s">
        <v>267</v>
      </c>
      <c r="D18" s="46" t="s">
        <v>297</v>
      </c>
      <c r="E18" s="46"/>
      <c r="F18" s="46"/>
      <c r="G18" s="46"/>
    </row>
    <row r="19" spans="1:7">
      <c r="A19" s="79"/>
      <c r="C19" s="57" t="s">
        <v>268</v>
      </c>
      <c r="D19" s="46" t="s">
        <v>297</v>
      </c>
      <c r="E19" s="46"/>
      <c r="F19" s="46"/>
      <c r="G19" s="46"/>
    </row>
    <row r="20" spans="1:7">
      <c r="C20" s="57" t="s">
        <v>269</v>
      </c>
      <c r="D20" s="46" t="s">
        <v>296</v>
      </c>
      <c r="E20" s="46" t="s">
        <v>285</v>
      </c>
      <c r="F20" s="46" t="s">
        <v>294</v>
      </c>
      <c r="G20" s="46"/>
    </row>
    <row r="23" spans="1:7" ht="25" customHeight="1">
      <c r="C23" s="370" t="s">
        <v>310</v>
      </c>
      <c r="D23" s="370"/>
      <c r="E23" s="370"/>
      <c r="F23" s="370"/>
    </row>
    <row r="24" spans="1:7" ht="62">
      <c r="C24" s="97" t="s">
        <v>222</v>
      </c>
      <c r="D24" s="99" t="s">
        <v>270</v>
      </c>
      <c r="E24" s="99" t="s">
        <v>304</v>
      </c>
      <c r="F24" s="99" t="s">
        <v>295</v>
      </c>
    </row>
    <row r="25" spans="1:7">
      <c r="C25" s="46" t="s">
        <v>271</v>
      </c>
      <c r="D25" s="46"/>
      <c r="E25" s="46"/>
      <c r="F25" s="46"/>
    </row>
    <row r="26" spans="1:7">
      <c r="C26" s="46" t="s">
        <v>272</v>
      </c>
      <c r="D26" s="46"/>
      <c r="E26" s="46"/>
      <c r="F26" s="46"/>
    </row>
    <row r="27" spans="1:7">
      <c r="C27" s="46" t="s">
        <v>273</v>
      </c>
      <c r="D27" s="46"/>
      <c r="E27" s="46"/>
      <c r="F27" s="46"/>
    </row>
    <row r="28" spans="1:7">
      <c r="C28" s="46" t="s">
        <v>274</v>
      </c>
      <c r="D28" s="46"/>
      <c r="E28" s="46"/>
      <c r="F28" s="46"/>
    </row>
    <row r="30" spans="1:7" ht="25" customHeight="1">
      <c r="C30" s="371" t="s">
        <v>311</v>
      </c>
      <c r="D30" s="371"/>
      <c r="E30" s="371"/>
      <c r="F30" s="371"/>
    </row>
    <row r="31" spans="1:7" ht="62">
      <c r="C31" s="100" t="s">
        <v>222</v>
      </c>
      <c r="D31" s="101" t="s">
        <v>275</v>
      </c>
      <c r="E31" s="101" t="s">
        <v>304</v>
      </c>
      <c r="F31" s="101" t="s">
        <v>295</v>
      </c>
    </row>
    <row r="32" spans="1:7" ht="31">
      <c r="C32" s="57" t="s">
        <v>276</v>
      </c>
      <c r="D32" s="46"/>
      <c r="E32" s="46"/>
      <c r="F32" s="46"/>
    </row>
    <row r="33" spans="3:6">
      <c r="C33" s="57" t="s">
        <v>273</v>
      </c>
      <c r="D33" s="46"/>
      <c r="E33" s="46"/>
      <c r="F33" s="46"/>
    </row>
    <row r="34" spans="3:6">
      <c r="C34" s="57" t="s">
        <v>277</v>
      </c>
      <c r="D34" s="46"/>
      <c r="E34" s="46"/>
      <c r="F34" s="46"/>
    </row>
    <row r="35" spans="3:6">
      <c r="C35" s="57" t="s">
        <v>278</v>
      </c>
      <c r="D35" s="46"/>
      <c r="E35" s="46"/>
      <c r="F35" s="46"/>
    </row>
    <row r="36" spans="3:6">
      <c r="C36" s="57" t="s">
        <v>279</v>
      </c>
      <c r="D36" s="46"/>
      <c r="E36" s="46"/>
      <c r="F36" s="46"/>
    </row>
    <row r="37" spans="3:6">
      <c r="C37" s="57" t="s">
        <v>280</v>
      </c>
      <c r="D37" s="46"/>
      <c r="E37" s="46"/>
      <c r="F37" s="46"/>
    </row>
    <row r="38" spans="3:6" ht="31">
      <c r="C38" s="57" t="s">
        <v>281</v>
      </c>
      <c r="D38" s="46"/>
      <c r="E38" s="46"/>
      <c r="F38" s="46"/>
    </row>
    <row r="39" spans="3:6">
      <c r="C39" s="57" t="s">
        <v>282</v>
      </c>
      <c r="D39" s="46"/>
      <c r="E39" s="46"/>
      <c r="F39" s="46"/>
    </row>
    <row r="56" spans="3:3">
      <c r="C56" s="78"/>
    </row>
  </sheetData>
  <mergeCells count="6">
    <mergeCell ref="C2:G2"/>
    <mergeCell ref="C12:G12"/>
    <mergeCell ref="C23:F23"/>
    <mergeCell ref="C30:F30"/>
    <mergeCell ref="C5:D5"/>
    <mergeCell ref="C3:G3"/>
  </mergeCells>
  <conditionalFormatting sqref="E14:G20">
    <cfRule type="expression" dxfId="5" priority="21">
      <formula>$D14=""</formula>
    </cfRule>
    <cfRule type="expression" dxfId="4" priority="22">
      <formula>$D14="No"</formula>
    </cfRule>
  </conditionalFormatting>
  <conditionalFormatting sqref="E25:F28">
    <cfRule type="expression" dxfId="3" priority="7">
      <formula>$D25=""</formula>
    </cfRule>
    <cfRule type="expression" dxfId="2" priority="8">
      <formula>$D25="No"</formula>
    </cfRule>
  </conditionalFormatting>
  <conditionalFormatting sqref="E32:F39">
    <cfRule type="expression" dxfId="1" priority="1">
      <formula>$D32=""</formula>
    </cfRule>
    <cfRule type="expression" dxfId="0" priority="2">
      <formula>$D32="No"</formula>
    </cfRule>
  </conditionalFormatting>
  <dataValidations count="3">
    <dataValidation type="list" allowBlank="1" showInputMessage="1" showErrorMessage="1" sqref="D7:D10 D14:D20 D25:D28 D32:D39">
      <formula1>"Yes, No"</formula1>
    </dataValidation>
    <dataValidation type="list" allowBlank="1" showInputMessage="1" showErrorMessage="1" sqref="E14:E20">
      <formula1>$A$7:$A$11</formula1>
    </dataValidation>
    <dataValidation type="list" allowBlank="1" showInputMessage="1" showErrorMessage="1" sqref="E25:E28 F14:F20 E32:E39">
      <formula1>$A$14:$A$18</formula1>
    </dataValidation>
  </dataValidations>
  <pageMargins left="0.7" right="0.7" top="0.75" bottom="0.75" header="0.3" footer="0.3"/>
  <pageSetup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B2:C17"/>
  <sheetViews>
    <sheetView showGridLines="0" zoomScale="66" workbookViewId="0">
      <selection activeCell="E29" sqref="E29"/>
    </sheetView>
  </sheetViews>
  <sheetFormatPr defaultColWidth="8.6640625" defaultRowHeight="15.5"/>
  <cols>
    <col min="1" max="1" width="8.6640625" style="44"/>
    <col min="2" max="2" width="35.25" style="44" customWidth="1"/>
    <col min="3" max="3" width="68.9140625" style="44" customWidth="1"/>
    <col min="4" max="16384" width="8.6640625" style="44"/>
  </cols>
  <sheetData>
    <row r="2" spans="2:3" ht="20">
      <c r="B2" s="374" t="s">
        <v>256</v>
      </c>
      <c r="C2" s="374"/>
    </row>
    <row r="4" spans="2:3" ht="29" customHeight="1">
      <c r="B4" s="375" t="s">
        <v>130</v>
      </c>
      <c r="C4" s="375"/>
    </row>
    <row r="5" spans="2:3" ht="18.649999999999999" customHeight="1">
      <c r="B5" s="88" t="s">
        <v>131</v>
      </c>
      <c r="C5" s="88" t="s">
        <v>132</v>
      </c>
    </row>
    <row r="6" spans="2:3">
      <c r="B6" s="45" t="s">
        <v>133</v>
      </c>
      <c r="C6" s="46"/>
    </row>
    <row r="7" spans="2:3">
      <c r="B7" s="45" t="s">
        <v>134</v>
      </c>
      <c r="C7" s="46"/>
    </row>
    <row r="8" spans="2:3">
      <c r="B8" s="45" t="s">
        <v>135</v>
      </c>
      <c r="C8" s="46"/>
    </row>
    <row r="9" spans="2:3">
      <c r="B9" s="45" t="s">
        <v>136</v>
      </c>
      <c r="C9" s="46"/>
    </row>
    <row r="10" spans="2:3">
      <c r="B10" s="47"/>
      <c r="C10" s="48"/>
    </row>
    <row r="12" spans="2:3" ht="46.5" customHeight="1">
      <c r="B12" s="376" t="s">
        <v>137</v>
      </c>
      <c r="C12" s="376"/>
    </row>
    <row r="13" spans="2:3" ht="15.5" customHeight="1">
      <c r="B13" s="88" t="s">
        <v>131</v>
      </c>
      <c r="C13" s="88" t="s">
        <v>138</v>
      </c>
    </row>
    <row r="14" spans="2:3" ht="57.65" customHeight="1">
      <c r="B14" s="45" t="s">
        <v>133</v>
      </c>
      <c r="C14" s="46"/>
    </row>
    <row r="15" spans="2:3" ht="55" customHeight="1">
      <c r="B15" s="45" t="s">
        <v>134</v>
      </c>
      <c r="C15" s="46"/>
    </row>
    <row r="16" spans="2:3" ht="46" customHeight="1">
      <c r="B16" s="45" t="s">
        <v>135</v>
      </c>
      <c r="C16" s="46"/>
    </row>
    <row r="17" spans="2:3" ht="48.65" customHeight="1">
      <c r="B17" s="45" t="s">
        <v>136</v>
      </c>
      <c r="C17" s="46"/>
    </row>
  </sheetData>
  <mergeCells count="3">
    <mergeCell ref="B2:C2"/>
    <mergeCell ref="B4:C4"/>
    <mergeCell ref="B12:C12"/>
  </mergeCells>
  <dataValidations count="1">
    <dataValidation type="list" allowBlank="1" showInputMessage="1" showErrorMessage="1" sqref="C6:C9">
      <formula1>"Yes, No, N/a"</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pageSetUpPr fitToPage="1"/>
  </sheetPr>
  <dimension ref="B2:S37"/>
  <sheetViews>
    <sheetView showGridLines="0" topLeftCell="A12" zoomScaleNormal="100" workbookViewId="0">
      <selection activeCell="F14" sqref="F14:F15"/>
    </sheetView>
  </sheetViews>
  <sheetFormatPr defaultColWidth="9.1640625" defaultRowHeight="15.5"/>
  <cols>
    <col min="1" max="1" width="2.9140625" style="55" customWidth="1"/>
    <col min="2" max="2" width="15.4140625" style="55" customWidth="1"/>
    <col min="3" max="16" width="15.58203125" style="55" customWidth="1"/>
    <col min="17" max="16384" width="9.1640625" style="55"/>
  </cols>
  <sheetData>
    <row r="2" spans="2:16" ht="18.75" customHeight="1">
      <c r="B2" s="380" t="s">
        <v>139</v>
      </c>
      <c r="C2" s="380"/>
      <c r="D2" s="380"/>
      <c r="E2" s="380"/>
      <c r="F2" s="380"/>
      <c r="G2" s="380"/>
      <c r="H2" s="380"/>
      <c r="I2" s="380"/>
      <c r="J2" s="380"/>
      <c r="K2" s="380"/>
      <c r="L2" s="380"/>
      <c r="M2" s="380"/>
      <c r="N2" s="54"/>
      <c r="O2" s="54"/>
    </row>
    <row r="3" spans="2:16" ht="18">
      <c r="B3" s="381" t="s">
        <v>253</v>
      </c>
      <c r="C3" s="381"/>
      <c r="D3" s="381"/>
      <c r="E3" s="381"/>
      <c r="F3" s="381"/>
      <c r="G3" s="381"/>
      <c r="H3" s="381"/>
      <c r="I3" s="381"/>
      <c r="J3" s="381"/>
      <c r="K3" s="381"/>
      <c r="L3" s="381"/>
      <c r="M3" s="381"/>
      <c r="N3" s="56"/>
      <c r="O3" s="56"/>
    </row>
    <row r="4" spans="2:16" hidden="1">
      <c r="B4" s="114" t="s">
        <v>312</v>
      </c>
      <c r="C4" s="115" t="s">
        <v>140</v>
      </c>
      <c r="D4" s="115" t="s">
        <v>141</v>
      </c>
      <c r="E4" s="115" t="s">
        <v>142</v>
      </c>
      <c r="F4" s="115" t="s">
        <v>143</v>
      </c>
      <c r="G4" s="115" t="s">
        <v>144</v>
      </c>
      <c r="H4" s="115" t="s">
        <v>145</v>
      </c>
      <c r="I4" s="115" t="s">
        <v>146</v>
      </c>
      <c r="J4" s="115" t="s">
        <v>147</v>
      </c>
      <c r="K4" s="115" t="s">
        <v>148</v>
      </c>
      <c r="L4" s="115" t="s">
        <v>149</v>
      </c>
      <c r="M4" s="115" t="s">
        <v>150</v>
      </c>
      <c r="N4" s="115" t="s">
        <v>151</v>
      </c>
      <c r="O4" s="115" t="s">
        <v>152</v>
      </c>
      <c r="P4" s="115" t="s">
        <v>153</v>
      </c>
    </row>
    <row r="5" spans="2:16" hidden="1">
      <c r="B5" s="57" t="s">
        <v>154</v>
      </c>
      <c r="C5" s="58">
        <v>0</v>
      </c>
      <c r="D5" s="58">
        <v>1.32E-2</v>
      </c>
      <c r="E5" s="59">
        <v>1.6799999999999999E-2</v>
      </c>
      <c r="F5" s="59">
        <v>0.02</v>
      </c>
      <c r="G5" s="59">
        <v>2.2700000000000001E-2</v>
      </c>
      <c r="H5" s="59">
        <v>2.6100000000000002E-2</v>
      </c>
      <c r="I5" s="59">
        <v>3.0700000000000002E-2</v>
      </c>
      <c r="J5" s="58">
        <v>3.39E-2</v>
      </c>
      <c r="K5" s="58">
        <v>3.6600000000000001E-2</v>
      </c>
      <c r="L5" s="58">
        <v>3.9600000000000003E-2</v>
      </c>
      <c r="M5" s="58">
        <v>4.2900000000000001E-2</v>
      </c>
      <c r="N5" s="58">
        <v>4.7600000000000003E-2</v>
      </c>
      <c r="O5" s="58">
        <v>5.5899999999999998E-2</v>
      </c>
      <c r="P5" s="58">
        <v>7.1199999999999999E-2</v>
      </c>
    </row>
    <row r="6" spans="2:16" ht="46.5" hidden="1" customHeight="1">
      <c r="B6" s="57" t="s">
        <v>155</v>
      </c>
      <c r="C6" s="58">
        <v>1.52E-2</v>
      </c>
      <c r="D6" s="58">
        <v>2.3800000000000002E-2</v>
      </c>
      <c r="E6" s="59">
        <v>2.7099999999999999E-2</v>
      </c>
      <c r="F6" s="59">
        <v>3.1800000000000002E-2</v>
      </c>
      <c r="G6" s="59">
        <v>3.4799999999999998E-2</v>
      </c>
      <c r="H6" s="59">
        <v>3.6999999999999998E-2</v>
      </c>
      <c r="I6" s="59">
        <v>4.58E-2</v>
      </c>
      <c r="J6" s="58">
        <v>4.9500000000000002E-2</v>
      </c>
      <c r="K6" s="58">
        <v>5.5199999999999999E-2</v>
      </c>
      <c r="L6" s="58">
        <v>6.1699999999999998E-2</v>
      </c>
      <c r="M6" s="58">
        <v>6.83E-2</v>
      </c>
      <c r="N6" s="58">
        <v>7.2599999999999998E-2</v>
      </c>
      <c r="O6" s="58">
        <v>7.8700000000000006E-2</v>
      </c>
      <c r="P6" s="58">
        <v>9.7000000000000003E-2</v>
      </c>
    </row>
    <row r="7" spans="2:16" ht="31" hidden="1">
      <c r="B7" s="57" t="s">
        <v>156</v>
      </c>
      <c r="C7" s="58">
        <v>0.25219999999999998</v>
      </c>
      <c r="D7" s="58">
        <v>0.33550000000000002</v>
      </c>
      <c r="E7" s="59">
        <v>0.3679</v>
      </c>
      <c r="F7" s="59">
        <v>0.37690000000000001</v>
      </c>
      <c r="G7" s="59">
        <v>0.3896</v>
      </c>
      <c r="H7" s="59">
        <v>0.41199999999999998</v>
      </c>
      <c r="I7" s="59">
        <v>0.4577</v>
      </c>
      <c r="J7" s="58">
        <v>0.46739999999999998</v>
      </c>
      <c r="K7" s="58">
        <v>0.49330000000000002</v>
      </c>
      <c r="L7" s="58">
        <v>0.51890000000000003</v>
      </c>
      <c r="M7" s="58">
        <v>0.54549999999999998</v>
      </c>
      <c r="N7" s="58">
        <v>0.56820000000000004</v>
      </c>
      <c r="O7" s="58">
        <v>0.59440000000000004</v>
      </c>
      <c r="P7" s="58">
        <v>0.61919999999999997</v>
      </c>
    </row>
    <row r="8" spans="2:16" ht="31" hidden="1">
      <c r="B8" s="57" t="s">
        <v>157</v>
      </c>
      <c r="C8" s="58">
        <v>6.3799999999999996E-2</v>
      </c>
      <c r="D8" s="58">
        <v>8.3199999999999996E-2</v>
      </c>
      <c r="E8" s="59">
        <v>9.3100000000000002E-2</v>
      </c>
      <c r="F8" s="59">
        <v>0.1067</v>
      </c>
      <c r="G8" s="59">
        <v>0.11609999999999999</v>
      </c>
      <c r="H8" s="59">
        <v>0.12740000000000001</v>
      </c>
      <c r="I8" s="59">
        <v>0.1421</v>
      </c>
      <c r="J8" s="58">
        <v>0.1502</v>
      </c>
      <c r="K8" s="58">
        <v>0.1575</v>
      </c>
      <c r="L8" s="58">
        <v>0.17199999999999999</v>
      </c>
      <c r="M8" s="58">
        <v>0.18149999999999999</v>
      </c>
      <c r="N8" s="58">
        <v>0.19439999999999999</v>
      </c>
      <c r="O8" s="58">
        <v>0.21049999999999999</v>
      </c>
      <c r="P8" s="58">
        <v>0.24640000000000001</v>
      </c>
    </row>
    <row r="9" spans="2:16" ht="36" hidden="1" customHeight="1">
      <c r="B9" s="57" t="s">
        <v>158</v>
      </c>
      <c r="C9" s="58">
        <v>0</v>
      </c>
      <c r="D9" s="58">
        <v>0</v>
      </c>
      <c r="E9" s="59">
        <v>0</v>
      </c>
      <c r="F9" s="59">
        <v>0</v>
      </c>
      <c r="G9" s="59">
        <v>5.7999999999999996E-3</v>
      </c>
      <c r="H9" s="59">
        <v>7.4999999999999997E-3</v>
      </c>
      <c r="I9" s="59">
        <v>1.0500000000000001E-2</v>
      </c>
      <c r="J9" s="58">
        <v>1.18E-2</v>
      </c>
      <c r="K9" s="58">
        <v>1.46E-2</v>
      </c>
      <c r="L9" s="58">
        <v>1.7999999999999999E-2</v>
      </c>
      <c r="M9" s="58">
        <v>2.3300000000000001E-2</v>
      </c>
      <c r="N9" s="58">
        <v>2.46E-2</v>
      </c>
      <c r="O9" s="58">
        <v>3.0800000000000001E-2</v>
      </c>
      <c r="P9" s="58">
        <v>4.3799999999999999E-2</v>
      </c>
    </row>
    <row r="10" spans="2:16" hidden="1">
      <c r="B10" s="57" t="s">
        <v>159</v>
      </c>
      <c r="C10" s="58">
        <v>0</v>
      </c>
      <c r="D10" s="58">
        <v>0</v>
      </c>
      <c r="E10" s="59">
        <v>4.4999999999999997E-3</v>
      </c>
      <c r="F10" s="59">
        <v>8.6E-3</v>
      </c>
      <c r="G10" s="59">
        <v>1.2E-2</v>
      </c>
      <c r="H10" s="59">
        <v>1.3899999999999999E-2</v>
      </c>
      <c r="I10" s="59">
        <v>2.1700000000000001E-2</v>
      </c>
      <c r="J10" s="58">
        <v>2.4899999999999999E-2</v>
      </c>
      <c r="K10" s="58">
        <v>2.8299999999999999E-2</v>
      </c>
      <c r="L10" s="58">
        <v>3.2300000000000002E-2</v>
      </c>
      <c r="M10" s="58">
        <v>3.7199999999999997E-2</v>
      </c>
      <c r="N10" s="58">
        <v>4.7199999999999999E-2</v>
      </c>
      <c r="O10" s="58">
        <v>6.2100000000000002E-2</v>
      </c>
      <c r="P10" s="58">
        <v>8.8999999999999996E-2</v>
      </c>
    </row>
    <row r="11" spans="2:16" ht="31" hidden="1">
      <c r="B11" s="57" t="s">
        <v>160</v>
      </c>
      <c r="C11" s="58">
        <v>8.5400000000000004E-2</v>
      </c>
      <c r="D11" s="58">
        <v>0.1128</v>
      </c>
      <c r="E11" s="59">
        <v>0.11899999999999999</v>
      </c>
      <c r="F11" s="59">
        <v>0.12470000000000001</v>
      </c>
      <c r="G11" s="59">
        <v>0.13039999999999999</v>
      </c>
      <c r="H11" s="59">
        <v>0.1391</v>
      </c>
      <c r="I11" s="59">
        <v>0.15559999999999999</v>
      </c>
      <c r="J11" s="58">
        <v>0.16739999999999999</v>
      </c>
      <c r="K11" s="58">
        <v>0.17419999999999999</v>
      </c>
      <c r="L11" s="58">
        <v>0.185</v>
      </c>
      <c r="M11" s="58">
        <v>0.19489999999999999</v>
      </c>
      <c r="N11" s="58">
        <v>0.20050000000000001</v>
      </c>
      <c r="O11" s="58">
        <v>0.2198</v>
      </c>
      <c r="P11" s="58">
        <v>0.24210000000000001</v>
      </c>
    </row>
    <row r="12" spans="2:16">
      <c r="B12" s="60"/>
      <c r="C12" s="60"/>
      <c r="D12" s="60"/>
      <c r="E12" s="61"/>
      <c r="F12" s="61"/>
      <c r="G12" s="61"/>
      <c r="H12" s="61"/>
      <c r="I12" s="61"/>
      <c r="J12" s="60"/>
      <c r="K12" s="60"/>
      <c r="L12" s="60"/>
      <c r="M12" s="60"/>
      <c r="N12" s="60"/>
      <c r="O12" s="60"/>
      <c r="P12" s="60"/>
    </row>
    <row r="13" spans="2:16" ht="52" customHeight="1">
      <c r="B13" s="383" t="s">
        <v>328</v>
      </c>
      <c r="C13" s="383"/>
      <c r="D13" s="383"/>
      <c r="E13" s="383"/>
      <c r="F13" s="383"/>
      <c r="G13" s="383"/>
      <c r="H13" s="383"/>
      <c r="I13" s="383"/>
      <c r="J13" s="383"/>
      <c r="K13" s="383"/>
      <c r="L13" s="383"/>
      <c r="M13" s="383"/>
    </row>
    <row r="14" spans="2:16" ht="81.75" customHeight="1">
      <c r="B14" s="384" t="s">
        <v>161</v>
      </c>
      <c r="C14" s="384"/>
      <c r="D14" s="382" t="s">
        <v>299</v>
      </c>
      <c r="E14" s="382"/>
      <c r="F14" s="382" t="s">
        <v>300</v>
      </c>
      <c r="G14" s="384" t="s">
        <v>298</v>
      </c>
      <c r="H14" s="384"/>
      <c r="I14" s="384"/>
      <c r="J14" s="384"/>
      <c r="K14" s="384"/>
      <c r="L14" s="384"/>
      <c r="M14" s="384"/>
    </row>
    <row r="15" spans="2:16" ht="31" customHeight="1">
      <c r="B15" s="384"/>
      <c r="C15" s="384"/>
      <c r="D15" s="122" t="s">
        <v>254</v>
      </c>
      <c r="E15" s="122" t="s">
        <v>255</v>
      </c>
      <c r="F15" s="382"/>
      <c r="G15" s="122" t="s">
        <v>162</v>
      </c>
      <c r="H15" s="382" t="s">
        <v>163</v>
      </c>
      <c r="I15" s="382"/>
      <c r="J15" s="382"/>
      <c r="K15" s="382"/>
      <c r="L15" s="122" t="s">
        <v>23</v>
      </c>
      <c r="M15" s="122" t="s">
        <v>164</v>
      </c>
    </row>
    <row r="16" spans="2:16" ht="18.75" customHeight="1">
      <c r="B16" s="377" t="s">
        <v>347</v>
      </c>
      <c r="C16" s="377"/>
      <c r="D16" s="378"/>
      <c r="E16" s="378"/>
      <c r="F16" s="89"/>
      <c r="G16" s="52" t="s">
        <v>67</v>
      </c>
      <c r="H16" s="379" t="str">
        <f>"Score of " &amp;TEXT(E5,"0.00%") &amp; " or less"</f>
        <v>Score of 1.68% or less</v>
      </c>
      <c r="I16" s="379"/>
      <c r="J16" s="379"/>
      <c r="K16" s="379"/>
      <c r="L16" s="121">
        <v>3</v>
      </c>
      <c r="M16" s="52">
        <f>IF($F$18&lt;=E5,3,0)</f>
        <v>0</v>
      </c>
    </row>
    <row r="17" spans="2:19" ht="18.75" customHeight="1">
      <c r="B17" s="377"/>
      <c r="C17" s="377"/>
      <c r="D17" s="378"/>
      <c r="E17" s="378"/>
      <c r="F17" s="89"/>
      <c r="G17" s="52" t="s">
        <v>68</v>
      </c>
      <c r="H17" s="156" t="str">
        <f>"Score &gt;" &amp;TEXT($E5,"0.00%") &amp; " but &lt;=" &amp;TEXT($F5,"0.00%")</f>
        <v>Score &gt;1.68% but &lt;=2.00%</v>
      </c>
      <c r="I17" s="156"/>
      <c r="J17" s="156"/>
      <c r="K17" s="156"/>
      <c r="L17" s="121">
        <v>2</v>
      </c>
      <c r="M17" s="52">
        <f>IF(AND($F$18&gt;E5,$F$18&lt;=F5),2,0)</f>
        <v>0</v>
      </c>
    </row>
    <row r="18" spans="2:19" ht="18.75" customHeight="1">
      <c r="B18" s="377"/>
      <c r="C18" s="377"/>
      <c r="D18" s="378"/>
      <c r="E18" s="378"/>
      <c r="F18" s="90" t="str">
        <f>IF(AND(D16&gt;0,E16&gt;0),AVERAGE(D16,E16),"N/A")</f>
        <v>N/A</v>
      </c>
      <c r="G18" s="52" t="s">
        <v>69</v>
      </c>
      <c r="H18" s="156" t="str">
        <f>"Score &gt;" &amp;TEXT($F5,"0.00%") &amp; " but &lt;=" &amp;TEXT($G5,"0.00%")</f>
        <v>Score &gt;2.00% but &lt;=2.27%</v>
      </c>
      <c r="I18" s="156"/>
      <c r="J18" s="156"/>
      <c r="K18" s="156"/>
      <c r="L18" s="121">
        <v>1</v>
      </c>
      <c r="M18" s="52">
        <f>IF(AND($F$18&gt;F5,$F$18&lt;=G5),1,0)</f>
        <v>0</v>
      </c>
    </row>
    <row r="19" spans="2:19" ht="18.75" customHeight="1">
      <c r="B19" s="377" t="s">
        <v>348</v>
      </c>
      <c r="C19" s="377"/>
      <c r="D19" s="378"/>
      <c r="E19" s="378"/>
      <c r="F19" s="89"/>
      <c r="G19" s="52" t="s">
        <v>67</v>
      </c>
      <c r="H19" s="156" t="str">
        <f>"Score of " &amp;TEXT(E6,"0.00%") &amp; " or less"</f>
        <v>Score of 2.71% or less</v>
      </c>
      <c r="I19" s="156"/>
      <c r="J19" s="156"/>
      <c r="K19" s="156"/>
      <c r="L19" s="121">
        <v>3</v>
      </c>
      <c r="M19" s="52">
        <f>IF($F$21&lt;=E6,3,0)</f>
        <v>0</v>
      </c>
    </row>
    <row r="20" spans="2:19" ht="18.75" customHeight="1">
      <c r="B20" s="377"/>
      <c r="C20" s="377"/>
      <c r="D20" s="378"/>
      <c r="E20" s="378"/>
      <c r="F20" s="89"/>
      <c r="G20" s="52" t="s">
        <v>68</v>
      </c>
      <c r="H20" s="156" t="str">
        <f>"Score &gt;" &amp;TEXT($E6,"0.00%") &amp; " but &lt;=" &amp;TEXT($F6,"0.00%")</f>
        <v>Score &gt;2.71% but &lt;=3.18%</v>
      </c>
      <c r="I20" s="156"/>
      <c r="J20" s="156"/>
      <c r="K20" s="156"/>
      <c r="L20" s="121">
        <v>2</v>
      </c>
      <c r="M20" s="52">
        <f>IF(AND($F$21&gt;E6,$F$21&lt;=F6),2,0)</f>
        <v>0</v>
      </c>
    </row>
    <row r="21" spans="2:19" ht="18.75" customHeight="1">
      <c r="B21" s="377"/>
      <c r="C21" s="377"/>
      <c r="D21" s="378"/>
      <c r="E21" s="378"/>
      <c r="F21" s="90" t="str">
        <f>IF(AND(D19&gt;0,E19&gt;0),AVERAGE(D19,E19),"N/A")</f>
        <v>N/A</v>
      </c>
      <c r="G21" s="52" t="s">
        <v>69</v>
      </c>
      <c r="H21" s="156" t="str">
        <f>"Score &gt;" &amp;TEXT($F6,"0.00%") &amp; " but &lt;=" &amp;TEXT($G6,"0.00%")</f>
        <v>Score &gt;3.18% but &lt;=3.48%</v>
      </c>
      <c r="I21" s="156"/>
      <c r="J21" s="156"/>
      <c r="K21" s="156"/>
      <c r="L21" s="121">
        <v>1</v>
      </c>
      <c r="M21" s="52">
        <f>IF(AND($F$21&gt;F6,$F$21&lt;=G6),1,0)</f>
        <v>0</v>
      </c>
    </row>
    <row r="22" spans="2:19" ht="18.75" customHeight="1">
      <c r="B22" s="377" t="s">
        <v>349</v>
      </c>
      <c r="C22" s="377"/>
      <c r="D22" s="378"/>
      <c r="E22" s="378"/>
      <c r="F22" s="89"/>
      <c r="G22" s="52" t="s">
        <v>67</v>
      </c>
      <c r="H22" s="156" t="str">
        <f>"Score of " &amp;TEXT(E7,"0.00%") &amp; " or less"</f>
        <v>Score of 36.79% or less</v>
      </c>
      <c r="I22" s="156"/>
      <c r="J22" s="156"/>
      <c r="K22" s="156"/>
      <c r="L22" s="121">
        <v>3</v>
      </c>
      <c r="M22" s="52">
        <f>IF($F$24&lt;=E7,3,0)</f>
        <v>0</v>
      </c>
    </row>
    <row r="23" spans="2:19" ht="18.75" customHeight="1">
      <c r="B23" s="377"/>
      <c r="C23" s="377"/>
      <c r="D23" s="378"/>
      <c r="E23" s="378"/>
      <c r="F23" s="89"/>
      <c r="G23" s="52" t="s">
        <v>68</v>
      </c>
      <c r="H23" s="156" t="str">
        <f>"Score &gt;" &amp;TEXT($E7,"0.00%") &amp; " but &lt;=" &amp;TEXT($F7,"0.00%")</f>
        <v>Score &gt;36.79% but &lt;=37.69%</v>
      </c>
      <c r="I23" s="156"/>
      <c r="J23" s="156"/>
      <c r="K23" s="156"/>
      <c r="L23" s="121">
        <v>2</v>
      </c>
      <c r="M23" s="52">
        <f>IF(AND($F$24&gt;E7,$F$24&lt;=F7),2,0)</f>
        <v>0</v>
      </c>
    </row>
    <row r="24" spans="2:19" ht="18.75" customHeight="1">
      <c r="B24" s="377"/>
      <c r="C24" s="377"/>
      <c r="D24" s="378"/>
      <c r="E24" s="378"/>
      <c r="F24" s="90" t="str">
        <f>IF(AND(D22&gt;0,E22&gt;0),AVERAGE(D22,E22),"N/A")</f>
        <v>N/A</v>
      </c>
      <c r="G24" s="52" t="s">
        <v>69</v>
      </c>
      <c r="H24" s="156" t="str">
        <f>"Score &gt;" &amp;TEXT($F7,"0.00%") &amp; " but &lt;=" &amp;TEXT($G7,"0.00%")</f>
        <v>Score &gt;37.69% but &lt;=38.96%</v>
      </c>
      <c r="I24" s="156"/>
      <c r="J24" s="156"/>
      <c r="K24" s="156"/>
      <c r="L24" s="121">
        <v>1</v>
      </c>
      <c r="M24" s="52">
        <f>IF(AND($F$24&gt;F7,$F$24&lt;=G7),1,0)</f>
        <v>0</v>
      </c>
    </row>
    <row r="25" spans="2:19" ht="18.75" customHeight="1">
      <c r="B25" s="377" t="s">
        <v>350</v>
      </c>
      <c r="C25" s="377"/>
      <c r="D25" s="378"/>
      <c r="E25" s="378"/>
      <c r="F25" s="89"/>
      <c r="G25" s="52" t="s">
        <v>67</v>
      </c>
      <c r="H25" s="156" t="str">
        <f>"Score of " &amp;TEXT(E8,"0.00%") &amp; " or less"</f>
        <v>Score of 9.31% or less</v>
      </c>
      <c r="I25" s="156"/>
      <c r="J25" s="156"/>
      <c r="K25" s="156"/>
      <c r="L25" s="121">
        <v>3</v>
      </c>
      <c r="M25" s="52">
        <f>IF($F$27&lt;=E8,3,0)</f>
        <v>0</v>
      </c>
    </row>
    <row r="26" spans="2:19" ht="18.75" customHeight="1">
      <c r="B26" s="377"/>
      <c r="C26" s="377"/>
      <c r="D26" s="378"/>
      <c r="E26" s="378"/>
      <c r="F26" s="89"/>
      <c r="G26" s="52" t="s">
        <v>68</v>
      </c>
      <c r="H26" s="156" t="str">
        <f>"Score &gt;" &amp;TEXT($E8,"0.00%") &amp; " but &lt;=" &amp;TEXT($F8,"0.00%")</f>
        <v>Score &gt;9.31% but &lt;=10.67%</v>
      </c>
      <c r="I26" s="156"/>
      <c r="J26" s="156"/>
      <c r="K26" s="156"/>
      <c r="L26" s="121">
        <v>2</v>
      </c>
      <c r="M26" s="52">
        <f>IF(AND($F$27&gt;E8,$F$27&lt;=F8),2,0)</f>
        <v>0</v>
      </c>
      <c r="P26" s="62"/>
      <c r="Q26" s="62"/>
      <c r="R26" s="62"/>
      <c r="S26" s="62"/>
    </row>
    <row r="27" spans="2:19" ht="18.75" customHeight="1">
      <c r="B27" s="377"/>
      <c r="C27" s="377"/>
      <c r="D27" s="378"/>
      <c r="E27" s="378"/>
      <c r="F27" s="90" t="str">
        <f>IF(AND(D25&gt;0,E25&gt;0),AVERAGE(D25,E25),"N/A")</f>
        <v>N/A</v>
      </c>
      <c r="G27" s="52" t="s">
        <v>69</v>
      </c>
      <c r="H27" s="156" t="str">
        <f>"Score &gt;" &amp;TEXT($F8,"0.00%") &amp; " but &lt;=" &amp;TEXT($G8,"0.00%")</f>
        <v>Score &gt;10.67% but &lt;=11.61%</v>
      </c>
      <c r="I27" s="156"/>
      <c r="J27" s="156"/>
      <c r="K27" s="156"/>
      <c r="L27" s="121">
        <v>1</v>
      </c>
      <c r="M27" s="52">
        <f>IF(AND($F$27&gt;F8,$F$27&lt;=G8),1,0)</f>
        <v>0</v>
      </c>
      <c r="P27" s="62"/>
      <c r="Q27" s="62"/>
      <c r="R27" s="62"/>
      <c r="S27" s="62"/>
    </row>
    <row r="28" spans="2:19" ht="15.75" customHeight="1">
      <c r="B28" s="377" t="s">
        <v>351</v>
      </c>
      <c r="C28" s="377"/>
      <c r="D28" s="378"/>
      <c r="E28" s="378"/>
      <c r="F28" s="89"/>
      <c r="G28" s="52" t="s">
        <v>67</v>
      </c>
      <c r="H28" s="156" t="str">
        <f>"Score of " &amp;TEXT(E9,"0.00%") &amp; " or less"</f>
        <v>Score of 0.00% or less</v>
      </c>
      <c r="I28" s="156"/>
      <c r="J28" s="156"/>
      <c r="K28" s="156"/>
      <c r="L28" s="121">
        <v>3</v>
      </c>
      <c r="M28" s="52">
        <f>IF($F$30&lt;=E9,3,0)</f>
        <v>0</v>
      </c>
      <c r="P28" s="62"/>
      <c r="Q28" s="53"/>
      <c r="R28" s="53"/>
      <c r="S28" s="53"/>
    </row>
    <row r="29" spans="2:19" ht="15.75" customHeight="1">
      <c r="B29" s="377"/>
      <c r="C29" s="377"/>
      <c r="D29" s="378"/>
      <c r="E29" s="378"/>
      <c r="F29" s="89"/>
      <c r="G29" s="52" t="s">
        <v>68</v>
      </c>
      <c r="H29" s="156" t="str">
        <f>"Score &gt;" &amp;TEXT($E9,"0.00%") &amp; " but &lt;=" &amp;TEXT($F9,"0.00%")</f>
        <v>Score &gt;0.00% but &lt;=0.00%</v>
      </c>
      <c r="I29" s="156"/>
      <c r="J29" s="156"/>
      <c r="K29" s="156"/>
      <c r="L29" s="121">
        <v>2</v>
      </c>
      <c r="M29" s="52">
        <f>IF(AND($F$30&gt;E9,$F$30&lt;=F9),2,0)</f>
        <v>0</v>
      </c>
      <c r="P29" s="62"/>
      <c r="Q29" s="53"/>
      <c r="R29" s="53"/>
      <c r="S29" s="53"/>
    </row>
    <row r="30" spans="2:19" ht="15.5" customHeight="1">
      <c r="B30" s="377"/>
      <c r="C30" s="377"/>
      <c r="D30" s="378"/>
      <c r="E30" s="378"/>
      <c r="F30" s="90" t="str">
        <f>IF(AND(D28&gt;0,E28&gt;0),AVERAGE(D28,E28),"N/A")</f>
        <v>N/A</v>
      </c>
      <c r="G30" s="52" t="s">
        <v>69</v>
      </c>
      <c r="H30" s="156" t="str">
        <f>"Score &gt;" &amp;TEXT($F9,"0.00%") &amp; " but &lt;=" &amp;TEXT($G9,"0.00%")</f>
        <v>Score &gt;0.00% but &lt;=0.58%</v>
      </c>
      <c r="I30" s="156"/>
      <c r="J30" s="156"/>
      <c r="K30" s="156"/>
      <c r="L30" s="121">
        <v>1</v>
      </c>
      <c r="M30" s="52">
        <f>IF(AND($F$30&gt;F9,$F$30&lt;=G9),1,0)</f>
        <v>0</v>
      </c>
      <c r="P30" s="62"/>
      <c r="Q30" s="53"/>
      <c r="R30" s="53"/>
      <c r="S30" s="53"/>
    </row>
    <row r="31" spans="2:19" ht="15.75" customHeight="1">
      <c r="B31" s="377" t="s">
        <v>352</v>
      </c>
      <c r="C31" s="377"/>
      <c r="D31" s="378"/>
      <c r="E31" s="378"/>
      <c r="F31" s="89"/>
      <c r="G31" s="52" t="s">
        <v>67</v>
      </c>
      <c r="H31" s="156" t="str">
        <f>"Score of " &amp;TEXT(E10,"0.00%") &amp; " or less"</f>
        <v>Score of 0.45% or less</v>
      </c>
      <c r="I31" s="156"/>
      <c r="J31" s="156"/>
      <c r="K31" s="156"/>
      <c r="L31" s="121">
        <v>3</v>
      </c>
      <c r="M31" s="52">
        <f>IF($F$33&lt;=E10,3,0)</f>
        <v>0</v>
      </c>
      <c r="P31" s="62"/>
      <c r="Q31" s="53"/>
      <c r="R31" s="53"/>
      <c r="S31" s="53"/>
    </row>
    <row r="32" spans="2:19" ht="15.75" customHeight="1">
      <c r="B32" s="377"/>
      <c r="C32" s="377"/>
      <c r="D32" s="378"/>
      <c r="E32" s="378"/>
      <c r="F32" s="89"/>
      <c r="G32" s="52" t="s">
        <v>68</v>
      </c>
      <c r="H32" s="156" t="str">
        <f>"Score &gt;" &amp;TEXT($E10,"0.00%") &amp; " but &lt;=" &amp;TEXT($F10,"0.00%")</f>
        <v>Score &gt;0.45% but &lt;=0.86%</v>
      </c>
      <c r="I32" s="156"/>
      <c r="J32" s="156"/>
      <c r="K32" s="156"/>
      <c r="L32" s="121">
        <v>2</v>
      </c>
      <c r="M32" s="52">
        <f>IF(AND($F$33&gt;E10,$F$33&lt;=F10),2,0)</f>
        <v>0</v>
      </c>
      <c r="P32" s="62"/>
      <c r="Q32" s="53"/>
      <c r="R32" s="53"/>
      <c r="S32" s="53"/>
    </row>
    <row r="33" spans="2:19" ht="15.75" customHeight="1">
      <c r="B33" s="377"/>
      <c r="C33" s="377"/>
      <c r="D33" s="378"/>
      <c r="E33" s="378"/>
      <c r="F33" s="90" t="str">
        <f>IF(AND(D31&gt;0,E31&gt;0),AVERAGE(D31,E31),"N/A")</f>
        <v>N/A</v>
      </c>
      <c r="G33" s="52" t="s">
        <v>69</v>
      </c>
      <c r="H33" s="156" t="str">
        <f>"Score &gt;" &amp;TEXT($F10,"0.00%") &amp; " but &lt;=" &amp;TEXT($G10,"0.00%")</f>
        <v>Score &gt;0.86% but &lt;=1.20%</v>
      </c>
      <c r="I33" s="156"/>
      <c r="J33" s="156"/>
      <c r="K33" s="156"/>
      <c r="L33" s="121">
        <v>1</v>
      </c>
      <c r="M33" s="52">
        <f>IF(AND($F$33&gt;F10,$F$33&lt;=G10),1,0)</f>
        <v>0</v>
      </c>
      <c r="P33" s="62"/>
      <c r="Q33" s="53"/>
      <c r="R33" s="53"/>
      <c r="S33" s="53"/>
    </row>
    <row r="34" spans="2:19" ht="15.75" customHeight="1">
      <c r="B34" s="377" t="s">
        <v>353</v>
      </c>
      <c r="C34" s="377"/>
      <c r="D34" s="378"/>
      <c r="E34" s="378"/>
      <c r="F34" s="89"/>
      <c r="G34" s="52" t="s">
        <v>67</v>
      </c>
      <c r="H34" s="156" t="str">
        <f>"Score of " &amp;TEXT(E11,"0.00%") &amp; " or less"</f>
        <v>Score of 11.90% or less</v>
      </c>
      <c r="I34" s="156"/>
      <c r="J34" s="156"/>
      <c r="K34" s="156"/>
      <c r="L34" s="121">
        <v>3</v>
      </c>
      <c r="M34" s="52">
        <f>IF($F$36&lt;=E11,3,0)</f>
        <v>0</v>
      </c>
      <c r="P34" s="62"/>
      <c r="Q34" s="53"/>
      <c r="R34" s="53"/>
      <c r="S34" s="53"/>
    </row>
    <row r="35" spans="2:19" ht="15.75" customHeight="1">
      <c r="B35" s="377"/>
      <c r="C35" s="377"/>
      <c r="D35" s="378"/>
      <c r="E35" s="378"/>
      <c r="F35" s="89"/>
      <c r="G35" s="52" t="s">
        <v>68</v>
      </c>
      <c r="H35" s="156" t="str">
        <f>"Score &gt;" &amp;TEXT($E11,"0.00%") &amp; " but &lt;=" &amp;TEXT($F11,"0.00%")</f>
        <v>Score &gt;11.90% but &lt;=12.47%</v>
      </c>
      <c r="I35" s="156"/>
      <c r="J35" s="156"/>
      <c r="K35" s="156"/>
      <c r="L35" s="121">
        <v>2</v>
      </c>
      <c r="M35" s="52">
        <f>IF(AND($F$36&gt;E11,$F$36&lt;=F11),2,0)</f>
        <v>0</v>
      </c>
      <c r="P35" s="62"/>
      <c r="Q35" s="53"/>
      <c r="R35" s="53"/>
      <c r="S35" s="53"/>
    </row>
    <row r="36" spans="2:19" ht="15.75" customHeight="1">
      <c r="B36" s="377"/>
      <c r="C36" s="377"/>
      <c r="D36" s="378"/>
      <c r="E36" s="378"/>
      <c r="F36" s="90" t="str">
        <f>IF(AND(D34&gt;0,E34&gt;0),AVERAGE(D34,E34),"N/A")</f>
        <v>N/A</v>
      </c>
      <c r="G36" s="52" t="s">
        <v>69</v>
      </c>
      <c r="H36" s="156" t="str">
        <f>"Score &gt;" &amp;TEXT($F11,"0.00%") &amp; " but &lt;=" &amp;TEXT($G11,"0.00%")</f>
        <v>Score &gt;12.47% but &lt;=13.04%</v>
      </c>
      <c r="I36" s="156"/>
      <c r="J36" s="156"/>
      <c r="K36" s="156"/>
      <c r="L36" s="121">
        <v>1</v>
      </c>
      <c r="M36" s="52">
        <f>IF(AND($F$36&gt;F11,$F$36&lt;=G11),1,0)</f>
        <v>0</v>
      </c>
      <c r="P36" s="62"/>
      <c r="Q36" s="53"/>
      <c r="R36" s="53"/>
      <c r="S36" s="53"/>
    </row>
    <row r="37" spans="2:19">
      <c r="P37" s="62"/>
      <c r="Q37" s="62"/>
      <c r="R37" s="62"/>
      <c r="S37" s="62"/>
    </row>
  </sheetData>
  <mergeCells count="50">
    <mergeCell ref="B2:M2"/>
    <mergeCell ref="B3:M3"/>
    <mergeCell ref="H15:K15"/>
    <mergeCell ref="D14:E14"/>
    <mergeCell ref="B13:M13"/>
    <mergeCell ref="G14:M14"/>
    <mergeCell ref="B14:C15"/>
    <mergeCell ref="F14:F15"/>
    <mergeCell ref="B16:C18"/>
    <mergeCell ref="H16:K16"/>
    <mergeCell ref="H17:K17"/>
    <mergeCell ref="H18:K18"/>
    <mergeCell ref="D16:D18"/>
    <mergeCell ref="E16:E18"/>
    <mergeCell ref="H27:K27"/>
    <mergeCell ref="D19:D21"/>
    <mergeCell ref="E19:E21"/>
    <mergeCell ref="B19:C21"/>
    <mergeCell ref="H19:K19"/>
    <mergeCell ref="H20:K20"/>
    <mergeCell ref="H21:K21"/>
    <mergeCell ref="H22:K22"/>
    <mergeCell ref="H23:K23"/>
    <mergeCell ref="H24:K24"/>
    <mergeCell ref="H25:K25"/>
    <mergeCell ref="H26:K26"/>
    <mergeCell ref="B34:C36"/>
    <mergeCell ref="D22:D24"/>
    <mergeCell ref="E22:E24"/>
    <mergeCell ref="B22:C24"/>
    <mergeCell ref="D25:D27"/>
    <mergeCell ref="E25:E27"/>
    <mergeCell ref="B25:C27"/>
    <mergeCell ref="D28:D30"/>
    <mergeCell ref="E28:E30"/>
    <mergeCell ref="D31:D33"/>
    <mergeCell ref="E31:E33"/>
    <mergeCell ref="D34:D36"/>
    <mergeCell ref="E34:E36"/>
    <mergeCell ref="H28:K28"/>
    <mergeCell ref="H29:K29"/>
    <mergeCell ref="H30:K30"/>
    <mergeCell ref="B28:C30"/>
    <mergeCell ref="B31:C33"/>
    <mergeCell ref="H34:K34"/>
    <mergeCell ref="H35:K35"/>
    <mergeCell ref="H36:K36"/>
    <mergeCell ref="H31:K31"/>
    <mergeCell ref="H32:K32"/>
    <mergeCell ref="H33:K33"/>
  </mergeCells>
  <printOptions horizontalCentered="1"/>
  <pageMargins left="0.5" right="0.5" top="0.5" bottom="0.5" header="0.3" footer="0.3"/>
  <pageSetup scale="62" fitToHeight="0" orientation="landscape" r:id="rId1"/>
  <rowBreaks count="1" manualBreakCount="1">
    <brk id="24" min="1"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B2:L11"/>
  <sheetViews>
    <sheetView showGridLines="0" zoomScale="85" zoomScaleNormal="85" workbookViewId="0">
      <selection activeCell="F9" sqref="F9"/>
    </sheetView>
  </sheetViews>
  <sheetFormatPr defaultColWidth="9.1640625" defaultRowHeight="15.5"/>
  <cols>
    <col min="1" max="1" width="2.9140625" style="44" customWidth="1"/>
    <col min="2" max="2" width="15.4140625" style="44" customWidth="1"/>
    <col min="3" max="9" width="15.58203125" style="44" customWidth="1"/>
    <col min="10" max="16384" width="9.1640625" style="44"/>
  </cols>
  <sheetData>
    <row r="2" spans="2:12" ht="36" customHeight="1">
      <c r="B2" s="387" t="s">
        <v>334</v>
      </c>
      <c r="C2" s="387"/>
      <c r="D2" s="387"/>
      <c r="E2" s="387"/>
      <c r="F2" s="387"/>
      <c r="G2" s="126"/>
      <c r="H2" s="126"/>
    </row>
    <row r="3" spans="2:12" ht="18">
      <c r="B3" s="388" t="s">
        <v>253</v>
      </c>
      <c r="C3" s="388"/>
      <c r="D3" s="388"/>
      <c r="E3" s="388"/>
      <c r="F3" s="388"/>
      <c r="G3" s="127"/>
      <c r="H3" s="127"/>
    </row>
    <row r="4" spans="2:12">
      <c r="B4" s="128"/>
      <c r="C4" s="128"/>
      <c r="D4" s="128"/>
      <c r="E4" s="128"/>
      <c r="F4" s="128"/>
      <c r="G4" s="129"/>
      <c r="H4" s="129"/>
      <c r="I4" s="129"/>
    </row>
    <row r="5" spans="2:12" ht="28" customHeight="1">
      <c r="B5" s="389" t="s">
        <v>335</v>
      </c>
      <c r="C5" s="389"/>
      <c r="D5" s="389"/>
      <c r="E5" s="389"/>
      <c r="F5" s="389"/>
    </row>
    <row r="6" spans="2:12" ht="15" customHeight="1">
      <c r="B6" s="130"/>
      <c r="C6" s="130"/>
      <c r="D6" s="130"/>
      <c r="E6" s="130"/>
      <c r="F6" s="130"/>
    </row>
    <row r="7" spans="2:12" ht="81.75" customHeight="1">
      <c r="B7" s="390" t="s">
        <v>161</v>
      </c>
      <c r="C7" s="390"/>
      <c r="D7" s="391" t="s">
        <v>336</v>
      </c>
      <c r="E7" s="391"/>
      <c r="F7" s="392" t="s">
        <v>300</v>
      </c>
    </row>
    <row r="8" spans="2:12" ht="31" customHeight="1">
      <c r="B8" s="390"/>
      <c r="C8" s="390"/>
      <c r="D8" s="131" t="s">
        <v>254</v>
      </c>
      <c r="E8" s="131" t="s">
        <v>255</v>
      </c>
      <c r="F8" s="393"/>
    </row>
    <row r="9" spans="2:12" ht="45" customHeight="1">
      <c r="B9" s="385" t="s">
        <v>338</v>
      </c>
      <c r="C9" s="386"/>
      <c r="D9" s="132"/>
      <c r="E9" s="132"/>
      <c r="F9" s="133" t="str">
        <f>IF(AND(D9&gt;0,E9&gt;0),AVERAGE(D9,E9),"N/A")</f>
        <v>N/A</v>
      </c>
      <c r="J9" s="134"/>
      <c r="K9" s="134"/>
      <c r="L9" s="134"/>
    </row>
    <row r="10" spans="2:12" ht="32.5" customHeight="1">
      <c r="B10" s="385" t="s">
        <v>337</v>
      </c>
      <c r="C10" s="386"/>
      <c r="D10" s="132"/>
      <c r="E10" s="132"/>
      <c r="F10" s="133" t="str">
        <f>IF(AND(D10&gt;0,E10&gt;0),AVERAGE(D10,E10),"N/A")</f>
        <v>N/A</v>
      </c>
      <c r="J10" s="134"/>
      <c r="K10" s="134"/>
      <c r="L10" s="134"/>
    </row>
    <row r="11" spans="2:12">
      <c r="B11" s="79"/>
      <c r="C11" s="79"/>
      <c r="D11" s="79"/>
      <c r="E11" s="79"/>
      <c r="F11" s="79"/>
    </row>
  </sheetData>
  <mergeCells count="8">
    <mergeCell ref="B9:C9"/>
    <mergeCell ref="B10:C10"/>
    <mergeCell ref="B2:F2"/>
    <mergeCell ref="B3:F3"/>
    <mergeCell ref="B5:F5"/>
    <mergeCell ref="B7:C8"/>
    <mergeCell ref="D7:E7"/>
    <mergeCell ref="F7:F8"/>
  </mergeCells>
  <printOptions horizontalCentered="1"/>
  <pageMargins left="0.5" right="0.5" top="0.5" bottom="0.5" header="0.3" footer="0.3"/>
  <pageSetup scale="62"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2:D8"/>
  <sheetViews>
    <sheetView showGridLines="0" workbookViewId="0">
      <selection activeCell="B35" sqref="B35"/>
    </sheetView>
  </sheetViews>
  <sheetFormatPr defaultRowHeight="14"/>
  <cols>
    <col min="1" max="1" width="6.4140625" customWidth="1"/>
    <col min="2" max="2" width="53.83203125" bestFit="1" customWidth="1"/>
    <col min="3" max="3" width="11.33203125" customWidth="1"/>
  </cols>
  <sheetData>
    <row r="2" spans="2:4">
      <c r="B2" s="137"/>
      <c r="C2" s="138"/>
      <c r="D2" s="139"/>
    </row>
    <row r="3" spans="2:4">
      <c r="B3" s="394" t="s">
        <v>358</v>
      </c>
      <c r="C3" s="395"/>
      <c r="D3" s="140"/>
    </row>
    <row r="4" spans="2:4">
      <c r="B4" s="141"/>
      <c r="C4" s="142"/>
      <c r="D4" s="140"/>
    </row>
    <row r="5" spans="2:4">
      <c r="B5" s="143" t="s">
        <v>357</v>
      </c>
      <c r="C5" s="136">
        <v>0.65</v>
      </c>
      <c r="D5" s="140"/>
    </row>
    <row r="6" spans="2:4">
      <c r="B6" s="141"/>
      <c r="C6" s="142"/>
      <c r="D6" s="140"/>
    </row>
    <row r="7" spans="2:4">
      <c r="B7" s="143" t="s">
        <v>356</v>
      </c>
      <c r="C7" s="135">
        <f>IF(C5&gt;=0.757,4,IF(C5&gt;=0.723,3,0))</f>
        <v>0</v>
      </c>
      <c r="D7" s="140"/>
    </row>
    <row r="8" spans="2:4">
      <c r="B8" s="144"/>
      <c r="C8" s="145"/>
      <c r="D8" s="146"/>
    </row>
  </sheetData>
  <mergeCells count="1">
    <mergeCell ref="B3:C3"/>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pageSetUpPr fitToPage="1"/>
  </sheetPr>
  <dimension ref="B2:N31"/>
  <sheetViews>
    <sheetView showGridLines="0" zoomScale="70" zoomScaleNormal="70" workbookViewId="0">
      <selection activeCell="R27" sqref="R27"/>
    </sheetView>
  </sheetViews>
  <sheetFormatPr defaultRowHeight="15.5"/>
  <cols>
    <col min="1" max="1" width="8.6640625" style="49"/>
    <col min="2" max="2" width="12.5" style="49" customWidth="1"/>
    <col min="3" max="16384" width="8.6640625" style="49"/>
  </cols>
  <sheetData>
    <row r="2" spans="2:14">
      <c r="B2" s="399" t="s">
        <v>165</v>
      </c>
      <c r="C2" s="399"/>
      <c r="D2" s="399"/>
      <c r="E2" s="399"/>
      <c r="F2" s="399"/>
      <c r="G2" s="399"/>
      <c r="H2" s="399"/>
      <c r="I2" s="399"/>
      <c r="J2" s="399"/>
      <c r="K2" s="399"/>
      <c r="L2" s="399"/>
      <c r="M2" s="399"/>
      <c r="N2" s="399"/>
    </row>
    <row r="3" spans="2:14">
      <c r="B3" s="50"/>
      <c r="C3" s="50"/>
      <c r="D3" s="50"/>
      <c r="E3" s="50"/>
      <c r="F3" s="50"/>
      <c r="G3" s="50"/>
      <c r="H3" s="50"/>
      <c r="I3" s="50"/>
      <c r="J3" s="50"/>
      <c r="K3" s="50"/>
      <c r="L3" s="50"/>
      <c r="M3" s="50"/>
      <c r="N3" s="50"/>
    </row>
    <row r="4" spans="2:14">
      <c r="B4" s="399" t="s">
        <v>166</v>
      </c>
      <c r="C4" s="399"/>
      <c r="D4" s="399"/>
      <c r="E4" s="399"/>
      <c r="F4" s="399"/>
      <c r="G4" s="399"/>
      <c r="H4" s="399"/>
      <c r="I4" s="399"/>
      <c r="J4" s="399"/>
      <c r="K4" s="399"/>
      <c r="L4" s="399"/>
      <c r="M4" s="399"/>
      <c r="N4" s="399"/>
    </row>
    <row r="5" spans="2:14">
      <c r="B5" s="50"/>
      <c r="C5" s="50"/>
      <c r="D5" s="50"/>
      <c r="E5" s="50"/>
      <c r="F5" s="50"/>
      <c r="G5" s="50"/>
      <c r="H5" s="50"/>
      <c r="I5" s="50"/>
      <c r="J5" s="50"/>
      <c r="K5" s="50"/>
      <c r="L5" s="50"/>
      <c r="M5" s="50"/>
      <c r="N5" s="50"/>
    </row>
    <row r="6" spans="2:14">
      <c r="B6" s="400" t="s">
        <v>167</v>
      </c>
      <c r="C6" s="401"/>
      <c r="D6" s="401"/>
      <c r="E6" s="401"/>
      <c r="F6" s="401"/>
      <c r="G6" s="401"/>
      <c r="H6" s="401"/>
      <c r="I6" s="401"/>
      <c r="J6" s="401"/>
      <c r="K6" s="401"/>
      <c r="L6" s="401"/>
      <c r="M6" s="401"/>
      <c r="N6" s="402"/>
    </row>
    <row r="7" spans="2:14">
      <c r="B7" s="64"/>
      <c r="C7" s="65"/>
      <c r="D7" s="65"/>
      <c r="E7" s="65"/>
      <c r="F7" s="65"/>
      <c r="G7" s="65"/>
      <c r="H7" s="65"/>
      <c r="I7" s="65"/>
      <c r="J7" s="65"/>
      <c r="K7" s="65"/>
      <c r="L7" s="65"/>
      <c r="M7" s="65"/>
      <c r="N7" s="66"/>
    </row>
    <row r="8" spans="2:14">
      <c r="B8" s="67" t="s">
        <v>168</v>
      </c>
      <c r="C8" s="68"/>
      <c r="D8" s="68"/>
      <c r="E8" s="69"/>
      <c r="F8" s="69"/>
      <c r="G8" s="69"/>
      <c r="H8" s="69"/>
      <c r="I8" s="69"/>
      <c r="J8" s="69"/>
      <c r="K8" s="69"/>
      <c r="L8" s="69"/>
      <c r="M8" s="69"/>
      <c r="N8" s="70"/>
    </row>
    <row r="9" spans="2:14">
      <c r="B9" s="71"/>
      <c r="C9" s="69"/>
      <c r="D9" s="69"/>
      <c r="E9" s="69"/>
      <c r="F9" s="69"/>
      <c r="G9" s="69"/>
      <c r="H9" s="69"/>
      <c r="I9" s="69"/>
      <c r="J9" s="69"/>
      <c r="K9" s="69"/>
      <c r="L9" s="69"/>
      <c r="M9" s="69"/>
      <c r="N9" s="70"/>
    </row>
    <row r="10" spans="2:14">
      <c r="B10" s="403" t="s">
        <v>169</v>
      </c>
      <c r="C10" s="404"/>
      <c r="D10" s="404"/>
      <c r="E10" s="404"/>
      <c r="F10" s="404"/>
      <c r="G10" s="404"/>
      <c r="H10" s="404"/>
      <c r="I10" s="404"/>
      <c r="J10" s="404"/>
      <c r="K10" s="404"/>
      <c r="L10" s="404"/>
      <c r="M10" s="404"/>
      <c r="N10" s="405"/>
    </row>
    <row r="11" spans="2:14">
      <c r="B11" s="403"/>
      <c r="C11" s="404"/>
      <c r="D11" s="404"/>
      <c r="E11" s="404"/>
      <c r="F11" s="404"/>
      <c r="G11" s="404"/>
      <c r="H11" s="404"/>
      <c r="I11" s="404"/>
      <c r="J11" s="404"/>
      <c r="K11" s="404"/>
      <c r="L11" s="404"/>
      <c r="M11" s="404"/>
      <c r="N11" s="405"/>
    </row>
    <row r="12" spans="2:14">
      <c r="B12" s="67"/>
      <c r="C12" s="68"/>
      <c r="D12" s="68"/>
      <c r="E12" s="68"/>
      <c r="F12" s="69"/>
      <c r="G12" s="69"/>
      <c r="H12" s="69"/>
      <c r="I12" s="69"/>
      <c r="J12" s="69"/>
      <c r="K12" s="69"/>
      <c r="L12" s="69"/>
      <c r="M12" s="69"/>
      <c r="N12" s="70"/>
    </row>
    <row r="13" spans="2:14">
      <c r="B13" s="71"/>
      <c r="C13" s="69"/>
      <c r="D13" s="406" t="s">
        <v>170</v>
      </c>
      <c r="E13" s="406"/>
      <c r="F13" s="406"/>
      <c r="G13" s="406"/>
      <c r="H13" s="406"/>
      <c r="I13" s="406"/>
      <c r="J13" s="406"/>
      <c r="K13" s="406"/>
      <c r="L13" s="406"/>
      <c r="M13" s="406"/>
      <c r="N13" s="70"/>
    </row>
    <row r="14" spans="2:14">
      <c r="B14" s="71"/>
      <c r="C14" s="69"/>
      <c r="D14" s="406"/>
      <c r="E14" s="406"/>
      <c r="F14" s="406"/>
      <c r="G14" s="406"/>
      <c r="H14" s="406"/>
      <c r="I14" s="406"/>
      <c r="J14" s="406"/>
      <c r="K14" s="406"/>
      <c r="L14" s="406"/>
      <c r="M14" s="406"/>
      <c r="N14" s="70"/>
    </row>
    <row r="15" spans="2:14">
      <c r="B15" s="71"/>
      <c r="C15" s="69"/>
      <c r="D15" s="69"/>
      <c r="E15" s="69"/>
      <c r="F15" s="69"/>
      <c r="G15" s="69"/>
      <c r="H15" s="69"/>
      <c r="I15" s="69"/>
      <c r="J15" s="69"/>
      <c r="K15" s="69"/>
      <c r="L15" s="69"/>
      <c r="M15" s="69"/>
      <c r="N15" s="70"/>
    </row>
    <row r="16" spans="2:14">
      <c r="B16" s="71"/>
      <c r="C16" s="69"/>
      <c r="D16" s="93" t="s">
        <v>171</v>
      </c>
      <c r="E16" s="93"/>
      <c r="F16" s="93"/>
      <c r="G16" s="93"/>
      <c r="H16" s="93"/>
      <c r="I16" s="94"/>
      <c r="J16" s="94"/>
      <c r="K16" s="409"/>
      <c r="L16" s="409"/>
      <c r="M16" s="69"/>
      <c r="N16" s="70"/>
    </row>
    <row r="17" spans="2:14">
      <c r="B17" s="71"/>
      <c r="C17" s="69"/>
      <c r="D17" s="72"/>
      <c r="E17" s="69"/>
      <c r="F17" s="69"/>
      <c r="G17" s="69"/>
      <c r="H17" s="69"/>
      <c r="I17" s="69"/>
      <c r="J17" s="69"/>
      <c r="K17" s="69"/>
      <c r="L17" s="69"/>
      <c r="M17" s="69"/>
      <c r="N17" s="70"/>
    </row>
    <row r="18" spans="2:14">
      <c r="B18" s="71"/>
      <c r="C18" s="69"/>
      <c r="D18" s="406" t="s">
        <v>172</v>
      </c>
      <c r="E18" s="406"/>
      <c r="F18" s="406"/>
      <c r="G18" s="406"/>
      <c r="H18" s="406"/>
      <c r="I18" s="406"/>
      <c r="J18" s="406"/>
      <c r="K18" s="406"/>
      <c r="L18" s="407"/>
      <c r="M18" s="63"/>
      <c r="N18" s="70"/>
    </row>
    <row r="19" spans="2:14">
      <c r="B19" s="71"/>
      <c r="C19" s="69"/>
      <c r="D19" s="406" t="s">
        <v>173</v>
      </c>
      <c r="E19" s="406"/>
      <c r="F19" s="406"/>
      <c r="G19" s="406"/>
      <c r="H19" s="406"/>
      <c r="I19" s="406"/>
      <c r="J19" s="406"/>
      <c r="K19" s="406"/>
      <c r="L19" s="408"/>
      <c r="M19" s="63"/>
      <c r="N19" s="70"/>
    </row>
    <row r="20" spans="2:14">
      <c r="B20" s="71"/>
      <c r="C20" s="69"/>
      <c r="D20" s="73"/>
      <c r="E20" s="73"/>
      <c r="F20" s="73"/>
      <c r="G20" s="73"/>
      <c r="H20" s="73"/>
      <c r="I20" s="73"/>
      <c r="J20" s="73"/>
      <c r="K20" s="73"/>
      <c r="L20" s="73"/>
      <c r="M20" s="73"/>
      <c r="N20" s="70"/>
    </row>
    <row r="21" spans="2:14">
      <c r="B21" s="71"/>
      <c r="C21" s="69"/>
      <c r="D21" s="69"/>
      <c r="E21" s="69"/>
      <c r="F21" s="69"/>
      <c r="G21" s="69"/>
      <c r="H21" s="69"/>
      <c r="I21" s="69"/>
      <c r="J21" s="69"/>
      <c r="K21" s="69"/>
      <c r="L21" s="69"/>
      <c r="M21" s="69"/>
      <c r="N21" s="70"/>
    </row>
    <row r="22" spans="2:14">
      <c r="B22" s="71"/>
      <c r="C22" s="69"/>
      <c r="D22" s="69"/>
      <c r="E22" s="69"/>
      <c r="F22" s="69"/>
      <c r="G22" s="69"/>
      <c r="H22" s="69"/>
      <c r="I22" s="69"/>
      <c r="J22" s="69"/>
      <c r="K22" s="69"/>
      <c r="L22" s="69"/>
      <c r="M22" s="69"/>
      <c r="N22" s="70"/>
    </row>
    <row r="23" spans="2:14">
      <c r="B23" s="91" t="s">
        <v>174</v>
      </c>
      <c r="C23" s="92"/>
      <c r="D23" s="92"/>
      <c r="E23" s="92"/>
      <c r="G23" s="95" t="str">
        <f>IFERROR(L18/K16,"")</f>
        <v/>
      </c>
      <c r="H23" s="69"/>
      <c r="I23" s="69"/>
      <c r="J23" s="69"/>
      <c r="K23" s="69"/>
      <c r="L23" s="69"/>
      <c r="M23" s="69"/>
      <c r="N23" s="70"/>
    </row>
    <row r="24" spans="2:14" ht="33" customHeight="1">
      <c r="B24" s="396" t="s">
        <v>305</v>
      </c>
      <c r="C24" s="397"/>
      <c r="D24" s="397"/>
      <c r="E24" s="397"/>
      <c r="F24" s="397"/>
      <c r="G24" s="397"/>
      <c r="H24" s="397"/>
      <c r="I24" s="397"/>
      <c r="J24" s="397"/>
      <c r="K24" s="397"/>
      <c r="L24" s="397"/>
      <c r="M24" s="397"/>
      <c r="N24" s="398"/>
    </row>
    <row r="25" spans="2:14">
      <c r="B25" s="71"/>
      <c r="C25" s="69"/>
      <c r="D25" s="69"/>
      <c r="E25" s="69"/>
      <c r="F25" s="69"/>
      <c r="G25" s="69"/>
      <c r="H25" s="69"/>
      <c r="I25" s="69"/>
      <c r="J25" s="69"/>
      <c r="K25" s="69"/>
      <c r="L25" s="69"/>
      <c r="M25" s="69"/>
      <c r="N25" s="70"/>
    </row>
    <row r="26" spans="2:14">
      <c r="B26" s="71" t="s">
        <v>175</v>
      </c>
      <c r="C26" s="69"/>
      <c r="D26" s="69"/>
      <c r="E26" s="69"/>
      <c r="F26" s="69"/>
      <c r="G26" s="69"/>
      <c r="H26" s="69"/>
      <c r="I26" s="69"/>
      <c r="J26" s="69"/>
      <c r="K26" s="69"/>
      <c r="L26" s="69"/>
      <c r="M26" s="69"/>
      <c r="N26" s="70"/>
    </row>
    <row r="27" spans="2:14">
      <c r="B27" s="71"/>
      <c r="C27" s="69"/>
      <c r="D27" s="69"/>
      <c r="E27" s="69"/>
      <c r="F27" s="69"/>
      <c r="G27" s="69"/>
      <c r="H27" s="69"/>
      <c r="I27" s="69"/>
      <c r="J27" s="69"/>
      <c r="K27" s="69"/>
      <c r="L27" s="69"/>
      <c r="M27" s="69"/>
      <c r="N27" s="70"/>
    </row>
    <row r="28" spans="2:14">
      <c r="B28" s="71" t="s">
        <v>176</v>
      </c>
      <c r="C28" s="69"/>
      <c r="D28" s="69"/>
      <c r="E28" s="69"/>
      <c r="F28" s="69"/>
      <c r="G28" s="69"/>
      <c r="H28" s="69"/>
      <c r="I28" s="69"/>
      <c r="J28" s="69"/>
      <c r="K28" s="69"/>
      <c r="L28" s="69"/>
      <c r="M28" s="69"/>
      <c r="N28" s="70"/>
    </row>
    <row r="29" spans="2:14">
      <c r="B29" s="71" t="s">
        <v>177</v>
      </c>
      <c r="C29" s="69"/>
      <c r="D29" s="69"/>
      <c r="E29" s="69"/>
      <c r="F29" s="69"/>
      <c r="G29" s="69"/>
      <c r="H29" s="69"/>
      <c r="I29" s="69"/>
      <c r="J29" s="69"/>
      <c r="K29" s="69"/>
      <c r="L29" s="69"/>
      <c r="M29" s="69"/>
      <c r="N29" s="70"/>
    </row>
    <row r="30" spans="2:14">
      <c r="B30" s="74" t="s">
        <v>178</v>
      </c>
      <c r="C30" s="75"/>
      <c r="D30" s="75"/>
      <c r="E30" s="75"/>
      <c r="F30" s="75"/>
      <c r="G30" s="75"/>
      <c r="H30" s="75"/>
      <c r="I30" s="75"/>
      <c r="J30" s="75"/>
      <c r="K30" s="75"/>
      <c r="L30" s="75"/>
      <c r="M30" s="75"/>
      <c r="N30" s="76"/>
    </row>
    <row r="31" spans="2:14">
      <c r="B31" s="50"/>
      <c r="C31" s="50"/>
      <c r="D31" s="50"/>
      <c r="E31" s="51"/>
      <c r="F31" s="51"/>
      <c r="G31" s="51"/>
      <c r="H31" s="51"/>
      <c r="I31" s="51"/>
      <c r="J31" s="51"/>
      <c r="K31" s="51"/>
      <c r="L31" s="51"/>
      <c r="M31" s="51"/>
      <c r="N31" s="51"/>
    </row>
  </sheetData>
  <mergeCells count="10">
    <mergeCell ref="B24:N24"/>
    <mergeCell ref="B2:N2"/>
    <mergeCell ref="B4:N4"/>
    <mergeCell ref="B6:N6"/>
    <mergeCell ref="B10:N11"/>
    <mergeCell ref="D13:M14"/>
    <mergeCell ref="D18:K18"/>
    <mergeCell ref="D19:K19"/>
    <mergeCell ref="L18:L19"/>
    <mergeCell ref="K16:L16"/>
  </mergeCells>
  <pageMargins left="0.7" right="0.7" top="0.75" bottom="0.75" header="0.3" footer="0.3"/>
  <pageSetup scale="79"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pageSetUpPr fitToPage="1"/>
  </sheetPr>
  <dimension ref="B2:N29"/>
  <sheetViews>
    <sheetView showGridLines="0" zoomScale="70" zoomScaleNormal="70" workbookViewId="0">
      <selection activeCell="O15" sqref="O15"/>
    </sheetView>
  </sheetViews>
  <sheetFormatPr defaultColWidth="9.1640625" defaultRowHeight="15.5"/>
  <cols>
    <col min="1" max="1" width="9.1640625" style="44"/>
    <col min="2" max="2" width="71.6640625" style="44" customWidth="1"/>
    <col min="3" max="3" width="15.6640625" style="44" customWidth="1"/>
    <col min="4" max="4" width="14.25" style="44" customWidth="1"/>
    <col min="5" max="5" width="8.5" style="44" customWidth="1"/>
    <col min="6" max="6" width="2.75" style="44" customWidth="1"/>
    <col min="7" max="7" width="14.25" style="44" customWidth="1"/>
    <col min="8" max="8" width="8.5" style="44" customWidth="1"/>
    <col min="9" max="9" width="12.25" style="44" customWidth="1"/>
    <col min="10" max="16384" width="9.1640625" style="44"/>
  </cols>
  <sheetData>
    <row r="2" spans="2:14">
      <c r="B2" s="399" t="s">
        <v>165</v>
      </c>
      <c r="C2" s="399"/>
      <c r="D2" s="399"/>
      <c r="E2" s="399"/>
      <c r="F2" s="399"/>
      <c r="G2" s="399"/>
      <c r="H2" s="399"/>
      <c r="I2" s="399"/>
      <c r="J2" s="399"/>
      <c r="K2" s="399"/>
      <c r="L2" s="399"/>
      <c r="M2" s="112"/>
      <c r="N2" s="112"/>
    </row>
    <row r="3" spans="2:14">
      <c r="B3" s="87"/>
      <c r="C3" s="87"/>
      <c r="D3" s="87"/>
      <c r="E3" s="87"/>
      <c r="F3" s="87"/>
      <c r="G3" s="87"/>
      <c r="H3" s="87"/>
      <c r="I3" s="87"/>
      <c r="J3" s="87"/>
      <c r="K3" s="87"/>
      <c r="L3" s="87"/>
      <c r="M3" s="87"/>
      <c r="N3" s="87"/>
    </row>
    <row r="4" spans="2:14" ht="18">
      <c r="B4" s="412" t="s">
        <v>179</v>
      </c>
      <c r="C4" s="413"/>
      <c r="D4" s="413"/>
      <c r="E4" s="413"/>
      <c r="F4" s="413"/>
      <c r="G4" s="413"/>
      <c r="H4" s="413"/>
      <c r="I4" s="413"/>
      <c r="J4" s="413"/>
      <c r="K4" s="413"/>
      <c r="L4" s="414"/>
    </row>
    <row r="5" spans="2:14">
      <c r="B5" s="102"/>
      <c r="C5" s="103"/>
      <c r="D5" s="103"/>
      <c r="E5" s="48"/>
      <c r="F5" s="48"/>
      <c r="G5" s="48"/>
      <c r="H5" s="48"/>
      <c r="I5" s="48"/>
      <c r="J5" s="48"/>
      <c r="K5" s="48"/>
      <c r="L5" s="104"/>
    </row>
    <row r="6" spans="2:14" ht="16" thickBot="1">
      <c r="B6" s="105"/>
      <c r="C6" s="48"/>
      <c r="D6" s="106">
        <v>2019</v>
      </c>
      <c r="E6" s="48"/>
      <c r="F6" s="48"/>
      <c r="G6" s="106">
        <v>2020</v>
      </c>
      <c r="H6" s="48"/>
      <c r="I6" s="106" t="s">
        <v>180</v>
      </c>
      <c r="J6" s="48"/>
      <c r="K6" s="48"/>
      <c r="L6" s="104"/>
    </row>
    <row r="7" spans="2:14" ht="16" thickBot="1">
      <c r="B7" s="105" t="s">
        <v>181</v>
      </c>
      <c r="C7" s="48"/>
      <c r="D7" s="77"/>
      <c r="E7" s="48"/>
      <c r="F7" s="48"/>
      <c r="G7" s="77"/>
      <c r="H7" s="48"/>
      <c r="I7" s="48" t="s">
        <v>182</v>
      </c>
      <c r="J7" s="48"/>
      <c r="K7" s="48"/>
      <c r="L7" s="104"/>
    </row>
    <row r="8" spans="2:14" ht="16" thickBot="1">
      <c r="B8" s="105"/>
      <c r="C8" s="48"/>
      <c r="D8" s="103"/>
      <c r="E8" s="48"/>
      <c r="F8" s="48"/>
      <c r="G8" s="103"/>
      <c r="H8" s="48"/>
      <c r="I8" s="48"/>
      <c r="J8" s="48"/>
      <c r="K8" s="48"/>
      <c r="L8" s="104"/>
    </row>
    <row r="9" spans="2:14" ht="16" thickBot="1">
      <c r="B9" s="105" t="s">
        <v>329</v>
      </c>
      <c r="C9" s="48"/>
      <c r="D9" s="77"/>
      <c r="E9" s="48"/>
      <c r="F9" s="48"/>
      <c r="G9" s="77"/>
      <c r="H9" s="48"/>
      <c r="I9" s="48"/>
      <c r="J9" s="48"/>
      <c r="K9" s="48"/>
      <c r="L9" s="104"/>
    </row>
    <row r="10" spans="2:14" ht="16" thickBot="1">
      <c r="B10" s="105"/>
      <c r="C10" s="48"/>
      <c r="D10" s="103"/>
      <c r="E10" s="48"/>
      <c r="F10" s="48"/>
      <c r="G10" s="103"/>
      <c r="H10" s="48"/>
      <c r="I10" s="48"/>
      <c r="J10" s="48"/>
      <c r="K10" s="48"/>
      <c r="L10" s="104"/>
    </row>
    <row r="11" spans="2:14" ht="16" thickBot="1">
      <c r="B11" s="105" t="s">
        <v>183</v>
      </c>
      <c r="C11" s="48"/>
      <c r="D11" s="77"/>
      <c r="E11" s="48"/>
      <c r="F11" s="48"/>
      <c r="G11" s="77"/>
      <c r="H11" s="48"/>
      <c r="I11" s="48"/>
      <c r="J11" s="48"/>
      <c r="K11" s="48"/>
      <c r="L11" s="104"/>
    </row>
    <row r="12" spans="2:14" ht="16" thickBot="1">
      <c r="B12" s="105"/>
      <c r="C12" s="48"/>
      <c r="D12" s="103"/>
      <c r="E12" s="48"/>
      <c r="F12" s="48"/>
      <c r="G12" s="103"/>
      <c r="H12" s="48"/>
      <c r="I12" s="48"/>
      <c r="J12" s="48"/>
      <c r="K12" s="48"/>
      <c r="L12" s="104"/>
    </row>
    <row r="13" spans="2:14" ht="16" thickBot="1">
      <c r="B13" s="105" t="s">
        <v>184</v>
      </c>
      <c r="C13" s="48"/>
      <c r="D13" s="77"/>
      <c r="E13" s="48" t="str">
        <f>IF(D13&gt;D11, "Invalid", "OK")</f>
        <v>OK</v>
      </c>
      <c r="F13" s="48"/>
      <c r="G13" s="77"/>
      <c r="H13" s="48" t="str">
        <f>IF(G13&gt;G11, "Invalid", "OK")</f>
        <v>OK</v>
      </c>
      <c r="I13" s="48"/>
      <c r="J13" s="48"/>
      <c r="K13" s="48"/>
      <c r="L13" s="104"/>
    </row>
    <row r="14" spans="2:14">
      <c r="B14" s="105"/>
      <c r="C14" s="48"/>
      <c r="D14" s="48"/>
      <c r="E14" s="48"/>
      <c r="F14" s="48"/>
      <c r="G14" s="48"/>
      <c r="H14" s="48"/>
      <c r="I14" s="48"/>
      <c r="J14" s="48"/>
      <c r="K14" s="48"/>
      <c r="L14" s="104"/>
    </row>
    <row r="15" spans="2:14">
      <c r="B15" s="105"/>
      <c r="C15" s="48"/>
      <c r="D15" s="48"/>
      <c r="E15" s="48"/>
      <c r="F15" s="48"/>
      <c r="G15" s="48"/>
      <c r="H15" s="48"/>
      <c r="I15" s="48"/>
      <c r="J15" s="48"/>
      <c r="K15" s="48"/>
      <c r="L15" s="104"/>
    </row>
    <row r="16" spans="2:14" ht="16" thickBot="1">
      <c r="B16" s="105"/>
      <c r="C16" s="107" t="s">
        <v>330</v>
      </c>
      <c r="D16" s="113">
        <f>(D7+D7-D9+D11)/2</f>
        <v>0</v>
      </c>
      <c r="E16" s="48"/>
      <c r="F16" s="48"/>
      <c r="G16" s="113">
        <f>(G7+G7-G9+G11)/2</f>
        <v>0</v>
      </c>
      <c r="H16" s="48"/>
      <c r="I16" s="125">
        <f>IFERROR((G16-D16)/D16, 0)</f>
        <v>0</v>
      </c>
      <c r="J16" s="48"/>
      <c r="K16" s="48"/>
      <c r="L16" s="104"/>
    </row>
    <row r="17" spans="2:12" ht="16" thickTop="1">
      <c r="B17" s="105"/>
      <c r="C17" s="48"/>
      <c r="D17" s="108"/>
      <c r="E17" s="48"/>
      <c r="F17" s="48"/>
      <c r="G17" s="108"/>
      <c r="H17" s="48"/>
      <c r="I17" s="125"/>
      <c r="J17" s="48"/>
      <c r="K17" s="48"/>
      <c r="L17" s="104"/>
    </row>
    <row r="18" spans="2:12" ht="16" thickBot="1">
      <c r="B18" s="105"/>
      <c r="C18" s="107" t="s">
        <v>185</v>
      </c>
      <c r="D18" s="113">
        <f>IFERROR(D11/D16, 0)</f>
        <v>0</v>
      </c>
      <c r="E18" s="48"/>
      <c r="F18" s="48"/>
      <c r="G18" s="113">
        <f>IFERROR(G11/G16, 0)</f>
        <v>0</v>
      </c>
      <c r="H18" s="48"/>
      <c r="I18" s="125">
        <f>IFERROR((G18-D18)/D18, 0)</f>
        <v>0</v>
      </c>
      <c r="J18" s="48"/>
      <c r="K18" s="48"/>
      <c r="L18" s="104"/>
    </row>
    <row r="19" spans="2:12" ht="16" thickTop="1">
      <c r="B19" s="105"/>
      <c r="C19" s="48"/>
      <c r="D19" s="108"/>
      <c r="E19" s="48"/>
      <c r="F19" s="48"/>
      <c r="G19" s="108"/>
      <c r="H19" s="48"/>
      <c r="I19" s="125"/>
      <c r="J19" s="48"/>
      <c r="K19" s="48"/>
      <c r="L19" s="104"/>
    </row>
    <row r="20" spans="2:12" ht="16" thickBot="1">
      <c r="B20" s="105"/>
      <c r="C20" s="107" t="s">
        <v>331</v>
      </c>
      <c r="D20" s="113">
        <f>IFERROR(D13/D11, 0)</f>
        <v>0</v>
      </c>
      <c r="E20" s="48"/>
      <c r="F20" s="48"/>
      <c r="G20" s="113">
        <f>IFERROR(G13/G11, 0)</f>
        <v>0</v>
      </c>
      <c r="H20" s="48"/>
      <c r="I20" s="125">
        <f>IFERROR((G20-D20)/D20, 0)</f>
        <v>0</v>
      </c>
      <c r="J20" s="48"/>
      <c r="K20" s="48"/>
      <c r="L20" s="104"/>
    </row>
    <row r="21" spans="2:12" ht="16" thickTop="1">
      <c r="B21" s="105"/>
      <c r="C21" s="48"/>
      <c r="D21" s="48"/>
      <c r="E21" s="48"/>
      <c r="F21" s="48"/>
      <c r="G21" s="48"/>
      <c r="H21" s="48"/>
      <c r="I21" s="48"/>
      <c r="J21" s="48"/>
      <c r="K21" s="48"/>
      <c r="L21" s="104"/>
    </row>
    <row r="22" spans="2:12">
      <c r="B22" s="410" t="s">
        <v>327</v>
      </c>
      <c r="C22" s="411"/>
      <c r="D22" s="411"/>
      <c r="E22" s="411"/>
      <c r="F22" s="48"/>
      <c r="G22" s="48"/>
      <c r="H22" s="48"/>
      <c r="I22" s="48"/>
      <c r="J22" s="48"/>
      <c r="K22" s="48"/>
      <c r="L22" s="104"/>
    </row>
    <row r="23" spans="2:12">
      <c r="B23" s="410"/>
      <c r="C23" s="411"/>
      <c r="D23" s="411"/>
      <c r="E23" s="411"/>
      <c r="F23" s="48"/>
      <c r="G23" s="48"/>
      <c r="H23" s="48"/>
      <c r="I23" s="48"/>
      <c r="J23" s="48"/>
      <c r="K23" s="48"/>
      <c r="L23" s="104"/>
    </row>
    <row r="24" spans="2:12">
      <c r="B24" s="105"/>
      <c r="C24" s="48"/>
      <c r="D24" s="48"/>
      <c r="E24" s="48"/>
      <c r="F24" s="48"/>
      <c r="G24" s="48"/>
      <c r="H24" s="48"/>
      <c r="I24" s="48"/>
      <c r="J24" s="48"/>
      <c r="K24" s="48"/>
      <c r="L24" s="104"/>
    </row>
    <row r="25" spans="2:12">
      <c r="B25" s="105" t="s">
        <v>333</v>
      </c>
      <c r="C25" s="48"/>
      <c r="D25" s="48"/>
      <c r="E25" s="48"/>
      <c r="F25" s="48"/>
      <c r="G25" s="48"/>
      <c r="H25" s="48"/>
      <c r="I25" s="48"/>
      <c r="J25" s="48"/>
      <c r="K25" s="48"/>
      <c r="L25" s="104"/>
    </row>
    <row r="26" spans="2:12">
      <c r="B26" s="105"/>
      <c r="C26" s="48"/>
      <c r="D26" s="48"/>
      <c r="E26" s="48"/>
      <c r="F26" s="48"/>
      <c r="G26" s="48"/>
      <c r="H26" s="48"/>
      <c r="I26" s="48"/>
      <c r="J26" s="48"/>
      <c r="K26" s="48"/>
      <c r="L26" s="104"/>
    </row>
    <row r="27" spans="2:12" ht="54.5" customHeight="1">
      <c r="B27" s="410" t="s">
        <v>332</v>
      </c>
      <c r="C27" s="411"/>
      <c r="D27" s="411"/>
      <c r="E27" s="411"/>
      <c r="F27" s="411"/>
      <c r="G27" s="411"/>
      <c r="H27" s="411"/>
      <c r="I27" s="411"/>
      <c r="J27" s="411"/>
      <c r="K27" s="411"/>
      <c r="L27" s="415"/>
    </row>
    <row r="28" spans="2:12">
      <c r="B28" s="105"/>
      <c r="C28" s="48"/>
      <c r="D28" s="48"/>
      <c r="E28" s="48"/>
      <c r="F28" s="48"/>
      <c r="G28" s="48"/>
      <c r="H28" s="48"/>
      <c r="I28" s="48"/>
      <c r="J28" s="48"/>
      <c r="K28" s="48"/>
      <c r="L28" s="104"/>
    </row>
    <row r="29" spans="2:12">
      <c r="B29" s="109" t="s">
        <v>306</v>
      </c>
      <c r="C29" s="110"/>
      <c r="D29" s="110"/>
      <c r="E29" s="110"/>
      <c r="F29" s="110"/>
      <c r="G29" s="110"/>
      <c r="H29" s="110"/>
      <c r="I29" s="110"/>
      <c r="J29" s="110"/>
      <c r="K29" s="110"/>
      <c r="L29" s="111"/>
    </row>
  </sheetData>
  <mergeCells count="4">
    <mergeCell ref="B22:E23"/>
    <mergeCell ref="B2:L2"/>
    <mergeCell ref="B4:L4"/>
    <mergeCell ref="B27:L27"/>
  </mergeCells>
  <printOptions horizontalCentered="1"/>
  <pageMargins left="0.5" right="0.5" top="0.5" bottom="0.5" header="0.3" footer="0.3"/>
  <pageSetup scale="8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944E268963765419E13DDA00C0A0824" ma:contentTypeVersion="15" ma:contentTypeDescription="Create a new document." ma:contentTypeScope="" ma:versionID="90b37de705f7358daddae95b64e360a5">
  <xsd:schema xmlns:xsd="http://www.w3.org/2001/XMLSchema" xmlns:xs="http://www.w3.org/2001/XMLSchema" xmlns:p="http://schemas.microsoft.com/office/2006/metadata/properties" xmlns:ns1="http://schemas.microsoft.com/sharepoint/v3" xmlns:ns3="3f0cacbf-b15e-4652-9524-3ea093dbef73" xmlns:ns4="b06a5a3e-8e9a-4907-bf0d-dc12f19feeef" targetNamespace="http://schemas.microsoft.com/office/2006/metadata/properties" ma:root="true" ma:fieldsID="106518e8aa913334ab7ed70d15cdc720" ns1:_="" ns3:_="" ns4:_="">
    <xsd:import namespace="http://schemas.microsoft.com/sharepoint/v3"/>
    <xsd:import namespace="3f0cacbf-b15e-4652-9524-3ea093dbef73"/>
    <xsd:import namespace="b06a5a3e-8e9a-4907-bf0d-dc12f19feeef"/>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DateTaken" minOccurs="0"/>
                <xsd:element ref="ns3:MediaServiceOCR" minOccurs="0"/>
                <xsd:element ref="ns3:MediaServiceLocation" minOccurs="0"/>
                <xsd:element ref="ns1:_ip_UnifiedCompliancePolicyProperties" minOccurs="0"/>
                <xsd:element ref="ns1:_ip_UnifiedCompliancePolicyUIAction"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7" nillable="true" ma:displayName="Unified Compliance Policy Properties" ma:hidden="true" ma:internalName="_ip_UnifiedCompliancePolicyProperties">
      <xsd:simpleType>
        <xsd:restriction base="dms:Note"/>
      </xsd:simpleType>
    </xsd:element>
    <xsd:element name="_ip_UnifiedCompliancePolicyUIAction" ma:index="1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f0cacbf-b15e-4652-9524-3ea093dbef7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Location" ma:index="16" nillable="true" ma:displayName="MediaServiceLocation" ma:internalName="MediaServiceLocation"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06a5a3e-8e9a-4907-bf0d-dc12f19feee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8F42443-A27C-4331-B9B5-A7AD9AC37ADB}">
  <ds:schemaRefs>
    <ds:schemaRef ds:uri="http://purl.org/dc/terms/"/>
    <ds:schemaRef ds:uri="http://schemas.microsoft.com/sharepoint/v3"/>
    <ds:schemaRef ds:uri="http://schemas.microsoft.com/office/2006/documentManagement/types"/>
    <ds:schemaRef ds:uri="http://purl.org/dc/dcmitype/"/>
    <ds:schemaRef ds:uri="http://schemas.openxmlformats.org/package/2006/metadata/core-properties"/>
    <ds:schemaRef ds:uri="http://purl.org/dc/elements/1.1/"/>
    <ds:schemaRef ds:uri="http://schemas.microsoft.com/office/infopath/2007/PartnerControls"/>
    <ds:schemaRef ds:uri="b06a5a3e-8e9a-4907-bf0d-dc12f19feeef"/>
    <ds:schemaRef ds:uri="http://schemas.microsoft.com/office/2006/metadata/properties"/>
    <ds:schemaRef ds:uri="3f0cacbf-b15e-4652-9524-3ea093dbef73"/>
    <ds:schemaRef ds:uri="http://www.w3.org/XML/1998/namespace"/>
  </ds:schemaRefs>
</ds:datastoreItem>
</file>

<file path=customXml/itemProps2.xml><?xml version="1.0" encoding="utf-8"?>
<ds:datastoreItem xmlns:ds="http://schemas.openxmlformats.org/officeDocument/2006/customXml" ds:itemID="{54B387D3-3F69-4832-ABD1-22291C023C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f0cacbf-b15e-4652-9524-3ea093dbef73"/>
    <ds:schemaRef ds:uri="b06a5a3e-8e9a-4907-bf0d-dc12f19fee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D2BC19E-7A1F-42F7-B7F4-3031AFE6428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5</vt:i4>
      </vt:variant>
    </vt:vector>
  </HeadingPairs>
  <TitlesOfParts>
    <vt:vector size="14" baseType="lpstr">
      <vt:lpstr>P4P Application</vt:lpstr>
      <vt:lpstr>Appendices</vt:lpstr>
      <vt:lpstr>Trauma and Stress Types Tool</vt:lpstr>
      <vt:lpstr>Alarm Details</vt:lpstr>
      <vt:lpstr>QM Calculation Tool</vt:lpstr>
      <vt:lpstr>Antibiotics QM Calculation Tool</vt:lpstr>
      <vt:lpstr>Medicaid Occupancy Tool</vt:lpstr>
      <vt:lpstr>Staff Retention Rate Improvemen</vt:lpstr>
      <vt:lpstr>Staff Turnover Calculation</vt:lpstr>
      <vt:lpstr>'Alarm Details'!Print_Area</vt:lpstr>
      <vt:lpstr>'Antibiotics QM Calculation Tool'!Print_Area</vt:lpstr>
      <vt:lpstr>Appendices!Print_Area</vt:lpstr>
      <vt:lpstr>'QM Calculation Tool'!Print_Area</vt:lpstr>
      <vt:lpstr>'Staff Retention Rate Improvemen'!Print_Area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 Nursing Facilities Pay for Performance Application-Updated February 23, 2021</dc:title>
  <dc:subject/>
  <dc:creator>Josh Fant</dc:creator>
  <cp:keywords/>
  <dc:description/>
  <cp:lastModifiedBy>Larsen, Jennifer</cp:lastModifiedBy>
  <cp:revision/>
  <dcterms:created xsi:type="dcterms:W3CDTF">2015-04-17T13:39:15Z</dcterms:created>
  <dcterms:modified xsi:type="dcterms:W3CDTF">2021-02-23T18:12:53Z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0x0101001944E268963765419E13DDA00C0A0824</vt:lpwstr>
  </property>
</Properties>
</file>