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0-21\06 December 2020\"/>
    </mc:Choice>
  </mc:AlternateContent>
  <xr:revisionPtr revIDLastSave="0" documentId="13_ncr:1_{AEAB52D0-5733-4870-9456-A20169951541}" xr6:coauthVersionLast="45" xr6:coauthVersionMax="45" xr10:uidLastSave="{00000000-0000-0000-0000-000000000000}"/>
  <bookViews>
    <workbookView xWindow="28680" yWindow="150"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Caseload'!$B$1:$J$168</definedName>
    <definedName name="_xlnm.Print_Area" localSheetId="8">'CBHP Expend'!$A$1:$E$20</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Caseload'!$B$1:$R$172</definedName>
    <definedName name="_xlnm.Print_Area" localSheetId="11">'MMA Expend and Caseload'!$A$1:$C$22</definedName>
    <definedName name="_xlnm.Print_Area" localSheetId="12">'OAP Expend and Caseload'!$A$1:$C$35</definedName>
    <definedName name="_xlnm.Print_Area" localSheetId="1">'Premiums Approp'!$B$3:$C$12</definedName>
    <definedName name="_xlnm.Print_Area" localSheetId="0">'Premiums Expend'!$A$1:$O$66</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32" l="1"/>
  <c r="J15" i="32"/>
  <c r="P87" i="27" l="1"/>
  <c r="P86" i="27"/>
  <c r="P85" i="27"/>
  <c r="P84" i="27"/>
  <c r="P83" i="27"/>
  <c r="P82" i="27"/>
  <c r="R158" i="29" l="1"/>
  <c r="Q158" i="29"/>
  <c r="P158" i="29"/>
  <c r="O158" i="29"/>
  <c r="N158" i="29"/>
  <c r="M158" i="29"/>
  <c r="L158" i="29"/>
  <c r="K158" i="29"/>
  <c r="J158" i="29"/>
  <c r="I158" i="29"/>
  <c r="H158" i="29"/>
  <c r="G158" i="29"/>
  <c r="F158" i="29"/>
  <c r="E158" i="29"/>
  <c r="D158" i="29"/>
  <c r="C158" i="29"/>
  <c r="B15" i="32" l="1"/>
  <c r="C15" i="32"/>
  <c r="D15" i="32"/>
  <c r="E15" i="32"/>
  <c r="F15" i="32"/>
  <c r="G15" i="32"/>
  <c r="H15" i="32"/>
  <c r="I15" i="32"/>
  <c r="K15" i="32"/>
  <c r="B17" i="32" l="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K48" i="28" l="1"/>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D35" i="32" l="1"/>
  <c r="C35" i="32"/>
  <c r="E35" i="32"/>
  <c r="F35" i="32" l="1"/>
  <c r="G35" i="32" l="1"/>
  <c r="H35" i="32" l="1"/>
  <c r="I35" i="32" l="1"/>
  <c r="P6" i="27" l="1"/>
  <c r="P10" i="27"/>
  <c r="P22" i="27"/>
  <c r="P4" i="27"/>
  <c r="P8" i="27"/>
  <c r="P20" i="27"/>
  <c r="P5" i="27"/>
  <c r="P9" i="27"/>
  <c r="P13" i="27"/>
  <c r="P17" i="27"/>
  <c r="P21" i="27"/>
  <c r="P25" i="27"/>
  <c r="P31" i="27"/>
  <c r="P35" i="27"/>
  <c r="P41" i="27"/>
  <c r="P47" i="27"/>
  <c r="P51" i="27"/>
  <c r="P55" i="27"/>
  <c r="P59" i="27"/>
  <c r="P63" i="27"/>
  <c r="P71" i="27"/>
  <c r="P77" i="27"/>
  <c r="P36" i="27"/>
  <c r="P42" i="27"/>
  <c r="P48" i="27"/>
  <c r="P52" i="27"/>
  <c r="P56" i="27"/>
  <c r="P60" i="27"/>
  <c r="P64" i="27"/>
  <c r="P72" i="27"/>
  <c r="P78" i="27"/>
  <c r="P14" i="27"/>
  <c r="P18" i="27"/>
  <c r="P28" i="27"/>
  <c r="P32" i="27"/>
  <c r="P7" i="27"/>
  <c r="P11" i="27"/>
  <c r="P15" i="27"/>
  <c r="P19" i="27"/>
  <c r="P23" i="27"/>
  <c r="P29" i="27"/>
  <c r="P33" i="27"/>
  <c r="P37" i="27"/>
  <c r="P43" i="27"/>
  <c r="P49" i="27"/>
  <c r="P53" i="27"/>
  <c r="P57" i="27"/>
  <c r="P61" i="27"/>
  <c r="P67" i="27"/>
  <c r="P73" i="27"/>
  <c r="P79" i="27"/>
  <c r="P12" i="27"/>
  <c r="P16" i="27"/>
  <c r="P24" i="27"/>
  <c r="P30" i="27"/>
  <c r="P34" i="27"/>
  <c r="P40" i="27"/>
  <c r="P46" i="27"/>
  <c r="P50" i="27"/>
  <c r="P54" i="27"/>
  <c r="P58" i="27"/>
  <c r="P62" i="27"/>
  <c r="P70" i="27"/>
  <c r="P74" i="27"/>
  <c r="P44" i="27" l="1"/>
  <c r="P26" i="27" l="1"/>
  <c r="P45" i="27"/>
  <c r="P75" i="27"/>
  <c r="P65" i="27"/>
  <c r="P38" i="27"/>
  <c r="P80" i="27"/>
  <c r="P68" i="27"/>
  <c r="P76" i="27" l="1"/>
  <c r="P81" i="27"/>
  <c r="P27" i="27"/>
  <c r="P39" i="27"/>
  <c r="P66" i="27"/>
  <c r="P69" i="27"/>
  <c r="P89" i="27" l="1"/>
  <c r="B35" i="32" l="1"/>
  <c r="K35" i="32" l="1"/>
</calcChain>
</file>

<file path=xl/sharedStrings.xml><?xml version="1.0" encoding="utf-8"?>
<sst xmlns="http://schemas.openxmlformats.org/spreadsheetml/2006/main" count="711" uniqueCount="377">
  <si>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</si>
  <si>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</si>
  <si>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</si>
  <si>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</si>
  <si>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</si>
  <si>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</si>
  <si>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</si>
  <si>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</si>
  <si>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</si>
  <si>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</si>
  <si>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</si>
  <si>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</si>
  <si>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</si>
  <si>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</si>
  <si>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</si>
  <si>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</si>
  <si>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</si>
  <si>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</si>
  <si>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</si>
  <si>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</si>
  <si>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</si>
  <si>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</si>
  <si>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</si>
  <si>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</si>
  <si>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</si>
  <si>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</si>
  <si>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</si>
  <si>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</si>
  <si>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</si>
  <si>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</si>
  <si>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</si>
  <si>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</si>
  <si>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</si>
  <si>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</si>
  <si>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</si>
  <si>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</si>
  <si>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</si>
  <si>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</si>
  <si>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</si>
  <si>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</si>
  <si>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</si>
  <si>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</si>
  <si>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</si>
  <si>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</si>
  <si>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</si>
  <si>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</si>
  <si>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</si>
  <si>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</si>
  <si>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</si>
  <si>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</si>
  <si>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</si>
  <si>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</si>
  <si>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</si>
  <si>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</si>
  <si>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</si>
  <si>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</si>
  <si>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</si>
  <si>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</si>
  <si>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</si>
  <si>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</si>
  <si>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</si>
  <si>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</si>
  <si>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</si>
  <si>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</si>
  <si>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</si>
  <si>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</si>
  <si>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</si>
  <si>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</si>
  <si>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</si>
  <si>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</si>
  <si>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</si>
  <si>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</si>
  <si>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</si>
  <si>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</si>
  <si>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</si>
  <si>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</si>
  <si>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</si>
  <si>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</si>
  <si>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</si>
  <si>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</si>
  <si>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</si>
  <si>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</si>
  <si>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</si>
  <si>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</si>
  <si>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</si>
  <si>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</si>
  <si>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</si>
  <si>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</si>
  <si>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</si>
  <si>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</si>
  <si>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</si>
  <si>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</si>
  <si>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t>
  </si>
  <si>
    <t>A
A
A</t>
  </si>
  <si>
    <t>A
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</si>
  <si>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</si>
  <si>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</si>
  <si>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</si>
  <si>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</si>
  <si>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</si>
  <si>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</si>
  <si>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</si>
  <si>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</si>
  <si>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</si>
  <si>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</si>
  <si>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</si>
  <si>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</si>
  <si>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</si>
  <si>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</si>
  <si>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</si>
  <si>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</si>
  <si>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</si>
  <si>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</si>
  <si>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</si>
  <si>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</si>
  <si>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</si>
  <si>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</si>
  <si>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</si>
  <si>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</si>
  <si>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</si>
  <si>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</si>
  <si>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</si>
  <si>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</si>
  <si>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</si>
  <si>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</si>
  <si>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</si>
  <si>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</si>
  <si>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</si>
  <si>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</si>
  <si>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</si>
  <si>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</si>
  <si>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</si>
  <si>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</si>
  <si>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</si>
  <si>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</si>
  <si>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</si>
  <si>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</si>
  <si>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</si>
  <si>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</si>
  <si>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</si>
  <si>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</si>
  <si>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</si>
  <si>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</si>
  <si>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</si>
  <si>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</si>
  <si>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</si>
  <si>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</si>
  <si>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</si>
  <si>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</si>
  <si>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</si>
  <si>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</si>
  <si>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</si>
  <si>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</si>
  <si>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</si>
  <si>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</si>
  <si>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</si>
  <si>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</si>
  <si>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</si>
  <si>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</si>
  <si>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</si>
  <si>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</si>
  <si>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</si>
  <si>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</si>
  <si>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</si>
  <si>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t>
  </si>
  <si>
    <t>FY 2020-21 Appropriation</t>
  </si>
  <si>
    <t>FY 2020-21 Supplemental Payments by Service Category</t>
  </si>
  <si>
    <t>FY 2020-21 Total YTD</t>
  </si>
  <si>
    <t>FY 2020-21 Medicaid Behavioral Health Community Programs Expenditures</t>
  </si>
  <si>
    <t>FY 2020-21 Medicaid Community Behavioral Health Program Expenditures by Regional Accountable Entity</t>
  </si>
  <si>
    <t>FY 2020-21 Medicaid Community Behavioral Health Program Caseload by Regional Accountable Entity</t>
  </si>
  <si>
    <t>FY 2020-21 Children's Basic Health Plan Expenditures</t>
  </si>
  <si>
    <t>FY 2020-21 Division for Intellectual and Developmental Disabilities (DIDD) Waiver and State Only Program Caseload Per Month</t>
  </si>
  <si>
    <t>FY 2020-21 Average YTD</t>
  </si>
  <si>
    <t>FY 2020-21 Authorized Maximum Enrollment</t>
  </si>
  <si>
    <t>FY 2020-21 Division for Intellectual and Developmental Disabilities (DIDD) Waiver and State Only Program Expenditure Per Month</t>
  </si>
  <si>
    <t>FY 2020-21  YTD</t>
  </si>
  <si>
    <t>Percent of FY 2020-21 Appropriation Spent</t>
  </si>
  <si>
    <t>3) FY 2020-21 Appropriations for DIDD Supported Living Services and Targeted Case Management were adjusted to reflect only the portion appropriated for those services. State-only program appropriations were removed.</t>
  </si>
  <si>
    <t>FY 2020-21 Medicare Modernization Act State Contribution Payment Expenditures and Caseload</t>
  </si>
  <si>
    <t>FY 2020-21 Old Age Pension State Medical Program Expenditures and Caseload</t>
  </si>
  <si>
    <t>1) FY 2020-21 Year-to-Date Appropriation includes HB 20-1360.</t>
  </si>
  <si>
    <t>2) FY 2019-20 Year-to-Date Appropriation includes HB 20-1360.</t>
  </si>
  <si>
    <t>4) FY 2020-21 Year-to-Date Appropriation includes HB 20-1360.</t>
  </si>
  <si>
    <t>2) The FY 2019-20 Year-to-Date Appropriation includes HB 20-1360.</t>
  </si>
  <si>
    <t xml:space="preserve">2)  Medicare Modernization Act State Contribution Payments lag by two months.  As a result, current month expenditures are related to the caseload from the month two months prior from the current month. </t>
  </si>
  <si>
    <r>
      <t>Other Supplemental Payments</t>
    </r>
    <r>
      <rPr>
        <vertAlign val="superscript"/>
        <sz val="12"/>
        <rFont val="Times New Roman"/>
        <family val="1"/>
      </rPr>
      <t>(2)</t>
    </r>
  </si>
  <si>
    <t>2) In November of 2020, The Department made a one time payment of $148,900,000 under executive order D 2020 230 to the Colorado Department of Labor and Unemployment. For more information on the order please see: "https://cdle.colorado.gov/sites/cdle/files/D-2020-230-CDLE-EO.pdf"</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</si>
  <si>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</si>
  <si>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</si>
  <si>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</si>
  <si>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</si>
  <si>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</si>
  <si>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</si>
  <si>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</si>
  <si>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</si>
  <si>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</si>
  <si>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</si>
  <si>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</si>
  <si>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</si>
  <si>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</si>
  <si>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</si>
  <si>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</si>
  <si>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</si>
  <si>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</si>
  <si>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</si>
  <si>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</si>
  <si>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</si>
  <si>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</si>
  <si>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</si>
  <si>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</si>
  <si>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</si>
  <si>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</si>
  <si>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</si>
  <si>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</si>
  <si>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</si>
  <si>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</si>
  <si>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</si>
  <si>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</si>
  <si>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</si>
  <si>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</si>
  <si>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</si>
  <si>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</si>
  <si>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</si>
  <si>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</si>
  <si>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</si>
  <si>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</si>
  <si>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</si>
  <si>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</si>
  <si>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</si>
  <si>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</si>
  <si>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</si>
  <si>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</si>
  <si>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</si>
  <si>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</si>
  <si>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</si>
  <si>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</si>
  <si>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</si>
  <si>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</si>
  <si>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</si>
  <si>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</si>
  <si>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</si>
  <si>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</si>
  <si>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</si>
  <si>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</si>
  <si>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HB 20-1360 FY 2020-21 Long Bill</t>
  </si>
  <si>
    <t>HB 20-1362 Nursing Home Provider Rates</t>
  </si>
  <si>
    <t>SB 20-212 FY 2020-21 Reimbursement for Telehealth Services</t>
  </si>
  <si>
    <t>HB 20-1361 Dental Cap Reduction</t>
  </si>
  <si>
    <t>HB 20-1386 HAS Fee Transfer for GF offset</t>
  </si>
  <si>
    <t>HB 20-1385 Use of Increased Medicaid Match</t>
  </si>
  <si>
    <t>FY 2020-21 Appropriation YTD</t>
  </si>
  <si>
    <t>FY 2020-21 YTD Expenditures</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</si>
  <si>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</si>
  <si>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</si>
  <si>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</si>
  <si>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</si>
  <si>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</si>
  <si>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</si>
  <si>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</si>
  <si>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</si>
  <si>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</si>
  <si>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</si>
  <si>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</si>
  <si>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Year-to-Date Average</t>
  </si>
  <si>
    <t>FY 2020-21 Year-to-Date Appropriation</t>
  </si>
  <si>
    <t>Monthly Growth</t>
  </si>
  <si>
    <t>Monthly Growth Rate</t>
  </si>
  <si>
    <t>Over-the-year Growth</t>
  </si>
  <si>
    <t>Over-the-year Growth Rate</t>
  </si>
  <si>
    <t>FY 2020-21 Year-to-Date AVERAGE</t>
  </si>
  <si>
    <t>FY 2020-21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</si>
  <si>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</si>
  <si>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</si>
  <si>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</si>
  <si>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</si>
  <si>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</si>
  <si>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</si>
  <si>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</si>
  <si>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</si>
  <si>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</si>
  <si>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</si>
  <si>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</si>
  <si>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</si>
  <si>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</si>
  <si>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</si>
  <si>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</si>
  <si>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</si>
  <si>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</si>
  <si>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</si>
  <si>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</si>
  <si>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</si>
  <si>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</si>
  <si>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</si>
  <si>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</si>
  <si>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</si>
  <si>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</si>
  <si>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</si>
  <si>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</si>
  <si>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</si>
  <si>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</si>
  <si>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</si>
  <si>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</si>
  <si>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</si>
  <si>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</si>
  <si>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</si>
  <si>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</si>
  <si>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</si>
  <si>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</si>
  <si>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</si>
  <si>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</si>
  <si>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</si>
  <si>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</si>
  <si>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</si>
  <si>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</si>
  <si>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</si>
  <si>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</si>
  <si>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</si>
  <si>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</si>
  <si>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</si>
  <si>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</si>
  <si>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</si>
  <si>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</si>
  <si>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</si>
  <si>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</si>
  <si>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</si>
  <si>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</si>
  <si>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</si>
  <si>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</si>
  <si>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</si>
  <si>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</si>
  <si>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</si>
  <si>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</si>
  <si>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</si>
  <si>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</si>
  <si>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</si>
  <si>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</si>
  <si>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</si>
  <si>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</si>
  <si>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</si>
  <si>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</si>
  <si>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</si>
  <si>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</si>
  <si>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</si>
  <si>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</si>
  <si>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</si>
  <si>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</si>
  <si>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</si>
  <si>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</si>
  <si>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</si>
  <si>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</si>
  <si>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</si>
  <si>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</si>
  <si>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</si>
  <si>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</si>
  <si>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</si>
  <si>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</si>
  <si>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</si>
  <si>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</si>
  <si>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</si>
  <si>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</si>
  <si>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</si>
  <si>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</si>
  <si>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</si>
  <si>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</si>
  <si>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</si>
  <si>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</si>
  <si>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</si>
  <si>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</si>
  <si>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</si>
  <si>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</si>
  <si>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</si>
  <si>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Quality, Intake, Reassessment and Administrative Payments</t>
  </si>
  <si>
    <t>Expenditure Per Week</t>
  </si>
  <si>
    <t>State Only Case Management</t>
  </si>
  <si>
    <t>N/A</t>
  </si>
  <si>
    <t>Total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</si>
</sst>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10"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1" applyNumberFormat="0" applyAlignment="0" applyProtection="0"/>
    <xf numFmtId="0" fontId="43" fillId="12" borderId="112" applyNumberFormat="0" applyAlignment="0" applyProtection="0"/>
    <xf numFmtId="0" fontId="44" fillId="12" borderId="111" applyNumberFormat="0" applyAlignment="0" applyProtection="0"/>
    <xf numFmtId="0" fontId="45" fillId="0" borderId="113" applyNumberFormat="0" applyFill="0" applyAlignment="0" applyProtection="0"/>
    <xf numFmtId="0" fontId="46" fillId="13" borderId="11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7" applyNumberFormat="0" applyFill="0" applyAlignment="0" applyProtection="0"/>
    <xf numFmtId="0" fontId="51" fillId="0" borderId="118" applyNumberFormat="0" applyFill="0" applyAlignment="0" applyProtection="0"/>
    <xf numFmtId="0" fontId="7" fillId="0" borderId="0"/>
    <xf numFmtId="0" fontId="7" fillId="14" borderId="115" applyNumberFormat="0" applyFont="0" applyAlignment="0" applyProtection="0"/>
    <xf numFmtId="0" fontId="52" fillId="0" borderId="119"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20" applyNumberFormat="0" applyAlignment="0" applyProtection="0"/>
    <xf numFmtId="0" fontId="59" fillId="58" borderId="121" applyNumberFormat="0" applyAlignment="0" applyProtection="0"/>
    <xf numFmtId="0" fontId="58" fillId="57" borderId="142"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2" applyNumberFormat="0" applyFill="0" applyAlignment="0" applyProtection="0"/>
    <xf numFmtId="0" fontId="63" fillId="0" borderId="123" applyNumberFormat="0" applyFill="0" applyAlignment="0" applyProtection="0"/>
    <xf numFmtId="0" fontId="64" fillId="0" borderId="124" applyNumberFormat="0" applyFill="0" applyAlignment="0" applyProtection="0"/>
    <xf numFmtId="0" fontId="64" fillId="0" borderId="0" applyNumberFormat="0" applyFill="0" applyBorder="0" applyAlignment="0" applyProtection="0"/>
    <xf numFmtId="0" fontId="65" fillId="44" borderId="120" applyNumberFormat="0" applyAlignment="0" applyProtection="0"/>
    <xf numFmtId="0" fontId="66" fillId="0" borderId="125"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8" fillId="57" borderId="127"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8" applyNumberFormat="0" applyFill="0" applyAlignment="0" applyProtection="0"/>
    <xf numFmtId="0" fontId="71" fillId="0" borderId="0" applyNumberFormat="0" applyFill="0" applyBorder="0" applyAlignment="0" applyProtection="0"/>
    <xf numFmtId="0" fontId="6" fillId="0" borderId="0"/>
    <xf numFmtId="0" fontId="81"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5" applyNumberFormat="0" applyAlignment="0" applyProtection="0"/>
    <xf numFmtId="0" fontId="58"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70">
      <alignment horizontal="left" vertical="center"/>
    </xf>
    <xf numFmtId="0" fontId="81"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4"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30" applyNumberFormat="0" applyAlignment="0" applyProtection="0"/>
    <xf numFmtId="0" fontId="59" fillId="58" borderId="121" applyNumberFormat="0" applyAlignment="0" applyProtection="0"/>
    <xf numFmtId="0" fontId="65" fillId="44" borderId="130" applyNumberFormat="0" applyAlignment="0" applyProtection="0"/>
    <xf numFmtId="0" fontId="7" fillId="0" borderId="0"/>
    <xf numFmtId="0" fontId="16" fillId="60" borderId="131" applyNumberFormat="0" applyFont="0" applyAlignment="0" applyProtection="0"/>
    <xf numFmtId="0" fontId="68" fillId="57" borderId="132" applyNumberFormat="0" applyAlignment="0" applyProtection="0"/>
    <xf numFmtId="0" fontId="70"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6" applyNumberFormat="0" applyAlignment="0" applyProtection="0"/>
    <xf numFmtId="0" fontId="16" fillId="60" borderId="137" applyNumberFormat="0" applyFont="0" applyAlignment="0" applyProtection="0"/>
    <xf numFmtId="0" fontId="84" fillId="57" borderId="138" applyNumberFormat="0" applyAlignment="0" applyProtection="0"/>
    <xf numFmtId="0" fontId="14" fillId="60" borderId="137" applyNumberFormat="0" applyFont="0" applyAlignment="0" applyProtection="0"/>
    <xf numFmtId="0" fontId="81" fillId="44" borderId="136" applyNumberFormat="0" applyAlignment="0" applyProtection="0"/>
    <xf numFmtId="0" fontId="82" fillId="0" borderId="125" applyNumberFormat="0" applyFill="0" applyAlignment="0" applyProtection="0"/>
    <xf numFmtId="0" fontId="17" fillId="0" borderId="140">
      <alignment horizontal="left" vertical="center"/>
    </xf>
    <xf numFmtId="0" fontId="58" fillId="57" borderId="136" applyNumberFormat="0" applyAlignment="0" applyProtection="0"/>
    <xf numFmtId="0" fontId="81" fillId="44" borderId="136" applyNumberFormat="0" applyAlignment="0" applyProtection="0"/>
    <xf numFmtId="0" fontId="81" fillId="44" borderId="136" applyNumberFormat="0" applyAlignment="0" applyProtection="0"/>
    <xf numFmtId="0" fontId="65" fillId="44" borderId="136" applyNumberFormat="0" applyAlignment="0" applyProtection="0"/>
    <xf numFmtId="0" fontId="66"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6" fillId="60" borderId="137" applyNumberFormat="0" applyFont="0" applyAlignment="0" applyProtection="0"/>
    <xf numFmtId="0" fontId="68" fillId="57" borderId="138" applyNumberFormat="0" applyAlignment="0" applyProtection="0"/>
    <xf numFmtId="10" fontId="16" fillId="3" borderId="135" applyNumberFormat="0" applyBorder="0" applyAlignment="0" applyProtection="0"/>
    <xf numFmtId="0" fontId="70" fillId="0" borderId="139" applyNumberFormat="0" applyFill="0" applyAlignment="0" applyProtection="0"/>
    <xf numFmtId="0" fontId="6" fillId="0" borderId="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5" fillId="57" borderId="136" applyNumberFormat="0" applyAlignment="0" applyProtection="0"/>
    <xf numFmtId="0" fontId="17" fillId="0" borderId="129">
      <alignment horizontal="left" vertical="center"/>
    </xf>
    <xf numFmtId="0" fontId="75" fillId="57" borderId="136" applyNumberFormat="0" applyAlignment="0" applyProtection="0"/>
    <xf numFmtId="0" fontId="6" fillId="0" borderId="0"/>
    <xf numFmtId="0" fontId="75"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1" fillId="44" borderId="136" applyNumberFormat="0" applyAlignment="0" applyProtection="0"/>
    <xf numFmtId="44" fontId="6" fillId="0" borderId="0" applyFont="0" applyFill="0" applyBorder="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20" applyNumberFormat="0" applyAlignment="0" applyProtection="0"/>
    <xf numFmtId="0" fontId="75" fillId="57" borderId="136" applyNumberFormat="0" applyAlignment="0" applyProtection="0"/>
    <xf numFmtId="0" fontId="17" fillId="0" borderId="2">
      <alignment horizontal="left" vertical="center"/>
    </xf>
    <xf numFmtId="0" fontId="70" fillId="0" borderId="139" applyNumberFormat="0" applyFill="0" applyAlignment="0" applyProtection="0"/>
    <xf numFmtId="0" fontId="68" fillId="57" borderId="138" applyNumberFormat="0" applyAlignment="0" applyProtection="0"/>
    <xf numFmtId="0" fontId="65" fillId="44" borderId="136" applyNumberFormat="0" applyAlignment="0" applyProtection="0"/>
    <xf numFmtId="0" fontId="58" fillId="57" borderId="136" applyNumberFormat="0" applyAlignment="0" applyProtection="0"/>
    <xf numFmtId="0" fontId="79" fillId="0" borderId="124" applyNumberFormat="0" applyFill="0" applyAlignment="0" applyProtection="0"/>
    <xf numFmtId="0" fontId="75" fillId="57" borderId="136" applyNumberFormat="0" applyAlignment="0" applyProtection="0"/>
    <xf numFmtId="0" fontId="81" fillId="44"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0" fillId="0" borderId="139" applyNumberFormat="0" applyFill="0" applyAlignment="0" applyProtection="0"/>
    <xf numFmtId="0" fontId="16" fillId="60" borderId="137" applyNumberFormat="0" applyFont="0" applyAlignment="0" applyProtection="0"/>
    <xf numFmtId="0" fontId="65" fillId="44" borderId="136" applyNumberFormat="0" applyAlignment="0" applyProtection="0"/>
    <xf numFmtId="0" fontId="58" fillId="57" borderId="136" applyNumberFormat="0" applyAlignment="0" applyProtection="0"/>
    <xf numFmtId="0" fontId="68"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8" fillId="57" borderId="138" applyNumberFormat="0" applyAlignment="0" applyProtection="0"/>
    <xf numFmtId="0" fontId="75" fillId="57" borderId="120" applyNumberFormat="0" applyAlignment="0" applyProtection="0"/>
    <xf numFmtId="0" fontId="82" fillId="0" borderId="125" applyNumberFormat="0" applyFill="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17" fillId="0" borderId="129">
      <alignment horizontal="left" vertical="center"/>
    </xf>
    <xf numFmtId="0" fontId="17" fillId="0" borderId="129">
      <alignment horizontal="left" vertical="center"/>
    </xf>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75" fillId="57" borderId="120" applyNumberFormat="0" applyAlignment="0" applyProtection="0"/>
    <xf numFmtId="0" fontId="82" fillId="0" borderId="125" applyNumberFormat="0" applyFill="0" applyAlignment="0" applyProtection="0"/>
    <xf numFmtId="0" fontId="75" fillId="57" borderId="120" applyNumberFormat="0" applyAlignment="0" applyProtection="0"/>
    <xf numFmtId="0" fontId="65" fillId="44" borderId="120" applyNumberFormat="0" applyAlignment="0" applyProtection="0"/>
    <xf numFmtId="0" fontId="79" fillId="0" borderId="124" applyNumberFormat="0" applyFill="0" applyAlignment="0" applyProtection="0"/>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84" fillId="57" borderId="138" applyNumberFormat="0" applyAlignment="0" applyProtection="0"/>
    <xf numFmtId="0" fontId="14" fillId="60" borderId="137" applyNumberFormat="0" applyFont="0" applyAlignment="0" applyProtection="0"/>
    <xf numFmtId="0" fontId="58" fillId="57" borderId="136" applyNumberFormat="0" applyAlignment="0" applyProtection="0"/>
    <xf numFmtId="0" fontId="65"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20"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2">
      <alignment horizontal="left" vertical="center"/>
    </xf>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5" fillId="57"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140">
      <alignment horizontal="left" vertical="center"/>
    </xf>
    <xf numFmtId="0" fontId="81" fillId="44" borderId="136" applyNumberFormat="0" applyAlignment="0" applyProtection="0"/>
    <xf numFmtId="0" fontId="14" fillId="60" borderId="137" applyNumberFormat="0" applyFont="0" applyAlignment="0" applyProtection="0"/>
    <xf numFmtId="0" fontId="75" fillId="57" borderId="120" applyNumberFormat="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81" fillId="44" borderId="136" applyNumberFormat="0" applyAlignment="0" applyProtection="0"/>
    <xf numFmtId="0" fontId="17" fillId="0" borderId="140">
      <alignment horizontal="left" vertical="center"/>
    </xf>
    <xf numFmtId="0" fontId="79" fillId="0" borderId="124" applyNumberFormat="0" applyFill="0" applyAlignment="0" applyProtection="0"/>
    <xf numFmtId="0" fontId="17" fillId="0" borderId="140">
      <alignment horizontal="left" vertical="center"/>
    </xf>
    <xf numFmtId="0" fontId="58" fillId="57" borderId="136" applyNumberFormat="0" applyAlignment="0" applyProtection="0"/>
    <xf numFmtId="0" fontId="65" fillId="44" borderId="136" applyNumberForma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6" fillId="0" borderId="0"/>
    <xf numFmtId="0" fontId="6" fillId="0" borderId="0"/>
    <xf numFmtId="0" fontId="6" fillId="0" borderId="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9" fontId="6" fillId="0" borderId="0" applyFont="0" applyFill="0" applyBorder="0" applyAlignment="0" applyProtection="0"/>
    <xf numFmtId="0" fontId="75"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5" applyNumberFormat="0" applyFill="0" applyAlignment="0" applyProtection="0"/>
    <xf numFmtId="0" fontId="75" fillId="57" borderId="120" applyNumberFormat="0" applyAlignment="0" applyProtection="0"/>
    <xf numFmtId="0" fontId="79" fillId="0" borderId="124" applyNumberFormat="0" applyFill="0" applyAlignment="0" applyProtection="0"/>
    <xf numFmtId="0" fontId="68" fillId="57" borderId="132" applyNumberFormat="0" applyAlignment="0" applyProtection="0"/>
    <xf numFmtId="0" fontId="16" fillId="60" borderId="131" applyNumberFormat="0" applyFont="0" applyAlignment="0" applyProtection="0"/>
    <xf numFmtId="0" fontId="65" fillId="44" borderId="130" applyNumberFormat="0" applyAlignment="0" applyProtection="0"/>
    <xf numFmtId="0" fontId="14" fillId="60" borderId="137" applyNumberFormat="0" applyFont="0" applyAlignment="0" applyProtection="0"/>
    <xf numFmtId="0" fontId="75" fillId="57" borderId="120" applyNumberFormat="0" applyAlignment="0" applyProtection="0"/>
    <xf numFmtId="0" fontId="81" fillId="44" borderId="136" applyNumberFormat="0" applyAlignment="0" applyProtection="0"/>
    <xf numFmtId="0" fontId="79" fillId="0" borderId="124" applyNumberFormat="0" applyFill="0" applyAlignment="0" applyProtection="0"/>
    <xf numFmtId="0" fontId="82" fillId="0" borderId="125" applyNumberFormat="0" applyFill="0" applyAlignment="0" applyProtection="0"/>
    <xf numFmtId="0" fontId="58" fillId="57" borderId="130" applyNumberFormat="0" applyAlignment="0" applyProtection="0"/>
    <xf numFmtId="0" fontId="17" fillId="0" borderId="140">
      <alignment horizontal="left" vertical="center"/>
    </xf>
    <xf numFmtId="0" fontId="81" fillId="44" borderId="136" applyNumberFormat="0" applyAlignment="0" applyProtection="0"/>
    <xf numFmtId="0" fontId="64" fillId="0" borderId="124" applyNumberFormat="0" applyFill="0" applyAlignment="0" applyProtection="0"/>
    <xf numFmtId="0" fontId="75" fillId="57" borderId="120" applyNumberFormat="0" applyAlignment="0" applyProtection="0"/>
    <xf numFmtId="0" fontId="75" fillId="57" borderId="120" applyNumberFormat="0" applyAlignment="0" applyProtection="0"/>
    <xf numFmtId="0" fontId="81" fillId="44"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68"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6" fillId="0" borderId="0"/>
    <xf numFmtId="0" fontId="6" fillId="0" borderId="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6" applyNumberFormat="0" applyAlignment="0" applyProtection="0"/>
    <xf numFmtId="0" fontId="6" fillId="0" borderId="0"/>
    <xf numFmtId="0" fontId="58" fillId="57" borderId="136" applyNumberFormat="0" applyAlignment="0" applyProtection="0"/>
    <xf numFmtId="0" fontId="81" fillId="44" borderId="136" applyNumberFormat="0" applyAlignment="0" applyProtection="0"/>
    <xf numFmtId="0" fontId="65" fillId="44" borderId="136" applyNumberFormat="0" applyAlignment="0" applyProtection="0"/>
    <xf numFmtId="0" fontId="75" fillId="57"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6" fillId="0" borderId="0"/>
    <xf numFmtId="0" fontId="14" fillId="60" borderId="137" applyNumberFormat="0" applyFont="0" applyAlignment="0" applyProtection="0"/>
    <xf numFmtId="0" fontId="75"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43" fontId="6" fillId="0" borderId="0" applyFont="0" applyFill="0" applyBorder="0" applyAlignment="0" applyProtection="0"/>
    <xf numFmtId="0" fontId="66" fillId="0" borderId="125" applyNumberFormat="0" applyFill="0" applyAlignment="0" applyProtection="0"/>
    <xf numFmtId="5" fontId="6" fillId="0" borderId="0" applyFont="0" applyFill="0" applyBorder="0" applyAlignment="0" applyProtection="0"/>
    <xf numFmtId="0" fontId="58" fillId="57" borderId="120" applyNumberFormat="0" applyAlignment="0" applyProtection="0"/>
    <xf numFmtId="0" fontId="14" fillId="60" borderId="137" applyNumberFormat="0" applyFont="0" applyAlignment="0" applyProtection="0"/>
    <xf numFmtId="0" fontId="75" fillId="57" borderId="120" applyNumberFormat="0" applyAlignment="0" applyProtection="0"/>
    <xf numFmtId="0" fontId="75"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4" fillId="57" borderId="138" applyNumberFormat="0" applyAlignment="0" applyProtection="0"/>
    <xf numFmtId="0" fontId="16" fillId="60" borderId="137" applyNumberFormat="0" applyFont="0" applyAlignment="0" applyProtection="0"/>
    <xf numFmtId="0" fontId="75" fillId="57" borderId="136" applyNumberFormat="0" applyAlignment="0" applyProtection="0"/>
    <xf numFmtId="0" fontId="6" fillId="0" borderId="0"/>
    <xf numFmtId="0" fontId="6" fillId="0" borderId="0"/>
    <xf numFmtId="0" fontId="6" fillId="0" borderId="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75" fillId="57" borderId="136" applyNumberFormat="0" applyAlignment="0" applyProtection="0"/>
    <xf numFmtId="0" fontId="84" fillId="57" borderId="138" applyNumberFormat="0" applyAlignment="0" applyProtection="0"/>
    <xf numFmtId="0" fontId="75" fillId="57" borderId="120" applyNumberFormat="0" applyAlignment="0" applyProtection="0"/>
    <xf numFmtId="0" fontId="81" fillId="44" borderId="136" applyNumberFormat="0" applyAlignment="0" applyProtection="0"/>
    <xf numFmtId="0" fontId="17" fillId="0" borderId="129">
      <alignment horizontal="left" vertical="center"/>
    </xf>
    <xf numFmtId="0" fontId="81" fillId="44" borderId="136" applyNumberFormat="0" applyAlignment="0" applyProtection="0"/>
    <xf numFmtId="0" fontId="84" fillId="57" borderId="138" applyNumberFormat="0" applyAlignment="0" applyProtection="0"/>
    <xf numFmtId="0" fontId="68" fillId="57" borderId="138" applyNumberFormat="0" applyAlignment="0" applyProtection="0"/>
    <xf numFmtId="0" fontId="75" fillId="57" borderId="136" applyNumberFormat="0" applyAlignment="0" applyProtection="0"/>
    <xf numFmtId="0" fontId="17" fillId="0" borderId="140">
      <alignment horizontal="left" vertical="center"/>
    </xf>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82" fillId="0" borderId="125" applyNumberFormat="0" applyFill="0" applyAlignment="0" applyProtection="0"/>
    <xf numFmtId="0" fontId="81" fillId="44" borderId="136" applyNumberFormat="0" applyAlignment="0" applyProtection="0"/>
    <xf numFmtId="0" fontId="81" fillId="44"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14" fillId="60" borderId="137" applyNumberFormat="0" applyFont="0" applyAlignment="0" applyProtection="0"/>
    <xf numFmtId="0" fontId="75" fillId="57" borderId="136" applyNumberFormat="0" applyAlignment="0" applyProtection="0"/>
    <xf numFmtId="0" fontId="75" fillId="57" borderId="120" applyNumberFormat="0" applyAlignment="0" applyProtection="0"/>
    <xf numFmtId="0" fontId="79" fillId="0" borderId="124" applyNumberFormat="0" applyFill="0" applyAlignment="0" applyProtection="0"/>
    <xf numFmtId="0" fontId="75"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5" fillId="57" borderId="136" applyNumberFormat="0" applyAlignment="0" applyProtection="0"/>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17" fillId="0" borderId="129">
      <alignment horizontal="left" vertical="center"/>
    </xf>
    <xf numFmtId="0" fontId="75" fillId="57" borderId="136" applyNumberFormat="0" applyAlignment="0" applyProtection="0"/>
    <xf numFmtId="0" fontId="75" fillId="57" borderId="136" applyNumberFormat="0" applyAlignment="0" applyProtection="0"/>
    <xf numFmtId="0" fontId="79" fillId="0" borderId="124"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129">
      <alignment horizontal="left" vertical="center"/>
    </xf>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7" fillId="0" borderId="140">
      <alignment horizontal="left" vertical="center"/>
    </xf>
    <xf numFmtId="0" fontId="17" fillId="0" borderId="140">
      <alignment horizontal="left" vertical="center"/>
    </xf>
    <xf numFmtId="0" fontId="65" fillId="44"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70" fillId="0" borderId="139" applyNumberFormat="0" applyFill="0" applyAlignment="0" applyProtection="0"/>
    <xf numFmtId="0" fontId="82" fillId="0" borderId="125" applyNumberFormat="0" applyFill="0" applyAlignment="0" applyProtection="0"/>
    <xf numFmtId="0" fontId="84" fillId="57" borderId="138" applyNumberFormat="0" applyAlignment="0" applyProtection="0"/>
    <xf numFmtId="0" fontId="75" fillId="57" borderId="136" applyNumberFormat="0" applyAlignment="0" applyProtection="0"/>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58" fillId="57"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2">
      <alignment horizontal="left" vertical="center"/>
    </xf>
    <xf numFmtId="0" fontId="75" fillId="57" borderId="136" applyNumberFormat="0" applyAlignment="0" applyProtection="0"/>
    <xf numFmtId="0" fontId="79" fillId="0" borderId="124" applyNumberFormat="0" applyFill="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84" fillId="57" borderId="138"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7" fillId="0" borderId="2">
      <alignment horizontal="left" vertical="center"/>
    </xf>
    <xf numFmtId="0" fontId="70" fillId="0" borderId="139" applyNumberFormat="0" applyFill="0" applyAlignment="0" applyProtection="0"/>
    <xf numFmtId="0" fontId="65" fillId="44" borderId="136" applyNumberFormat="0" applyAlignment="0" applyProtection="0"/>
    <xf numFmtId="0" fontId="58"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140">
      <alignment horizontal="left" vertical="center"/>
    </xf>
    <xf numFmtId="0" fontId="75" fillId="57" borderId="120" applyNumberFormat="0" applyAlignment="0" applyProtection="0"/>
    <xf numFmtId="0" fontId="75" fillId="57" borderId="120" applyNumberFormat="0" applyAlignment="0" applyProtection="0"/>
    <xf numFmtId="0" fontId="82"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81" fillId="44"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36"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58"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2">
      <alignment horizontal="left" vertical="center"/>
    </xf>
    <xf numFmtId="0" fontId="17" fillId="0" borderId="2">
      <alignment horizontal="left" vertical="center"/>
    </xf>
    <xf numFmtId="0" fontId="81" fillId="44"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20" applyNumberFormat="0" applyAlignment="0" applyProtection="0"/>
    <xf numFmtId="0" fontId="65" fillId="44" borderId="120" applyNumberFormat="0" applyAlignment="0" applyProtection="0"/>
    <xf numFmtId="0" fontId="17" fillId="0" borderId="2">
      <alignment horizontal="left" vertical="center"/>
    </xf>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6" fillId="0" borderId="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20" applyNumberFormat="0" applyAlignment="0" applyProtection="0"/>
    <xf numFmtId="0" fontId="16" fillId="60" borderId="126" applyNumberFormat="0" applyFont="0" applyAlignment="0" applyProtection="0"/>
    <xf numFmtId="0" fontId="84" fillId="57" borderId="127" applyNumberFormat="0" applyAlignment="0" applyProtection="0"/>
    <xf numFmtId="0" fontId="14" fillId="60" borderId="126" applyNumberFormat="0" applyFont="0" applyAlignment="0" applyProtection="0"/>
    <xf numFmtId="0" fontId="81" fillId="44" borderId="120" applyNumberFormat="0" applyAlignment="0" applyProtection="0"/>
    <xf numFmtId="0" fontId="17" fillId="0" borderId="2">
      <alignment horizontal="left" vertical="center"/>
    </xf>
    <xf numFmtId="0" fontId="58"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65" fillId="44" borderId="120" applyNumberFormat="0" applyAlignment="0" applyProtection="0"/>
    <xf numFmtId="0" fontId="66" fillId="0" borderId="125"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10" fontId="16" fillId="3" borderId="3" applyNumberFormat="0" applyBorder="0" applyAlignment="0" applyProtection="0"/>
    <xf numFmtId="0" fontId="70" fillId="0" borderId="128" applyNumberFormat="0" applyFill="0" applyAlignment="0" applyProtection="0"/>
    <xf numFmtId="0" fontId="6" fillId="0" borderId="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6" fillId="0" borderId="0"/>
    <xf numFmtId="0" fontId="75"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1" fillId="44" borderId="120" applyNumberFormat="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65"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65" fillId="44" borderId="120" applyNumberFormat="0" applyAlignment="0" applyProtection="0"/>
    <xf numFmtId="0" fontId="58" fillId="57" borderId="120" applyNumberFormat="0" applyAlignment="0" applyProtection="0"/>
    <xf numFmtId="0" fontId="68" fillId="57" borderId="127" applyNumberFormat="0" applyAlignment="0" applyProtection="0"/>
    <xf numFmtId="0" fontId="16" fillId="60" borderId="126" applyNumberFormat="0" applyFont="0" applyAlignment="0" applyProtection="0"/>
    <xf numFmtId="0" fontId="68"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7" fillId="0" borderId="129">
      <alignment horizontal="left" vertical="center"/>
    </xf>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65" fillId="44" borderId="120" applyNumberForma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84" fillId="57" borderId="127" applyNumberFormat="0" applyAlignment="0" applyProtection="0"/>
    <xf numFmtId="0" fontId="14" fillId="60" borderId="126" applyNumberFormat="0" applyFont="0" applyAlignment="0" applyProtection="0"/>
    <xf numFmtId="0" fontId="58" fillId="57" borderId="120" applyNumberFormat="0" applyAlignment="0" applyProtection="0"/>
    <xf numFmtId="0" fontId="65"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2">
      <alignment horizontal="left" vertical="center"/>
    </xf>
    <xf numFmtId="0" fontId="81"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58" fillId="57" borderId="120" applyNumberFormat="0" applyAlignment="0" applyProtection="0"/>
    <xf numFmtId="0" fontId="65" fillId="44" borderId="120" applyNumberForma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6" fillId="0" borderId="0"/>
    <xf numFmtId="0" fontId="6" fillId="0" borderId="0"/>
    <xf numFmtId="0" fontId="6" fillId="0" borderId="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9" fontId="6" fillId="0" borderId="0" applyFont="0" applyFill="0" applyBorder="0" applyAlignment="0" applyProtection="0"/>
    <xf numFmtId="0" fontId="75"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20" applyNumberFormat="0" applyAlignment="0" applyProtection="0"/>
    <xf numFmtId="0" fontId="68" fillId="57" borderId="127" applyNumberFormat="0" applyAlignment="0" applyProtection="0"/>
    <xf numFmtId="0" fontId="16" fillId="60" borderId="126" applyNumberFormat="0" applyFont="0" applyAlignment="0" applyProtection="0"/>
    <xf numFmtId="0" fontId="65"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81" fillId="44" borderId="120" applyNumberFormat="0" applyAlignment="0" applyProtection="0"/>
    <xf numFmtId="0" fontId="58" fillId="57" borderId="120" applyNumberFormat="0" applyAlignment="0" applyProtection="0"/>
    <xf numFmtId="0" fontId="17" fillId="0" borderId="2">
      <alignment horizontal="left" vertical="center"/>
    </xf>
    <xf numFmtId="0" fontId="81" fillId="44"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68"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6" fillId="0" borderId="0"/>
    <xf numFmtId="0" fontId="6" fillId="0" borderId="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20" applyNumberFormat="0" applyAlignment="0" applyProtection="0"/>
    <xf numFmtId="0" fontId="6" fillId="0" borderId="0"/>
    <xf numFmtId="0" fontId="58" fillId="57" borderId="120" applyNumberFormat="0" applyAlignment="0" applyProtection="0"/>
    <xf numFmtId="0" fontId="81" fillId="44" borderId="120" applyNumberFormat="0" applyAlignment="0" applyProtection="0"/>
    <xf numFmtId="0" fontId="65" fillId="44"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14" fillId="60" borderId="126" applyNumberFormat="0" applyFont="0" applyAlignment="0" applyProtection="0"/>
    <xf numFmtId="0" fontId="75"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4" fillId="57" borderId="127" applyNumberFormat="0" applyAlignment="0" applyProtection="0"/>
    <xf numFmtId="0" fontId="16" fillId="60" borderId="126" applyNumberFormat="0" applyFont="0" applyAlignment="0" applyProtection="0"/>
    <xf numFmtId="0" fontId="75" fillId="57" borderId="120" applyNumberFormat="0" applyAlignment="0" applyProtection="0"/>
    <xf numFmtId="0" fontId="6" fillId="0" borderId="0"/>
    <xf numFmtId="0" fontId="6" fillId="0" borderId="0"/>
    <xf numFmtId="0" fontId="6" fillId="0" borderId="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75" fillId="57" borderId="120" applyNumberFormat="0" applyAlignment="0" applyProtection="0"/>
    <xf numFmtId="0" fontId="84" fillId="57" borderId="127" applyNumberFormat="0" applyAlignment="0" applyProtection="0"/>
    <xf numFmtId="0" fontId="75" fillId="57" borderId="120" applyNumberFormat="0" applyAlignment="0" applyProtection="0"/>
    <xf numFmtId="0" fontId="81" fillId="44" borderId="120" applyNumberFormat="0" applyAlignment="0" applyProtection="0"/>
    <xf numFmtId="0" fontId="17" fillId="0" borderId="129">
      <alignment horizontal="left" vertical="center"/>
    </xf>
    <xf numFmtId="0" fontId="81" fillId="44" borderId="120" applyNumberFormat="0" applyAlignment="0" applyProtection="0"/>
    <xf numFmtId="0" fontId="84" fillId="57" borderId="127" applyNumberFormat="0" applyAlignment="0" applyProtection="0"/>
    <xf numFmtId="0" fontId="68" fillId="57" borderId="127" applyNumberFormat="0" applyAlignment="0" applyProtection="0"/>
    <xf numFmtId="0" fontId="75" fillId="57" borderId="120" applyNumberFormat="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65" fillId="44"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0" fillId="0" borderId="128" applyNumberFormat="0" applyFill="0" applyAlignment="0" applyProtection="0"/>
    <xf numFmtId="0" fontId="65" fillId="44" borderId="120" applyNumberFormat="0" applyAlignment="0" applyProtection="0"/>
    <xf numFmtId="0" fontId="58"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65" fillId="44" borderId="120"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6" applyNumberFormat="0" applyFill="0" applyAlignment="0" applyProtection="0"/>
    <xf numFmtId="0" fontId="75" fillId="57" borderId="184" applyNumberFormat="0" applyAlignment="0" applyProtection="0"/>
    <xf numFmtId="0" fontId="17" fillId="0" borderId="170">
      <alignment horizontal="left" vertical="center"/>
    </xf>
    <xf numFmtId="0" fontId="17" fillId="0" borderId="188">
      <alignment horizontal="left" vertical="center"/>
    </xf>
    <xf numFmtId="0" fontId="75" fillId="57" borderId="184" applyNumberFormat="0" applyAlignment="0" applyProtection="0"/>
    <xf numFmtId="0" fontId="75" fillId="57" borderId="165" applyNumberFormat="0" applyAlignment="0" applyProtection="0"/>
    <xf numFmtId="0" fontId="14" fillId="60" borderId="185" applyNumberFormat="0" applyFont="0" applyAlignment="0" applyProtection="0"/>
    <xf numFmtId="0" fontId="65" fillId="44" borderId="142" applyNumberFormat="0" applyAlignment="0" applyProtection="0"/>
    <xf numFmtId="0" fontId="81"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16" fillId="60" borderId="143" applyNumberFormat="0" applyFont="0" applyAlignment="0" applyProtection="0"/>
    <xf numFmtId="0" fontId="68" fillId="57" borderId="144" applyNumberFormat="0" applyAlignment="0" applyProtection="0"/>
    <xf numFmtId="0" fontId="81" fillId="44" borderId="190" applyNumberFormat="0" applyAlignment="0" applyProtection="0"/>
    <xf numFmtId="0" fontId="70" fillId="0" borderId="145" applyNumberFormat="0" applyFill="0" applyAlignment="0" applyProtection="0"/>
    <xf numFmtId="0" fontId="14" fillId="60" borderId="185" applyNumberFormat="0" applyFont="0" applyAlignment="0" applyProtection="0"/>
    <xf numFmtId="0" fontId="81" fillId="44" borderId="184"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66" applyNumberFormat="0" applyFill="0" applyAlignment="0" applyProtection="0"/>
    <xf numFmtId="0" fontId="75" fillId="57" borderId="184" applyNumberFormat="0" applyAlignment="0" applyProtection="0"/>
    <xf numFmtId="0" fontId="16"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92" applyNumberFormat="0" applyAlignment="0" applyProtection="0"/>
    <xf numFmtId="0" fontId="81" fillId="44" borderId="184" applyNumberFormat="0" applyAlignment="0" applyProtection="0"/>
    <xf numFmtId="10" fontId="54" fillId="0" borderId="0" applyFont="0" applyFill="0" applyBorder="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5" fillId="57" borderId="184" applyNumberFormat="0" applyAlignment="0" applyProtection="0"/>
    <xf numFmtId="0" fontId="81" fillId="44" borderId="190" applyNumberFormat="0" applyAlignment="0" applyProtection="0"/>
    <xf numFmtId="0" fontId="79" fillId="0" borderId="166" applyNumberFormat="0" applyFill="0" applyAlignment="0" applyProtection="0"/>
    <xf numFmtId="0" fontId="14" fillId="60" borderId="185" applyNumberFormat="0" applyFont="0" applyAlignment="0" applyProtection="0"/>
    <xf numFmtId="0" fontId="84" fillId="57" borderId="186" applyNumberFormat="0" applyAlignment="0" applyProtection="0"/>
    <xf numFmtId="0" fontId="75" fillId="57" borderId="177"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8">
      <alignment horizontal="left" vertical="center"/>
    </xf>
    <xf numFmtId="0" fontId="79" fillId="0" borderId="166"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75" fillId="57" borderId="184" applyNumberFormat="0" applyAlignment="0" applyProtection="0"/>
    <xf numFmtId="0" fontId="84" fillId="57" borderId="186" applyNumberFormat="0" applyAlignment="0" applyProtection="0"/>
    <xf numFmtId="0" fontId="17" fillId="0" borderId="194">
      <alignment horizontal="left" vertical="center"/>
    </xf>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8" fillId="57" borderId="177" applyNumberFormat="0" applyAlignment="0" applyProtection="0"/>
    <xf numFmtId="0" fontId="14" fillId="60" borderId="185" applyNumberFormat="0" applyFont="0" applyAlignment="0" applyProtection="0"/>
    <xf numFmtId="0" fontId="75" fillId="57" borderId="190"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79" applyNumberFormat="0" applyFont="0" applyAlignment="0" applyProtection="0"/>
    <xf numFmtId="0" fontId="75" fillId="57" borderId="177" applyNumberFormat="0" applyAlignment="0" applyProtection="0"/>
    <xf numFmtId="0" fontId="68"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5"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79" fillId="0" borderId="178" applyNumberFormat="0" applyFill="0" applyAlignment="0" applyProtection="0"/>
    <xf numFmtId="0" fontId="79" fillId="0" borderId="178" applyNumberFormat="0" applyFill="0" applyAlignment="0" applyProtection="0"/>
    <xf numFmtId="0" fontId="65" fillId="44"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9" fillId="0" borderId="178"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0" fillId="0" borderId="169"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75" fillId="57" borderId="184" applyNumberFormat="0" applyAlignment="0" applyProtection="0"/>
    <xf numFmtId="0" fontId="58" fillId="57" borderId="165" applyNumberFormat="0" applyAlignment="0" applyProtection="0"/>
    <xf numFmtId="0" fontId="75"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54" fillId="0" borderId="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65" fillId="44" borderId="177" applyNumberFormat="0" applyAlignment="0" applyProtection="0"/>
    <xf numFmtId="0" fontId="68" fillId="57" borderId="180" applyNumberFormat="0" applyAlignment="0" applyProtection="0"/>
    <xf numFmtId="0" fontId="70" fillId="0" borderId="181" applyNumberFormat="0" applyFill="0" applyAlignment="0" applyProtection="0"/>
    <xf numFmtId="0" fontId="16" fillId="60" borderId="203" applyNumberFormat="0" applyFont="0" applyAlignment="0" applyProtection="0"/>
    <xf numFmtId="0" fontId="68" fillId="57" borderId="198"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68" fillId="57" borderId="198" applyNumberFormat="0" applyAlignment="0" applyProtection="0"/>
    <xf numFmtId="0" fontId="16" fillId="60" borderId="197" applyNumberFormat="0" applyFon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65" fillId="44" borderId="196" applyNumberFormat="0" applyAlignment="0" applyProtection="0"/>
    <xf numFmtId="0" fontId="81" fillId="44" borderId="202" applyNumberFormat="0" applyAlignment="0" applyProtection="0"/>
    <xf numFmtId="0" fontId="81" fillId="44" borderId="202"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9" fillId="0" borderId="178"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78"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5" fillId="57" borderId="184" applyNumberFormat="0" applyAlignment="0" applyProtection="0"/>
    <xf numFmtId="0" fontId="58" fillId="57" borderId="184" applyNumberFormat="0" applyAlignment="0" applyProtection="0"/>
    <xf numFmtId="0" fontId="81" fillId="44" borderId="184" applyNumberFormat="0" applyAlignment="0" applyProtection="0"/>
    <xf numFmtId="0" fontId="65" fillId="44" borderId="184" applyNumberFormat="0" applyAlignment="0" applyProtection="0"/>
    <xf numFmtId="0" fontId="16" fillId="60" borderId="185" applyNumberFormat="0" applyFont="0" applyAlignment="0" applyProtection="0"/>
    <xf numFmtId="0" fontId="68" fillId="57" borderId="186" applyNumberFormat="0" applyAlignment="0" applyProtection="0"/>
    <xf numFmtId="0" fontId="70" fillId="0" borderId="187" applyNumberFormat="0" applyFill="0" applyAlignment="0" applyProtection="0"/>
    <xf numFmtId="0" fontId="14" fillId="60" borderId="185" applyNumberFormat="0" applyFon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58"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5" fillId="57" borderId="184" applyNumberFormat="0" applyAlignment="0" applyProtection="0"/>
    <xf numFmtId="0" fontId="81" fillId="44" borderId="184" applyNumberFormat="0" applyAlignment="0" applyProtection="0"/>
    <xf numFmtId="0" fontId="84" fillId="57" borderId="186" applyNumberForma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10" fontId="16" fillId="3" borderId="141" applyNumberFormat="0" applyBorder="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17" fillId="0" borderId="194">
      <alignment horizontal="left" vertical="center"/>
    </xf>
    <xf numFmtId="0" fontId="81" fillId="44" borderId="190" applyNumberFormat="0" applyAlignment="0" applyProtection="0"/>
    <xf numFmtId="0" fontId="70" fillId="0" borderId="193" applyNumberFormat="0" applyFill="0" applyAlignment="0" applyProtection="0"/>
    <xf numFmtId="0" fontId="16" fillId="60" borderId="185" applyNumberFormat="0" applyFont="0" applyAlignment="0" applyProtection="0"/>
    <xf numFmtId="0" fontId="75" fillId="57" borderId="184" applyNumberFormat="0" applyAlignment="0" applyProtection="0"/>
    <xf numFmtId="0" fontId="70" fillId="0" borderId="187" applyNumberFormat="0" applyFill="0" applyAlignment="0" applyProtection="0"/>
    <xf numFmtId="0" fontId="68" fillId="57" borderId="186" applyNumberFormat="0" applyAlignment="0" applyProtection="0"/>
    <xf numFmtId="0" fontId="58" fillId="57" borderId="184" applyNumberFormat="0" applyAlignment="0" applyProtection="0"/>
    <xf numFmtId="0" fontId="65" fillId="44" borderId="184" applyNumberFormat="0" applyAlignment="0" applyProtection="0"/>
    <xf numFmtId="0" fontId="16" fillId="60" borderId="185" applyNumberFormat="0" applyFon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17" fillId="0" borderId="194">
      <alignment horizontal="left" vertical="center"/>
    </xf>
    <xf numFmtId="0" fontId="58" fillId="57" borderId="184" applyNumberFormat="0" applyAlignment="0" applyProtection="0"/>
    <xf numFmtId="0" fontId="70" fillId="0" borderId="187" applyNumberFormat="0" applyFill="0" applyAlignment="0" applyProtection="0"/>
    <xf numFmtId="0" fontId="75"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68" fillId="57" borderId="168" applyNumberFormat="0" applyAlignment="0" applyProtection="0"/>
    <xf numFmtId="0" fontId="75" fillId="57" borderId="165" applyNumberFormat="0" applyAlignment="0" applyProtection="0"/>
    <xf numFmtId="0" fontId="70" fillId="0" borderId="205" applyNumberFormat="0" applyFill="0" applyAlignment="0" applyProtection="0"/>
    <xf numFmtId="0" fontId="75" fillId="57" borderId="184" applyNumberFormat="0" applyAlignment="0" applyProtection="0"/>
    <xf numFmtId="0" fontId="75" fillId="57" borderId="184" applyNumberFormat="0" applyAlignment="0" applyProtection="0"/>
    <xf numFmtId="0" fontId="70" fillId="0" borderId="169"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81" fillId="44" borderId="184" applyNumberFormat="0" applyAlignment="0" applyProtection="0"/>
    <xf numFmtId="0" fontId="64" fillId="0" borderId="166"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58" fillId="57" borderId="165"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0" fillId="0" borderId="187" applyNumberFormat="0" applyFill="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6"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84" fillId="57" borderId="186" applyNumberFormat="0" applyAlignment="0" applyProtection="0"/>
    <xf numFmtId="0" fontId="81" fillId="44" borderId="190" applyNumberFormat="0" applyAlignment="0" applyProtection="0"/>
    <xf numFmtId="0" fontId="14" fillId="60" borderId="191" applyNumberFormat="0" applyFont="0" applyAlignment="0" applyProtection="0"/>
    <xf numFmtId="0" fontId="84" fillId="57" borderId="192" applyNumberFormat="0" applyAlignment="0" applyProtection="0"/>
    <xf numFmtId="0" fontId="54" fillId="0" borderId="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79" applyNumberFormat="0" applyFont="0" applyAlignment="0" applyProtection="0"/>
    <xf numFmtId="0" fontId="84" fillId="57" borderId="186" applyNumberFormat="0" applyAlignment="0" applyProtection="0"/>
    <xf numFmtId="0" fontId="79"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4" fillId="57" borderId="186"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75" fillId="57" borderId="184" applyNumberFormat="0" applyAlignment="0" applyProtection="0"/>
    <xf numFmtId="0" fontId="14" fillId="60" borderId="185" applyNumberFormat="0" applyFont="0" applyAlignment="0" applyProtection="0"/>
    <xf numFmtId="0" fontId="84" fillId="57" borderId="180"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17" fillId="0" borderId="194">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58" fillId="57" borderId="147" applyNumberFormat="0" applyAlignment="0" applyProtection="0"/>
    <xf numFmtId="0" fontId="65" fillId="44" borderId="147" applyNumberFormat="0" applyAlignment="0" applyProtection="0"/>
    <xf numFmtId="0" fontId="81" fillId="44" borderId="184"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81" fillId="44" borderId="184" applyNumberFormat="0" applyAlignment="0" applyProtection="0"/>
    <xf numFmtId="0" fontId="81" fillId="44" borderId="165"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9" fillId="0" borderId="166" applyNumberFormat="0" applyFill="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68"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14" fillId="60" borderId="191" applyNumberFormat="0" applyFon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70" fillId="0" borderId="169" applyNumberFormat="0" applyFill="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84" fillId="57" borderId="186" applyNumberFormat="0" applyAlignment="0" applyProtection="0"/>
    <xf numFmtId="0" fontId="84" fillId="57" borderId="180"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75" fillId="57" borderId="153" applyNumberFormat="0" applyAlignment="0" applyProtection="0"/>
    <xf numFmtId="0" fontId="16" fillId="60" borderId="154" applyNumberFormat="0" applyFont="0" applyAlignment="0" applyProtection="0"/>
    <xf numFmtId="0" fontId="84" fillId="57" borderId="155" applyNumberFormat="0" applyAlignment="0" applyProtection="0"/>
    <xf numFmtId="0" fontId="14" fillId="60" borderId="154" applyNumberFormat="0" applyFont="0" applyAlignment="0" applyProtection="0"/>
    <xf numFmtId="0" fontId="81" fillId="44" borderId="153" applyNumberFormat="0" applyAlignment="0" applyProtection="0"/>
    <xf numFmtId="0" fontId="84" fillId="57" borderId="186" applyNumberFormat="0" applyAlignment="0" applyProtection="0"/>
    <xf numFmtId="0" fontId="17" fillId="0" borderId="157">
      <alignment horizontal="left" vertical="center"/>
    </xf>
    <xf numFmtId="0" fontId="58" fillId="57" borderId="153" applyNumberFormat="0" applyAlignment="0" applyProtection="0"/>
    <xf numFmtId="0" fontId="81" fillId="44" borderId="153" applyNumberFormat="0" applyAlignment="0" applyProtection="0"/>
    <xf numFmtId="0" fontId="81" fillId="44" borderId="153" applyNumberFormat="0" applyAlignment="0" applyProtection="0"/>
    <xf numFmtId="0" fontId="65" fillId="44" borderId="153"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6" fillId="60" borderId="154" applyNumberFormat="0" applyFont="0" applyAlignment="0" applyProtection="0"/>
    <xf numFmtId="0" fontId="68" fillId="57" borderId="155" applyNumberFormat="0" applyAlignment="0" applyProtection="0"/>
    <xf numFmtId="10" fontId="16" fillId="3" borderId="152" applyNumberFormat="0" applyBorder="0" applyAlignment="0" applyProtection="0"/>
    <xf numFmtId="0" fontId="70" fillId="0" borderId="156" applyNumberFormat="0" applyFill="0" applyAlignment="0" applyProtection="0"/>
    <xf numFmtId="0" fontId="81" fillId="44" borderId="184"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53" applyNumberFormat="0" applyAlignment="0" applyProtection="0"/>
    <xf numFmtId="0" fontId="81" fillId="44" borderId="184" applyNumberFormat="0" applyAlignment="0" applyProtection="0"/>
    <xf numFmtId="0" fontId="75" fillId="57" borderId="153" applyNumberFormat="0" applyAlignment="0" applyProtection="0"/>
    <xf numFmtId="0" fontId="17" fillId="0" borderId="188">
      <alignment horizontal="left" vertical="center"/>
    </xf>
    <xf numFmtId="0" fontId="75" fillId="57" borderId="153"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54" applyNumberFormat="0" applyFont="0" applyAlignment="0" applyProtection="0"/>
    <xf numFmtId="0" fontId="81" fillId="44" borderId="153" applyNumberFormat="0" applyAlignment="0" applyProtection="0"/>
    <xf numFmtId="0" fontId="79" fillId="0" borderId="16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8" applyNumberFormat="0" applyAlignment="0" applyProtection="0"/>
    <xf numFmtId="0" fontId="75" fillId="57" borderId="153" applyNumberFormat="0" applyAlignment="0" applyProtection="0"/>
    <xf numFmtId="0" fontId="17" fillId="0" borderId="162">
      <alignment horizontal="left" vertical="center"/>
    </xf>
    <xf numFmtId="0" fontId="70" fillId="0" borderId="156" applyNumberFormat="0" applyFill="0" applyAlignment="0" applyProtection="0"/>
    <xf numFmtId="0" fontId="68" fillId="57" borderId="155" applyNumberFormat="0" applyAlignment="0" applyProtection="0"/>
    <xf numFmtId="0" fontId="65" fillId="44" borderId="153" applyNumberFormat="0" applyAlignment="0" applyProtection="0"/>
    <xf numFmtId="0" fontId="58" fillId="57" borderId="153" applyNumberFormat="0" applyAlignment="0" applyProtection="0"/>
    <xf numFmtId="0" fontId="81" fillId="44" borderId="184" applyNumberFormat="0" applyAlignment="0" applyProtection="0"/>
    <xf numFmtId="0" fontId="75" fillId="57" borderId="153" applyNumberFormat="0" applyAlignment="0" applyProtection="0"/>
    <xf numFmtId="0" fontId="81" fillId="44"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0" fillId="0" borderId="156" applyNumberFormat="0" applyFill="0" applyAlignment="0" applyProtection="0"/>
    <xf numFmtId="0" fontId="16" fillId="60" borderId="154" applyNumberFormat="0" applyFont="0" applyAlignment="0" applyProtection="0"/>
    <xf numFmtId="0" fontId="65" fillId="44" borderId="153" applyNumberFormat="0" applyAlignment="0" applyProtection="0"/>
    <xf numFmtId="0" fontId="58" fillId="57" borderId="153" applyNumberFormat="0" applyAlignment="0" applyProtection="0"/>
    <xf numFmtId="0" fontId="68"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8" fillId="57" borderId="155" applyNumberFormat="0" applyAlignment="0" applyProtection="0"/>
    <xf numFmtId="0" fontId="75" fillId="57" borderId="142" applyNumberFormat="0" applyAlignment="0" applyProtection="0"/>
    <xf numFmtId="0" fontId="84" fillId="57" borderId="186"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75" fillId="57" borderId="158" applyNumberFormat="0" applyAlignment="0" applyProtection="0"/>
    <xf numFmtId="0" fontId="14" fillId="60" borderId="185" applyNumberFormat="0" applyFont="0" applyAlignment="0" applyProtection="0"/>
    <xf numFmtId="0" fontId="75" fillId="57" borderId="142" applyNumberFormat="0" applyAlignment="0" applyProtection="0"/>
    <xf numFmtId="0" fontId="65" fillId="44" borderId="158" applyNumberFormat="0" applyAlignment="0" applyProtection="0"/>
    <xf numFmtId="0" fontId="75" fillId="57" borderId="165"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55" applyNumberFormat="0" applyAlignment="0" applyProtection="0"/>
    <xf numFmtId="0" fontId="14" fillId="60" borderId="154" applyNumberFormat="0" applyFont="0" applyAlignment="0" applyProtection="0"/>
    <xf numFmtId="0" fontId="58" fillId="57" borderId="153" applyNumberFormat="0" applyAlignment="0" applyProtection="0"/>
    <xf numFmtId="0" fontId="65"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42"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42"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62">
      <alignment horizontal="left" vertical="center"/>
    </xf>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58"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17" fillId="0" borderId="157">
      <alignment horizontal="left" vertical="center"/>
    </xf>
    <xf numFmtId="0" fontId="81" fillId="44" borderId="153" applyNumberFormat="0" applyAlignment="0" applyProtection="0"/>
    <xf numFmtId="0" fontId="14" fillId="60" borderId="154" applyNumberFormat="0" applyFont="0" applyAlignment="0" applyProtection="0"/>
    <xf numFmtId="0" fontId="75" fillId="57" borderId="142"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81" fillId="44" borderId="153" applyNumberFormat="0" applyAlignment="0" applyProtection="0"/>
    <xf numFmtId="0" fontId="17" fillId="0" borderId="157">
      <alignment horizontal="left" vertical="center"/>
    </xf>
    <xf numFmtId="0" fontId="75" fillId="57" borderId="165" applyNumberFormat="0" applyAlignment="0" applyProtection="0"/>
    <xf numFmtId="0" fontId="17" fillId="0" borderId="157">
      <alignment horizontal="left" vertical="center"/>
    </xf>
    <xf numFmtId="0" fontId="58" fillId="57" borderId="153" applyNumberFormat="0" applyAlignment="0" applyProtection="0"/>
    <xf numFmtId="0" fontId="65" fillId="44" borderId="153" applyNumberForma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92" applyNumberFormat="0" applyAlignment="0" applyProtection="0"/>
    <xf numFmtId="0" fontId="75" fillId="57" borderId="153" applyNumberFormat="0" applyAlignment="0" applyProtection="0"/>
    <xf numFmtId="0" fontId="58" fillId="57" borderId="165" applyNumberFormat="0" applyAlignment="0" applyProtection="0"/>
    <xf numFmtId="0" fontId="81" fillId="44" borderId="184" applyNumberFormat="0" applyAlignment="0" applyProtection="0"/>
    <xf numFmtId="0" fontId="75" fillId="57" borderId="158" applyNumberFormat="0" applyAlignment="0" applyProtection="0"/>
    <xf numFmtId="0" fontId="14" fillId="60" borderId="185" applyNumberFormat="0" applyFont="0" applyAlignment="0" applyProtection="0"/>
    <xf numFmtId="0" fontId="68" fillId="57" borderId="149" applyNumberFormat="0" applyAlignment="0" applyProtection="0"/>
    <xf numFmtId="0" fontId="16" fillId="60" borderId="148" applyNumberFormat="0" applyFont="0" applyAlignment="0" applyProtection="0"/>
    <xf numFmtId="0" fontId="65" fillId="44" borderId="147" applyNumberFormat="0" applyAlignment="0" applyProtection="0"/>
    <xf numFmtId="0" fontId="14" fillId="60" borderId="154" applyNumberFormat="0" applyFont="0" applyAlignment="0" applyProtection="0"/>
    <xf numFmtId="0" fontId="75" fillId="57" borderId="158" applyNumberFormat="0" applyAlignment="0" applyProtection="0"/>
    <xf numFmtId="0" fontId="81" fillId="44" borderId="153" applyNumberFormat="0" applyAlignment="0" applyProtection="0"/>
    <xf numFmtId="0" fontId="81" fillId="44" borderId="184" applyNumberFormat="0" applyAlignment="0" applyProtection="0"/>
    <xf numFmtId="0" fontId="84" fillId="57" borderId="186" applyNumberFormat="0" applyAlignment="0" applyProtection="0"/>
    <xf numFmtId="0" fontId="58" fillId="57" borderId="147" applyNumberFormat="0" applyAlignment="0" applyProtection="0"/>
    <xf numFmtId="0" fontId="17" fillId="0" borderId="157">
      <alignment horizontal="left" vertical="center"/>
    </xf>
    <xf numFmtId="0" fontId="81" fillId="44" borderId="153" applyNumberFormat="0" applyAlignment="0" applyProtection="0"/>
    <xf numFmtId="0" fontId="75" fillId="57" borderId="165" applyNumberFormat="0" applyAlignment="0" applyProtection="0"/>
    <xf numFmtId="0" fontId="75" fillId="57" borderId="142" applyNumberFormat="0" applyAlignment="0" applyProtection="0"/>
    <xf numFmtId="0" fontId="75" fillId="57" borderId="142" applyNumberFormat="0" applyAlignment="0" applyProtection="0"/>
    <xf numFmtId="0" fontId="81" fillId="44"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68"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75" fillId="57" borderId="153" applyNumberFormat="0" applyAlignment="0" applyProtection="0"/>
    <xf numFmtId="0" fontId="81" fillId="44" borderId="184" applyNumberFormat="0" applyAlignment="0" applyProtection="0"/>
    <xf numFmtId="0" fontId="58" fillId="57" borderId="153" applyNumberFormat="0" applyAlignment="0" applyProtection="0"/>
    <xf numFmtId="0" fontId="81" fillId="44" borderId="153" applyNumberFormat="0" applyAlignment="0" applyProtection="0"/>
    <xf numFmtId="0" fontId="65" fillId="44" borderId="153" applyNumberFormat="0" applyAlignment="0" applyProtection="0"/>
    <xf numFmtId="0" fontId="75" fillId="57"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81" fillId="44" borderId="184" applyNumberFormat="0" applyAlignment="0" applyProtection="0"/>
    <xf numFmtId="0" fontId="14" fillId="60" borderId="154" applyNumberFormat="0" applyFont="0" applyAlignment="0" applyProtection="0"/>
    <xf numFmtId="0" fontId="75" fillId="57" borderId="153"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14" fillId="60" borderId="154" applyNumberFormat="0" applyFont="0" applyAlignment="0" applyProtection="0"/>
    <xf numFmtId="0" fontId="79" fillId="0" borderId="16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65" applyNumberFormat="0" applyAlignment="0" applyProtection="0"/>
    <xf numFmtId="0" fontId="58" fillId="57" borderId="190" applyNumberFormat="0" applyAlignment="0" applyProtection="0"/>
    <xf numFmtId="0" fontId="79" fillId="0" borderId="178" applyNumberFormat="0" applyFill="0" applyAlignment="0" applyProtection="0"/>
    <xf numFmtId="0" fontId="58" fillId="57" borderId="142" applyNumberFormat="0" applyAlignment="0" applyProtection="0"/>
    <xf numFmtId="0" fontId="14" fillId="60" borderId="154" applyNumberFormat="0" applyFont="0" applyAlignment="0" applyProtection="0"/>
    <xf numFmtId="0" fontId="75" fillId="57" borderId="142" applyNumberFormat="0" applyAlignment="0" applyProtection="0"/>
    <xf numFmtId="0" fontId="75"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4" fillId="57" borderId="155" applyNumberFormat="0" applyAlignment="0" applyProtection="0"/>
    <xf numFmtId="0" fontId="16" fillId="60" borderId="154" applyNumberFormat="0" applyFont="0" applyAlignment="0" applyProtection="0"/>
    <xf numFmtId="0" fontId="75" fillId="57" borderId="153"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4" fillId="60" borderId="191" applyNumberFormat="0" applyFont="0" applyAlignment="0" applyProtection="0"/>
    <xf numFmtId="0" fontId="84" fillId="57" borderId="192"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75" fillId="57" borderId="153" applyNumberFormat="0" applyAlignment="0" applyProtection="0"/>
    <xf numFmtId="0" fontId="84" fillId="57" borderId="155" applyNumberFormat="0" applyAlignment="0" applyProtection="0"/>
    <xf numFmtId="0" fontId="75" fillId="57" borderId="142" applyNumberFormat="0" applyAlignment="0" applyProtection="0"/>
    <xf numFmtId="0" fontId="81" fillId="44" borderId="153" applyNumberFormat="0" applyAlignment="0" applyProtection="0"/>
    <xf numFmtId="0" fontId="81" fillId="44" borderId="184" applyNumberFormat="0" applyAlignment="0" applyProtection="0"/>
    <xf numFmtId="0" fontId="81" fillId="44" borderId="153" applyNumberFormat="0" applyAlignment="0" applyProtection="0"/>
    <xf numFmtId="0" fontId="84" fillId="57" borderId="155" applyNumberFormat="0" applyAlignment="0" applyProtection="0"/>
    <xf numFmtId="0" fontId="68" fillId="57" borderId="155" applyNumberFormat="0" applyAlignment="0" applyProtection="0"/>
    <xf numFmtId="0" fontId="75" fillId="57" borderId="153" applyNumberFormat="0" applyAlignment="0" applyProtection="0"/>
    <xf numFmtId="0" fontId="17" fillId="0" borderId="157">
      <alignment horizontal="left" vertical="center"/>
    </xf>
    <xf numFmtId="0" fontId="75" fillId="57" borderId="142"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84"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5" fillId="57" borderId="153" applyNumberFormat="0" applyAlignment="0" applyProtection="0"/>
    <xf numFmtId="0" fontId="75" fillId="57" borderId="142" applyNumberFormat="0" applyAlignment="0" applyProtection="0"/>
    <xf numFmtId="0" fontId="75" fillId="57" borderId="165" applyNumberFormat="0" applyAlignment="0" applyProtection="0"/>
    <xf numFmtId="0" fontId="75" fillId="57" borderId="153" applyNumberFormat="0" applyAlignment="0" applyProtection="0"/>
    <xf numFmtId="10" fontId="16" fillId="3" borderId="163" applyNumberFormat="0" applyBorder="0" applyAlignment="0" applyProtection="0"/>
    <xf numFmtId="0" fontId="81" fillId="44" borderId="184" applyNumberFormat="0" applyAlignment="0" applyProtection="0"/>
    <xf numFmtId="0" fontId="75" fillId="57" borderId="153" applyNumberFormat="0" applyAlignment="0" applyProtection="0"/>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84" fillId="57" borderId="186"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7" fillId="0" borderId="157">
      <alignment horizontal="left" vertical="center"/>
    </xf>
    <xf numFmtId="0" fontId="17" fillId="0" borderId="157">
      <alignment horizontal="left" vertical="center"/>
    </xf>
    <xf numFmtId="0" fontId="65" fillId="44"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70" fillId="0" borderId="156" applyNumberFormat="0" applyFill="0" applyAlignment="0" applyProtection="0"/>
    <xf numFmtId="0" fontId="84" fillId="57" borderId="186"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8"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58" fillId="57"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62">
      <alignment horizontal="left" vertical="center"/>
    </xf>
    <xf numFmtId="0" fontId="75" fillId="57" borderId="153" applyNumberFormat="0" applyAlignment="0" applyProtection="0"/>
    <xf numFmtId="0" fontId="75" fillId="57" borderId="184"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84" fillId="57" borderId="155"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7" fillId="0" borderId="162">
      <alignment horizontal="left" vertical="center"/>
    </xf>
    <xf numFmtId="0" fontId="70" fillId="0" borderId="156" applyNumberFormat="0" applyFill="0" applyAlignment="0" applyProtection="0"/>
    <xf numFmtId="0" fontId="65" fillId="44" borderId="153" applyNumberFormat="0" applyAlignment="0" applyProtection="0"/>
    <xf numFmtId="0" fontId="58"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57">
      <alignment horizontal="left" vertical="center"/>
    </xf>
    <xf numFmtId="0" fontId="75" fillId="57" borderId="142" applyNumberFormat="0" applyAlignment="0" applyProtection="0"/>
    <xf numFmtId="0" fontId="75" fillId="57" borderId="142"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8"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53"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42"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62">
      <alignment horizontal="left" vertical="center"/>
    </xf>
    <xf numFmtId="0" fontId="17" fillId="0" borderId="162">
      <alignment horizontal="left" vertical="center"/>
    </xf>
    <xf numFmtId="0" fontId="81" fillId="44" borderId="158" applyNumberFormat="0" applyAlignment="0" applyProtection="0"/>
    <xf numFmtId="0" fontId="70" fillId="0" borderId="161" applyNumberFormat="0" applyFill="0" applyAlignment="0" applyProtection="0"/>
    <xf numFmtId="0" fontId="16" fillId="60" borderId="143" applyNumberFormat="0" applyFont="0" applyAlignment="0" applyProtection="0"/>
    <xf numFmtId="0" fontId="75" fillId="57" borderId="142" applyNumberFormat="0" applyAlignment="0" applyProtection="0"/>
    <xf numFmtId="0" fontId="70" fillId="0" borderId="145" applyNumberFormat="0" applyFill="0" applyAlignment="0" applyProtection="0"/>
    <xf numFmtId="0" fontId="68" fillId="57" borderId="144" applyNumberFormat="0" applyAlignment="0" applyProtection="0"/>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42" applyNumberFormat="0" applyAlignment="0" applyProtection="0"/>
    <xf numFmtId="0" fontId="65" fillId="44" borderId="142" applyNumberFormat="0" applyAlignment="0" applyProtection="0"/>
    <xf numFmtId="0" fontId="17" fillId="0" borderId="162">
      <alignment horizontal="left" vertical="center"/>
    </xf>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1"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84"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4" fillId="57" borderId="186" applyNumberFormat="0" applyAlignment="0" applyProtection="0"/>
    <xf numFmtId="0" fontId="17" fillId="0" borderId="188">
      <alignment horizontal="left" vertical="center"/>
    </xf>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75" fillId="57" borderId="184"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92" applyNumberFormat="0" applyAlignment="0" applyProtection="0"/>
    <xf numFmtId="0" fontId="16" fillId="60" borderId="167" applyNumberFormat="0" applyFon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0"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1" fillId="44" borderId="190" applyNumberFormat="0" applyAlignment="0" applyProtection="0"/>
    <xf numFmtId="0" fontId="17" fillId="0" borderId="188">
      <alignment horizontal="left" vertical="center"/>
    </xf>
    <xf numFmtId="0" fontId="81" fillId="44" borderId="184"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91" applyNumberFormat="0" applyFon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75" fillId="57" borderId="158" applyNumberFormat="0" applyAlignment="0" applyProtection="0"/>
    <xf numFmtId="0" fontId="16" fillId="60" borderId="159" applyNumberFormat="0" applyFont="0" applyAlignment="0" applyProtection="0"/>
    <xf numFmtId="0" fontId="84" fillId="57" borderId="160" applyNumberFormat="0" applyAlignment="0" applyProtection="0"/>
    <xf numFmtId="0" fontId="14" fillId="60" borderId="159" applyNumberFormat="0" applyFont="0" applyAlignment="0" applyProtection="0"/>
    <xf numFmtId="0" fontId="81" fillId="44" borderId="158" applyNumberFormat="0" applyAlignment="0" applyProtection="0"/>
    <xf numFmtId="0" fontId="17" fillId="0" borderId="162">
      <alignment horizontal="left" vertical="center"/>
    </xf>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81" fillId="44" borderId="184"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10" fontId="16" fillId="3" borderId="163" applyNumberFormat="0" applyBorder="0" applyAlignment="0" applyProtection="0"/>
    <xf numFmtId="0" fontId="70" fillId="0" borderId="161" applyNumberFormat="0" applyFill="0" applyAlignment="0" applyProtection="0"/>
    <xf numFmtId="0" fontId="14" fillId="60" borderId="185"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84" applyNumberFormat="0" applyAlignment="0" applyProtection="0"/>
    <xf numFmtId="0" fontId="75" fillId="57" borderId="158" applyNumberFormat="0" applyAlignment="0" applyProtection="0"/>
    <xf numFmtId="0" fontId="17" fillId="0" borderId="188">
      <alignment horizontal="left" vertical="center"/>
    </xf>
    <xf numFmtId="0" fontId="75" fillId="57" borderId="158" applyNumberFormat="0" applyAlignment="0" applyProtection="0"/>
    <xf numFmtId="0" fontId="84"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1" fillId="44" borderId="158" applyNumberForma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68" fillId="57" borderId="160" applyNumberFormat="0" applyAlignment="0" applyProtection="0"/>
    <xf numFmtId="0" fontId="65"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16" fillId="60" borderId="159" applyNumberFormat="0" applyFont="0" applyAlignment="0" applyProtection="0"/>
    <xf numFmtId="0" fontId="65" fillId="44" borderId="158" applyNumberFormat="0" applyAlignment="0" applyProtection="0"/>
    <xf numFmtId="0" fontId="58" fillId="57" borderId="158" applyNumberFormat="0" applyAlignment="0" applyProtection="0"/>
    <xf numFmtId="0" fontId="68" fillId="57" borderId="160" applyNumberFormat="0" applyAlignment="0" applyProtection="0"/>
    <xf numFmtId="0" fontId="16" fillId="60" borderId="159" applyNumberFormat="0" applyFont="0" applyAlignment="0" applyProtection="0"/>
    <xf numFmtId="0" fontId="68"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86"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60" applyNumberFormat="0" applyAlignment="0" applyProtection="0"/>
    <xf numFmtId="0" fontId="14" fillId="60" borderId="159" applyNumberFormat="0" applyFont="0" applyAlignment="0" applyProtection="0"/>
    <xf numFmtId="0" fontId="58" fillId="57" borderId="158" applyNumberFormat="0" applyAlignment="0" applyProtection="0"/>
    <xf numFmtId="0" fontId="65"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17" fillId="0" borderId="162">
      <alignment horizontal="left" vertical="center"/>
    </xf>
    <xf numFmtId="0" fontId="81"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58" fillId="57" borderId="158" applyNumberFormat="0" applyAlignment="0" applyProtection="0"/>
    <xf numFmtId="0" fontId="65" fillId="44" borderId="158" applyNumberForma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2" applyNumberFormat="0" applyAlignment="0" applyProtection="0"/>
    <xf numFmtId="0" fontId="75" fillId="57" borderId="158" applyNumberFormat="0" applyAlignment="0" applyProtection="0"/>
    <xf numFmtId="0" fontId="65" fillId="44" borderId="165" applyNumberFormat="0" applyAlignment="0" applyProtection="0"/>
    <xf numFmtId="0" fontId="75" fillId="57" borderId="165" applyNumberFormat="0" applyAlignment="0" applyProtection="0"/>
    <xf numFmtId="0" fontId="81" fillId="44" borderId="184" applyNumberFormat="0" applyAlignment="0" applyProtection="0"/>
    <xf numFmtId="0" fontId="75" fillId="57" borderId="158" applyNumberFormat="0" applyAlignment="0" applyProtection="0"/>
    <xf numFmtId="0" fontId="68" fillId="57" borderId="160" applyNumberFormat="0" applyAlignment="0" applyProtection="0"/>
    <xf numFmtId="0" fontId="16" fillId="60" borderId="159" applyNumberFormat="0" applyFont="0" applyAlignment="0" applyProtection="0"/>
    <xf numFmtId="0" fontId="65"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17" fillId="0" borderId="16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68"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4" fillId="60" borderId="185" applyNumberFormat="0" applyFont="0" applyAlignment="0" applyProtection="0"/>
    <xf numFmtId="0" fontId="84" fillId="57" borderId="180" applyNumberFormat="0" applyAlignment="0" applyProtection="0"/>
    <xf numFmtId="10" fontId="54" fillId="0" borderId="0" applyFont="0" applyFill="0" applyBorder="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75" fillId="57" borderId="158" applyNumberFormat="0" applyAlignment="0" applyProtection="0"/>
    <xf numFmtId="0" fontId="81" fillId="44" borderId="184"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81" fillId="44" borderId="184"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14" fillId="60" borderId="159" applyNumberFormat="0" applyFon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58" fillId="57"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60" applyNumberFormat="0" applyAlignment="0" applyProtection="0"/>
    <xf numFmtId="0" fontId="16" fillId="60" borderId="159" applyNumberFormat="0" applyFont="0" applyAlignment="0" applyProtection="0"/>
    <xf numFmtId="0" fontId="75" fillId="57"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91" applyNumberFormat="0" applyFont="0" applyAlignment="0" applyProtection="0"/>
    <xf numFmtId="0" fontId="84" fillId="57" borderId="192"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75" fillId="57" borderId="158" applyNumberFormat="0" applyAlignment="0" applyProtection="0"/>
    <xf numFmtId="0" fontId="84" fillId="57" borderId="16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84" applyNumberFormat="0" applyAlignment="0" applyProtection="0"/>
    <xf numFmtId="0" fontId="81" fillId="44" borderId="158" applyNumberFormat="0" applyAlignment="0" applyProtection="0"/>
    <xf numFmtId="0" fontId="84" fillId="57" borderId="160" applyNumberFormat="0" applyAlignment="0" applyProtection="0"/>
    <xf numFmtId="0" fontId="68" fillId="57" borderId="160" applyNumberFormat="0" applyAlignment="0" applyProtection="0"/>
    <xf numFmtId="0" fontId="75" fillId="57" borderId="158" applyNumberFormat="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84"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84" fillId="57" borderId="186"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65" fillId="44"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6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70" fillId="0" borderId="161" applyNumberFormat="0" applyFill="0" applyAlignment="0" applyProtection="0"/>
    <xf numFmtId="0" fontId="16" fillId="60" borderId="159" applyNumberFormat="0" applyFont="0" applyAlignment="0" applyProtection="0"/>
    <xf numFmtId="0" fontId="75" fillId="57" borderId="158" applyNumberFormat="0" applyAlignment="0" applyProtection="0"/>
    <xf numFmtId="0" fontId="70" fillId="0" borderId="161" applyNumberFormat="0" applyFill="0" applyAlignment="0" applyProtection="0"/>
    <xf numFmtId="0" fontId="68" fillId="57" borderId="16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6" fillId="60" borderId="154" applyNumberFormat="0" applyFont="0" applyAlignment="0" applyProtection="0"/>
    <xf numFmtId="0" fontId="70" fillId="0" borderId="181" applyNumberFormat="0" applyFill="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4" fillId="57" borderId="180" applyNumberFormat="0" applyAlignment="0" applyProtection="0"/>
    <xf numFmtId="0" fontId="84" fillId="57" borderId="180" applyNumberFormat="0" applyAlignment="0" applyProtection="0"/>
    <xf numFmtId="0" fontId="70" fillId="0" borderId="187" applyNumberFormat="0" applyFill="0" applyAlignment="0" applyProtection="0"/>
    <xf numFmtId="0" fontId="75" fillId="57" borderId="184" applyNumberFormat="0" applyAlignment="0" applyProtection="0"/>
    <xf numFmtId="0" fontId="75" fillId="57" borderId="184"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17" fillId="0" borderId="188">
      <alignment horizontal="left" vertical="center"/>
    </xf>
    <xf numFmtId="0" fontId="84" fillId="57" borderId="180"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8"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17" fillId="0" borderId="194">
      <alignment horizontal="left" vertical="center"/>
    </xf>
    <xf numFmtId="0" fontId="75" fillId="57" borderId="184" applyNumberFormat="0" applyAlignment="0" applyProtection="0"/>
    <xf numFmtId="0" fontId="65" fillId="44" borderId="184"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4" fillId="57" borderId="186" applyNumberFormat="0" applyAlignment="0" applyProtection="0"/>
    <xf numFmtId="0" fontId="84" fillId="57" borderId="180" applyNumberFormat="0" applyAlignment="0" applyProtection="0"/>
    <xf numFmtId="0" fontId="81" fillId="44" borderId="184" applyNumberFormat="0" applyAlignment="0" applyProtection="0"/>
    <xf numFmtId="0" fontId="14" fillId="60" borderId="179" applyNumberFormat="0" applyFont="0" applyAlignment="0" applyProtection="0"/>
    <xf numFmtId="0" fontId="79"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14" fillId="60" borderId="179" applyNumberFormat="0" applyFont="0" applyAlignment="0" applyProtection="0"/>
    <xf numFmtId="0" fontId="58"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0" fillId="0" borderId="187" applyNumberFormat="0" applyFill="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81" fillId="44" borderId="184" applyNumberFormat="0" applyAlignment="0" applyProtection="0"/>
    <xf numFmtId="0" fontId="58"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79"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68"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77" applyNumberFormat="0" applyAlignment="0" applyProtection="0"/>
    <xf numFmtId="0" fontId="75" fillId="57" borderId="184" applyNumberForma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4" fillId="57" borderId="180" applyNumberFormat="0" applyAlignment="0" applyProtection="0"/>
    <xf numFmtId="0" fontId="14" fillId="60" borderId="185" applyNumberFormat="0" applyFont="0" applyAlignment="0" applyProtection="0"/>
    <xf numFmtId="0" fontId="75" fillId="57"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79" fillId="0" borderId="166"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1" fillId="44" borderId="177"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17" fillId="0" borderId="188">
      <alignment horizontal="left" vertical="center"/>
    </xf>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202" applyNumberFormat="0" applyAlignment="0" applyProtection="0"/>
    <xf numFmtId="0" fontId="84" fillId="57" borderId="186"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202" applyNumberFormat="0" applyAlignment="0" applyProtection="0"/>
    <xf numFmtId="0" fontId="65" fillId="44" borderId="184" applyNumberFormat="0" applyAlignment="0" applyProtection="0"/>
    <xf numFmtId="0" fontId="79" fillId="0" borderId="166"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14" fillId="60" borderId="185" applyNumberFormat="0" applyFont="0" applyAlignment="0" applyProtection="0"/>
    <xf numFmtId="0" fontId="79" fillId="0" borderId="166" applyNumberFormat="0" applyFill="0" applyAlignment="0" applyProtection="0"/>
    <xf numFmtId="0" fontId="14" fillId="60" borderId="179" applyNumberFormat="0" applyFont="0" applyAlignment="0" applyProtection="0"/>
    <xf numFmtId="0" fontId="58" fillId="57" borderId="165" applyNumberFormat="0" applyAlignment="0" applyProtection="0"/>
    <xf numFmtId="0" fontId="75" fillId="57" borderId="184" applyNumberFormat="0" applyAlignment="0" applyProtection="0"/>
    <xf numFmtId="0" fontId="68" fillId="57" borderId="180" applyNumberFormat="0" applyAlignment="0" applyProtection="0"/>
    <xf numFmtId="0" fontId="64"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0" fillId="0" borderId="187" applyNumberFormat="0" applyFill="0" applyAlignment="0" applyProtection="0"/>
    <xf numFmtId="0" fontId="81" fillId="44" borderId="184" applyNumberFormat="0" applyAlignment="0" applyProtection="0"/>
    <xf numFmtId="0" fontId="84" fillId="57" borderId="186" applyNumberFormat="0" applyAlignment="0" applyProtection="0"/>
    <xf numFmtId="0" fontId="17" fillId="0" borderId="194">
      <alignment horizontal="left" vertical="center"/>
    </xf>
    <xf numFmtId="0" fontId="79" fillId="0" borderId="178" applyNumberFormat="0" applyFill="0" applyAlignment="0" applyProtection="0"/>
    <xf numFmtId="0" fontId="79" fillId="0" borderId="178" applyNumberFormat="0" applyFill="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77" applyNumberFormat="0" applyAlignment="0" applyProtection="0"/>
    <xf numFmtId="0" fontId="65" fillId="44"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81" fillId="44" borderId="196" applyNumberFormat="0" applyAlignment="0" applyProtection="0"/>
    <xf numFmtId="0" fontId="65" fillId="44" borderId="184" applyNumberFormat="0" applyAlignment="0" applyProtection="0"/>
    <xf numFmtId="0" fontId="75" fillId="57" borderId="184" applyNumberFormat="0" applyAlignment="0" applyProtection="0"/>
    <xf numFmtId="0" fontId="17" fillId="0" borderId="182">
      <alignment horizontal="left" vertical="center"/>
    </xf>
    <xf numFmtId="0" fontId="17" fillId="0" borderId="188">
      <alignment horizontal="left" vertical="center"/>
    </xf>
    <xf numFmtId="0" fontId="81"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70" fillId="0" borderId="187" applyNumberFormat="0" applyFill="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68" fillId="57" borderId="192" applyNumberFormat="0" applyAlignment="0" applyProtection="0"/>
    <xf numFmtId="0" fontId="17" fillId="0" borderId="188">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58" fillId="57"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65" fillId="44" borderId="177" applyNumberFormat="0" applyAlignment="0" applyProtection="0"/>
    <xf numFmtId="0" fontId="14" fillId="60" borderId="185" applyNumberFormat="0" applyFont="0" applyAlignment="0" applyProtection="0"/>
    <xf numFmtId="0" fontId="81" fillId="44" borderId="177" applyNumberFormat="0" applyAlignment="0" applyProtection="0"/>
    <xf numFmtId="0" fontId="14" fillId="60" borderId="185" applyNumberFormat="0" applyFont="0" applyAlignment="0" applyProtection="0"/>
    <xf numFmtId="0" fontId="75" fillId="57" borderId="177"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196" applyNumberFormat="0" applyAlignment="0" applyProtection="0"/>
    <xf numFmtId="0" fontId="58"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84" fillId="57" borderId="186" applyNumberFormat="0" applyAlignment="0" applyProtection="0"/>
    <xf numFmtId="0" fontId="70"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5" fillId="57" borderId="184" applyNumberFormat="0" applyAlignment="0" applyProtection="0"/>
    <xf numFmtId="0" fontId="17" fillId="0" borderId="182">
      <alignment horizontal="left" vertical="center"/>
    </xf>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79" fillId="0" borderId="166" applyNumberFormat="0" applyFill="0" applyAlignment="0" applyProtection="0"/>
    <xf numFmtId="0" fontId="81" fillId="44" borderId="184" applyNumberFormat="0" applyAlignment="0" applyProtection="0"/>
    <xf numFmtId="0" fontId="75" fillId="57" borderId="190" applyNumberFormat="0" applyAlignment="0" applyProtection="0"/>
    <xf numFmtId="0" fontId="17" fillId="0" borderId="188">
      <alignment horizontal="left" vertical="center"/>
    </xf>
    <xf numFmtId="0" fontId="79"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1" fillId="44" borderId="190" applyNumberFormat="0" applyAlignment="0" applyProtection="0"/>
    <xf numFmtId="0" fontId="75" fillId="57" borderId="184" applyNumberFormat="0" applyAlignment="0" applyProtection="0"/>
    <xf numFmtId="0" fontId="84" fillId="57" borderId="186" applyNumberFormat="0" applyAlignment="0" applyProtection="0"/>
    <xf numFmtId="0" fontId="79" fillId="0" borderId="166" applyNumberFormat="0" applyFill="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4" fillId="57" borderId="180" applyNumberFormat="0" applyAlignment="0" applyProtection="0"/>
    <xf numFmtId="0" fontId="81" fillId="44" borderId="184"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14" fillId="60" borderId="185" applyNumberFormat="0" applyFont="0" applyAlignment="0" applyProtection="0"/>
    <xf numFmtId="0" fontId="84" fillId="57" borderId="186" applyNumberFormat="0" applyAlignment="0" applyProtection="0"/>
    <xf numFmtId="0" fontId="58" fillId="57" borderId="184" applyNumberFormat="0" applyAlignment="0" applyProtection="0"/>
    <xf numFmtId="0" fontId="17" fillId="0" borderId="188">
      <alignment horizontal="left" vertical="center"/>
    </xf>
    <xf numFmtId="0" fontId="75" fillId="57" borderId="184" applyNumberFormat="0" applyAlignment="0" applyProtection="0"/>
    <xf numFmtId="0" fontId="17" fillId="0" borderId="188">
      <alignment horizontal="left" vertical="center"/>
    </xf>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4" fillId="57" borderId="186"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70" fillId="0" borderId="187" applyNumberFormat="0" applyFill="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58" fillId="57" borderId="177"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66" applyNumberFormat="0" applyFill="0" applyAlignment="0" applyProtection="0"/>
    <xf numFmtId="0" fontId="17" fillId="0" borderId="188">
      <alignment horizontal="left" vertical="center"/>
    </xf>
    <xf numFmtId="0" fontId="84" fillId="57" borderId="186" applyNumberFormat="0" applyAlignment="0" applyProtection="0"/>
    <xf numFmtId="0" fontId="16"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1" fillId="44" borderId="184"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1" fillId="44"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8">
      <alignment horizontal="left" vertical="center"/>
    </xf>
    <xf numFmtId="0" fontId="17" fillId="0" borderId="188">
      <alignment horizontal="left" vertical="center"/>
    </xf>
    <xf numFmtId="0" fontId="81" fillId="44" borderId="190" applyNumberFormat="0" applyAlignment="0" applyProtection="0"/>
    <xf numFmtId="0" fontId="68" fillId="57" borderId="186" applyNumberFormat="0" applyAlignment="0" applyProtection="0"/>
    <xf numFmtId="0" fontId="14" fillId="60" borderId="185" applyNumberFormat="0" applyFon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54" fillId="0" borderId="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75" fillId="57" borderId="184" applyNumberFormat="0" applyAlignment="0" applyProtection="0"/>
    <xf numFmtId="0" fontId="16" fillId="60" borderId="185" applyNumberFormat="0" applyFont="0" applyAlignment="0" applyProtection="0"/>
    <xf numFmtId="0" fontId="84" fillId="57" borderId="186"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17" fillId="0" borderId="188">
      <alignment horizontal="left" vertical="center"/>
    </xf>
    <xf numFmtId="0" fontId="81" fillId="44"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4"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0" fillId="0" borderId="187" applyNumberFormat="0" applyFill="0" applyAlignment="0" applyProtection="0"/>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78" applyNumberFormat="0" applyFill="0" applyAlignment="0" applyProtection="0"/>
    <xf numFmtId="0" fontId="75" fillId="57" borderId="184" applyNumberFormat="0" applyAlignment="0" applyProtection="0"/>
    <xf numFmtId="10" fontId="16" fillId="3" borderId="189" applyNumberFormat="0" applyBorder="0" applyAlignment="0" applyProtection="0"/>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58"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16" fillId="60" borderId="185" applyNumberFormat="0" applyFon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65" fillId="44" borderId="184" applyNumberFormat="0" applyAlignment="0" applyProtection="0"/>
    <xf numFmtId="0" fontId="81" fillId="44" borderId="184" applyNumberFormat="0" applyAlignment="0" applyProtection="0"/>
    <xf numFmtId="10" fontId="16" fillId="3" borderId="189" applyNumberFormat="0" applyBorder="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79" fillId="0" borderId="178" applyNumberFormat="0" applyFill="0" applyAlignment="0" applyProtection="0"/>
    <xf numFmtId="0" fontId="81" fillId="44" borderId="184" applyNumberFormat="0" applyAlignment="0" applyProtection="0"/>
    <xf numFmtId="0" fontId="75" fillId="57" borderId="184" applyNumberFormat="0" applyAlignment="0" applyProtection="0"/>
    <xf numFmtId="0" fontId="58"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10" fontId="16" fillId="3" borderId="176" applyNumberFormat="0" applyBorder="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10" fontId="54" fillId="0" borderId="0" applyFont="0" applyFill="0" applyBorder="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96" applyNumberFormat="0" applyAlignment="0" applyProtection="0"/>
    <xf numFmtId="0" fontId="70" fillId="0" borderId="199" applyNumberFormat="0" applyFill="0" applyAlignment="0" applyProtection="0"/>
    <xf numFmtId="0" fontId="17" fillId="0" borderId="206">
      <alignment horizontal="left" vertical="center"/>
    </xf>
    <xf numFmtId="0" fontId="79" fillId="0" borderId="178" applyNumberFormat="0" applyFill="0" applyAlignment="0" applyProtection="0"/>
    <xf numFmtId="0" fontId="75" fillId="57"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58" fillId="57" borderId="196" applyNumberFormat="0" applyAlignment="0" applyProtection="0"/>
    <xf numFmtId="0" fontId="17" fillId="0" borderId="182">
      <alignment horizontal="left" vertical="center"/>
    </xf>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1" fillId="44" borderId="184" applyNumberFormat="0" applyAlignment="0" applyProtection="0"/>
    <xf numFmtId="0" fontId="68" fillId="57" borderId="18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202" applyNumberFormat="0" applyAlignment="0" applyProtection="0"/>
    <xf numFmtId="0" fontId="75" fillId="57" borderId="196" applyNumberFormat="0" applyAlignment="0" applyProtection="0"/>
    <xf numFmtId="0" fontId="81" fillId="44" borderId="207" applyNumberFormat="0" applyAlignment="0" applyProtection="0"/>
    <xf numFmtId="0" fontId="75"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16" fillId="60" borderId="185" applyNumberFormat="0" applyFont="0" applyAlignment="0" applyProtection="0"/>
    <xf numFmtId="0" fontId="75"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5" fillId="57" borderId="184" applyNumberFormat="0" applyAlignment="0" applyProtection="0"/>
    <xf numFmtId="0" fontId="17" fillId="0" borderId="182">
      <alignment horizontal="left" vertical="center"/>
    </xf>
    <xf numFmtId="0" fontId="75" fillId="57" borderId="171" applyNumberFormat="0" applyAlignment="0" applyProtection="0"/>
    <xf numFmtId="0" fontId="16" fillId="60" borderId="172" applyNumberFormat="0" applyFont="0" applyAlignment="0" applyProtection="0"/>
    <xf numFmtId="0" fontId="84" fillId="57" borderId="173" applyNumberFormat="0" applyAlignment="0" applyProtection="0"/>
    <xf numFmtId="0" fontId="14" fillId="60" borderId="172" applyNumberFormat="0" applyFont="0" applyAlignment="0" applyProtection="0"/>
    <xf numFmtId="0" fontId="81" fillId="44" borderId="171" applyNumberFormat="0" applyAlignment="0" applyProtection="0"/>
    <xf numFmtId="0" fontId="81" fillId="44" borderId="184" applyNumberFormat="0" applyAlignment="0" applyProtection="0"/>
    <xf numFmtId="0" fontId="58"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65"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14" fillId="60" borderId="185" applyNumberFormat="0" applyFont="0" applyAlignment="0" applyProtection="0"/>
    <xf numFmtId="0" fontId="70" fillId="0" borderId="174" applyNumberFormat="0" applyFill="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81" fillId="44" borderId="171" applyNumberFormat="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68" fillId="57" borderId="173" applyNumberFormat="0" applyAlignment="0" applyProtection="0"/>
    <xf numFmtId="0" fontId="65"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16" fillId="60" borderId="172" applyNumberFormat="0" applyFont="0" applyAlignment="0" applyProtection="0"/>
    <xf numFmtId="0" fontId="65" fillId="44" borderId="171" applyNumberFormat="0" applyAlignment="0" applyProtection="0"/>
    <xf numFmtId="0" fontId="58" fillId="57" borderId="171" applyNumberFormat="0" applyAlignment="0" applyProtection="0"/>
    <xf numFmtId="0" fontId="68" fillId="57" borderId="173" applyNumberFormat="0" applyAlignment="0" applyProtection="0"/>
    <xf numFmtId="0" fontId="16" fillId="60" borderId="172" applyNumberFormat="0" applyFont="0" applyAlignment="0" applyProtection="0"/>
    <xf numFmtId="0" fontId="68"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75">
      <alignment horizontal="left" vertical="center"/>
    </xf>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4" fillId="57" borderId="186"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65" fillId="44" borderId="171"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84" fillId="57" borderId="173" applyNumberFormat="0" applyAlignment="0" applyProtection="0"/>
    <xf numFmtId="0" fontId="14" fillId="60" borderId="172" applyNumberFormat="0" applyFont="0" applyAlignment="0" applyProtection="0"/>
    <xf numFmtId="0" fontId="58" fillId="57" borderId="171" applyNumberFormat="0" applyAlignment="0" applyProtection="0"/>
    <xf numFmtId="0" fontId="65"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8"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5" fillId="44" borderId="184" applyNumberFormat="0" applyAlignment="0" applyProtection="0"/>
    <xf numFmtId="0" fontId="81"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84" fillId="57" borderId="173" applyNumberFormat="0" applyAlignment="0" applyProtection="0"/>
    <xf numFmtId="0" fontId="75" fillId="57" borderId="184"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84" applyNumberFormat="0" applyAlignment="0" applyProtection="0"/>
    <xf numFmtId="0" fontId="58" fillId="57" borderId="171" applyNumberFormat="0" applyAlignment="0" applyProtection="0"/>
    <xf numFmtId="0" fontId="65" fillId="44" borderId="171" applyNumberForma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81" fillId="44" borderId="177"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202" applyNumberFormat="0" applyAlignment="0" applyProtection="0"/>
    <xf numFmtId="0" fontId="75" fillId="57" borderId="171" applyNumberFormat="0" applyAlignment="0" applyProtection="0"/>
    <xf numFmtId="0" fontId="75" fillId="57" borderId="196" applyNumberFormat="0" applyAlignment="0" applyProtection="0"/>
    <xf numFmtId="0" fontId="17" fillId="0" borderId="211">
      <alignment horizontal="left" vertical="center"/>
    </xf>
    <xf numFmtId="0" fontId="75" fillId="57" borderId="202" applyNumberFormat="0" applyAlignment="0" applyProtection="0"/>
    <xf numFmtId="0" fontId="75" fillId="57" borderId="171" applyNumberFormat="0" applyAlignment="0" applyProtection="0"/>
    <xf numFmtId="0" fontId="68" fillId="57" borderId="173" applyNumberFormat="0" applyAlignment="0" applyProtection="0"/>
    <xf numFmtId="0" fontId="16" fillId="60" borderId="172" applyNumberFormat="0" applyFont="0" applyAlignment="0" applyProtection="0"/>
    <xf numFmtId="0" fontId="65"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84" applyNumberFormat="0" applyAlignment="0" applyProtection="0"/>
    <xf numFmtId="0" fontId="81"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68"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58" fillId="57"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5" fillId="57" borderId="171" applyNumberFormat="0" applyAlignment="0" applyProtection="0"/>
    <xf numFmtId="0" fontId="58" fillId="57" borderId="171" applyNumberFormat="0" applyAlignment="0" applyProtection="0"/>
    <xf numFmtId="0" fontId="81" fillId="44" borderId="171" applyNumberFormat="0" applyAlignment="0" applyProtection="0"/>
    <xf numFmtId="0" fontId="65" fillId="44"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14" fillId="60" borderId="172" applyNumberFormat="0" applyFont="0" applyAlignment="0" applyProtection="0"/>
    <xf numFmtId="0" fontId="75" fillId="57" borderId="171" applyNumberFormat="0" applyAlignment="0" applyProtection="0"/>
    <xf numFmtId="0" fontId="14" fillId="60" borderId="172" applyNumberFormat="0" applyFont="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8" fillId="57"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7" fillId="0" borderId="194">
      <alignment horizontal="left" vertical="center"/>
    </xf>
    <xf numFmtId="0" fontId="75" fillId="57" borderId="184" applyNumberFormat="0" applyAlignment="0" applyProtection="0"/>
    <xf numFmtId="0" fontId="84" fillId="57" borderId="186" applyNumberForma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4" fillId="57" borderId="173" applyNumberFormat="0" applyAlignment="0" applyProtection="0"/>
    <xf numFmtId="0" fontId="16" fillId="60" borderId="172" applyNumberFormat="0" applyFont="0" applyAlignment="0" applyProtection="0"/>
    <xf numFmtId="0" fontId="75" fillId="57" borderId="171" applyNumberFormat="0" applyAlignment="0" applyProtection="0"/>
    <xf numFmtId="0" fontId="81" fillId="44" borderId="177"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96" applyNumberFormat="0" applyAlignment="0" applyProtection="0"/>
    <xf numFmtId="0" fontId="75"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1" applyNumberFormat="0" applyAlignment="0" applyProtection="0"/>
    <xf numFmtId="0" fontId="68" fillId="57" borderId="186" applyNumberFormat="0" applyAlignment="0" applyProtection="0"/>
    <xf numFmtId="0" fontId="75" fillId="57" borderId="202" applyNumberFormat="0" applyAlignment="0" applyProtection="0"/>
    <xf numFmtId="0" fontId="14" fillId="60" borderId="185" applyNumberFormat="0" applyFont="0" applyAlignment="0" applyProtection="0"/>
    <xf numFmtId="0" fontId="84" fillId="57" borderId="198" applyNumberFormat="0" applyAlignment="0" applyProtection="0"/>
    <xf numFmtId="0" fontId="79" fillId="0" borderId="178" applyNumberFormat="0" applyFill="0" applyAlignment="0" applyProtection="0"/>
    <xf numFmtId="0" fontId="17" fillId="0" borderId="182">
      <alignment horizontal="left" vertical="center"/>
    </xf>
    <xf numFmtId="0" fontId="17" fillId="0" borderId="182">
      <alignment horizontal="left" vertical="center"/>
    </xf>
    <xf numFmtId="0" fontId="68"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10" fontId="16" fillId="3" borderId="189" applyNumberFormat="0" applyBorder="0" applyAlignment="0" applyProtection="0"/>
    <xf numFmtId="0" fontId="70" fillId="0" borderId="187" applyNumberFormat="0" applyFill="0" applyAlignment="0" applyProtection="0"/>
    <xf numFmtId="0" fontId="14" fillId="60" borderId="185" applyNumberFormat="0" applyFont="0" applyAlignment="0" applyProtection="0"/>
    <xf numFmtId="0" fontId="75" fillId="57" borderId="171" applyNumberFormat="0" applyAlignment="0" applyProtection="0"/>
    <xf numFmtId="0" fontId="75" fillId="57" borderId="171" applyNumberFormat="0" applyAlignment="0" applyProtection="0"/>
    <xf numFmtId="0" fontId="84" fillId="57" borderId="186" applyNumberFormat="0" applyAlignment="0" applyProtection="0"/>
    <xf numFmtId="0" fontId="75" fillId="57" borderId="171" applyNumberFormat="0" applyAlignment="0" applyProtection="0"/>
    <xf numFmtId="0" fontId="84" fillId="57" borderId="173" applyNumberFormat="0" applyAlignment="0" applyProtection="0"/>
    <xf numFmtId="0" fontId="75" fillId="57" borderId="171" applyNumberFormat="0" applyAlignment="0" applyProtection="0"/>
    <xf numFmtId="0" fontId="81" fillId="44" borderId="171" applyNumberFormat="0" applyAlignment="0" applyProtection="0"/>
    <xf numFmtId="0" fontId="17" fillId="0" borderId="175">
      <alignment horizontal="left" vertical="center"/>
    </xf>
    <xf numFmtId="0" fontId="81" fillId="44" borderId="171" applyNumberFormat="0" applyAlignment="0" applyProtection="0"/>
    <xf numFmtId="0" fontId="84" fillId="57" borderId="173" applyNumberFormat="0" applyAlignment="0" applyProtection="0"/>
    <xf numFmtId="0" fontId="68" fillId="57" borderId="173"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75">
      <alignment horizontal="left" vertical="center"/>
    </xf>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65" fillId="44" borderId="190" applyNumberForma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88">
      <alignment horizontal="left" vertical="center"/>
    </xf>
    <xf numFmtId="0" fontId="17" fillId="0" borderId="188">
      <alignment horizontal="left" vertical="center"/>
    </xf>
    <xf numFmtId="0" fontId="65" fillId="44"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86"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17" fillId="0" borderId="188">
      <alignment horizontal="left" vertical="center"/>
    </xf>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0" fillId="0" borderId="174" applyNumberFormat="0" applyFill="0" applyAlignment="0" applyProtection="0"/>
    <xf numFmtId="0" fontId="65" fillId="44" borderId="171" applyNumberFormat="0" applyAlignment="0" applyProtection="0"/>
    <xf numFmtId="0" fontId="58"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70" fillId="0" borderId="174" applyNumberFormat="0" applyFill="0" applyAlignment="0" applyProtection="0"/>
    <xf numFmtId="0" fontId="16" fillId="60" borderId="172" applyNumberFormat="0" applyFont="0" applyAlignment="0" applyProtection="0"/>
    <xf numFmtId="0" fontId="75" fillId="57" borderId="171" applyNumberFormat="0" applyAlignment="0" applyProtection="0"/>
    <xf numFmtId="0" fontId="70" fillId="0" borderId="174" applyNumberFormat="0" applyFill="0" applyAlignment="0" applyProtection="0"/>
    <xf numFmtId="0" fontId="68" fillId="57" borderId="173"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64" fillId="0" borderId="178" applyNumberFormat="0" applyFill="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65" fillId="44" borderId="171"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7" fillId="0" borderId="188">
      <alignment horizontal="left" vertical="center"/>
    </xf>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84" fillId="57" borderId="186"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65" fillId="44" borderId="177" applyNumberFormat="0" applyAlignment="0" applyProtection="0"/>
    <xf numFmtId="0" fontId="75"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5" fillId="57" borderId="190"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16" fillId="60" borderId="167" applyNumberFormat="0" applyFont="0" applyAlignment="0" applyProtection="0"/>
    <xf numFmtId="0" fontId="84" fillId="57" borderId="168" applyNumberFormat="0" applyAlignment="0" applyProtection="0"/>
    <xf numFmtId="0" fontId="14" fillId="60" borderId="167" applyNumberFormat="0" applyFont="0" applyAlignment="0" applyProtection="0"/>
    <xf numFmtId="0" fontId="81" fillId="44" borderId="165" applyNumberFormat="0" applyAlignment="0" applyProtection="0"/>
    <xf numFmtId="0" fontId="17" fillId="0" borderId="194">
      <alignment horizontal="left" vertical="center"/>
    </xf>
    <xf numFmtId="0" fontId="58"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65"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10" fontId="16" fillId="3" borderId="195" applyNumberFormat="0" applyBorder="0" applyAlignment="0" applyProtection="0"/>
    <xf numFmtId="0" fontId="70" fillId="0" borderId="169" applyNumberFormat="0" applyFill="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68" fillId="57" borderId="168" applyNumberFormat="0" applyAlignment="0" applyProtection="0"/>
    <xf numFmtId="0" fontId="65"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16" fillId="60" borderId="167" applyNumberFormat="0" applyFont="0" applyAlignment="0" applyProtection="0"/>
    <xf numFmtId="0" fontId="65" fillId="44" borderId="165" applyNumberFormat="0" applyAlignment="0" applyProtection="0"/>
    <xf numFmtId="0" fontId="58" fillId="57" borderId="165" applyNumberFormat="0" applyAlignment="0" applyProtection="0"/>
    <xf numFmtId="0" fontId="68" fillId="57" borderId="168" applyNumberFormat="0" applyAlignment="0" applyProtection="0"/>
    <xf numFmtId="0" fontId="16" fillId="60" borderId="167" applyNumberFormat="0" applyFont="0" applyAlignment="0" applyProtection="0"/>
    <xf numFmtId="0" fontId="68"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65" fillId="44" borderId="165" applyNumberForma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68" applyNumberFormat="0" applyAlignment="0" applyProtection="0"/>
    <xf numFmtId="0" fontId="14" fillId="60" borderId="167" applyNumberFormat="0" applyFont="0" applyAlignment="0" applyProtection="0"/>
    <xf numFmtId="0" fontId="58" fillId="57" borderId="165" applyNumberFormat="0" applyAlignment="0" applyProtection="0"/>
    <xf numFmtId="0" fontId="65"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94">
      <alignment horizontal="left" vertical="center"/>
    </xf>
    <xf numFmtId="0" fontId="81"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58" fillId="57" borderId="165" applyNumberFormat="0" applyAlignment="0" applyProtection="0"/>
    <xf numFmtId="0" fontId="65" fillId="44" borderId="165" applyNumberForma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81" fillId="44" borderId="165" applyNumberFormat="0" applyAlignment="0" applyProtection="0"/>
    <xf numFmtId="0" fontId="58" fillId="57" borderId="165" applyNumberFormat="0" applyAlignment="0" applyProtection="0"/>
    <xf numFmtId="0" fontId="17" fillId="0" borderId="194">
      <alignment horizontal="left" vertical="center"/>
    </xf>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68"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10" fontId="54" fillId="0" borderId="0" applyFont="0" applyFill="0" applyBorder="0" applyAlignment="0" applyProtection="0"/>
    <xf numFmtId="0" fontId="16" fillId="60" borderId="167" applyNumberFormat="0" applyFont="0" applyAlignment="0" applyProtection="0"/>
    <xf numFmtId="0" fontId="75" fillId="57" borderId="165" applyNumberFormat="0" applyAlignment="0" applyProtection="0"/>
    <xf numFmtId="0" fontId="58" fillId="57" borderId="165" applyNumberFormat="0" applyAlignment="0" applyProtection="0"/>
    <xf numFmtId="0" fontId="81" fillId="44" borderId="165" applyNumberFormat="0" applyAlignment="0" applyProtection="0"/>
    <xf numFmtId="0" fontId="65" fillId="44"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14" fillId="60" borderId="167" applyNumberFormat="0" applyFont="0" applyAlignment="0" applyProtection="0"/>
    <xf numFmtId="0" fontId="75" fillId="57"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8" applyNumberFormat="0" applyAlignment="0" applyProtection="0"/>
    <xf numFmtId="0" fontId="16"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75" fillId="57" borderId="165" applyNumberFormat="0" applyAlignment="0" applyProtection="0"/>
    <xf numFmtId="0" fontId="84" fillId="57" borderId="168"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8" applyNumberFormat="0" applyAlignment="0" applyProtection="0"/>
    <xf numFmtId="0" fontId="68" fillId="57" borderId="168" applyNumberFormat="0" applyAlignment="0" applyProtection="0"/>
    <xf numFmtId="0" fontId="75" fillId="57" borderId="165" applyNumberFormat="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65" fillId="44"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0" fillId="0" borderId="169" applyNumberFormat="0" applyFill="0" applyAlignment="0" applyProtection="0"/>
    <xf numFmtId="0" fontId="65" fillId="44" borderId="165" applyNumberFormat="0" applyAlignment="0" applyProtection="0"/>
    <xf numFmtId="0" fontId="58"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70" fillId="0" borderId="169" applyNumberFormat="0" applyFill="0" applyAlignment="0" applyProtection="0"/>
    <xf numFmtId="0" fontId="16" fillId="60" borderId="167" applyNumberFormat="0" applyFont="0" applyAlignment="0" applyProtection="0"/>
    <xf numFmtId="0" fontId="75" fillId="57" borderId="165" applyNumberFormat="0" applyAlignment="0" applyProtection="0"/>
    <xf numFmtId="0" fontId="70" fillId="0" borderId="169" applyNumberFormat="0" applyFill="0" applyAlignment="0" applyProtection="0"/>
    <xf numFmtId="0" fontId="68" fillId="57" borderId="168"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65" fillId="44" borderId="165"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65" fillId="44" borderId="202" applyNumberFormat="0" applyAlignment="0" applyProtection="0"/>
    <xf numFmtId="0" fontId="58" fillId="57" borderId="202" applyNumberFormat="0" applyAlignment="0" applyProtection="0"/>
    <xf numFmtId="0" fontId="68"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8" fillId="57" borderId="204" applyNumberFormat="0" applyAlignment="0" applyProtection="0"/>
    <xf numFmtId="0" fontId="75" fillId="57" borderId="196"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16" fillId="60" borderId="208" applyNumberFormat="0" applyFon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75" fillId="57" borderId="196" applyNumberFormat="0" applyAlignment="0" applyProtection="0"/>
    <xf numFmtId="0" fontId="75"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75" fillId="57" borderId="207" applyNumberFormat="0" applyAlignment="0" applyProtection="0"/>
    <xf numFmtId="0" fontId="75" fillId="57" borderId="196" applyNumberFormat="0" applyAlignment="0" applyProtection="0"/>
    <xf numFmtId="0" fontId="65" fillId="44" borderId="207" applyNumberFormat="0" applyAlignment="0" applyProtection="0"/>
    <xf numFmtId="0" fontId="84" fillId="57" borderId="204" applyNumberFormat="0" applyAlignment="0" applyProtection="0"/>
    <xf numFmtId="0" fontId="75" fillId="57" borderId="202" applyNumberFormat="0" applyAlignment="0" applyProtection="0"/>
    <xf numFmtId="0" fontId="75" fillId="57" borderId="202" applyNumberFormat="0" applyAlignment="0" applyProtection="0"/>
    <xf numFmtId="0" fontId="84" fillId="57" borderId="204" applyNumberFormat="0" applyAlignment="0" applyProtection="0"/>
    <xf numFmtId="0" fontId="14" fillId="60" borderId="203" applyNumberFormat="0" applyFont="0" applyAlignment="0" applyProtection="0"/>
    <xf numFmtId="0" fontId="58" fillId="57" borderId="196" applyNumberFormat="0" applyAlignment="0" applyProtection="0"/>
    <xf numFmtId="0" fontId="65"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5" fillId="57"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75" fillId="57" borderId="202" applyNumberFormat="0" applyAlignment="0" applyProtection="0"/>
    <xf numFmtId="0" fontId="75" fillId="57" borderId="196" applyNumberFormat="0" applyAlignment="0" applyProtection="0"/>
    <xf numFmtId="0" fontId="17" fillId="0" borderId="211">
      <alignment horizontal="left" vertical="center"/>
    </xf>
    <xf numFmtId="0" fontId="75"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5" fillId="57" borderId="207"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06">
      <alignment horizontal="left" vertical="center"/>
    </xf>
    <xf numFmtId="0" fontId="81" fillId="44"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84" fillId="57" borderId="204" applyNumberFormat="0" applyAlignment="0" applyProtection="0"/>
    <xf numFmtId="0" fontId="17" fillId="0" borderId="200">
      <alignment horizontal="left" vertical="center"/>
    </xf>
    <xf numFmtId="0" fontId="84" fillId="57" borderId="198" applyNumberFormat="0" applyAlignment="0" applyProtection="0"/>
    <xf numFmtId="0" fontId="81" fillId="44" borderId="202" applyNumberFormat="0" applyAlignment="0" applyProtection="0"/>
    <xf numFmtId="0" fontId="17" fillId="0" borderId="200">
      <alignment horizontal="left" vertical="center"/>
    </xf>
    <xf numFmtId="0" fontId="17" fillId="0" borderId="206">
      <alignment horizontal="left" vertical="center"/>
    </xf>
    <xf numFmtId="0" fontId="58" fillId="57" borderId="196" applyNumberFormat="0" applyAlignment="0" applyProtection="0"/>
    <xf numFmtId="0" fontId="65" fillId="44" borderId="196" applyNumberFormat="0" applyAlignment="0" applyProtection="0"/>
    <xf numFmtId="0" fontId="68" fillId="57" borderId="198" applyNumberFormat="0" applyAlignment="0" applyProtection="0"/>
    <xf numFmtId="0" fontId="70" fillId="0" borderId="199" applyNumberFormat="0" applyFill="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75" fillId="57" borderId="202"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5" fillId="57" borderId="202"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207" applyNumberFormat="0" applyAlignment="0" applyProtection="0"/>
    <xf numFmtId="0" fontId="14" fillId="60" borderId="197" applyNumberFormat="0" applyFont="0" applyAlignment="0" applyProtection="0"/>
    <xf numFmtId="0" fontId="75" fillId="57" borderId="207" applyNumberFormat="0" applyAlignment="0" applyProtection="0"/>
    <xf numFmtId="0" fontId="81" fillId="44" borderId="196" applyNumberFormat="0" applyAlignment="0" applyProtection="0"/>
    <xf numFmtId="0" fontId="17" fillId="0" borderId="206">
      <alignment horizontal="left" vertical="center"/>
    </xf>
    <xf numFmtId="0" fontId="81" fillId="44" borderId="202"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196" applyNumberFormat="0" applyAlignment="0" applyProtection="0"/>
    <xf numFmtId="0" fontId="75" fillId="57" borderId="202" applyNumberFormat="0" applyAlignment="0" applyProtection="0"/>
    <xf numFmtId="0" fontId="14" fillId="60" borderId="203" applyNumberFormat="0" applyFont="0" applyAlignment="0" applyProtection="0"/>
    <xf numFmtId="0" fontId="68" fillId="57" borderId="198"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16" fillId="60" borderId="197" applyNumberFormat="0" applyFont="0" applyAlignment="0" applyProtection="0"/>
    <xf numFmtId="0" fontId="75" fillId="57" borderId="196" applyNumberFormat="0" applyAlignment="0" applyProtection="0"/>
    <xf numFmtId="0" fontId="58" fillId="57" borderId="196" applyNumberFormat="0" applyAlignment="0" applyProtection="0"/>
    <xf numFmtId="0" fontId="81" fillId="44" borderId="202" applyNumberFormat="0" applyAlignment="0" applyProtection="0"/>
    <xf numFmtId="0" fontId="65" fillId="44" borderId="196" applyNumberFormat="0" applyAlignment="0" applyProtection="0"/>
    <xf numFmtId="0" fontId="75" fillId="57"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14" fillId="60" borderId="203" applyNumberFormat="0" applyFont="0" applyAlignment="0" applyProtection="0"/>
    <xf numFmtId="0" fontId="75" fillId="57"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58" fillId="57" borderId="196"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4" fillId="57" borderId="204" applyNumberFormat="0" applyAlignment="0" applyProtection="0"/>
    <xf numFmtId="0" fontId="16" fillId="60" borderId="197" applyNumberFormat="0" applyFont="0" applyAlignment="0" applyProtection="0"/>
    <xf numFmtId="0" fontId="75" fillId="57" borderId="202"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5" fillId="57" borderId="202" applyNumberFormat="0" applyAlignment="0" applyProtection="0"/>
    <xf numFmtId="0" fontId="75" fillId="57" borderId="196" applyNumberFormat="0" applyAlignment="0" applyProtection="0"/>
    <xf numFmtId="0" fontId="17" fillId="0" borderId="200">
      <alignment horizontal="left" vertical="center"/>
    </xf>
    <xf numFmtId="0" fontId="75" fillId="57" borderId="196" applyNumberFormat="0" applyAlignment="0" applyProtection="0"/>
    <xf numFmtId="0" fontId="84" fillId="57" borderId="204"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196" applyNumberFormat="0" applyAlignment="0" applyProtection="0"/>
    <xf numFmtId="0" fontId="84" fillId="57" borderId="198" applyNumberFormat="0" applyAlignment="0" applyProtection="0"/>
    <xf numFmtId="0" fontId="68" fillId="57" borderId="204" applyNumberFormat="0" applyAlignment="0" applyProtection="0"/>
    <xf numFmtId="0" fontId="75" fillId="57" borderId="202" applyNumberFormat="0" applyAlignment="0" applyProtection="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197" applyNumberFormat="0" applyFont="0" applyAlignment="0" applyProtection="0"/>
    <xf numFmtId="0" fontId="75" fillId="57" borderId="202" applyNumberFormat="0" applyAlignment="0" applyProtection="0"/>
    <xf numFmtId="0" fontId="75" fillId="57" borderId="196" applyNumberFormat="0" applyAlignment="0" applyProtection="0"/>
    <xf numFmtId="0" fontId="75" fillId="57" borderId="202" applyNumberFormat="0" applyAlignment="0" applyProtection="0"/>
    <xf numFmtId="10" fontId="16" fillId="3" borderId="212" applyNumberFormat="0" applyBorder="0" applyAlignment="0" applyProtection="0"/>
    <xf numFmtId="0" fontId="75" fillId="57" borderId="202" applyNumberFormat="0" applyAlignment="0" applyProtection="0"/>
    <xf numFmtId="0" fontId="58" fillId="57" borderId="196" applyNumberFormat="0" applyAlignment="0" applyProtection="0"/>
    <xf numFmtId="0" fontId="65" fillId="44"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06">
      <alignment horizontal="left" vertical="center"/>
    </xf>
    <xf numFmtId="0" fontId="17" fillId="0" borderId="206">
      <alignment horizontal="left" vertical="center"/>
    </xf>
    <xf numFmtId="0" fontId="65" fillId="44" borderId="196"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00">
      <alignment horizontal="left" vertical="center"/>
    </xf>
    <xf numFmtId="0" fontId="84" fillId="57" borderId="204" applyNumberFormat="0" applyAlignment="0" applyProtection="0"/>
    <xf numFmtId="0" fontId="75" fillId="57" borderId="196" applyNumberFormat="0" applyAlignment="0" applyProtection="0"/>
    <xf numFmtId="0" fontId="75" fillId="57" borderId="202" applyNumberFormat="0" applyAlignment="0" applyProtection="0"/>
    <xf numFmtId="0" fontId="70" fillId="0" borderId="199" applyNumberFormat="0" applyFill="0" applyAlignment="0" applyProtection="0"/>
    <xf numFmtId="0" fontId="84" fillId="57" borderId="198" applyNumberFormat="0" applyAlignment="0" applyProtection="0"/>
    <xf numFmtId="0" fontId="75" fillId="57" borderId="202" applyNumberFormat="0" applyAlignment="0" applyProtection="0"/>
    <xf numFmtId="0" fontId="75" fillId="57" borderId="207"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58" fillId="57" borderId="196" applyNumberFormat="0" applyAlignment="0" applyProtection="0"/>
    <xf numFmtId="0" fontId="75"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11">
      <alignment horizontal="left" vertical="center"/>
    </xf>
    <xf numFmtId="0" fontId="75" fillId="57" borderId="196" applyNumberFormat="0" applyAlignment="0" applyProtection="0"/>
    <xf numFmtId="0" fontId="84" fillId="57" borderId="204" applyNumberFormat="0" applyAlignment="0" applyProtection="0"/>
    <xf numFmtId="0" fontId="17" fillId="0" borderId="200">
      <alignment horizontal="left" vertical="center"/>
    </xf>
    <xf numFmtId="0" fontId="84" fillId="57" borderId="204" applyNumberFormat="0" applyAlignment="0" applyProtection="0"/>
    <xf numFmtId="0" fontId="84" fillId="57" borderId="204"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11">
      <alignment horizontal="left" vertical="center"/>
    </xf>
    <xf numFmtId="0" fontId="70" fillId="0" borderId="205" applyNumberFormat="0" applyFill="0" applyAlignment="0" applyProtection="0"/>
    <xf numFmtId="0" fontId="65" fillId="44" borderId="202" applyNumberFormat="0" applyAlignment="0" applyProtection="0"/>
    <xf numFmtId="0" fontId="58"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207"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202"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58"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17" fillId="0" borderId="211">
      <alignment horizontal="left" vertical="center"/>
    </xf>
    <xf numFmtId="0" fontId="17" fillId="0" borderId="211">
      <alignment horizontal="left" vertical="center"/>
    </xf>
    <xf numFmtId="0" fontId="81" fillId="44" borderId="207" applyNumberFormat="0" applyAlignment="0" applyProtection="0"/>
    <xf numFmtId="0" fontId="70" fillId="0" borderId="210" applyNumberFormat="0" applyFill="0" applyAlignment="0" applyProtection="0"/>
    <xf numFmtId="0" fontId="16" fillId="60" borderId="197" applyNumberFormat="0" applyFont="0" applyAlignment="0" applyProtection="0"/>
    <xf numFmtId="0" fontId="75" fillId="57" borderId="196" applyNumberFormat="0" applyAlignment="0" applyProtection="0"/>
    <xf numFmtId="0" fontId="70" fillId="0" borderId="199" applyNumberFormat="0" applyFill="0" applyAlignment="0" applyProtection="0"/>
    <xf numFmtId="0" fontId="68" fillId="57" borderId="198" applyNumberFormat="0" applyAlignment="0" applyProtection="0"/>
    <xf numFmtId="0" fontId="58" fillId="57" borderId="202" applyNumberFormat="0" applyAlignment="0" applyProtection="0"/>
    <xf numFmtId="0" fontId="65" fillId="44" borderId="202" applyNumberFormat="0" applyAlignment="0" applyProtection="0"/>
    <xf numFmtId="0" fontId="16" fillId="60" borderId="203" applyNumberFormat="0" applyFont="0" applyAlignment="0" applyProtection="0"/>
    <xf numFmtId="0" fontId="68" fillId="57" borderId="204" applyNumberFormat="0" applyAlignment="0" applyProtection="0"/>
    <xf numFmtId="0" fontId="70" fillId="0" borderId="205" applyNumberFormat="0" applyFill="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196" applyNumberFormat="0" applyAlignment="0" applyProtection="0"/>
    <xf numFmtId="0" fontId="65" fillId="44" borderId="196" applyNumberFormat="0" applyAlignment="0" applyProtection="0"/>
    <xf numFmtId="0" fontId="17" fillId="0" borderId="211">
      <alignment horizontal="left" vertical="center"/>
    </xf>
    <xf numFmtId="0" fontId="58" fillId="57" borderId="202" applyNumberFormat="0" applyAlignment="0" applyProtection="0"/>
    <xf numFmtId="0" fontId="65" fillId="44" borderId="202" applyNumberFormat="0" applyAlignment="0" applyProtection="0"/>
    <xf numFmtId="0" fontId="16" fillId="60" borderId="203" applyNumberFormat="0" applyFont="0" applyAlignment="0" applyProtection="0"/>
    <xf numFmtId="0" fontId="68" fillId="57" borderId="204" applyNumberFormat="0" applyAlignment="0" applyProtection="0"/>
    <xf numFmtId="0" fontId="70" fillId="0" borderId="205" applyNumberFormat="0" applyFill="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1"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8" fillId="57" borderId="177" applyNumberFormat="0" applyAlignment="0" applyProtection="0"/>
    <xf numFmtId="0" fontId="4" fillId="0" borderId="0"/>
    <xf numFmtId="0" fontId="4" fillId="0" borderId="0"/>
    <xf numFmtId="0" fontId="16" fillId="60" borderId="179" applyNumberFormat="0" applyFont="0" applyAlignment="0" applyProtection="0"/>
    <xf numFmtId="0" fontId="70"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7" applyNumberFormat="0" applyAlignment="0" applyProtection="0"/>
    <xf numFmtId="0" fontId="58"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4" fillId="0" borderId="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9" fillId="0" borderId="178" applyNumberFormat="0" applyFill="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68"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58" fillId="57" borderId="177" applyNumberFormat="0" applyAlignment="0" applyProtection="0"/>
    <xf numFmtId="0" fontId="70" fillId="0" borderId="210" applyNumberFormat="0" applyFill="0" applyAlignment="0" applyProtection="0"/>
    <xf numFmtId="0" fontId="75"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0" fontId="64"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0" fillId="0" borderId="210" applyNumberFormat="0" applyFill="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68"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0" fillId="0" borderId="210" applyNumberFormat="0" applyFill="0" applyAlignment="0" applyProtection="0"/>
    <xf numFmtId="0" fontId="84" fillId="57" borderId="209" applyNumberFormat="0" applyAlignment="0" applyProtection="0"/>
    <xf numFmtId="0" fontId="84"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65"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9"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9" fillId="0" borderId="178"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58"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64"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0" fillId="0" borderId="210" applyNumberFormat="0" applyFill="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68"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84" fillId="57" borderId="209" applyNumberFormat="0" applyAlignment="0" applyProtection="0"/>
    <xf numFmtId="0" fontId="70"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58" fillId="57" borderId="177"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17" fillId="0" borderId="211">
      <alignment horizontal="left" vertical="center"/>
    </xf>
    <xf numFmtId="0" fontId="84" fillId="57" borderId="209" applyNumberFormat="0" applyAlignment="0" applyProtection="0"/>
    <xf numFmtId="0" fontId="16"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0" fillId="0" borderId="210" applyNumberFormat="0" applyFill="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58" fillId="57"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1" fillId="44" borderId="177" applyNumberFormat="0" applyAlignment="0" applyProtection="0"/>
    <xf numFmtId="0" fontId="68"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8"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68"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30">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169" fontId="24" fillId="0" borderId="0"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4"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5" xfId="1" applyNumberFormat="1" applyFont="1" applyFill="1" applyBorder="1" applyAlignment="1">
      <alignment vertical="center"/>
    </xf>
    <xf numFmtId="175" fontId="24" fillId="0" borderId="76"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5"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4" xfId="4" applyFont="1" applyFill="1" applyBorder="1"/>
    <xf numFmtId="5" fontId="22" fillId="0" borderId="212"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2" xfId="1" applyNumberFormat="1" applyFont="1" applyFill="1" applyBorder="1" applyAlignment="1">
      <alignment vertical="center"/>
    </xf>
    <xf numFmtId="175" fontId="22" fillId="0" borderId="214"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175" fontId="24" fillId="0" borderId="0" xfId="4" applyNumberFormat="1" applyFont="1" applyFill="1" applyBorder="1" applyAlignment="1">
      <alignment horizontal="right" vertical="center" wrapText="1"/>
    </xf>
    <xf numFmtId="175" fontId="24" fillId="0" borderId="15" xfId="4" applyNumberFormat="1" applyFont="1" applyFill="1" applyBorder="1" applyAlignment="1">
      <alignment horizontal="right" vertical="center"/>
    </xf>
    <xf numFmtId="175" fontId="24" fillId="0" borderId="15" xfId="4" applyNumberFormat="1" applyFont="1" applyFill="1" applyBorder="1" applyAlignment="1">
      <alignment vertical="center"/>
    </xf>
    <xf numFmtId="174" fontId="22" fillId="0" borderId="24" xfId="0" applyNumberFormat="1" applyFont="1" applyFill="1" applyBorder="1" applyAlignment="1">
      <alignment vertical="top" wrapText="1"/>
    </xf>
    <xf numFmtId="174" fontId="24" fillId="0" borderId="33" xfId="0" applyNumberFormat="1" applyFont="1" applyFill="1" applyBorder="1" applyAlignment="1">
      <alignment vertical="top" wrapText="1"/>
    </xf>
    <xf numFmtId="5" fontId="24" fillId="0" borderId="76"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38" xfId="4" applyFont="1" applyBorder="1" applyAlignment="1">
      <alignment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34" xfId="4" applyFont="1" applyBorder="1" applyAlignment="1">
      <alignment vertical="center"/>
    </xf>
    <xf numFmtId="5" fontId="24" fillId="0" borderId="214"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5" fontId="24" fillId="0" borderId="217" xfId="4" applyFont="1" applyBorder="1" applyAlignment="1">
      <alignment vertical="center"/>
    </xf>
    <xf numFmtId="5" fontId="24" fillId="0" borderId="218" xfId="4" applyFont="1" applyBorder="1" applyAlignment="1">
      <alignment vertical="center"/>
    </xf>
    <xf numFmtId="5" fontId="24" fillId="0" borderId="213" xfId="4" applyFont="1" applyBorder="1" applyAlignment="1">
      <alignment horizontal="right" vertical="center"/>
    </xf>
    <xf numFmtId="5" fontId="24" fillId="0" borderId="213" xfId="4" applyFont="1" applyBorder="1" applyAlignment="1">
      <alignment horizontal="center" vertical="center"/>
    </xf>
    <xf numFmtId="0" fontId="24" fillId="0" borderId="219" xfId="0" applyFont="1" applyBorder="1" applyAlignment="1">
      <alignment horizontal="left" vertical="center" wrapText="1"/>
    </xf>
    <xf numFmtId="0" fontId="24" fillId="0" borderId="68" xfId="0" applyFont="1" applyBorder="1" applyAlignment="1">
      <alignment horizontal="left" vertical="center" wrapText="1"/>
    </xf>
    <xf numFmtId="5" fontId="24" fillId="0" borderId="69" xfId="4" applyFont="1" applyBorder="1" applyAlignment="1">
      <alignment vertical="center"/>
    </xf>
    <xf numFmtId="5" fontId="24" fillId="0" borderId="116" xfId="4" applyFont="1" applyBorder="1" applyAlignment="1">
      <alignment vertical="center"/>
    </xf>
    <xf numFmtId="5" fontId="24" fillId="0" borderId="70" xfId="4" applyFont="1" applyBorder="1" applyAlignment="1">
      <alignment horizontal="right" vertical="center"/>
    </xf>
    <xf numFmtId="5" fontId="24" fillId="0" borderId="70" xfId="4" applyFont="1" applyBorder="1" applyAlignment="1">
      <alignment horizontal="center" vertical="center"/>
    </xf>
    <xf numFmtId="5" fontId="22" fillId="0" borderId="72" xfId="4" applyFont="1" applyBorder="1" applyAlignment="1">
      <alignment horizontal="right" vertical="center"/>
    </xf>
    <xf numFmtId="176" fontId="22" fillId="0" borderId="72" xfId="4" applyNumberFormat="1" applyFont="1" applyBorder="1" applyAlignment="1">
      <alignment horizontal="right" vertical="center"/>
    </xf>
    <xf numFmtId="176" fontId="22" fillId="0" borderId="72" xfId="4" applyNumberFormat="1" applyFont="1" applyBorder="1" applyAlignment="1">
      <alignment horizontal="center" vertical="center"/>
    </xf>
    <xf numFmtId="0" fontId="24" fillId="0" borderId="74" xfId="27" applyFont="1" applyBorder="1" applyAlignment="1">
      <alignment vertical="center" wrapText="1"/>
    </xf>
    <xf numFmtId="5" fontId="22" fillId="0" borderId="57" xfId="4" applyFont="1" applyBorder="1" applyAlignment="1">
      <alignment vertical="center"/>
    </xf>
    <xf numFmtId="5" fontId="22" fillId="0" borderId="18" xfId="4" applyFont="1" applyBorder="1" applyAlignment="1">
      <alignment vertical="center"/>
    </xf>
    <xf numFmtId="5" fontId="22" fillId="0" borderId="18" xfId="4" applyFont="1" applyBorder="1" applyAlignment="1">
      <alignment horizontal="righ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7" xfId="16" applyFont="1" applyBorder="1" applyAlignment="1">
      <alignment horizontal="center" vertical="top"/>
    </xf>
    <xf numFmtId="0" fontId="22" fillId="0" borderId="215" xfId="16" applyFont="1" applyBorder="1" applyAlignment="1">
      <alignment horizontal="center" vertical="top" wrapText="1"/>
    </xf>
    <xf numFmtId="174" fontId="24" fillId="0" borderId="32" xfId="16" applyNumberFormat="1" applyFont="1" applyFill="1" applyBorder="1"/>
    <xf numFmtId="5" fontId="24" fillId="0" borderId="221" xfId="4" applyFont="1" applyBorder="1" applyAlignment="1">
      <alignment vertical="center"/>
    </xf>
    <xf numFmtId="5" fontId="24" fillId="0" borderId="220"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18" xfId="4" applyNumberFormat="1" applyFont="1" applyFill="1" applyBorder="1" applyAlignment="1">
      <alignment horizontal="right"/>
    </xf>
    <xf numFmtId="0" fontId="24" fillId="0" borderId="25" xfId="0" applyFont="1" applyFill="1" applyBorder="1" applyAlignment="1">
      <alignment vertical="top"/>
    </xf>
    <xf numFmtId="5" fontId="24" fillId="0" borderId="22" xfId="4" applyFont="1" applyBorder="1" applyAlignment="1">
      <alignment vertical="center"/>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6" fillId="0" borderId="24" xfId="1" applyFont="1" applyFill="1" applyBorder="1" applyAlignment="1">
      <alignment horizontal="righ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37" fontId="22" fillId="0" borderId="62" xfId="1" applyNumberFormat="1" applyFont="1" applyBorder="1"/>
    <xf numFmtId="5" fontId="24" fillId="0" borderId="19" xfId="4" applyFont="1" applyBorder="1"/>
    <xf numFmtId="37" fontId="24" fillId="0" borderId="39" xfId="0" applyNumberFormat="1" applyFont="1" applyBorder="1" applyAlignment="1">
      <alignment horizontal="right"/>
    </xf>
    <xf numFmtId="0" fontId="22" fillId="0" borderId="0" xfId="0" applyFont="1" applyAlignment="1">
      <alignment vertical="center" wrapText="1"/>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82"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83" xfId="0" applyNumberFormat="1" applyFont="1" applyBorder="1" applyAlignment="1">
      <alignment vertical="center"/>
    </xf>
    <xf numFmtId="175" fontId="24" fillId="0" borderId="22" xfId="0" applyNumberFormat="1" applyFont="1" applyBorder="1" applyAlignment="1">
      <alignment vertical="center"/>
    </xf>
    <xf numFmtId="0" fontId="24" fillId="0" borderId="86" xfId="0" applyFont="1" applyBorder="1" applyAlignment="1">
      <alignment vertical="center"/>
    </xf>
    <xf numFmtId="175" fontId="24" fillId="0" borderId="75" xfId="0" applyNumberFormat="1" applyFont="1" applyBorder="1" applyAlignment="1">
      <alignment vertical="center"/>
    </xf>
    <xf numFmtId="175" fontId="24" fillId="0" borderId="84" xfId="0" applyNumberFormat="1" applyFont="1" applyBorder="1" applyAlignment="1">
      <alignment vertical="center"/>
    </xf>
    <xf numFmtId="175" fontId="24" fillId="0" borderId="76"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85" xfId="0" applyNumberFormat="1" applyFont="1" applyBorder="1" applyAlignment="1">
      <alignment vertical="center"/>
    </xf>
    <xf numFmtId="175" fontId="22" fillId="0" borderId="32" xfId="0" applyNumberFormat="1" applyFont="1" applyBorder="1" applyAlignment="1">
      <alignment vertical="center"/>
    </xf>
    <xf numFmtId="175" fontId="24" fillId="0" borderId="75"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16" xfId="0" applyNumberFormat="1" applyFont="1" applyBorder="1" applyAlignment="1">
      <alignment vertical="center"/>
    </xf>
    <xf numFmtId="37" fontId="24" fillId="0" borderId="82" xfId="0" applyNumberFormat="1" applyFont="1" applyBorder="1" applyAlignment="1">
      <alignment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0" xfId="0" applyNumberFormat="1" applyFont="1" applyAlignment="1">
      <alignment vertical="center"/>
    </xf>
    <xf numFmtId="37" fontId="24" fillId="0" borderId="83" xfId="0" applyNumberFormat="1" applyFont="1" applyBorder="1" applyAlignment="1">
      <alignment vertical="center"/>
    </xf>
    <xf numFmtId="37" fontId="24" fillId="0" borderId="22" xfId="0" applyNumberFormat="1" applyFont="1" applyBorder="1" applyAlignment="1">
      <alignment vertical="center"/>
    </xf>
    <xf numFmtId="0" fontId="24" fillId="0" borderId="86" xfId="0" applyFont="1" applyFill="1" applyBorder="1" applyAlignment="1">
      <alignment vertical="center" wrapText="1"/>
    </xf>
    <xf numFmtId="37" fontId="24" fillId="0" borderId="75" xfId="0" applyNumberFormat="1" applyFont="1" applyBorder="1" applyAlignment="1">
      <alignment horizontal="right" vertical="center"/>
    </xf>
    <xf numFmtId="37" fontId="24" fillId="0" borderId="75" xfId="0" applyNumberFormat="1" applyFont="1" applyBorder="1" applyAlignment="1">
      <alignment horizontal="center" vertical="center"/>
    </xf>
    <xf numFmtId="37" fontId="24" fillId="0" borderId="75" xfId="0" applyNumberFormat="1" applyFont="1" applyBorder="1" applyAlignment="1">
      <alignment vertical="center"/>
    </xf>
    <xf numFmtId="37" fontId="24" fillId="0" borderId="84" xfId="0" applyNumberFormat="1" applyFont="1" applyBorder="1" applyAlignment="1">
      <alignment vertical="center"/>
    </xf>
    <xf numFmtId="37" fontId="24" fillId="0" borderId="76"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28" xfId="0" applyNumberFormat="1" applyFont="1" applyBorder="1" applyAlignment="1">
      <alignment vertical="center"/>
    </xf>
    <xf numFmtId="37" fontId="22" fillId="0" borderId="85" xfId="0" applyNumberFormat="1" applyFont="1" applyBorder="1" applyAlignment="1">
      <alignment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7"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7" xfId="0" applyNumberFormat="1" applyFont="1" applyBorder="1" applyAlignment="1">
      <alignment vertical="center"/>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xf>
    <xf numFmtId="0" fontId="24" fillId="6" borderId="28" xfId="0" applyFont="1" applyFill="1" applyBorder="1" applyAlignment="1">
      <alignment horizontal="left" vertical="top"/>
    </xf>
    <xf numFmtId="0" fontId="24" fillId="6" borderId="32" xfId="0" applyFont="1" applyFill="1" applyBorder="1" applyAlignment="1">
      <alignment horizontal="left" vertical="top"/>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68"/>
  <sheetViews>
    <sheetView tabSelected="1" view="pageBreakPreview" topLeftCell="A38" zoomScale="80" zoomScaleNormal="100" zoomScaleSheetLayoutView="80" workbookViewId="0">
      <selection activeCell="C50" sqref="C50"/>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8" customFormat="1" ht="16.5" customHeight="1" thickBot="1" x14ac:dyDescent="0.25">
      <c r="A1" s="514" t="s">
        <v>164</v>
      </c>
      <c r="B1" s="515"/>
      <c r="C1" s="515"/>
      <c r="D1" s="515"/>
      <c r="E1" s="515"/>
      <c r="F1" s="515"/>
      <c r="G1" s="515"/>
      <c r="H1" s="515"/>
      <c r="I1" s="515"/>
      <c r="J1" s="515"/>
      <c r="K1" s="515"/>
      <c r="L1" s="515"/>
      <c r="M1" s="515"/>
      <c r="N1" s="515"/>
      <c r="O1" s="516"/>
    </row>
    <row r="2" spans="1:18" s="56" customFormat="1" ht="32.25" thickBot="1" x14ac:dyDescent="0.25">
      <c r="A2" s="39"/>
      <c r="B2" s="40" t="s">
        <v>13</v>
      </c>
      <c r="C2" s="41">
        <v>44013</v>
      </c>
      <c r="D2" s="41">
        <v>44044</v>
      </c>
      <c r="E2" s="41">
        <v>44075</v>
      </c>
      <c r="F2" s="41">
        <v>44105</v>
      </c>
      <c r="G2" s="41">
        <v>44136</v>
      </c>
      <c r="H2" s="41">
        <v>44166</v>
      </c>
      <c r="I2" s="41">
        <v>44197</v>
      </c>
      <c r="J2" s="41">
        <v>44228</v>
      </c>
      <c r="K2" s="41">
        <v>44256</v>
      </c>
      <c r="L2" s="41">
        <v>44287</v>
      </c>
      <c r="M2" s="41">
        <v>44317</v>
      </c>
      <c r="N2" s="41">
        <v>44348</v>
      </c>
      <c r="O2" s="42" t="s">
        <v>167</v>
      </c>
    </row>
    <row r="3" spans="1:18" s="56" customFormat="1" ht="15.75" customHeight="1" x14ac:dyDescent="0.25">
      <c r="A3" s="517" t="s">
        <v>14</v>
      </c>
      <c r="B3" s="254" t="s">
        <v>162</v>
      </c>
      <c r="C3" s="272">
        <v>65430567</v>
      </c>
      <c r="D3" s="272">
        <v>87394234</v>
      </c>
      <c r="E3" s="272">
        <v>67079454</v>
      </c>
      <c r="F3" s="272">
        <v>71766691</v>
      </c>
      <c r="G3" s="272">
        <v>82651220</v>
      </c>
      <c r="H3" s="272"/>
      <c r="I3" s="272"/>
      <c r="J3" s="272"/>
      <c r="K3" s="272"/>
      <c r="L3" s="273"/>
      <c r="M3" s="273"/>
      <c r="N3" s="269"/>
      <c r="O3" s="278">
        <v>374322166</v>
      </c>
      <c r="P3" s="57"/>
      <c r="Q3"/>
      <c r="R3" s="244"/>
    </row>
    <row r="4" spans="1:18" s="56" customFormat="1" ht="15.75" x14ac:dyDescent="0.25">
      <c r="A4" s="518"/>
      <c r="B4" s="254" t="s">
        <v>188</v>
      </c>
      <c r="C4" s="272">
        <v>3368074</v>
      </c>
      <c r="D4" s="272">
        <v>5496543</v>
      </c>
      <c r="E4" s="272">
        <v>4195474</v>
      </c>
      <c r="F4" s="272">
        <v>4084460</v>
      </c>
      <c r="G4" s="272">
        <v>4480342</v>
      </c>
      <c r="H4" s="272"/>
      <c r="I4" s="272"/>
      <c r="J4" s="272"/>
      <c r="K4" s="272"/>
      <c r="L4" s="271"/>
      <c r="M4" s="271"/>
      <c r="N4" s="269"/>
      <c r="O4" s="278">
        <v>21624893</v>
      </c>
      <c r="P4" s="57"/>
      <c r="Q4" s="57"/>
      <c r="R4" s="244"/>
    </row>
    <row r="5" spans="1:18" s="56" customFormat="1" ht="15.75" hidden="1" x14ac:dyDescent="0.25">
      <c r="A5" s="518"/>
      <c r="B5" s="254" t="s">
        <v>189</v>
      </c>
      <c r="C5" s="272"/>
      <c r="D5" s="272"/>
      <c r="E5" s="272"/>
      <c r="F5" s="272"/>
      <c r="G5" s="272"/>
      <c r="H5" s="272"/>
      <c r="I5" s="272"/>
      <c r="J5" s="272"/>
      <c r="K5" s="272"/>
      <c r="L5" s="271"/>
      <c r="M5" s="271"/>
      <c r="N5" s="269"/>
      <c r="O5" s="278"/>
      <c r="P5" s="57"/>
      <c r="Q5" s="57"/>
    </row>
    <row r="6" spans="1:18" s="56" customFormat="1" ht="15.75" x14ac:dyDescent="0.25">
      <c r="A6" s="518"/>
      <c r="B6" s="254" t="s">
        <v>190</v>
      </c>
      <c r="C6" s="272">
        <v>4415048</v>
      </c>
      <c r="D6" s="272">
        <v>6621308</v>
      </c>
      <c r="E6" s="272">
        <v>3892131</v>
      </c>
      <c r="F6" s="272">
        <v>3706174</v>
      </c>
      <c r="G6" s="272">
        <v>5334033</v>
      </c>
      <c r="H6" s="272"/>
      <c r="I6" s="272"/>
      <c r="J6" s="272"/>
      <c r="K6" s="272"/>
      <c r="L6" s="271"/>
      <c r="M6" s="271"/>
      <c r="N6" s="269"/>
      <c r="O6" s="278">
        <v>23968694</v>
      </c>
      <c r="P6" s="57"/>
      <c r="Q6" s="57"/>
    </row>
    <row r="7" spans="1:18" s="56" customFormat="1" ht="31.5" x14ac:dyDescent="0.25">
      <c r="A7" s="518"/>
      <c r="B7" s="254" t="s">
        <v>191</v>
      </c>
      <c r="C7" s="272">
        <v>3445708</v>
      </c>
      <c r="D7" s="272">
        <v>5766513</v>
      </c>
      <c r="E7" s="272">
        <v>3741704</v>
      </c>
      <c r="F7" s="272">
        <v>3837386</v>
      </c>
      <c r="G7" s="272">
        <v>7137267</v>
      </c>
      <c r="H7" s="272"/>
      <c r="I7" s="272"/>
      <c r="J7" s="272"/>
      <c r="K7" s="272"/>
      <c r="L7" s="271"/>
      <c r="M7" s="271"/>
      <c r="N7" s="269"/>
      <c r="O7" s="278">
        <v>23928578</v>
      </c>
      <c r="P7" s="57"/>
      <c r="Q7" s="57"/>
    </row>
    <row r="8" spans="1:18" s="56" customFormat="1" ht="15.75" x14ac:dyDescent="0.25">
      <c r="A8" s="518"/>
      <c r="B8" s="254" t="s">
        <v>192</v>
      </c>
      <c r="C8" s="272">
        <v>31563584</v>
      </c>
      <c r="D8" s="272">
        <v>26279780</v>
      </c>
      <c r="E8" s="272">
        <v>25935027</v>
      </c>
      <c r="F8" s="272">
        <v>31941550</v>
      </c>
      <c r="G8" s="272">
        <v>27452779</v>
      </c>
      <c r="H8" s="272"/>
      <c r="I8" s="272"/>
      <c r="J8" s="272"/>
      <c r="K8" s="272"/>
      <c r="L8" s="271"/>
      <c r="M8" s="271"/>
      <c r="N8" s="269"/>
      <c r="O8" s="278">
        <v>143172720</v>
      </c>
      <c r="P8" s="57"/>
      <c r="Q8" s="57"/>
    </row>
    <row r="9" spans="1:18" s="56" customFormat="1" ht="15.75" x14ac:dyDescent="0.25">
      <c r="A9" s="518"/>
      <c r="B9" s="254" t="s">
        <v>193</v>
      </c>
      <c r="C9" s="272">
        <v>0</v>
      </c>
      <c r="D9" s="272">
        <v>0</v>
      </c>
      <c r="E9" s="272">
        <v>0</v>
      </c>
      <c r="F9" s="272">
        <v>0</v>
      </c>
      <c r="G9" s="272">
        <v>0</v>
      </c>
      <c r="H9" s="272"/>
      <c r="I9" s="272"/>
      <c r="J9" s="272"/>
      <c r="K9" s="272"/>
      <c r="L9" s="271"/>
      <c r="M9" s="271"/>
      <c r="N9" s="269"/>
      <c r="O9" s="278">
        <v>0</v>
      </c>
      <c r="P9" s="57"/>
      <c r="Q9" s="57"/>
    </row>
    <row r="10" spans="1:18" s="56" customFormat="1" ht="15.75" x14ac:dyDescent="0.25">
      <c r="A10" s="518"/>
      <c r="B10" s="254" t="s">
        <v>194</v>
      </c>
      <c r="C10" s="272">
        <v>38886517</v>
      </c>
      <c r="D10" s="272">
        <v>37658873</v>
      </c>
      <c r="E10" s="272">
        <v>40623181</v>
      </c>
      <c r="F10" s="272">
        <v>40544492</v>
      </c>
      <c r="G10" s="272">
        <v>40869635</v>
      </c>
      <c r="H10" s="272"/>
      <c r="I10" s="272"/>
      <c r="J10" s="272"/>
      <c r="K10" s="272"/>
      <c r="L10" s="271"/>
      <c r="M10" s="271"/>
      <c r="N10" s="269"/>
      <c r="O10" s="278">
        <v>198582698</v>
      </c>
      <c r="P10" s="57"/>
      <c r="Q10" s="57"/>
    </row>
    <row r="11" spans="1:18" s="56" customFormat="1" ht="15.75" x14ac:dyDescent="0.25">
      <c r="A11" s="518"/>
      <c r="B11" s="254" t="s">
        <v>195</v>
      </c>
      <c r="C11" s="272">
        <v>63745468</v>
      </c>
      <c r="D11" s="272">
        <v>101573049</v>
      </c>
      <c r="E11" s="272">
        <v>62770623</v>
      </c>
      <c r="F11" s="272">
        <v>72942567</v>
      </c>
      <c r="G11" s="272">
        <v>93919313</v>
      </c>
      <c r="H11" s="272"/>
      <c r="I11" s="272"/>
      <c r="J11" s="272"/>
      <c r="K11" s="272"/>
      <c r="L11" s="271"/>
      <c r="M11" s="271"/>
      <c r="N11" s="269"/>
      <c r="O11" s="278">
        <v>394951020</v>
      </c>
      <c r="P11" s="57"/>
      <c r="Q11" s="57"/>
    </row>
    <row r="12" spans="1:18" s="56" customFormat="1" ht="15.75" x14ac:dyDescent="0.25">
      <c r="A12" s="518"/>
      <c r="B12" s="254" t="s">
        <v>196</v>
      </c>
      <c r="C12" s="272">
        <v>43044675</v>
      </c>
      <c r="D12" s="272">
        <v>56320166</v>
      </c>
      <c r="E12" s="272">
        <v>45948253</v>
      </c>
      <c r="F12" s="272">
        <v>49768478</v>
      </c>
      <c r="G12" s="272">
        <v>59951957</v>
      </c>
      <c r="H12" s="272"/>
      <c r="I12" s="272"/>
      <c r="J12" s="272"/>
      <c r="K12" s="272"/>
      <c r="L12" s="271"/>
      <c r="M12" s="271"/>
      <c r="N12" s="269"/>
      <c r="O12" s="278">
        <v>255033529</v>
      </c>
      <c r="P12" s="57"/>
      <c r="Q12" s="57"/>
    </row>
    <row r="13" spans="1:18" s="56" customFormat="1" ht="15.75" x14ac:dyDescent="0.25">
      <c r="A13" s="518"/>
      <c r="B13" s="254" t="s">
        <v>197</v>
      </c>
      <c r="C13" s="272">
        <v>6541157</v>
      </c>
      <c r="D13" s="272">
        <v>11210477</v>
      </c>
      <c r="E13" s="272">
        <v>9002594</v>
      </c>
      <c r="F13" s="272">
        <v>10031642</v>
      </c>
      <c r="G13" s="272">
        <v>12303302</v>
      </c>
      <c r="H13" s="272"/>
      <c r="I13" s="272"/>
      <c r="J13" s="272"/>
      <c r="K13" s="272"/>
      <c r="L13" s="271"/>
      <c r="M13" s="271"/>
      <c r="N13" s="269"/>
      <c r="O13" s="278">
        <v>49089172</v>
      </c>
      <c r="P13" s="57"/>
      <c r="Q13" s="57"/>
    </row>
    <row r="14" spans="1:18" s="56" customFormat="1" ht="15.75" x14ac:dyDescent="0.25">
      <c r="A14" s="518"/>
      <c r="B14" s="254" t="s">
        <v>198</v>
      </c>
      <c r="C14" s="272">
        <v>12465634</v>
      </c>
      <c r="D14" s="272">
        <v>16612094</v>
      </c>
      <c r="E14" s="272">
        <v>12561436</v>
      </c>
      <c r="F14" s="272">
        <v>13495432</v>
      </c>
      <c r="G14" s="272">
        <v>16819092</v>
      </c>
      <c r="H14" s="272"/>
      <c r="I14" s="272"/>
      <c r="J14" s="272"/>
      <c r="K14" s="272"/>
      <c r="L14" s="271"/>
      <c r="M14" s="271"/>
      <c r="N14" s="269"/>
      <c r="O14" s="278">
        <v>71953688</v>
      </c>
      <c r="P14" s="57"/>
      <c r="Q14" s="57"/>
    </row>
    <row r="15" spans="1:18" s="56" customFormat="1" ht="15.75" x14ac:dyDescent="0.25">
      <c r="A15" s="518"/>
      <c r="B15" s="254" t="s">
        <v>199</v>
      </c>
      <c r="C15" s="272">
        <v>88607276</v>
      </c>
      <c r="D15" s="272">
        <v>107973131</v>
      </c>
      <c r="E15" s="272">
        <v>85888134</v>
      </c>
      <c r="F15" s="272">
        <v>78929147</v>
      </c>
      <c r="G15" s="272">
        <v>109209100</v>
      </c>
      <c r="H15" s="272"/>
      <c r="I15" s="272"/>
      <c r="J15" s="272"/>
      <c r="K15" s="272"/>
      <c r="L15" s="271"/>
      <c r="M15" s="271"/>
      <c r="N15" s="269"/>
      <c r="O15" s="278">
        <v>470606788</v>
      </c>
      <c r="P15" s="57"/>
      <c r="Q15" s="57"/>
    </row>
    <row r="16" spans="1:18" s="56" customFormat="1" ht="15.75" x14ac:dyDescent="0.25">
      <c r="A16" s="518"/>
      <c r="B16" s="254" t="s">
        <v>200</v>
      </c>
      <c r="C16" s="272">
        <v>0</v>
      </c>
      <c r="D16" s="272">
        <v>-165499177</v>
      </c>
      <c r="E16" s="272">
        <v>-4336298</v>
      </c>
      <c r="F16" s="272">
        <v>-78466316</v>
      </c>
      <c r="G16" s="272">
        <v>-114215975</v>
      </c>
      <c r="H16" s="272"/>
      <c r="I16" s="272"/>
      <c r="J16" s="272"/>
      <c r="K16" s="272"/>
      <c r="L16" s="271"/>
      <c r="M16" s="271"/>
      <c r="N16" s="269"/>
      <c r="O16" s="278">
        <v>-362517766</v>
      </c>
      <c r="P16" s="57"/>
      <c r="Q16" s="57"/>
    </row>
    <row r="17" spans="1:19" s="56" customFormat="1" ht="15.75" x14ac:dyDescent="0.25">
      <c r="A17" s="518"/>
      <c r="B17" s="254" t="s">
        <v>201</v>
      </c>
      <c r="C17" s="272">
        <v>1861860</v>
      </c>
      <c r="D17" s="272">
        <v>2706456</v>
      </c>
      <c r="E17" s="272">
        <v>2047075</v>
      </c>
      <c r="F17" s="272">
        <v>2295145</v>
      </c>
      <c r="G17" s="272">
        <v>3148828</v>
      </c>
      <c r="H17" s="272"/>
      <c r="I17" s="272"/>
      <c r="J17" s="272"/>
      <c r="K17" s="272"/>
      <c r="L17" s="271"/>
      <c r="M17" s="271"/>
      <c r="N17" s="269"/>
      <c r="O17" s="278">
        <v>12059364</v>
      </c>
      <c r="P17" s="57"/>
      <c r="Q17" s="57"/>
    </row>
    <row r="18" spans="1:19" s="56" customFormat="1" ht="15.75" customHeight="1" x14ac:dyDescent="0.25">
      <c r="A18" s="518"/>
      <c r="B18" s="254" t="s">
        <v>202</v>
      </c>
      <c r="C18" s="272">
        <v>10782790</v>
      </c>
      <c r="D18" s="272">
        <v>14580313</v>
      </c>
      <c r="E18" s="272">
        <v>12554888</v>
      </c>
      <c r="F18" s="272">
        <v>12375057</v>
      </c>
      <c r="G18" s="272">
        <v>15368434</v>
      </c>
      <c r="H18" s="272"/>
      <c r="I18" s="272"/>
      <c r="J18" s="272"/>
      <c r="K18" s="272"/>
      <c r="L18" s="271"/>
      <c r="M18" s="271"/>
      <c r="N18" s="269"/>
      <c r="O18" s="278">
        <v>65661482</v>
      </c>
      <c r="P18" s="57"/>
      <c r="Q18" s="57"/>
    </row>
    <row r="19" spans="1:19" s="56" customFormat="1" ht="31.5" hidden="1" x14ac:dyDescent="0.25">
      <c r="A19" s="518"/>
      <c r="B19" s="254" t="s">
        <v>203</v>
      </c>
      <c r="C19" s="272">
        <v>5063711</v>
      </c>
      <c r="D19" s="272">
        <v>8992806</v>
      </c>
      <c r="E19" s="272">
        <v>6518930</v>
      </c>
      <c r="F19" s="272">
        <v>7519273</v>
      </c>
      <c r="G19" s="272">
        <v>20142660</v>
      </c>
      <c r="H19" s="272"/>
      <c r="I19" s="272"/>
      <c r="J19" s="272"/>
      <c r="K19" s="272"/>
      <c r="L19" s="271"/>
      <c r="M19" s="271"/>
      <c r="N19" s="269"/>
      <c r="O19" s="278">
        <v>48237380</v>
      </c>
      <c r="P19" s="57"/>
      <c r="Q19" s="57"/>
      <c r="R19" s="220"/>
    </row>
    <row r="20" spans="1:19" s="56" customFormat="1" ht="31.5" hidden="1" x14ac:dyDescent="0.25">
      <c r="A20" s="518"/>
      <c r="B20" s="254" t="s">
        <v>204</v>
      </c>
      <c r="C20" s="272">
        <v>0</v>
      </c>
      <c r="D20" s="272">
        <v>0</v>
      </c>
      <c r="E20" s="272">
        <v>-98</v>
      </c>
      <c r="F20" s="272">
        <v>0</v>
      </c>
      <c r="G20" s="272">
        <v>0</v>
      </c>
      <c r="H20" s="272"/>
      <c r="I20" s="272"/>
      <c r="J20" s="272"/>
      <c r="K20" s="272"/>
      <c r="L20" s="271"/>
      <c r="M20" s="271"/>
      <c r="N20" s="269"/>
      <c r="O20" s="278">
        <v>-98</v>
      </c>
      <c r="P20" s="57"/>
      <c r="Q20" s="57"/>
    </row>
    <row r="21" spans="1:19" s="56" customFormat="1" ht="31.5" x14ac:dyDescent="0.25">
      <c r="A21" s="518"/>
      <c r="B21" s="254" t="s">
        <v>205</v>
      </c>
      <c r="C21" s="272">
        <v>0</v>
      </c>
      <c r="D21" s="272">
        <v>0</v>
      </c>
      <c r="E21" s="272">
        <v>0</v>
      </c>
      <c r="F21" s="272">
        <v>0</v>
      </c>
      <c r="G21" s="272">
        <v>0</v>
      </c>
      <c r="H21" s="272"/>
      <c r="I21" s="272"/>
      <c r="J21" s="272"/>
      <c r="K21" s="272"/>
      <c r="L21" s="271"/>
      <c r="M21" s="271"/>
      <c r="N21" s="269"/>
      <c r="O21" s="278">
        <v>0</v>
      </c>
      <c r="P21" s="57"/>
      <c r="Q21" s="57"/>
    </row>
    <row r="22" spans="1:19" s="56" customFormat="1" ht="15.75" x14ac:dyDescent="0.25">
      <c r="A22" s="518"/>
      <c r="B22" s="254" t="s">
        <v>206</v>
      </c>
      <c r="C22" s="272">
        <v>0</v>
      </c>
      <c r="D22" s="272">
        <v>0</v>
      </c>
      <c r="E22" s="272">
        <v>0</v>
      </c>
      <c r="F22" s="272">
        <v>0</v>
      </c>
      <c r="G22" s="272">
        <v>0</v>
      </c>
      <c r="H22" s="272"/>
      <c r="I22" s="272"/>
      <c r="J22" s="272"/>
      <c r="K22" s="272"/>
      <c r="L22" s="271"/>
      <c r="M22" s="271"/>
      <c r="N22" s="269"/>
      <c r="O22" s="278">
        <v>0</v>
      </c>
      <c r="P22" s="57"/>
      <c r="Q22" s="57"/>
    </row>
    <row r="23" spans="1:19" s="56" customFormat="1" ht="15.75" x14ac:dyDescent="0.25">
      <c r="A23" s="518"/>
      <c r="B23" s="254" t="s">
        <v>207</v>
      </c>
      <c r="C23" s="272">
        <v>1373007</v>
      </c>
      <c r="D23" s="272">
        <v>1911835</v>
      </c>
      <c r="E23" s="272">
        <v>1754688</v>
      </c>
      <c r="F23" s="272">
        <v>2363407</v>
      </c>
      <c r="G23" s="272">
        <v>2418795</v>
      </c>
      <c r="H23" s="272"/>
      <c r="I23" s="272"/>
      <c r="J23" s="272"/>
      <c r="K23" s="272"/>
      <c r="L23" s="271"/>
      <c r="M23" s="271"/>
      <c r="N23" s="269"/>
      <c r="O23" s="278">
        <v>9821732</v>
      </c>
      <c r="P23" s="57"/>
      <c r="Q23" s="57"/>
    </row>
    <row r="24" spans="1:19" s="56" customFormat="1" ht="16.5" thickBot="1" x14ac:dyDescent="0.3">
      <c r="A24" s="518"/>
      <c r="B24" s="254" t="s">
        <v>208</v>
      </c>
      <c r="C24" s="272">
        <v>2174750</v>
      </c>
      <c r="D24" s="272">
        <v>2886701</v>
      </c>
      <c r="E24" s="272">
        <v>2269468</v>
      </c>
      <c r="F24" s="272">
        <v>2330679</v>
      </c>
      <c r="G24" s="272">
        <v>4217714</v>
      </c>
      <c r="H24" s="272"/>
      <c r="I24" s="272"/>
      <c r="J24" s="272"/>
      <c r="K24" s="272"/>
      <c r="L24" s="274"/>
      <c r="M24" s="274"/>
      <c r="N24" s="271"/>
      <c r="O24" s="278">
        <v>13879312</v>
      </c>
      <c r="P24" s="57"/>
      <c r="Q24" s="57"/>
    </row>
    <row r="25" spans="1:19" s="56" customFormat="1" ht="16.5" thickBot="1" x14ac:dyDescent="0.3">
      <c r="A25" s="519"/>
      <c r="B25" s="255" t="s">
        <v>209</v>
      </c>
      <c r="C25" s="275">
        <v>382769826</v>
      </c>
      <c r="D25" s="275">
        <v>328485102</v>
      </c>
      <c r="E25" s="275">
        <v>382446664</v>
      </c>
      <c r="F25" s="275">
        <v>329465264</v>
      </c>
      <c r="G25" s="275">
        <v>391208496</v>
      </c>
      <c r="H25" s="275"/>
      <c r="I25" s="275"/>
      <c r="J25" s="275"/>
      <c r="K25" s="275"/>
      <c r="L25" s="276"/>
      <c r="M25" s="276"/>
      <c r="N25" s="277"/>
      <c r="O25" s="279">
        <v>1814375352</v>
      </c>
      <c r="P25" s="59"/>
      <c r="Q25" s="57"/>
    </row>
    <row r="26" spans="1:19" s="56" customFormat="1" ht="15.75" x14ac:dyDescent="0.25">
      <c r="A26" s="517" t="s">
        <v>15</v>
      </c>
      <c r="B26" s="254" t="s">
        <v>210</v>
      </c>
      <c r="C26" s="272">
        <v>43753020</v>
      </c>
      <c r="D26" s="272">
        <v>49055928</v>
      </c>
      <c r="E26" s="272">
        <v>50222869</v>
      </c>
      <c r="F26" s="272">
        <v>45257049</v>
      </c>
      <c r="G26" s="272">
        <v>54675686</v>
      </c>
      <c r="H26" s="272"/>
      <c r="I26" s="272"/>
      <c r="J26" s="272"/>
      <c r="K26" s="272"/>
      <c r="L26" s="273"/>
      <c r="M26" s="273"/>
      <c r="N26" s="269"/>
      <c r="O26" s="278">
        <v>242964552</v>
      </c>
      <c r="Q26" s="57"/>
    </row>
    <row r="27" spans="1:19" s="56" customFormat="1" ht="31.5" x14ac:dyDescent="0.25">
      <c r="A27" s="518"/>
      <c r="B27" s="254" t="s">
        <v>211</v>
      </c>
      <c r="C27" s="272">
        <v>3832869</v>
      </c>
      <c r="D27" s="272">
        <v>4652669</v>
      </c>
      <c r="E27" s="272">
        <v>4981603</v>
      </c>
      <c r="F27" s="272">
        <v>4358080</v>
      </c>
      <c r="G27" s="272">
        <v>5022483</v>
      </c>
      <c r="H27" s="272"/>
      <c r="I27" s="272"/>
      <c r="J27" s="272"/>
      <c r="K27" s="272"/>
      <c r="L27" s="271"/>
      <c r="M27" s="271"/>
      <c r="N27" s="269"/>
      <c r="O27" s="278">
        <v>22847704</v>
      </c>
      <c r="Q27" s="57"/>
    </row>
    <row r="28" spans="1:19" s="56" customFormat="1" ht="15.75" x14ac:dyDescent="0.25">
      <c r="A28" s="518"/>
      <c r="B28" s="254" t="s">
        <v>212</v>
      </c>
      <c r="C28" s="272">
        <v>4567863</v>
      </c>
      <c r="D28" s="272">
        <v>5710156</v>
      </c>
      <c r="E28" s="272">
        <v>4837169</v>
      </c>
      <c r="F28" s="272">
        <v>5133134</v>
      </c>
      <c r="G28" s="272">
        <v>6868337</v>
      </c>
      <c r="H28" s="272"/>
      <c r="I28" s="272"/>
      <c r="J28" s="272"/>
      <c r="K28" s="272"/>
      <c r="L28" s="271"/>
      <c r="M28" s="271"/>
      <c r="N28" s="269"/>
      <c r="O28" s="278">
        <v>27116659</v>
      </c>
      <c r="Q28" s="57"/>
      <c r="S28" s="57"/>
    </row>
    <row r="29" spans="1:19" s="56" customFormat="1" ht="31.5" x14ac:dyDescent="0.25">
      <c r="A29" s="518"/>
      <c r="B29" s="254" t="s">
        <v>213</v>
      </c>
      <c r="C29" s="272">
        <v>0</v>
      </c>
      <c r="D29" s="272">
        <v>0</v>
      </c>
      <c r="E29" s="272">
        <v>0</v>
      </c>
      <c r="F29" s="272">
        <v>0</v>
      </c>
      <c r="G29" s="272">
        <v>0</v>
      </c>
      <c r="H29" s="272"/>
      <c r="I29" s="272"/>
      <c r="J29" s="272"/>
      <c r="K29" s="272"/>
      <c r="L29" s="271"/>
      <c r="M29" s="271"/>
      <c r="N29" s="269"/>
      <c r="O29" s="278">
        <v>0</v>
      </c>
      <c r="Q29" s="57"/>
      <c r="R29" s="59"/>
    </row>
    <row r="30" spans="1:19" s="56" customFormat="1" ht="15.75" x14ac:dyDescent="0.25">
      <c r="A30" s="518"/>
      <c r="B30" s="254" t="s">
        <v>214</v>
      </c>
      <c r="C30" s="272">
        <v>2558745</v>
      </c>
      <c r="D30" s="272">
        <v>2473460</v>
      </c>
      <c r="E30" s="272">
        <v>2675241</v>
      </c>
      <c r="F30" s="272">
        <v>2402083</v>
      </c>
      <c r="G30" s="272">
        <v>2746909</v>
      </c>
      <c r="H30" s="272"/>
      <c r="I30" s="272"/>
      <c r="J30" s="272"/>
      <c r="K30" s="272"/>
      <c r="L30" s="271"/>
      <c r="M30" s="271"/>
      <c r="N30" s="269"/>
      <c r="O30" s="278">
        <v>12856438</v>
      </c>
      <c r="Q30" s="57"/>
      <c r="R30" s="59"/>
    </row>
    <row r="31" spans="1:19" s="56" customFormat="1" ht="15.75" x14ac:dyDescent="0.25">
      <c r="A31" s="518"/>
      <c r="B31" s="60" t="s">
        <v>215</v>
      </c>
      <c r="C31" s="272">
        <v>0</v>
      </c>
      <c r="D31" s="272">
        <v>0</v>
      </c>
      <c r="E31" s="272">
        <v>0</v>
      </c>
      <c r="F31" s="272">
        <v>0</v>
      </c>
      <c r="G31" s="272">
        <v>0</v>
      </c>
      <c r="H31" s="272"/>
      <c r="I31" s="272"/>
      <c r="J31" s="272"/>
      <c r="K31" s="272"/>
      <c r="L31" s="271"/>
      <c r="M31" s="271"/>
      <c r="N31" s="269"/>
      <c r="O31" s="278">
        <v>0</v>
      </c>
      <c r="Q31" s="57"/>
    </row>
    <row r="32" spans="1:19" s="56" customFormat="1" ht="31.5" x14ac:dyDescent="0.25">
      <c r="A32" s="518"/>
      <c r="B32" s="60" t="s">
        <v>216</v>
      </c>
      <c r="C32" s="272">
        <v>47282</v>
      </c>
      <c r="D32" s="272">
        <v>59856</v>
      </c>
      <c r="E32" s="272">
        <v>85203</v>
      </c>
      <c r="F32" s="272">
        <v>60789</v>
      </c>
      <c r="G32" s="272">
        <v>88096</v>
      </c>
      <c r="H32" s="272"/>
      <c r="I32" s="272"/>
      <c r="J32" s="272"/>
      <c r="K32" s="272"/>
      <c r="L32" s="271"/>
      <c r="M32" s="271"/>
      <c r="N32" s="269"/>
      <c r="O32" s="278">
        <v>341226</v>
      </c>
      <c r="Q32" s="57"/>
    </row>
    <row r="33" spans="1:18" s="56" customFormat="1" ht="15.75" x14ac:dyDescent="0.25">
      <c r="A33" s="518"/>
      <c r="B33" s="60" t="s">
        <v>217</v>
      </c>
      <c r="C33" s="272">
        <v>710066</v>
      </c>
      <c r="D33" s="272">
        <v>739677</v>
      </c>
      <c r="E33" s="272">
        <v>863349</v>
      </c>
      <c r="F33" s="272">
        <v>706197</v>
      </c>
      <c r="G33" s="272">
        <v>862290</v>
      </c>
      <c r="H33" s="272"/>
      <c r="I33" s="272"/>
      <c r="J33" s="272"/>
      <c r="K33" s="272"/>
      <c r="L33" s="271"/>
      <c r="M33" s="271"/>
      <c r="N33" s="269"/>
      <c r="O33" s="278">
        <v>3881579</v>
      </c>
      <c r="Q33" s="57"/>
    </row>
    <row r="34" spans="1:18" s="56" customFormat="1" ht="15.75" x14ac:dyDescent="0.25">
      <c r="A34" s="518"/>
      <c r="B34" s="60" t="s">
        <v>218</v>
      </c>
      <c r="C34" s="272">
        <v>273421</v>
      </c>
      <c r="D34" s="272">
        <v>505853</v>
      </c>
      <c r="E34" s="272">
        <v>352182</v>
      </c>
      <c r="F34" s="272">
        <v>198742</v>
      </c>
      <c r="G34" s="272">
        <v>445141</v>
      </c>
      <c r="H34" s="272"/>
      <c r="I34" s="272"/>
      <c r="J34" s="272"/>
      <c r="K34" s="272"/>
      <c r="L34" s="271"/>
      <c r="M34" s="271"/>
      <c r="N34" s="269"/>
      <c r="O34" s="278">
        <v>1775339</v>
      </c>
      <c r="Q34" s="57"/>
    </row>
    <row r="35" spans="1:18" s="56" customFormat="1" ht="15.75" x14ac:dyDescent="0.25">
      <c r="A35" s="518"/>
      <c r="B35" s="254" t="s">
        <v>219</v>
      </c>
      <c r="C35" s="272">
        <v>8927942</v>
      </c>
      <c r="D35" s="272">
        <v>10143136</v>
      </c>
      <c r="E35" s="272">
        <v>8954487</v>
      </c>
      <c r="F35" s="272">
        <v>8766179</v>
      </c>
      <c r="G35" s="272">
        <v>10733610</v>
      </c>
      <c r="H35" s="272"/>
      <c r="I35" s="272"/>
      <c r="J35" s="272"/>
      <c r="K35" s="272"/>
      <c r="L35" s="271"/>
      <c r="M35" s="271"/>
      <c r="N35" s="269"/>
      <c r="O35" s="278">
        <v>47525354</v>
      </c>
      <c r="Q35" s="57"/>
    </row>
    <row r="36" spans="1:18" s="56" customFormat="1" ht="15.75" x14ac:dyDescent="0.25">
      <c r="A36" s="518"/>
      <c r="B36" s="254" t="s">
        <v>220</v>
      </c>
      <c r="C36" s="272">
        <v>33748737</v>
      </c>
      <c r="D36" s="272">
        <v>41448070</v>
      </c>
      <c r="E36" s="272">
        <v>33367151</v>
      </c>
      <c r="F36" s="272">
        <v>33469274</v>
      </c>
      <c r="G36" s="272">
        <v>40449203</v>
      </c>
      <c r="H36" s="272"/>
      <c r="I36" s="272"/>
      <c r="J36" s="272"/>
      <c r="K36" s="272"/>
      <c r="L36" s="271"/>
      <c r="M36" s="271"/>
      <c r="N36" s="269"/>
      <c r="O36" s="278">
        <v>182482435</v>
      </c>
      <c r="Q36" s="57"/>
      <c r="R36" s="220"/>
    </row>
    <row r="37" spans="1:18" s="56" customFormat="1" ht="16.5" thickBot="1" x14ac:dyDescent="0.3">
      <c r="A37" s="518"/>
      <c r="B37" s="254" t="s">
        <v>221</v>
      </c>
      <c r="C37" s="272">
        <v>5176933</v>
      </c>
      <c r="D37" s="272">
        <v>5794085</v>
      </c>
      <c r="E37" s="272">
        <v>5765144</v>
      </c>
      <c r="F37" s="272">
        <v>5993662</v>
      </c>
      <c r="G37" s="272">
        <v>5791159</v>
      </c>
      <c r="H37" s="272"/>
      <c r="I37" s="272"/>
      <c r="J37" s="272"/>
      <c r="K37" s="272"/>
      <c r="L37" s="274"/>
      <c r="M37" s="274"/>
      <c r="N37" s="269"/>
      <c r="O37" s="278">
        <v>28520983</v>
      </c>
      <c r="Q37" s="57"/>
    </row>
    <row r="38" spans="1:18" s="56" customFormat="1" ht="16.5" thickBot="1" x14ac:dyDescent="0.3">
      <c r="A38" s="519"/>
      <c r="B38" s="255" t="s">
        <v>222</v>
      </c>
      <c r="C38" s="275">
        <v>103596878</v>
      </c>
      <c r="D38" s="275">
        <v>120582890</v>
      </c>
      <c r="E38" s="275">
        <v>112104398</v>
      </c>
      <c r="F38" s="275">
        <v>106345189</v>
      </c>
      <c r="G38" s="275">
        <v>127682914</v>
      </c>
      <c r="H38" s="275"/>
      <c r="I38" s="275"/>
      <c r="J38" s="275"/>
      <c r="K38" s="275"/>
      <c r="L38" s="276"/>
      <c r="M38" s="276"/>
      <c r="N38" s="277"/>
      <c r="O38" s="279">
        <v>570312269</v>
      </c>
      <c r="P38" s="59"/>
      <c r="Q38" s="57"/>
    </row>
    <row r="39" spans="1:18" s="56" customFormat="1" ht="15.75" x14ac:dyDescent="0.25">
      <c r="A39" s="517" t="s">
        <v>16</v>
      </c>
      <c r="B39" s="254" t="s">
        <v>223</v>
      </c>
      <c r="C39" s="272">
        <v>51961417</v>
      </c>
      <c r="D39" s="272">
        <v>60500699</v>
      </c>
      <c r="E39" s="272">
        <v>52450978</v>
      </c>
      <c r="F39" s="272">
        <v>53130768</v>
      </c>
      <c r="G39" s="272">
        <v>60128164</v>
      </c>
      <c r="H39" s="272"/>
      <c r="I39" s="272"/>
      <c r="J39" s="272"/>
      <c r="K39" s="272"/>
      <c r="L39" s="273"/>
      <c r="M39" s="273"/>
      <c r="N39" s="269"/>
      <c r="O39" s="278">
        <v>278172026</v>
      </c>
      <c r="Q39" s="57"/>
    </row>
    <row r="40" spans="1:18" s="56" customFormat="1" ht="15.75" x14ac:dyDescent="0.25">
      <c r="A40" s="518"/>
      <c r="B40" s="254" t="s">
        <v>224</v>
      </c>
      <c r="C40" s="272">
        <v>4455</v>
      </c>
      <c r="D40" s="272">
        <v>421656</v>
      </c>
      <c r="E40" s="272">
        <v>17184</v>
      </c>
      <c r="F40" s="272">
        <v>402418</v>
      </c>
      <c r="G40" s="272">
        <v>216518</v>
      </c>
      <c r="H40" s="272"/>
      <c r="I40" s="272"/>
      <c r="J40" s="272"/>
      <c r="K40" s="272"/>
      <c r="L40" s="271"/>
      <c r="M40" s="271"/>
      <c r="N40" s="269"/>
      <c r="O40" s="278">
        <v>1062231</v>
      </c>
      <c r="Q40" s="57"/>
    </row>
    <row r="41" spans="1:18" s="56" customFormat="1" ht="31.5" x14ac:dyDescent="0.25">
      <c r="A41" s="518"/>
      <c r="B41" s="254" t="s">
        <v>225</v>
      </c>
      <c r="C41" s="272">
        <v>19519472</v>
      </c>
      <c r="D41" s="272">
        <v>20131457</v>
      </c>
      <c r="E41" s="272">
        <v>20460635</v>
      </c>
      <c r="F41" s="272">
        <v>20120434</v>
      </c>
      <c r="G41" s="272">
        <v>19507322</v>
      </c>
      <c r="H41" s="272"/>
      <c r="I41" s="272"/>
      <c r="J41" s="272"/>
      <c r="K41" s="272"/>
      <c r="L41" s="271"/>
      <c r="M41" s="271"/>
      <c r="N41" s="269"/>
      <c r="O41" s="278">
        <v>99739320</v>
      </c>
      <c r="Q41" s="57"/>
    </row>
    <row r="42" spans="1:18" s="56" customFormat="1" ht="31.5" x14ac:dyDescent="0.25">
      <c r="A42" s="518"/>
      <c r="B42" s="254" t="s">
        <v>226</v>
      </c>
      <c r="C42" s="272">
        <v>18249678</v>
      </c>
      <c r="D42" s="272">
        <v>17972776</v>
      </c>
      <c r="E42" s="272">
        <v>18532192</v>
      </c>
      <c r="F42" s="272">
        <v>18407669</v>
      </c>
      <c r="G42" s="272">
        <v>18811029</v>
      </c>
      <c r="H42" s="272"/>
      <c r="I42" s="272"/>
      <c r="J42" s="272"/>
      <c r="K42" s="272"/>
      <c r="L42" s="271"/>
      <c r="M42" s="271"/>
      <c r="N42" s="269"/>
      <c r="O42" s="278">
        <v>91973344</v>
      </c>
      <c r="Q42" s="57"/>
    </row>
    <row r="43" spans="1:18" s="56" customFormat="1" ht="16.5" thickBot="1" x14ac:dyDescent="0.3">
      <c r="A43" s="518"/>
      <c r="B43" s="254" t="s">
        <v>227</v>
      </c>
      <c r="C43" s="272">
        <v>164986</v>
      </c>
      <c r="D43" s="272">
        <v>203182</v>
      </c>
      <c r="E43" s="272">
        <v>199612</v>
      </c>
      <c r="F43" s="272">
        <v>200059</v>
      </c>
      <c r="G43" s="272">
        <v>162358</v>
      </c>
      <c r="H43" s="272"/>
      <c r="I43" s="272"/>
      <c r="J43" s="272"/>
      <c r="K43" s="272"/>
      <c r="L43" s="274"/>
      <c r="M43" s="274"/>
      <c r="N43" s="269"/>
      <c r="O43" s="278">
        <v>930197</v>
      </c>
      <c r="Q43" s="57"/>
    </row>
    <row r="44" spans="1:18" s="56" customFormat="1" ht="16.5" thickBot="1" x14ac:dyDescent="0.3">
      <c r="A44" s="519"/>
      <c r="B44" s="255" t="s">
        <v>228</v>
      </c>
      <c r="C44" s="275">
        <v>89900008</v>
      </c>
      <c r="D44" s="275">
        <v>99229770</v>
      </c>
      <c r="E44" s="275">
        <v>91660601</v>
      </c>
      <c r="F44" s="275">
        <v>92261348</v>
      </c>
      <c r="G44" s="275">
        <v>98825391</v>
      </c>
      <c r="H44" s="275"/>
      <c r="I44" s="275"/>
      <c r="J44" s="275"/>
      <c r="K44" s="275"/>
      <c r="L44" s="276"/>
      <c r="M44" s="276"/>
      <c r="N44" s="277"/>
      <c r="O44" s="279">
        <v>471877118</v>
      </c>
      <c r="P44" s="59"/>
      <c r="Q44" s="57"/>
    </row>
    <row r="45" spans="1:18" s="56" customFormat="1" ht="15.75" x14ac:dyDescent="0.25">
      <c r="A45" s="517" t="s">
        <v>51</v>
      </c>
      <c r="B45" s="254" t="s">
        <v>229</v>
      </c>
      <c r="C45" s="272">
        <v>-247087</v>
      </c>
      <c r="D45" s="272">
        <v>-163894</v>
      </c>
      <c r="E45" s="272">
        <v>261895</v>
      </c>
      <c r="F45" s="272">
        <v>-3540481</v>
      </c>
      <c r="G45" s="272">
        <v>-25376</v>
      </c>
      <c r="H45" s="272"/>
      <c r="I45" s="272"/>
      <c r="J45" s="272"/>
      <c r="K45" s="272"/>
      <c r="L45" s="273"/>
      <c r="M45" s="273"/>
      <c r="N45" s="269"/>
      <c r="O45" s="278">
        <v>-3714943</v>
      </c>
      <c r="Q45" s="57"/>
    </row>
    <row r="46" spans="1:18" s="56" customFormat="1" ht="15.75" x14ac:dyDescent="0.25">
      <c r="A46" s="518"/>
      <c r="B46" s="254" t="s">
        <v>230</v>
      </c>
      <c r="C46" s="272">
        <v>0</v>
      </c>
      <c r="D46" s="272">
        <v>0</v>
      </c>
      <c r="E46" s="272">
        <v>42882</v>
      </c>
      <c r="F46" s="272">
        <v>89591</v>
      </c>
      <c r="G46" s="272">
        <v>0</v>
      </c>
      <c r="H46" s="272"/>
      <c r="I46" s="272"/>
      <c r="J46" s="272"/>
      <c r="K46" s="272"/>
      <c r="L46" s="271"/>
      <c r="M46" s="271"/>
      <c r="N46" s="269"/>
      <c r="O46" s="278">
        <v>132473</v>
      </c>
      <c r="Q46" s="57"/>
    </row>
    <row r="47" spans="1:18" s="56" customFormat="1" ht="32.25" thickBot="1" x14ac:dyDescent="0.3">
      <c r="A47" s="518"/>
      <c r="B47" s="254" t="s">
        <v>231</v>
      </c>
      <c r="C47" s="272">
        <v>19015010</v>
      </c>
      <c r="D47" s="272">
        <v>16699163</v>
      </c>
      <c r="E47" s="272">
        <v>20078453</v>
      </c>
      <c r="F47" s="272">
        <v>13405569</v>
      </c>
      <c r="G47" s="272">
        <v>13584249</v>
      </c>
      <c r="H47" s="272"/>
      <c r="I47" s="272"/>
      <c r="J47" s="272"/>
      <c r="K47" s="272"/>
      <c r="L47" s="274"/>
      <c r="M47" s="274"/>
      <c r="N47" s="269"/>
      <c r="O47" s="278">
        <v>82782444</v>
      </c>
      <c r="Q47" s="57"/>
    </row>
    <row r="48" spans="1:18" s="56" customFormat="1" ht="16.5" thickBot="1" x14ac:dyDescent="0.3">
      <c r="A48" s="519"/>
      <c r="B48" s="255" t="s">
        <v>232</v>
      </c>
      <c r="C48" s="275">
        <v>18767923</v>
      </c>
      <c r="D48" s="275">
        <v>16535269</v>
      </c>
      <c r="E48" s="275">
        <v>20383230</v>
      </c>
      <c r="F48" s="275">
        <v>9954679</v>
      </c>
      <c r="G48" s="275">
        <v>13558873</v>
      </c>
      <c r="H48" s="275"/>
      <c r="I48" s="275"/>
      <c r="J48" s="275"/>
      <c r="K48" s="275"/>
      <c r="L48" s="276"/>
      <c r="M48" s="276"/>
      <c r="N48" s="277"/>
      <c r="O48" s="279">
        <v>79199974</v>
      </c>
      <c r="P48" s="59"/>
      <c r="Q48" s="57"/>
    </row>
    <row r="49" spans="1:18" s="56" customFormat="1" ht="31.5" customHeight="1" x14ac:dyDescent="0.25">
      <c r="A49" s="517" t="s">
        <v>17</v>
      </c>
      <c r="B49" s="254" t="s">
        <v>233</v>
      </c>
      <c r="C49" s="272">
        <v>0</v>
      </c>
      <c r="D49" s="272">
        <v>0</v>
      </c>
      <c r="E49" s="272">
        <v>0</v>
      </c>
      <c r="F49" s="272">
        <v>0</v>
      </c>
      <c r="G49" s="272">
        <v>0</v>
      </c>
      <c r="H49" s="272"/>
      <c r="I49" s="272"/>
      <c r="J49" s="272"/>
      <c r="K49" s="272"/>
      <c r="L49" s="273"/>
      <c r="M49" s="273"/>
      <c r="N49" s="269"/>
      <c r="O49" s="278">
        <v>0</v>
      </c>
      <c r="Q49" s="57"/>
    </row>
    <row r="50" spans="1:18" s="56" customFormat="1" ht="31.5" x14ac:dyDescent="0.25">
      <c r="A50" s="518"/>
      <c r="B50" s="254" t="s">
        <v>234</v>
      </c>
      <c r="C50" s="272">
        <v>0</v>
      </c>
      <c r="D50" s="272">
        <v>0</v>
      </c>
      <c r="E50" s="272">
        <v>0</v>
      </c>
      <c r="F50" s="272">
        <v>0</v>
      </c>
      <c r="G50" s="272">
        <v>0</v>
      </c>
      <c r="H50" s="272"/>
      <c r="I50" s="272"/>
      <c r="J50" s="272"/>
      <c r="K50" s="272"/>
      <c r="L50" s="271"/>
      <c r="M50" s="271"/>
      <c r="N50" s="269"/>
      <c r="O50" s="278">
        <v>0</v>
      </c>
      <c r="Q50" s="57"/>
    </row>
    <row r="51" spans="1:18" s="56" customFormat="1" ht="31.5" x14ac:dyDescent="0.25">
      <c r="A51" s="518"/>
      <c r="B51" s="254" t="s">
        <v>235</v>
      </c>
      <c r="C51" s="272">
        <v>0</v>
      </c>
      <c r="D51" s="272">
        <v>0</v>
      </c>
      <c r="E51" s="272">
        <v>0</v>
      </c>
      <c r="F51" s="272">
        <v>0</v>
      </c>
      <c r="G51" s="272">
        <v>0</v>
      </c>
      <c r="H51" s="272"/>
      <c r="I51" s="272"/>
      <c r="J51" s="272"/>
      <c r="K51" s="272"/>
      <c r="L51" s="271"/>
      <c r="M51" s="271"/>
      <c r="N51" s="269"/>
      <c r="O51" s="278">
        <v>0</v>
      </c>
      <c r="Q51" s="57"/>
    </row>
    <row r="52" spans="1:18" s="56" customFormat="1" ht="31.5" x14ac:dyDescent="0.25">
      <c r="A52" s="518"/>
      <c r="B52" s="254" t="s">
        <v>236</v>
      </c>
      <c r="C52" s="272">
        <v>0</v>
      </c>
      <c r="D52" s="272">
        <v>0</v>
      </c>
      <c r="E52" s="272">
        <v>0</v>
      </c>
      <c r="F52" s="272">
        <v>0</v>
      </c>
      <c r="G52" s="272">
        <v>0</v>
      </c>
      <c r="H52" s="272"/>
      <c r="I52" s="272"/>
      <c r="J52" s="272"/>
      <c r="K52" s="272"/>
      <c r="L52" s="271"/>
      <c r="M52" s="271"/>
      <c r="N52" s="269"/>
      <c r="O52" s="278">
        <v>0</v>
      </c>
      <c r="Q52" s="57"/>
    </row>
    <row r="53" spans="1:18" s="56" customFormat="1" ht="31.5" x14ac:dyDescent="0.25">
      <c r="A53" s="518"/>
      <c r="B53" s="254" t="s">
        <v>237</v>
      </c>
      <c r="C53" s="272">
        <v>92028250</v>
      </c>
      <c r="D53" s="272">
        <v>157988754</v>
      </c>
      <c r="E53" s="272">
        <v>170860612</v>
      </c>
      <c r="F53" s="272">
        <v>97635485</v>
      </c>
      <c r="G53" s="272">
        <v>97679705</v>
      </c>
      <c r="H53" s="272"/>
      <c r="I53" s="272"/>
      <c r="J53" s="272"/>
      <c r="K53" s="272"/>
      <c r="L53" s="271"/>
      <c r="M53" s="271"/>
      <c r="N53" s="269"/>
      <c r="O53" s="278">
        <v>616192806</v>
      </c>
      <c r="Q53" s="57"/>
    </row>
    <row r="54" spans="1:18" s="56" customFormat="1" ht="31.5" x14ac:dyDescent="0.25">
      <c r="A54" s="518"/>
      <c r="B54" s="254" t="s">
        <v>238</v>
      </c>
      <c r="C54" s="272">
        <v>9813637</v>
      </c>
      <c r="D54" s="272">
        <v>10292649</v>
      </c>
      <c r="E54" s="272">
        <v>10131966</v>
      </c>
      <c r="F54" s="272">
        <v>10293911</v>
      </c>
      <c r="G54" s="272">
        <v>10035725</v>
      </c>
      <c r="H54" s="272"/>
      <c r="I54" s="272"/>
      <c r="J54" s="272"/>
      <c r="K54" s="272"/>
      <c r="L54" s="271"/>
      <c r="M54" s="271"/>
      <c r="N54" s="269"/>
      <c r="O54" s="278">
        <v>50567888</v>
      </c>
      <c r="Q54" s="57"/>
    </row>
    <row r="55" spans="1:18" s="56" customFormat="1" ht="15.75" x14ac:dyDescent="0.25">
      <c r="A55" s="518"/>
      <c r="B55" s="254" t="s">
        <v>239</v>
      </c>
      <c r="C55" s="272">
        <v>0</v>
      </c>
      <c r="D55" s="272">
        <v>0</v>
      </c>
      <c r="E55" s="272">
        <v>0</v>
      </c>
      <c r="F55" s="272">
        <v>0</v>
      </c>
      <c r="G55" s="272">
        <v>0</v>
      </c>
      <c r="H55" s="272"/>
      <c r="I55" s="272"/>
      <c r="J55" s="272"/>
      <c r="K55" s="272"/>
      <c r="L55" s="271"/>
      <c r="M55" s="271"/>
      <c r="N55" s="269"/>
      <c r="O55" s="278">
        <v>0</v>
      </c>
      <c r="Q55" s="57"/>
    </row>
    <row r="56" spans="1:18" s="56" customFormat="1" ht="15.75" x14ac:dyDescent="0.25">
      <c r="A56" s="518"/>
      <c r="B56" s="254" t="s">
        <v>240</v>
      </c>
      <c r="C56" s="272">
        <v>0</v>
      </c>
      <c r="D56" s="272">
        <v>0</v>
      </c>
      <c r="E56" s="272">
        <v>603169</v>
      </c>
      <c r="F56" s="272">
        <v>0</v>
      </c>
      <c r="G56" s="272">
        <v>0</v>
      </c>
      <c r="H56" s="272"/>
      <c r="I56" s="272"/>
      <c r="J56" s="272"/>
      <c r="K56" s="272"/>
      <c r="L56" s="271"/>
      <c r="M56" s="271"/>
      <c r="N56" s="269"/>
      <c r="O56" s="278">
        <v>603169</v>
      </c>
      <c r="Q56" s="57"/>
    </row>
    <row r="57" spans="1:18" s="56" customFormat="1" ht="31.5" x14ac:dyDescent="0.25">
      <c r="A57" s="518"/>
      <c r="B57" s="254" t="s">
        <v>241</v>
      </c>
      <c r="C57" s="272">
        <v>0</v>
      </c>
      <c r="D57" s="272">
        <v>0</v>
      </c>
      <c r="E57" s="272">
        <v>0</v>
      </c>
      <c r="F57" s="272">
        <v>0</v>
      </c>
      <c r="G57" s="272">
        <v>0</v>
      </c>
      <c r="H57" s="272"/>
      <c r="I57" s="272"/>
      <c r="J57" s="272"/>
      <c r="K57" s="272"/>
      <c r="L57" s="271"/>
      <c r="M57" s="271"/>
      <c r="N57" s="269"/>
      <c r="O57" s="278">
        <v>0</v>
      </c>
      <c r="Q57" s="57"/>
    </row>
    <row r="58" spans="1:18" s="56" customFormat="1" ht="18.75" x14ac:dyDescent="0.25">
      <c r="A58" s="518"/>
      <c r="B58" s="60" t="s">
        <v>186</v>
      </c>
      <c r="C58" s="272">
        <v>0</v>
      </c>
      <c r="D58" s="272">
        <v>0</v>
      </c>
      <c r="E58" s="272">
        <v>57557210</v>
      </c>
      <c r="F58" s="272">
        <v>0</v>
      </c>
      <c r="G58" s="272">
        <v>148900000</v>
      </c>
      <c r="H58" s="272"/>
      <c r="I58" s="272"/>
      <c r="J58" s="272"/>
      <c r="K58" s="272"/>
      <c r="L58" s="271"/>
      <c r="M58" s="271"/>
      <c r="N58" s="326"/>
      <c r="O58" s="278">
        <v>206457210</v>
      </c>
      <c r="Q58" s="57"/>
    </row>
    <row r="59" spans="1:18" s="56" customFormat="1" ht="16.5" thickBot="1" x14ac:dyDescent="0.25">
      <c r="A59" s="518"/>
      <c r="B59" s="254" t="s">
        <v>242</v>
      </c>
      <c r="C59" s="444">
        <v>9480470</v>
      </c>
      <c r="D59" s="444">
        <v>7385292</v>
      </c>
      <c r="E59" s="444">
        <v>6314857</v>
      </c>
      <c r="F59" s="444">
        <v>3694400</v>
      </c>
      <c r="G59" s="444">
        <v>-4878505</v>
      </c>
      <c r="H59" s="444"/>
      <c r="I59" s="444"/>
      <c r="J59" s="444"/>
      <c r="K59" s="444"/>
      <c r="L59" s="444"/>
      <c r="M59" s="444"/>
      <c r="N59" s="447"/>
      <c r="O59" s="448">
        <v>21996514</v>
      </c>
      <c r="Q59" s="57"/>
      <c r="R59" s="64"/>
    </row>
    <row r="60" spans="1:18" s="62" customFormat="1" ht="16.5" thickBot="1" x14ac:dyDescent="0.25">
      <c r="A60" s="518"/>
      <c r="B60" s="255" t="s">
        <v>243</v>
      </c>
      <c r="C60" s="445">
        <v>111322357</v>
      </c>
      <c r="D60" s="445">
        <v>175666695</v>
      </c>
      <c r="E60" s="445">
        <v>245467814</v>
      </c>
      <c r="F60" s="445">
        <v>111623796</v>
      </c>
      <c r="G60" s="445">
        <v>251736925</v>
      </c>
      <c r="H60" s="445"/>
      <c r="I60" s="445"/>
      <c r="J60" s="445"/>
      <c r="K60" s="445"/>
      <c r="L60" s="445"/>
      <c r="M60" s="445"/>
      <c r="N60" s="449"/>
      <c r="O60" s="450">
        <v>895817587</v>
      </c>
      <c r="Q60" s="57"/>
      <c r="R60" s="265"/>
    </row>
    <row r="61" spans="1:18" s="56" customFormat="1" ht="16.5" thickBot="1" x14ac:dyDescent="0.25">
      <c r="A61" s="527"/>
      <c r="B61" s="451" t="s">
        <v>244</v>
      </c>
      <c r="C61" s="446">
        <v>4</v>
      </c>
      <c r="D61" s="446">
        <v>5</v>
      </c>
      <c r="E61" s="446">
        <v>4</v>
      </c>
      <c r="F61" s="446">
        <v>4</v>
      </c>
      <c r="G61" s="446">
        <v>5</v>
      </c>
      <c r="H61" s="446">
        <v>4</v>
      </c>
      <c r="I61" s="446">
        <v>4</v>
      </c>
      <c r="J61" s="446">
        <v>4</v>
      </c>
      <c r="K61" s="446">
        <v>5</v>
      </c>
      <c r="L61" s="446">
        <v>4</v>
      </c>
      <c r="M61" s="446">
        <v>5</v>
      </c>
      <c r="N61" s="446">
        <v>4</v>
      </c>
      <c r="O61" s="452">
        <v>52</v>
      </c>
      <c r="P61" s="59"/>
      <c r="Q61" s="102"/>
      <c r="R61" s="64"/>
    </row>
    <row r="62" spans="1:18" s="56" customFormat="1" ht="16.5" thickBot="1" x14ac:dyDescent="0.25">
      <c r="A62" s="528"/>
      <c r="B62" s="255"/>
      <c r="C62" s="453">
        <v>706356992</v>
      </c>
      <c r="D62" s="453">
        <v>740499726</v>
      </c>
      <c r="E62" s="453">
        <v>852062707</v>
      </c>
      <c r="F62" s="453">
        <v>649650276</v>
      </c>
      <c r="G62" s="453">
        <v>883012599</v>
      </c>
      <c r="H62" s="453"/>
      <c r="I62" s="453"/>
      <c r="J62" s="453"/>
      <c r="K62" s="453"/>
      <c r="L62" s="453"/>
      <c r="M62" s="453"/>
      <c r="N62" s="449"/>
      <c r="O62" s="454">
        <v>3831582300</v>
      </c>
      <c r="P62" s="59"/>
      <c r="Q62" s="102"/>
      <c r="R62" s="64"/>
    </row>
    <row r="63" spans="1:18" s="56" customFormat="1" ht="15.75" x14ac:dyDescent="0.2">
      <c r="A63" s="524" t="s">
        <v>4</v>
      </c>
      <c r="B63" s="525"/>
      <c r="C63" s="525"/>
      <c r="D63" s="525"/>
      <c r="E63" s="525"/>
      <c r="F63" s="525"/>
      <c r="G63" s="525"/>
      <c r="H63" s="525"/>
      <c r="I63" s="525"/>
      <c r="J63" s="525"/>
      <c r="K63" s="525"/>
      <c r="L63" s="525"/>
      <c r="M63" s="525"/>
      <c r="N63" s="525"/>
      <c r="O63" s="526"/>
      <c r="P63" s="63"/>
      <c r="Q63" s="102"/>
    </row>
    <row r="64" spans="1:18" s="56" customFormat="1" ht="15.75" hidden="1" customHeight="1" x14ac:dyDescent="0.2">
      <c r="A64" s="512" t="s">
        <v>152</v>
      </c>
      <c r="B64" s="513"/>
      <c r="C64" s="513"/>
      <c r="D64" s="513"/>
      <c r="E64" s="513"/>
      <c r="F64" s="513"/>
      <c r="G64" s="513"/>
      <c r="H64" s="513"/>
      <c r="I64" s="513"/>
      <c r="J64" s="513"/>
      <c r="K64" s="513"/>
      <c r="L64" s="513"/>
      <c r="M64" s="513"/>
      <c r="N64" s="513"/>
      <c r="O64" s="523"/>
      <c r="P64" s="193"/>
      <c r="Q64" s="102"/>
    </row>
    <row r="65" spans="1:17" s="56" customFormat="1" ht="31.5" customHeight="1" x14ac:dyDescent="0.2">
      <c r="A65" s="512" t="s">
        <v>153</v>
      </c>
      <c r="B65" s="513"/>
      <c r="C65" s="513"/>
      <c r="D65" s="513"/>
      <c r="E65" s="513"/>
      <c r="F65" s="513"/>
      <c r="G65" s="513"/>
      <c r="H65" s="513"/>
      <c r="I65" s="513"/>
      <c r="J65" s="513"/>
      <c r="K65" s="513"/>
      <c r="L65" s="513"/>
      <c r="M65" s="513"/>
      <c r="N65" s="513"/>
      <c r="O65" s="523"/>
      <c r="P65" s="245" t="s">
        <v>92</v>
      </c>
      <c r="Q65" s="102"/>
    </row>
    <row r="66" spans="1:17" s="56" customFormat="1" ht="16.5" thickBot="1" x14ac:dyDescent="0.25">
      <c r="A66" s="520" t="s">
        <v>187</v>
      </c>
      <c r="B66" s="521"/>
      <c r="C66" s="521"/>
      <c r="D66" s="521"/>
      <c r="E66" s="521"/>
      <c r="F66" s="521"/>
      <c r="G66" s="521"/>
      <c r="H66" s="521"/>
      <c r="I66" s="521"/>
      <c r="J66" s="521"/>
      <c r="K66" s="521"/>
      <c r="L66" s="521"/>
      <c r="M66" s="521"/>
      <c r="N66" s="521"/>
      <c r="O66" s="522"/>
      <c r="P66" s="245"/>
      <c r="Q66" s="102"/>
    </row>
    <row r="67" spans="1:17" ht="16.5" hidden="1" customHeight="1" thickBot="1" x14ac:dyDescent="0.25">
      <c r="A67" s="509"/>
      <c r="B67" s="510"/>
      <c r="C67" s="510"/>
      <c r="D67" s="510"/>
      <c r="E67" s="510"/>
      <c r="F67" s="510"/>
      <c r="G67" s="510"/>
      <c r="H67" s="510"/>
      <c r="I67" s="510"/>
      <c r="J67" s="510"/>
      <c r="K67" s="510"/>
      <c r="L67" s="510"/>
      <c r="M67" s="510"/>
      <c r="N67" s="510"/>
      <c r="O67" s="511"/>
      <c r="P67" s="114"/>
    </row>
    <row r="68" spans="1:17" ht="15.75" x14ac:dyDescent="0.2">
      <c r="A68" s="512"/>
      <c r="B68" s="513"/>
      <c r="C68" s="513"/>
      <c r="D68" s="513"/>
      <c r="E68" s="513"/>
      <c r="F68" s="513"/>
      <c r="G68" s="513"/>
      <c r="H68" s="513"/>
      <c r="I68" s="513"/>
      <c r="J68" s="513"/>
      <c r="K68" s="513"/>
      <c r="L68" s="513"/>
      <c r="M68" s="513"/>
      <c r="N68" s="513"/>
      <c r="O68" s="513"/>
      <c r="P68" s="114"/>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J168"/>
  <sheetViews>
    <sheetView view="pageBreakPreview" topLeftCell="A121" zoomScale="80" zoomScaleNormal="100" zoomScaleSheetLayoutView="80" workbookViewId="0">
      <selection activeCell="D49" sqref="D49"/>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38" t="s">
        <v>27</v>
      </c>
      <c r="C1" s="639"/>
      <c r="D1" s="639"/>
      <c r="E1" s="639"/>
      <c r="F1" s="639"/>
      <c r="G1" s="639"/>
      <c r="H1" s="639"/>
      <c r="I1" s="639"/>
      <c r="J1" s="640"/>
    </row>
    <row r="2" spans="2:10" ht="57.75" customHeight="1" x14ac:dyDescent="0.25">
      <c r="B2" s="208"/>
      <c r="C2" s="36" t="s">
        <v>63</v>
      </c>
      <c r="D2" s="37" t="s">
        <v>28</v>
      </c>
      <c r="E2" s="37" t="s">
        <v>64</v>
      </c>
      <c r="F2" s="38" t="s">
        <v>7</v>
      </c>
      <c r="G2" s="36" t="s">
        <v>65</v>
      </c>
      <c r="H2" s="37" t="s">
        <v>29</v>
      </c>
      <c r="I2" s="37" t="s">
        <v>66</v>
      </c>
      <c r="J2" s="209" t="s">
        <v>8</v>
      </c>
    </row>
    <row r="3" spans="2:10" ht="15.75" hidden="1" x14ac:dyDescent="0.25">
      <c r="B3" s="70">
        <v>39995</v>
      </c>
      <c r="C3" s="15">
        <v>65349</v>
      </c>
      <c r="D3" s="16"/>
      <c r="E3" s="16">
        <v>0</v>
      </c>
      <c r="F3" s="16"/>
      <c r="G3" s="15">
        <v>1621</v>
      </c>
      <c r="H3" s="16"/>
      <c r="I3" s="16">
        <v>0</v>
      </c>
      <c r="J3" s="210">
        <v>1621</v>
      </c>
    </row>
    <row r="4" spans="2:10" ht="15.75" hidden="1" x14ac:dyDescent="0.25">
      <c r="B4" s="70">
        <v>40026</v>
      </c>
      <c r="C4" s="17">
        <v>66531</v>
      </c>
      <c r="D4" s="18"/>
      <c r="E4" s="18">
        <v>0</v>
      </c>
      <c r="F4" s="18"/>
      <c r="G4" s="17">
        <v>1568</v>
      </c>
      <c r="H4" s="18"/>
      <c r="I4" s="18">
        <v>0</v>
      </c>
      <c r="J4" s="115">
        <v>1568</v>
      </c>
    </row>
    <row r="5" spans="2:10" ht="15.75" hidden="1" x14ac:dyDescent="0.25">
      <c r="B5" s="70">
        <v>40057</v>
      </c>
      <c r="C5" s="17">
        <v>67239</v>
      </c>
      <c r="D5" s="18"/>
      <c r="E5" s="18">
        <v>0</v>
      </c>
      <c r="F5" s="1">
        <v>67239</v>
      </c>
      <c r="G5" s="17">
        <v>1571</v>
      </c>
      <c r="H5" s="18"/>
      <c r="I5" s="18">
        <v>0</v>
      </c>
      <c r="J5" s="115">
        <v>1571</v>
      </c>
    </row>
    <row r="6" spans="2:10" ht="15.75" hidden="1" x14ac:dyDescent="0.25">
      <c r="B6" s="70">
        <v>40087</v>
      </c>
      <c r="C6" s="17">
        <v>68234</v>
      </c>
      <c r="D6" s="18"/>
      <c r="E6" s="18">
        <v>0</v>
      </c>
      <c r="F6" s="1">
        <v>68234</v>
      </c>
      <c r="G6" s="17">
        <v>1561</v>
      </c>
      <c r="H6" s="18"/>
      <c r="I6" s="18">
        <v>0</v>
      </c>
      <c r="J6" s="115">
        <v>1561</v>
      </c>
    </row>
    <row r="7" spans="2:10" ht="15.75" hidden="1" x14ac:dyDescent="0.25">
      <c r="B7" s="70">
        <v>40118</v>
      </c>
      <c r="C7" s="17">
        <v>69011</v>
      </c>
      <c r="D7" s="18"/>
      <c r="E7" s="18">
        <v>0</v>
      </c>
      <c r="F7" s="1">
        <v>69011</v>
      </c>
      <c r="G7" s="17">
        <v>1563</v>
      </c>
      <c r="H7" s="18"/>
      <c r="I7" s="18">
        <v>0</v>
      </c>
      <c r="J7" s="115">
        <v>1563</v>
      </c>
    </row>
    <row r="8" spans="2:10" ht="15.75" hidden="1" x14ac:dyDescent="0.25">
      <c r="B8" s="70">
        <v>40148</v>
      </c>
      <c r="C8" s="17">
        <v>69640</v>
      </c>
      <c r="D8" s="18"/>
      <c r="E8" s="18">
        <v>0</v>
      </c>
      <c r="F8" s="1">
        <v>69640</v>
      </c>
      <c r="G8" s="17">
        <v>1528</v>
      </c>
      <c r="H8" s="18"/>
      <c r="I8" s="18">
        <v>0</v>
      </c>
      <c r="J8" s="115">
        <v>1528</v>
      </c>
    </row>
    <row r="9" spans="2:10" ht="15.75" hidden="1" x14ac:dyDescent="0.25">
      <c r="B9" s="70">
        <v>40179</v>
      </c>
      <c r="C9" s="17">
        <v>70186</v>
      </c>
      <c r="D9" s="18"/>
      <c r="E9" s="18">
        <v>0</v>
      </c>
      <c r="F9" s="1">
        <v>70186</v>
      </c>
      <c r="G9" s="17">
        <v>1532</v>
      </c>
      <c r="H9" s="18"/>
      <c r="I9" s="18">
        <v>0</v>
      </c>
      <c r="J9" s="115">
        <v>1532</v>
      </c>
    </row>
    <row r="10" spans="2:10" ht="15.75" hidden="1" x14ac:dyDescent="0.25">
      <c r="B10" s="70">
        <v>40210</v>
      </c>
      <c r="C10" s="17">
        <v>69887</v>
      </c>
      <c r="D10" s="18"/>
      <c r="E10" s="18">
        <v>0</v>
      </c>
      <c r="F10" s="1">
        <v>69887</v>
      </c>
      <c r="G10" s="17">
        <v>1523</v>
      </c>
      <c r="H10" s="18"/>
      <c r="I10" s="18">
        <v>0</v>
      </c>
      <c r="J10" s="115">
        <v>1523</v>
      </c>
    </row>
    <row r="11" spans="2:10" ht="15.75" hidden="1" x14ac:dyDescent="0.25">
      <c r="B11" s="70">
        <v>40238</v>
      </c>
      <c r="C11" s="17">
        <v>70212</v>
      </c>
      <c r="D11" s="18"/>
      <c r="E11" s="18">
        <v>0</v>
      </c>
      <c r="F11" s="1">
        <v>70212</v>
      </c>
      <c r="G11" s="17">
        <v>1550</v>
      </c>
      <c r="H11" s="18"/>
      <c r="I11" s="18">
        <v>0</v>
      </c>
      <c r="J11" s="115">
        <v>1550</v>
      </c>
    </row>
    <row r="12" spans="2:10" ht="15.75" hidden="1" x14ac:dyDescent="0.25">
      <c r="B12" s="70">
        <v>40269</v>
      </c>
      <c r="C12" s="17">
        <v>69663</v>
      </c>
      <c r="D12" s="18"/>
      <c r="E12" s="18">
        <v>0</v>
      </c>
      <c r="F12" s="1">
        <v>69663</v>
      </c>
      <c r="G12" s="17">
        <v>1517</v>
      </c>
      <c r="H12" s="18"/>
      <c r="I12" s="18">
        <v>0</v>
      </c>
      <c r="J12" s="115">
        <v>1517</v>
      </c>
    </row>
    <row r="13" spans="2:10" ht="15.75" hidden="1" x14ac:dyDescent="0.25">
      <c r="B13" s="70">
        <v>40299</v>
      </c>
      <c r="C13" s="17">
        <v>68771</v>
      </c>
      <c r="D13" s="18"/>
      <c r="E13" s="18">
        <v>600</v>
      </c>
      <c r="F13" s="1">
        <v>69371</v>
      </c>
      <c r="G13" s="17">
        <v>1529</v>
      </c>
      <c r="H13" s="18"/>
      <c r="I13" s="18">
        <v>46</v>
      </c>
      <c r="J13" s="115">
        <v>1575</v>
      </c>
    </row>
    <row r="14" spans="2:10" ht="15.75" hidden="1" x14ac:dyDescent="0.25">
      <c r="B14" s="70">
        <v>40330</v>
      </c>
      <c r="C14" s="17">
        <v>68340</v>
      </c>
      <c r="D14" s="18"/>
      <c r="E14" s="18">
        <v>1029</v>
      </c>
      <c r="F14" s="1">
        <v>69369</v>
      </c>
      <c r="G14" s="17">
        <v>1524</v>
      </c>
      <c r="H14" s="18"/>
      <c r="I14" s="18">
        <v>83</v>
      </c>
      <c r="J14" s="115">
        <v>1607</v>
      </c>
    </row>
    <row r="15" spans="2:10" ht="15.75" hidden="1" x14ac:dyDescent="0.25">
      <c r="B15" s="72" t="s">
        <v>21</v>
      </c>
      <c r="C15" s="19">
        <v>68589</v>
      </c>
      <c r="D15" s="20"/>
      <c r="E15" s="20">
        <v>136</v>
      </c>
      <c r="F15" s="13">
        <v>68725</v>
      </c>
      <c r="G15" s="19">
        <v>1549</v>
      </c>
      <c r="H15" s="20"/>
      <c r="I15" s="20">
        <v>11</v>
      </c>
      <c r="J15" s="211">
        <v>1560</v>
      </c>
    </row>
    <row r="16" spans="2:10" ht="15.75" hidden="1" x14ac:dyDescent="0.25">
      <c r="B16" s="70">
        <v>40360</v>
      </c>
      <c r="C16" s="17">
        <v>1338</v>
      </c>
      <c r="D16" s="18"/>
      <c r="E16" s="18">
        <v>1511</v>
      </c>
      <c r="F16" s="1">
        <v>2849</v>
      </c>
      <c r="G16" s="17">
        <v>1485</v>
      </c>
      <c r="H16" s="18"/>
      <c r="I16" s="18">
        <v>124</v>
      </c>
      <c r="J16" s="115">
        <v>1609</v>
      </c>
    </row>
    <row r="17" spans="2:10" ht="15.75" hidden="1" x14ac:dyDescent="0.25">
      <c r="B17" s="70">
        <v>40391</v>
      </c>
      <c r="C17" s="17">
        <v>67389</v>
      </c>
      <c r="D17" s="18"/>
      <c r="E17" s="18">
        <v>2018</v>
      </c>
      <c r="F17" s="1">
        <v>69407</v>
      </c>
      <c r="G17" s="17">
        <v>1488</v>
      </c>
      <c r="H17" s="18"/>
      <c r="I17" s="18">
        <v>162</v>
      </c>
      <c r="J17" s="115">
        <v>1650</v>
      </c>
    </row>
    <row r="18" spans="2:10" ht="15.75" hidden="1" x14ac:dyDescent="0.25">
      <c r="B18" s="70">
        <v>40422</v>
      </c>
      <c r="C18" s="17">
        <v>65824</v>
      </c>
      <c r="D18" s="18"/>
      <c r="E18" s="18">
        <v>2505</v>
      </c>
      <c r="F18" s="1">
        <v>68329</v>
      </c>
      <c r="G18" s="17">
        <v>1457</v>
      </c>
      <c r="H18" s="18"/>
      <c r="I18" s="18">
        <v>187</v>
      </c>
      <c r="J18" s="115">
        <v>1644</v>
      </c>
    </row>
    <row r="19" spans="2:10" ht="15.75" hidden="1" x14ac:dyDescent="0.25">
      <c r="B19" s="70">
        <v>40452</v>
      </c>
      <c r="C19" s="17">
        <v>63930</v>
      </c>
      <c r="D19" s="18"/>
      <c r="E19" s="18">
        <v>2935</v>
      </c>
      <c r="F19" s="1">
        <v>66865</v>
      </c>
      <c r="G19" s="17">
        <v>1417</v>
      </c>
      <c r="H19" s="18"/>
      <c r="I19" s="18">
        <v>206</v>
      </c>
      <c r="J19" s="115">
        <v>1623</v>
      </c>
    </row>
    <row r="20" spans="2:10" ht="15.75" hidden="1" x14ac:dyDescent="0.25">
      <c r="B20" s="70">
        <v>40483</v>
      </c>
      <c r="C20" s="17">
        <v>63053</v>
      </c>
      <c r="D20" s="18"/>
      <c r="E20" s="18">
        <v>3342</v>
      </c>
      <c r="F20" s="1">
        <v>66395</v>
      </c>
      <c r="G20" s="17">
        <v>1424</v>
      </c>
      <c r="H20" s="18"/>
      <c r="I20" s="18">
        <v>228</v>
      </c>
      <c r="J20" s="115">
        <v>1652</v>
      </c>
    </row>
    <row r="21" spans="2:10" ht="15.75" hidden="1" x14ac:dyDescent="0.25">
      <c r="B21" s="70">
        <v>40513</v>
      </c>
      <c r="C21" s="17">
        <v>62818</v>
      </c>
      <c r="D21" s="18"/>
      <c r="E21" s="18">
        <v>3759</v>
      </c>
      <c r="F21" s="1">
        <v>66577</v>
      </c>
      <c r="G21" s="17">
        <v>1431</v>
      </c>
      <c r="H21" s="18"/>
      <c r="I21" s="18">
        <v>270</v>
      </c>
      <c r="J21" s="115">
        <v>1701</v>
      </c>
    </row>
    <row r="22" spans="2:10" ht="15.75" hidden="1" x14ac:dyDescent="0.25">
      <c r="B22" s="70">
        <v>40544</v>
      </c>
      <c r="C22" s="17">
        <v>63103</v>
      </c>
      <c r="D22" s="18"/>
      <c r="E22" s="18">
        <v>4316</v>
      </c>
      <c r="F22" s="1">
        <v>67419</v>
      </c>
      <c r="G22" s="17">
        <v>1477</v>
      </c>
      <c r="H22" s="18"/>
      <c r="I22" s="18">
        <v>325</v>
      </c>
      <c r="J22" s="115">
        <v>1802</v>
      </c>
    </row>
    <row r="23" spans="2:10" ht="15.75" hidden="1" x14ac:dyDescent="0.25">
      <c r="B23" s="70">
        <v>40575</v>
      </c>
      <c r="C23" s="17">
        <v>62932</v>
      </c>
      <c r="D23" s="18"/>
      <c r="E23" s="18">
        <v>4888</v>
      </c>
      <c r="F23" s="1">
        <v>67820</v>
      </c>
      <c r="G23" s="17">
        <v>1478</v>
      </c>
      <c r="H23" s="18"/>
      <c r="I23" s="18">
        <v>357</v>
      </c>
      <c r="J23" s="115">
        <v>1835</v>
      </c>
    </row>
    <row r="24" spans="2:10" ht="15.75" hidden="1" x14ac:dyDescent="0.25">
      <c r="B24" s="70">
        <v>40603</v>
      </c>
      <c r="C24" s="17">
        <v>63205</v>
      </c>
      <c r="D24" s="18"/>
      <c r="E24" s="18">
        <v>5358</v>
      </c>
      <c r="F24" s="1">
        <v>68563</v>
      </c>
      <c r="G24" s="17">
        <v>1514</v>
      </c>
      <c r="H24" s="18"/>
      <c r="I24" s="18">
        <v>361</v>
      </c>
      <c r="J24" s="115">
        <v>1875</v>
      </c>
    </row>
    <row r="25" spans="2:10" ht="15.75" hidden="1" x14ac:dyDescent="0.25">
      <c r="B25" s="70">
        <v>40634</v>
      </c>
      <c r="C25" s="17">
        <v>61947</v>
      </c>
      <c r="D25" s="18"/>
      <c r="E25" s="18">
        <v>5674</v>
      </c>
      <c r="F25" s="1">
        <v>67621</v>
      </c>
      <c r="G25" s="17">
        <v>1512</v>
      </c>
      <c r="H25" s="18"/>
      <c r="I25" s="18">
        <v>355</v>
      </c>
      <c r="J25" s="115">
        <v>1867</v>
      </c>
    </row>
    <row r="26" spans="2:10" ht="15.75" hidden="1" x14ac:dyDescent="0.25">
      <c r="B26" s="70">
        <v>40664</v>
      </c>
      <c r="C26" s="17">
        <v>59210</v>
      </c>
      <c r="D26" s="18"/>
      <c r="E26" s="18">
        <v>5872</v>
      </c>
      <c r="F26" s="1">
        <v>65082</v>
      </c>
      <c r="G26" s="17">
        <v>1498</v>
      </c>
      <c r="H26" s="18"/>
      <c r="I26" s="18">
        <v>342</v>
      </c>
      <c r="J26" s="115">
        <v>1840</v>
      </c>
    </row>
    <row r="27" spans="2:10" ht="15.75" hidden="1" x14ac:dyDescent="0.25">
      <c r="B27" s="70">
        <v>40695</v>
      </c>
      <c r="C27" s="17">
        <v>57858</v>
      </c>
      <c r="D27" s="18"/>
      <c r="E27" s="18">
        <v>6098</v>
      </c>
      <c r="F27" s="1">
        <v>63956</v>
      </c>
      <c r="G27" s="17">
        <v>1455</v>
      </c>
      <c r="H27" s="18"/>
      <c r="I27" s="18">
        <v>349</v>
      </c>
      <c r="J27" s="115">
        <v>1804</v>
      </c>
    </row>
    <row r="28" spans="2:10" ht="15.75" hidden="1" x14ac:dyDescent="0.25">
      <c r="B28" s="72" t="s">
        <v>25</v>
      </c>
      <c r="C28" s="19">
        <v>57717</v>
      </c>
      <c r="D28" s="20"/>
      <c r="E28" s="20">
        <v>4023</v>
      </c>
      <c r="F28" s="13">
        <v>61740</v>
      </c>
      <c r="G28" s="19">
        <v>1470</v>
      </c>
      <c r="H28" s="20"/>
      <c r="I28" s="20">
        <v>272</v>
      </c>
      <c r="J28" s="211">
        <v>1742</v>
      </c>
    </row>
    <row r="29" spans="2:10" ht="15.75" hidden="1" x14ac:dyDescent="0.25">
      <c r="B29" s="70">
        <v>40725</v>
      </c>
      <c r="C29" s="17">
        <v>57349</v>
      </c>
      <c r="D29" s="18"/>
      <c r="E29" s="18">
        <v>6320</v>
      </c>
      <c r="F29" s="1">
        <v>63669</v>
      </c>
      <c r="G29" s="17">
        <v>1511</v>
      </c>
      <c r="H29" s="18"/>
      <c r="I29" s="18">
        <v>357</v>
      </c>
      <c r="J29" s="115">
        <v>1868</v>
      </c>
    </row>
    <row r="30" spans="2:10" ht="15.75" hidden="1" x14ac:dyDescent="0.25">
      <c r="B30" s="70">
        <v>40756</v>
      </c>
      <c r="C30" s="17">
        <v>57625</v>
      </c>
      <c r="D30" s="18"/>
      <c r="E30" s="18">
        <v>6444</v>
      </c>
      <c r="F30" s="1">
        <v>64069</v>
      </c>
      <c r="G30" s="17">
        <v>1567</v>
      </c>
      <c r="H30" s="18"/>
      <c r="I30" s="18">
        <v>355</v>
      </c>
      <c r="J30" s="115">
        <v>1922</v>
      </c>
    </row>
    <row r="31" spans="2:10" ht="15.75" hidden="1" x14ac:dyDescent="0.25">
      <c r="B31" s="70">
        <v>40787</v>
      </c>
      <c r="C31" s="17">
        <v>57506</v>
      </c>
      <c r="D31" s="18"/>
      <c r="E31" s="18">
        <v>7275</v>
      </c>
      <c r="F31" s="1">
        <v>64781</v>
      </c>
      <c r="G31" s="17">
        <v>1533</v>
      </c>
      <c r="H31" s="18"/>
      <c r="I31" s="18">
        <v>377</v>
      </c>
      <c r="J31" s="115">
        <v>1910</v>
      </c>
    </row>
    <row r="32" spans="2:10" ht="15.75" hidden="1" x14ac:dyDescent="0.25">
      <c r="B32" s="70">
        <v>40817</v>
      </c>
      <c r="C32" s="17">
        <v>58766</v>
      </c>
      <c r="D32" s="18"/>
      <c r="E32" s="18">
        <v>8075</v>
      </c>
      <c r="F32" s="1">
        <v>66841</v>
      </c>
      <c r="G32" s="17">
        <v>1550</v>
      </c>
      <c r="H32" s="18"/>
      <c r="I32" s="18">
        <v>375</v>
      </c>
      <c r="J32" s="115">
        <v>1925</v>
      </c>
    </row>
    <row r="33" spans="2:10" ht="15.75" hidden="1" x14ac:dyDescent="0.25">
      <c r="B33" s="70">
        <v>40848</v>
      </c>
      <c r="C33" s="17">
        <v>59551</v>
      </c>
      <c r="D33" s="18"/>
      <c r="E33" s="18">
        <v>10493</v>
      </c>
      <c r="F33" s="1">
        <v>70044</v>
      </c>
      <c r="G33" s="17">
        <v>1493</v>
      </c>
      <c r="H33" s="18"/>
      <c r="I33" s="18">
        <v>451</v>
      </c>
      <c r="J33" s="115">
        <v>1944</v>
      </c>
    </row>
    <row r="34" spans="2:10" ht="15.75" hidden="1" x14ac:dyDescent="0.25">
      <c r="B34" s="70">
        <v>40878</v>
      </c>
      <c r="C34" s="17">
        <v>59699</v>
      </c>
      <c r="D34" s="18"/>
      <c r="E34" s="18">
        <v>12338</v>
      </c>
      <c r="F34" s="1">
        <v>72037</v>
      </c>
      <c r="G34" s="17">
        <v>1506</v>
      </c>
      <c r="H34" s="18"/>
      <c r="I34" s="18">
        <v>487</v>
      </c>
      <c r="J34" s="115">
        <v>1993</v>
      </c>
    </row>
    <row r="35" spans="2:10" ht="15.75" hidden="1" x14ac:dyDescent="0.25">
      <c r="B35" s="70">
        <v>40909</v>
      </c>
      <c r="C35" s="17">
        <v>64289</v>
      </c>
      <c r="D35" s="18"/>
      <c r="E35" s="18">
        <v>12985</v>
      </c>
      <c r="F35" s="1">
        <v>77274</v>
      </c>
      <c r="G35" s="17">
        <v>1590</v>
      </c>
      <c r="H35" s="18"/>
      <c r="I35" s="18">
        <v>498</v>
      </c>
      <c r="J35" s="115">
        <v>2088</v>
      </c>
    </row>
    <row r="36" spans="2:10" ht="15.75" hidden="1" x14ac:dyDescent="0.25">
      <c r="B36" s="212">
        <v>40940</v>
      </c>
      <c r="C36" s="17">
        <v>66199</v>
      </c>
      <c r="D36" s="18"/>
      <c r="E36" s="18">
        <v>13250</v>
      </c>
      <c r="F36" s="1">
        <v>79449</v>
      </c>
      <c r="G36" s="17">
        <v>1722</v>
      </c>
      <c r="H36" s="18"/>
      <c r="I36" s="18">
        <v>494</v>
      </c>
      <c r="J36" s="115">
        <v>2216</v>
      </c>
    </row>
    <row r="37" spans="2:10" ht="15.75" hidden="1" x14ac:dyDescent="0.25">
      <c r="B37" s="70">
        <v>40969</v>
      </c>
      <c r="C37" s="17">
        <v>68051</v>
      </c>
      <c r="D37" s="18"/>
      <c r="E37" s="18">
        <v>13774</v>
      </c>
      <c r="F37" s="1">
        <v>81825</v>
      </c>
      <c r="G37" s="17">
        <v>1738</v>
      </c>
      <c r="H37" s="18"/>
      <c r="I37" s="18">
        <v>525</v>
      </c>
      <c r="J37" s="115">
        <v>2263</v>
      </c>
    </row>
    <row r="38" spans="2:10" ht="15.75" hidden="1" x14ac:dyDescent="0.25">
      <c r="B38" s="70">
        <v>41000</v>
      </c>
      <c r="C38" s="17">
        <v>70560</v>
      </c>
      <c r="D38" s="18"/>
      <c r="E38" s="18">
        <v>13492</v>
      </c>
      <c r="F38" s="1">
        <v>84052</v>
      </c>
      <c r="G38" s="17">
        <v>1736</v>
      </c>
      <c r="H38" s="18"/>
      <c r="I38" s="18">
        <v>494</v>
      </c>
      <c r="J38" s="115">
        <v>2230</v>
      </c>
    </row>
    <row r="39" spans="2:10" ht="15.75" hidden="1" x14ac:dyDescent="0.25">
      <c r="B39" s="70">
        <v>41030</v>
      </c>
      <c r="C39" s="17">
        <v>70121</v>
      </c>
      <c r="D39" s="18"/>
      <c r="E39" s="18">
        <v>14169</v>
      </c>
      <c r="F39" s="1">
        <v>84290</v>
      </c>
      <c r="G39" s="17">
        <v>1737</v>
      </c>
      <c r="H39" s="18"/>
      <c r="I39" s="18">
        <v>494</v>
      </c>
      <c r="J39" s="115">
        <v>2231</v>
      </c>
    </row>
    <row r="40" spans="2:10" ht="15.75" hidden="1" x14ac:dyDescent="0.25">
      <c r="B40" s="70">
        <v>41061</v>
      </c>
      <c r="C40" s="17">
        <v>68881</v>
      </c>
      <c r="D40" s="18"/>
      <c r="E40" s="18">
        <v>13975</v>
      </c>
      <c r="F40" s="1">
        <v>82856</v>
      </c>
      <c r="G40" s="17">
        <v>1713</v>
      </c>
      <c r="H40" s="18"/>
      <c r="I40" s="18">
        <v>466</v>
      </c>
      <c r="J40" s="115">
        <v>2179</v>
      </c>
    </row>
    <row r="41" spans="2:10" ht="15.75" hidden="1" x14ac:dyDescent="0.25">
      <c r="B41" s="74" t="s">
        <v>31</v>
      </c>
      <c r="C41" s="29">
        <v>63216</v>
      </c>
      <c r="D41" s="30"/>
      <c r="E41" s="30">
        <v>11049</v>
      </c>
      <c r="F41" s="30">
        <v>74266</v>
      </c>
      <c r="G41" s="24">
        <v>1616</v>
      </c>
      <c r="H41" s="25"/>
      <c r="I41" s="25">
        <v>448</v>
      </c>
      <c r="J41" s="213">
        <v>2064</v>
      </c>
    </row>
    <row r="42" spans="2:10" ht="15.75" hidden="1" x14ac:dyDescent="0.25">
      <c r="B42" s="70">
        <v>41091</v>
      </c>
      <c r="C42" s="26">
        <v>69977</v>
      </c>
      <c r="D42" s="27"/>
      <c r="E42" s="27">
        <v>13731</v>
      </c>
      <c r="F42" s="28">
        <v>83708</v>
      </c>
      <c r="G42" s="26">
        <v>1694</v>
      </c>
      <c r="H42" s="27"/>
      <c r="I42" s="27">
        <v>452</v>
      </c>
      <c r="J42" s="214">
        <v>2146</v>
      </c>
    </row>
    <row r="43" spans="2:10" ht="15.75" hidden="1" x14ac:dyDescent="0.25">
      <c r="B43" s="70">
        <v>41122</v>
      </c>
      <c r="C43" s="21">
        <v>68938</v>
      </c>
      <c r="D43" s="14"/>
      <c r="E43" s="14">
        <v>14509</v>
      </c>
      <c r="F43" s="22">
        <v>83447</v>
      </c>
      <c r="G43" s="21">
        <v>1663</v>
      </c>
      <c r="H43" s="14"/>
      <c r="I43" s="14">
        <v>459</v>
      </c>
      <c r="J43" s="215">
        <v>2122</v>
      </c>
    </row>
    <row r="44" spans="2:10" ht="15.75" hidden="1" x14ac:dyDescent="0.25">
      <c r="B44" s="70">
        <v>41153</v>
      </c>
      <c r="C44" s="21">
        <v>67196</v>
      </c>
      <c r="D44" s="14"/>
      <c r="E44" s="14">
        <v>15267</v>
      </c>
      <c r="F44" s="22">
        <v>82463</v>
      </c>
      <c r="G44" s="21">
        <v>1575</v>
      </c>
      <c r="H44" s="14"/>
      <c r="I44" s="14">
        <v>482</v>
      </c>
      <c r="J44" s="215">
        <v>2057</v>
      </c>
    </row>
    <row r="45" spans="2:10" ht="15.75" hidden="1" x14ac:dyDescent="0.25">
      <c r="B45" s="70">
        <v>41183</v>
      </c>
      <c r="C45" s="21">
        <v>68080</v>
      </c>
      <c r="D45" s="14"/>
      <c r="E45" s="14">
        <v>14955</v>
      </c>
      <c r="F45" s="22">
        <v>83035</v>
      </c>
      <c r="G45" s="21">
        <v>1552</v>
      </c>
      <c r="H45" s="14"/>
      <c r="I45" s="14">
        <v>470</v>
      </c>
      <c r="J45" s="215">
        <v>2022</v>
      </c>
    </row>
    <row r="46" spans="2:10" ht="15.75" hidden="1" x14ac:dyDescent="0.25">
      <c r="B46" s="70">
        <v>41214</v>
      </c>
      <c r="C46" s="21">
        <v>69082</v>
      </c>
      <c r="D46" s="14"/>
      <c r="E46" s="14">
        <v>15289</v>
      </c>
      <c r="F46" s="22">
        <v>84371</v>
      </c>
      <c r="G46" s="21">
        <v>1593</v>
      </c>
      <c r="H46" s="14"/>
      <c r="I46" s="14">
        <v>498</v>
      </c>
      <c r="J46" s="215">
        <v>2091</v>
      </c>
    </row>
    <row r="47" spans="2:10" ht="15.75" hidden="1" x14ac:dyDescent="0.25">
      <c r="B47" s="70">
        <v>41244</v>
      </c>
      <c r="C47" s="21">
        <v>68453</v>
      </c>
      <c r="D47" s="14"/>
      <c r="E47" s="14">
        <v>16575</v>
      </c>
      <c r="F47" s="22">
        <v>85028</v>
      </c>
      <c r="G47" s="21">
        <v>1589</v>
      </c>
      <c r="H47" s="14"/>
      <c r="I47" s="14">
        <v>550</v>
      </c>
      <c r="J47" s="215">
        <v>2139</v>
      </c>
    </row>
    <row r="48" spans="2:10" ht="15.75" hidden="1" x14ac:dyDescent="0.25">
      <c r="B48" s="70">
        <v>41275</v>
      </c>
      <c r="C48" s="21">
        <v>65022</v>
      </c>
      <c r="D48" s="14"/>
      <c r="E48" s="14">
        <v>16159</v>
      </c>
      <c r="F48" s="22">
        <v>81181</v>
      </c>
      <c r="G48" s="21">
        <v>662</v>
      </c>
      <c r="H48" s="14"/>
      <c r="I48" s="14">
        <v>504</v>
      </c>
      <c r="J48" s="215">
        <v>1166</v>
      </c>
    </row>
    <row r="49" spans="2:10" ht="15.75" hidden="1" x14ac:dyDescent="0.25">
      <c r="B49" s="70">
        <v>41306</v>
      </c>
      <c r="C49" s="21">
        <v>59761</v>
      </c>
      <c r="D49" s="14"/>
      <c r="E49" s="14">
        <v>16028</v>
      </c>
      <c r="F49" s="22">
        <v>75789</v>
      </c>
      <c r="G49" s="21">
        <v>585</v>
      </c>
      <c r="H49" s="14"/>
      <c r="I49" s="14">
        <v>451</v>
      </c>
      <c r="J49" s="215">
        <v>1036</v>
      </c>
    </row>
    <row r="50" spans="2:10" ht="15.75" hidden="1" x14ac:dyDescent="0.25">
      <c r="B50" s="70">
        <v>41334</v>
      </c>
      <c r="C50" s="21">
        <v>55167</v>
      </c>
      <c r="D50" s="14"/>
      <c r="E50" s="14">
        <v>16337</v>
      </c>
      <c r="F50" s="22">
        <v>71504</v>
      </c>
      <c r="G50" s="21">
        <v>636</v>
      </c>
      <c r="H50" s="14"/>
      <c r="I50" s="14">
        <v>442</v>
      </c>
      <c r="J50" s="215">
        <v>1078</v>
      </c>
    </row>
    <row r="51" spans="2:10" ht="15.75" hidden="1" x14ac:dyDescent="0.25">
      <c r="B51" s="70">
        <v>41365</v>
      </c>
      <c r="C51" s="21">
        <v>55115</v>
      </c>
      <c r="D51" s="14"/>
      <c r="E51" s="14">
        <v>16091</v>
      </c>
      <c r="F51" s="22">
        <v>71206</v>
      </c>
      <c r="G51" s="21">
        <v>709</v>
      </c>
      <c r="H51" s="14"/>
      <c r="I51" s="14">
        <v>435</v>
      </c>
      <c r="J51" s="215">
        <v>1144</v>
      </c>
    </row>
    <row r="52" spans="2:10" ht="15.75" hidden="1" x14ac:dyDescent="0.25">
      <c r="B52" s="70">
        <v>41395</v>
      </c>
      <c r="C52" s="21">
        <v>51438</v>
      </c>
      <c r="D52" s="14"/>
      <c r="E52" s="14">
        <v>15914</v>
      </c>
      <c r="F52" s="22">
        <v>67352</v>
      </c>
      <c r="G52" s="21">
        <v>737</v>
      </c>
      <c r="H52" s="14"/>
      <c r="I52" s="14">
        <v>417</v>
      </c>
      <c r="J52" s="215">
        <v>1154</v>
      </c>
    </row>
    <row r="53" spans="2:10" ht="15.75" hidden="1" x14ac:dyDescent="0.25">
      <c r="B53" s="70">
        <v>41426</v>
      </c>
      <c r="C53" s="21">
        <v>48895</v>
      </c>
      <c r="D53" s="14"/>
      <c r="E53" s="14">
        <v>16047</v>
      </c>
      <c r="F53" s="22">
        <v>64942</v>
      </c>
      <c r="G53" s="21">
        <v>778</v>
      </c>
      <c r="H53" s="14"/>
      <c r="I53" s="14">
        <v>399</v>
      </c>
      <c r="J53" s="215">
        <v>1177</v>
      </c>
    </row>
    <row r="54" spans="2:10" ht="15.75" hidden="1" x14ac:dyDescent="0.25">
      <c r="B54" s="74" t="s">
        <v>34</v>
      </c>
      <c r="C54" s="24">
        <v>62260</v>
      </c>
      <c r="D54" s="25"/>
      <c r="E54" s="25">
        <v>15575</v>
      </c>
      <c r="F54" s="25">
        <v>77836</v>
      </c>
      <c r="G54" s="24">
        <v>1148</v>
      </c>
      <c r="H54" s="25"/>
      <c r="I54" s="25">
        <v>463</v>
      </c>
      <c r="J54" s="213">
        <v>1611</v>
      </c>
    </row>
    <row r="55" spans="2:10" ht="15.75" hidden="1" x14ac:dyDescent="0.25">
      <c r="B55" s="70">
        <v>41456</v>
      </c>
      <c r="C55" s="21">
        <v>52548</v>
      </c>
      <c r="D55" s="14"/>
      <c r="E55" s="14">
        <v>15933</v>
      </c>
      <c r="F55" s="22">
        <v>68481</v>
      </c>
      <c r="G55" s="21">
        <v>850</v>
      </c>
      <c r="H55" s="14"/>
      <c r="I55" s="14">
        <v>354</v>
      </c>
      <c r="J55" s="215">
        <v>1204</v>
      </c>
    </row>
    <row r="56" spans="2:10" ht="15.75" hidden="1" x14ac:dyDescent="0.25">
      <c r="B56" s="70">
        <v>41487</v>
      </c>
      <c r="C56" s="21">
        <v>50183</v>
      </c>
      <c r="D56" s="14"/>
      <c r="E56" s="14">
        <v>17642</v>
      </c>
      <c r="F56" s="22">
        <v>67825</v>
      </c>
      <c r="G56" s="21">
        <v>869</v>
      </c>
      <c r="H56" s="14"/>
      <c r="I56" s="14">
        <v>393</v>
      </c>
      <c r="J56" s="215">
        <v>1262</v>
      </c>
    </row>
    <row r="57" spans="2:10" ht="15.75" hidden="1" x14ac:dyDescent="0.25">
      <c r="B57" s="70">
        <v>41518</v>
      </c>
      <c r="C57" s="21">
        <v>50143</v>
      </c>
      <c r="D57" s="14"/>
      <c r="E57" s="14">
        <v>16564</v>
      </c>
      <c r="F57" s="22">
        <v>66707</v>
      </c>
      <c r="G57" s="21">
        <v>928</v>
      </c>
      <c r="H57" s="14"/>
      <c r="I57" s="14">
        <v>385</v>
      </c>
      <c r="J57" s="215">
        <v>1313</v>
      </c>
    </row>
    <row r="58" spans="2:10" ht="15.75" hidden="1" x14ac:dyDescent="0.25">
      <c r="B58" s="70">
        <v>41548</v>
      </c>
      <c r="C58" s="21">
        <v>43294</v>
      </c>
      <c r="D58" s="14"/>
      <c r="E58" s="14">
        <v>20972</v>
      </c>
      <c r="F58" s="22">
        <v>64266</v>
      </c>
      <c r="G58" s="21">
        <v>246</v>
      </c>
      <c r="H58" s="14"/>
      <c r="I58" s="14">
        <v>533</v>
      </c>
      <c r="J58" s="215">
        <v>779</v>
      </c>
    </row>
    <row r="59" spans="2:10" ht="15.75" hidden="1" x14ac:dyDescent="0.25">
      <c r="B59" s="70">
        <v>41579</v>
      </c>
      <c r="C59" s="21">
        <v>39832</v>
      </c>
      <c r="D59" s="14"/>
      <c r="E59" s="14">
        <v>19542</v>
      </c>
      <c r="F59" s="22">
        <v>59374</v>
      </c>
      <c r="G59" s="21">
        <v>313</v>
      </c>
      <c r="H59" s="14"/>
      <c r="I59" s="14">
        <v>534</v>
      </c>
      <c r="J59" s="215">
        <v>847</v>
      </c>
    </row>
    <row r="60" spans="2:10" ht="37.5" hidden="1" customHeight="1" x14ac:dyDescent="0.25">
      <c r="B60" s="70">
        <v>41609</v>
      </c>
      <c r="C60" s="21">
        <v>40150</v>
      </c>
      <c r="D60" s="14"/>
      <c r="E60" s="14">
        <v>20376</v>
      </c>
      <c r="F60" s="22">
        <v>60526</v>
      </c>
      <c r="G60" s="21">
        <v>354</v>
      </c>
      <c r="H60" s="14"/>
      <c r="I60" s="14">
        <v>540</v>
      </c>
      <c r="J60" s="215">
        <v>894</v>
      </c>
    </row>
    <row r="61" spans="2:10" ht="15.75" hidden="1" x14ac:dyDescent="0.25">
      <c r="B61" s="70">
        <v>41640</v>
      </c>
      <c r="C61" s="21">
        <v>39924</v>
      </c>
      <c r="D61" s="14"/>
      <c r="E61" s="14">
        <v>20324</v>
      </c>
      <c r="F61" s="22">
        <v>60248</v>
      </c>
      <c r="G61" s="21">
        <v>310</v>
      </c>
      <c r="H61" s="52"/>
      <c r="I61" s="52">
        <v>561</v>
      </c>
      <c r="J61" s="215">
        <v>871</v>
      </c>
    </row>
    <row r="62" spans="2:10" ht="15.75" hidden="1" x14ac:dyDescent="0.25">
      <c r="B62" s="70">
        <v>41671</v>
      </c>
      <c r="C62" s="21">
        <v>37490</v>
      </c>
      <c r="D62" s="14"/>
      <c r="E62" s="14">
        <v>19050</v>
      </c>
      <c r="F62" s="22">
        <v>56540</v>
      </c>
      <c r="G62" s="21">
        <v>300</v>
      </c>
      <c r="H62" s="52"/>
      <c r="I62" s="52">
        <v>566</v>
      </c>
      <c r="J62" s="215">
        <v>866</v>
      </c>
    </row>
    <row r="63" spans="2:10" ht="15.75" hidden="1" x14ac:dyDescent="0.25">
      <c r="B63" s="70">
        <v>41699</v>
      </c>
      <c r="C63" s="21">
        <v>39972</v>
      </c>
      <c r="D63" s="14"/>
      <c r="E63" s="14">
        <v>20690</v>
      </c>
      <c r="F63" s="22">
        <v>60662</v>
      </c>
      <c r="G63" s="21">
        <v>333</v>
      </c>
      <c r="H63" s="52"/>
      <c r="I63" s="52">
        <v>593</v>
      </c>
      <c r="J63" s="215">
        <v>926</v>
      </c>
    </row>
    <row r="64" spans="2:10" ht="15.75" hidden="1" x14ac:dyDescent="0.25">
      <c r="B64" s="70">
        <v>41730</v>
      </c>
      <c r="C64" s="21">
        <v>40436</v>
      </c>
      <c r="D64" s="14"/>
      <c r="E64" s="14">
        <v>20255</v>
      </c>
      <c r="F64" s="22">
        <v>60691</v>
      </c>
      <c r="G64" s="21">
        <v>332</v>
      </c>
      <c r="H64" s="52"/>
      <c r="I64" s="52">
        <v>536</v>
      </c>
      <c r="J64" s="215">
        <v>868</v>
      </c>
    </row>
    <row r="65" spans="2:10" ht="15.75" hidden="1" x14ac:dyDescent="0.25">
      <c r="B65" s="70">
        <v>41760</v>
      </c>
      <c r="C65" s="21">
        <v>37893</v>
      </c>
      <c r="D65" s="14"/>
      <c r="E65" s="14">
        <v>18554</v>
      </c>
      <c r="F65" s="22">
        <v>56447</v>
      </c>
      <c r="G65" s="21">
        <v>298</v>
      </c>
      <c r="H65" s="52"/>
      <c r="I65" s="52">
        <v>496</v>
      </c>
      <c r="J65" s="215">
        <v>794</v>
      </c>
    </row>
    <row r="66" spans="2:10" ht="15.75" hidden="1" x14ac:dyDescent="0.25">
      <c r="B66" s="70">
        <v>41791</v>
      </c>
      <c r="C66" s="21">
        <v>38258</v>
      </c>
      <c r="D66" s="14"/>
      <c r="E66" s="14">
        <v>18612</v>
      </c>
      <c r="F66" s="22">
        <v>56870</v>
      </c>
      <c r="G66" s="21">
        <v>276</v>
      </c>
      <c r="H66" s="52"/>
      <c r="I66" s="52">
        <v>527</v>
      </c>
      <c r="J66" s="215">
        <v>803</v>
      </c>
    </row>
    <row r="67" spans="2:10" ht="15.75" hidden="1" x14ac:dyDescent="0.25">
      <c r="B67" s="74" t="s">
        <v>50</v>
      </c>
      <c r="C67" s="24">
        <v>42510</v>
      </c>
      <c r="D67" s="25"/>
      <c r="E67" s="25">
        <v>19043</v>
      </c>
      <c r="F67" s="25">
        <v>61553</v>
      </c>
      <c r="G67" s="24">
        <v>451</v>
      </c>
      <c r="H67" s="25"/>
      <c r="I67" s="25">
        <v>502</v>
      </c>
      <c r="J67" s="213">
        <v>952</v>
      </c>
    </row>
    <row r="68" spans="2:10" ht="15.75" hidden="1" x14ac:dyDescent="0.25">
      <c r="B68" s="70">
        <v>41821</v>
      </c>
      <c r="C68" s="21">
        <v>37832</v>
      </c>
      <c r="D68" s="14"/>
      <c r="E68" s="14">
        <v>17496</v>
      </c>
      <c r="F68" s="22">
        <v>55328</v>
      </c>
      <c r="G68" s="21">
        <v>229</v>
      </c>
      <c r="H68" s="14"/>
      <c r="I68" s="14">
        <v>460</v>
      </c>
      <c r="J68" s="215">
        <v>689</v>
      </c>
    </row>
    <row r="69" spans="2:10" ht="15.75" hidden="1" x14ac:dyDescent="0.25">
      <c r="B69" s="70">
        <v>41852</v>
      </c>
      <c r="C69" s="21">
        <v>39858</v>
      </c>
      <c r="D69" s="14"/>
      <c r="E69" s="14">
        <v>19106</v>
      </c>
      <c r="F69" s="22">
        <v>58964</v>
      </c>
      <c r="G69" s="21">
        <v>296</v>
      </c>
      <c r="H69" s="14"/>
      <c r="I69" s="14">
        <v>496</v>
      </c>
      <c r="J69" s="215">
        <v>792</v>
      </c>
    </row>
    <row r="70" spans="2:10" ht="15.75" hidden="1" x14ac:dyDescent="0.25">
      <c r="B70" s="70">
        <v>41883</v>
      </c>
      <c r="C70" s="21">
        <v>38675</v>
      </c>
      <c r="D70" s="14"/>
      <c r="E70" s="14">
        <v>18350</v>
      </c>
      <c r="F70" s="22">
        <v>57025</v>
      </c>
      <c r="G70" s="21">
        <v>273</v>
      </c>
      <c r="H70" s="14"/>
      <c r="I70" s="14">
        <v>488</v>
      </c>
      <c r="J70" s="215">
        <v>761</v>
      </c>
    </row>
    <row r="71" spans="2:10" ht="15.75" hidden="1" x14ac:dyDescent="0.25">
      <c r="B71" s="70">
        <v>41913</v>
      </c>
      <c r="C71" s="21">
        <v>35543</v>
      </c>
      <c r="D71" s="14"/>
      <c r="E71" s="14">
        <v>16449</v>
      </c>
      <c r="F71" s="22">
        <v>51992</v>
      </c>
      <c r="G71" s="21">
        <v>224</v>
      </c>
      <c r="H71" s="14"/>
      <c r="I71" s="14">
        <v>457</v>
      </c>
      <c r="J71" s="215">
        <v>681</v>
      </c>
    </row>
    <row r="72" spans="2:10" ht="15.75" hidden="1" x14ac:dyDescent="0.25">
      <c r="B72" s="70">
        <v>41944</v>
      </c>
      <c r="C72" s="21">
        <v>35405</v>
      </c>
      <c r="D72" s="14"/>
      <c r="E72" s="14">
        <v>16027</v>
      </c>
      <c r="F72" s="22">
        <v>51432</v>
      </c>
      <c r="G72" s="21">
        <v>233</v>
      </c>
      <c r="H72" s="14"/>
      <c r="I72" s="14">
        <v>455</v>
      </c>
      <c r="J72" s="215">
        <v>688</v>
      </c>
    </row>
    <row r="73" spans="2:10" ht="15.75" hidden="1" x14ac:dyDescent="0.25">
      <c r="B73" s="70">
        <v>41974</v>
      </c>
      <c r="C73" s="21">
        <v>36771</v>
      </c>
      <c r="D73" s="14"/>
      <c r="E73" s="14">
        <v>15851</v>
      </c>
      <c r="F73" s="22">
        <v>52622</v>
      </c>
      <c r="G73" s="21">
        <v>232</v>
      </c>
      <c r="H73" s="14"/>
      <c r="I73" s="14">
        <v>446</v>
      </c>
      <c r="J73" s="215">
        <v>678</v>
      </c>
    </row>
    <row r="74" spans="2:10" ht="15.75" hidden="1" x14ac:dyDescent="0.25">
      <c r="B74" s="70">
        <v>42005</v>
      </c>
      <c r="C74" s="21">
        <v>36177</v>
      </c>
      <c r="D74" s="14"/>
      <c r="E74" s="14">
        <v>15780</v>
      </c>
      <c r="F74" s="22">
        <v>51957</v>
      </c>
      <c r="G74" s="21">
        <v>205</v>
      </c>
      <c r="H74" s="14"/>
      <c r="I74" s="14">
        <v>478</v>
      </c>
      <c r="J74" s="215">
        <v>683</v>
      </c>
    </row>
    <row r="75" spans="2:10" ht="15.75" hidden="1" x14ac:dyDescent="0.25">
      <c r="B75" s="70">
        <v>42036</v>
      </c>
      <c r="C75" s="21">
        <v>36686</v>
      </c>
      <c r="D75" s="14"/>
      <c r="E75" s="14">
        <v>15980</v>
      </c>
      <c r="F75" s="22">
        <v>52666</v>
      </c>
      <c r="G75" s="21">
        <v>200</v>
      </c>
      <c r="H75" s="14"/>
      <c r="I75" s="14">
        <v>465</v>
      </c>
      <c r="J75" s="215">
        <v>665</v>
      </c>
    </row>
    <row r="76" spans="2:10" ht="15.75" hidden="1" x14ac:dyDescent="0.25">
      <c r="B76" s="70">
        <v>42064</v>
      </c>
      <c r="C76" s="119">
        <v>36909</v>
      </c>
      <c r="D76" s="120"/>
      <c r="E76" s="120">
        <v>16068</v>
      </c>
      <c r="F76" s="22">
        <v>52977</v>
      </c>
      <c r="G76" s="119">
        <v>195</v>
      </c>
      <c r="H76" s="120"/>
      <c r="I76" s="120">
        <v>485</v>
      </c>
      <c r="J76" s="215">
        <v>680</v>
      </c>
    </row>
    <row r="77" spans="2:10" ht="15.75" hidden="1" x14ac:dyDescent="0.25">
      <c r="B77" s="70">
        <v>42095</v>
      </c>
      <c r="C77" s="119">
        <v>37175</v>
      </c>
      <c r="D77" s="120"/>
      <c r="E77" s="120">
        <v>16327</v>
      </c>
      <c r="F77" s="22">
        <v>53502</v>
      </c>
      <c r="G77" s="119">
        <v>214</v>
      </c>
      <c r="H77" s="120"/>
      <c r="I77" s="120">
        <v>444</v>
      </c>
      <c r="J77" s="215">
        <v>658</v>
      </c>
    </row>
    <row r="78" spans="2:10" ht="15.75" hidden="1" x14ac:dyDescent="0.25">
      <c r="B78" s="70">
        <v>42125</v>
      </c>
      <c r="C78" s="119">
        <v>37114</v>
      </c>
      <c r="D78" s="120"/>
      <c r="E78" s="120">
        <v>16573</v>
      </c>
      <c r="F78" s="22">
        <v>53687</v>
      </c>
      <c r="G78" s="119">
        <v>212</v>
      </c>
      <c r="H78" s="14"/>
      <c r="I78" s="14">
        <v>433</v>
      </c>
      <c r="J78" s="215">
        <v>645</v>
      </c>
    </row>
    <row r="79" spans="2:10" ht="15.75" hidden="1" x14ac:dyDescent="0.25">
      <c r="B79" s="70">
        <v>42156</v>
      </c>
      <c r="C79" s="21">
        <v>36236</v>
      </c>
      <c r="D79" s="14"/>
      <c r="E79" s="14">
        <v>16005</v>
      </c>
      <c r="F79" s="22">
        <v>52241</v>
      </c>
      <c r="G79" s="21">
        <v>210</v>
      </c>
      <c r="H79" s="14"/>
      <c r="I79" s="14">
        <v>416</v>
      </c>
      <c r="J79" s="215">
        <v>626</v>
      </c>
    </row>
    <row r="80" spans="2:10" ht="15.75" hidden="1" x14ac:dyDescent="0.25">
      <c r="B80" s="74" t="s">
        <v>61</v>
      </c>
      <c r="C80" s="24">
        <v>37032</v>
      </c>
      <c r="D80" s="25"/>
      <c r="E80" s="25">
        <v>16668</v>
      </c>
      <c r="F80" s="25">
        <v>53699</v>
      </c>
      <c r="G80" s="24">
        <v>227</v>
      </c>
      <c r="H80" s="24" t="e">
        <v>#DIV/0!</v>
      </c>
      <c r="I80" s="25">
        <v>460</v>
      </c>
      <c r="J80" s="213">
        <v>687</v>
      </c>
    </row>
    <row r="81" spans="2:10" ht="15.75" hidden="1" x14ac:dyDescent="0.25">
      <c r="B81" s="70">
        <v>42186</v>
      </c>
      <c r="C81" s="21">
        <v>35269</v>
      </c>
      <c r="D81" s="14"/>
      <c r="E81" s="14">
        <v>15382</v>
      </c>
      <c r="F81" s="22">
        <v>50651</v>
      </c>
      <c r="G81" s="21">
        <v>206</v>
      </c>
      <c r="H81" s="14"/>
      <c r="I81" s="14">
        <v>415</v>
      </c>
      <c r="J81" s="215">
        <v>621</v>
      </c>
    </row>
    <row r="82" spans="2:10" ht="15.75" hidden="1" x14ac:dyDescent="0.25">
      <c r="B82" s="70">
        <v>42217</v>
      </c>
      <c r="C82" s="21">
        <v>33608</v>
      </c>
      <c r="D82" s="14"/>
      <c r="E82" s="14">
        <v>14765</v>
      </c>
      <c r="F82" s="22">
        <v>48373</v>
      </c>
      <c r="G82" s="21">
        <v>189</v>
      </c>
      <c r="H82" s="14"/>
      <c r="I82" s="14">
        <v>398</v>
      </c>
      <c r="J82" s="215">
        <v>587</v>
      </c>
    </row>
    <row r="83" spans="2:10" ht="15.75" hidden="1" x14ac:dyDescent="0.25">
      <c r="B83" s="70">
        <v>42248</v>
      </c>
      <c r="C83" s="21">
        <v>33333</v>
      </c>
      <c r="D83" s="14"/>
      <c r="E83" s="14">
        <v>14936</v>
      </c>
      <c r="F83" s="22">
        <v>48269</v>
      </c>
      <c r="G83" s="21">
        <v>183</v>
      </c>
      <c r="H83" s="14"/>
      <c r="I83" s="14">
        <v>394</v>
      </c>
      <c r="J83" s="215">
        <v>577</v>
      </c>
    </row>
    <row r="84" spans="2:10" ht="15.75" hidden="1" x14ac:dyDescent="0.25">
      <c r="B84" s="70">
        <v>42278</v>
      </c>
      <c r="C84" s="21">
        <v>32011</v>
      </c>
      <c r="D84" s="14"/>
      <c r="E84" s="14">
        <v>14444</v>
      </c>
      <c r="F84" s="22">
        <v>46455</v>
      </c>
      <c r="G84" s="21">
        <v>167</v>
      </c>
      <c r="H84" s="14"/>
      <c r="I84" s="14">
        <v>405</v>
      </c>
      <c r="J84" s="215">
        <v>572</v>
      </c>
    </row>
    <row r="85" spans="2:10" ht="15.75" hidden="1" x14ac:dyDescent="0.25">
      <c r="B85" s="70">
        <v>42309</v>
      </c>
      <c r="C85" s="21">
        <v>31821</v>
      </c>
      <c r="D85" s="14"/>
      <c r="E85" s="14">
        <v>14212</v>
      </c>
      <c r="F85" s="22">
        <v>46033</v>
      </c>
      <c r="G85" s="21">
        <v>192</v>
      </c>
      <c r="H85" s="14"/>
      <c r="I85" s="14">
        <v>449</v>
      </c>
      <c r="J85" s="215">
        <v>641</v>
      </c>
    </row>
    <row r="86" spans="2:10" ht="15.75" hidden="1" x14ac:dyDescent="0.25">
      <c r="B86" s="70">
        <v>42339</v>
      </c>
      <c r="C86" s="21">
        <v>32921</v>
      </c>
      <c r="D86" s="14"/>
      <c r="E86" s="14">
        <v>14908</v>
      </c>
      <c r="F86" s="22">
        <v>47829</v>
      </c>
      <c r="G86" s="21">
        <v>187</v>
      </c>
      <c r="H86" s="14"/>
      <c r="I86" s="14">
        <v>472</v>
      </c>
      <c r="J86" s="215">
        <v>659</v>
      </c>
    </row>
    <row r="87" spans="2:10" ht="15.75" hidden="1" x14ac:dyDescent="0.25">
      <c r="B87" s="70">
        <v>42370</v>
      </c>
      <c r="C87" s="21">
        <v>34658</v>
      </c>
      <c r="D87" s="14"/>
      <c r="E87" s="14">
        <v>16036</v>
      </c>
      <c r="F87" s="22">
        <v>50694</v>
      </c>
      <c r="G87" s="21">
        <v>205</v>
      </c>
      <c r="H87" s="14"/>
      <c r="I87" s="14">
        <v>506</v>
      </c>
      <c r="J87" s="215">
        <v>711</v>
      </c>
    </row>
    <row r="88" spans="2:10" ht="15.75" hidden="1" x14ac:dyDescent="0.25">
      <c r="B88" s="70">
        <v>42401</v>
      </c>
      <c r="C88" s="21">
        <v>35557</v>
      </c>
      <c r="D88" s="14"/>
      <c r="E88" s="14">
        <v>16728</v>
      </c>
      <c r="F88" s="22">
        <v>52285</v>
      </c>
      <c r="G88" s="21">
        <v>202</v>
      </c>
      <c r="H88" s="14"/>
      <c r="I88" s="14">
        <v>515</v>
      </c>
      <c r="J88" s="215">
        <v>717</v>
      </c>
    </row>
    <row r="89" spans="2:10" ht="15.75" hidden="1" x14ac:dyDescent="0.25">
      <c r="B89" s="70">
        <v>42430</v>
      </c>
      <c r="C89" s="21">
        <v>36075</v>
      </c>
      <c r="D89" s="14"/>
      <c r="E89" s="14">
        <v>17257</v>
      </c>
      <c r="F89" s="22">
        <v>53332</v>
      </c>
      <c r="G89" s="21">
        <v>196</v>
      </c>
      <c r="H89" s="14"/>
      <c r="I89" s="14">
        <v>529</v>
      </c>
      <c r="J89" s="215">
        <v>725</v>
      </c>
    </row>
    <row r="90" spans="2:10" ht="15.75" hidden="1" x14ac:dyDescent="0.25">
      <c r="B90" s="70">
        <v>42461</v>
      </c>
      <c r="C90" s="21">
        <v>37075</v>
      </c>
      <c r="D90" s="14"/>
      <c r="E90" s="14">
        <v>17763</v>
      </c>
      <c r="F90" s="22">
        <v>54838</v>
      </c>
      <c r="G90" s="21">
        <v>212</v>
      </c>
      <c r="H90" s="14"/>
      <c r="I90" s="14">
        <v>519</v>
      </c>
      <c r="J90" s="215">
        <v>731</v>
      </c>
    </row>
    <row r="91" spans="2:10" ht="15.75" hidden="1" x14ac:dyDescent="0.25">
      <c r="B91" s="70">
        <v>42491</v>
      </c>
      <c r="C91" s="21">
        <v>38019</v>
      </c>
      <c r="D91" s="14"/>
      <c r="E91" s="14">
        <v>18204</v>
      </c>
      <c r="F91" s="22">
        <v>56223</v>
      </c>
      <c r="G91" s="21">
        <v>225</v>
      </c>
      <c r="H91" s="14"/>
      <c r="I91" s="14">
        <v>515</v>
      </c>
      <c r="J91" s="215">
        <v>740</v>
      </c>
    </row>
    <row r="92" spans="2:10" ht="15.75" hidden="1" x14ac:dyDescent="0.25">
      <c r="B92" s="70">
        <v>42522</v>
      </c>
      <c r="C92" s="21">
        <v>38938</v>
      </c>
      <c r="D92" s="14"/>
      <c r="E92" s="14">
        <v>18568</v>
      </c>
      <c r="F92" s="22">
        <v>57506</v>
      </c>
      <c r="G92" s="21">
        <v>220</v>
      </c>
      <c r="H92" s="14"/>
      <c r="I92" s="14">
        <v>514</v>
      </c>
      <c r="J92" s="215">
        <v>734</v>
      </c>
    </row>
    <row r="93" spans="2:10" ht="15.75" hidden="1" x14ac:dyDescent="0.25">
      <c r="B93" s="74" t="s">
        <v>90</v>
      </c>
      <c r="C93" s="24">
        <v>34940</v>
      </c>
      <c r="D93" s="25"/>
      <c r="E93" s="25">
        <v>16100</v>
      </c>
      <c r="F93" s="25">
        <v>51041</v>
      </c>
      <c r="G93" s="24">
        <v>199</v>
      </c>
      <c r="H93" s="24" t="e">
        <v>#DIV/0!</v>
      </c>
      <c r="I93" s="25">
        <v>469</v>
      </c>
      <c r="J93" s="213">
        <v>668</v>
      </c>
    </row>
    <row r="94" spans="2:10" ht="15.75" x14ac:dyDescent="0.25">
      <c r="B94" s="70">
        <v>42552</v>
      </c>
      <c r="C94" s="330">
        <v>39962</v>
      </c>
      <c r="D94" s="331">
        <v>0</v>
      </c>
      <c r="E94" s="331">
        <v>18968</v>
      </c>
      <c r="F94" s="332">
        <v>58930</v>
      </c>
      <c r="G94" s="330">
        <v>227</v>
      </c>
      <c r="H94" s="331">
        <v>0</v>
      </c>
      <c r="I94" s="331">
        <v>509</v>
      </c>
      <c r="J94" s="333">
        <v>736</v>
      </c>
    </row>
    <row r="95" spans="2:10" ht="15.75" x14ac:dyDescent="0.25">
      <c r="B95" s="70">
        <v>42583</v>
      </c>
      <c r="C95" s="330">
        <v>41345</v>
      </c>
      <c r="D95" s="331">
        <v>0</v>
      </c>
      <c r="E95" s="331">
        <v>19419</v>
      </c>
      <c r="F95" s="332">
        <v>60764</v>
      </c>
      <c r="G95" s="330">
        <v>200</v>
      </c>
      <c r="H95" s="331">
        <v>0</v>
      </c>
      <c r="I95" s="331">
        <v>497</v>
      </c>
      <c r="J95" s="333">
        <v>697</v>
      </c>
    </row>
    <row r="96" spans="2:10" ht="15.75" x14ac:dyDescent="0.25">
      <c r="B96" s="70">
        <v>42614</v>
      </c>
      <c r="C96" s="330">
        <v>41419</v>
      </c>
      <c r="D96" s="331">
        <v>0</v>
      </c>
      <c r="E96" s="331">
        <v>19945</v>
      </c>
      <c r="F96" s="332">
        <v>61364</v>
      </c>
      <c r="G96" s="330">
        <v>199</v>
      </c>
      <c r="H96" s="331">
        <v>0</v>
      </c>
      <c r="I96" s="331">
        <v>477</v>
      </c>
      <c r="J96" s="333">
        <v>676</v>
      </c>
    </row>
    <row r="97" spans="2:10" ht="15.75" x14ac:dyDescent="0.25">
      <c r="B97" s="70">
        <v>42644</v>
      </c>
      <c r="C97" s="330">
        <v>40987</v>
      </c>
      <c r="D97" s="331">
        <v>0</v>
      </c>
      <c r="E97" s="331">
        <v>19751</v>
      </c>
      <c r="F97" s="332">
        <v>60738</v>
      </c>
      <c r="G97" s="330">
        <v>205</v>
      </c>
      <c r="H97" s="331">
        <v>0</v>
      </c>
      <c r="I97" s="331">
        <v>443</v>
      </c>
      <c r="J97" s="333">
        <v>648</v>
      </c>
    </row>
    <row r="98" spans="2:10" ht="15.75" x14ac:dyDescent="0.25">
      <c r="B98" s="70">
        <v>42675</v>
      </c>
      <c r="C98" s="330">
        <v>40451</v>
      </c>
      <c r="D98" s="331">
        <v>0</v>
      </c>
      <c r="E98" s="331">
        <v>19205</v>
      </c>
      <c r="F98" s="332">
        <v>59656</v>
      </c>
      <c r="G98" s="330">
        <v>202</v>
      </c>
      <c r="H98" s="331">
        <v>0</v>
      </c>
      <c r="I98" s="331">
        <v>464</v>
      </c>
      <c r="J98" s="333">
        <v>666</v>
      </c>
    </row>
    <row r="99" spans="2:10" ht="15.75" x14ac:dyDescent="0.25">
      <c r="B99" s="70">
        <v>42705</v>
      </c>
      <c r="C99" s="330">
        <v>41974</v>
      </c>
      <c r="D99" s="331">
        <v>0</v>
      </c>
      <c r="E99" s="331">
        <v>19860</v>
      </c>
      <c r="F99" s="332">
        <v>61834</v>
      </c>
      <c r="G99" s="330">
        <v>199</v>
      </c>
      <c r="H99" s="331">
        <v>0</v>
      </c>
      <c r="I99" s="331">
        <v>494</v>
      </c>
      <c r="J99" s="333">
        <v>693</v>
      </c>
    </row>
    <row r="100" spans="2:10" ht="15.75" x14ac:dyDescent="0.25">
      <c r="B100" s="70">
        <v>42736</v>
      </c>
      <c r="C100" s="330">
        <v>42653</v>
      </c>
      <c r="D100" s="331">
        <v>0</v>
      </c>
      <c r="E100" s="331">
        <v>20732</v>
      </c>
      <c r="F100" s="332">
        <v>63385</v>
      </c>
      <c r="G100" s="330">
        <v>204</v>
      </c>
      <c r="H100" s="331">
        <v>0</v>
      </c>
      <c r="I100" s="331">
        <v>510</v>
      </c>
      <c r="J100" s="333">
        <v>714</v>
      </c>
    </row>
    <row r="101" spans="2:10" ht="15.75" x14ac:dyDescent="0.25">
      <c r="B101" s="70">
        <v>42767</v>
      </c>
      <c r="C101" s="330">
        <v>43074</v>
      </c>
      <c r="D101" s="331">
        <v>0</v>
      </c>
      <c r="E101" s="331">
        <v>21191</v>
      </c>
      <c r="F101" s="332">
        <v>64265</v>
      </c>
      <c r="G101" s="330">
        <v>208</v>
      </c>
      <c r="H101" s="331">
        <v>0</v>
      </c>
      <c r="I101" s="331">
        <v>498</v>
      </c>
      <c r="J101" s="333">
        <v>706</v>
      </c>
    </row>
    <row r="102" spans="2:10" ht="15.75" x14ac:dyDescent="0.25">
      <c r="B102" s="70">
        <v>42795</v>
      </c>
      <c r="C102" s="330">
        <v>47726</v>
      </c>
      <c r="D102" s="331">
        <v>0</v>
      </c>
      <c r="E102" s="331">
        <v>23839</v>
      </c>
      <c r="F102" s="332">
        <v>71565</v>
      </c>
      <c r="G102" s="330">
        <v>248</v>
      </c>
      <c r="H102" s="331">
        <v>0</v>
      </c>
      <c r="I102" s="331">
        <v>523</v>
      </c>
      <c r="J102" s="333">
        <v>771</v>
      </c>
    </row>
    <row r="103" spans="2:10" ht="15.75" x14ac:dyDescent="0.25">
      <c r="B103" s="70">
        <v>42826</v>
      </c>
      <c r="C103" s="330">
        <v>49020</v>
      </c>
      <c r="D103" s="331">
        <v>0</v>
      </c>
      <c r="E103" s="331">
        <v>24052</v>
      </c>
      <c r="F103" s="332">
        <v>73072</v>
      </c>
      <c r="G103" s="330">
        <v>261</v>
      </c>
      <c r="H103" s="331">
        <v>0</v>
      </c>
      <c r="I103" s="331">
        <v>515</v>
      </c>
      <c r="J103" s="333">
        <v>776</v>
      </c>
    </row>
    <row r="104" spans="2:10" ht="15.75" x14ac:dyDescent="0.25">
      <c r="B104" s="70">
        <v>42856</v>
      </c>
      <c r="C104" s="330">
        <v>49447</v>
      </c>
      <c r="D104" s="331">
        <v>0</v>
      </c>
      <c r="E104" s="331">
        <v>24214</v>
      </c>
      <c r="F104" s="332">
        <v>73661</v>
      </c>
      <c r="G104" s="330">
        <v>276</v>
      </c>
      <c r="H104" s="331">
        <v>0</v>
      </c>
      <c r="I104" s="331">
        <v>502</v>
      </c>
      <c r="J104" s="333">
        <v>778</v>
      </c>
    </row>
    <row r="105" spans="2:10" ht="15.75" x14ac:dyDescent="0.25">
      <c r="B105" s="70">
        <v>42887</v>
      </c>
      <c r="C105" s="330">
        <v>49587</v>
      </c>
      <c r="D105" s="331">
        <v>0</v>
      </c>
      <c r="E105" s="331">
        <v>24293</v>
      </c>
      <c r="F105" s="332">
        <v>73880</v>
      </c>
      <c r="G105" s="330">
        <v>275</v>
      </c>
      <c r="H105" s="331">
        <v>0</v>
      </c>
      <c r="I105" s="331">
        <v>486</v>
      </c>
      <c r="J105" s="333">
        <v>761</v>
      </c>
    </row>
    <row r="106" spans="2:10" ht="15.75" x14ac:dyDescent="0.25">
      <c r="B106" s="74" t="s">
        <v>137</v>
      </c>
      <c r="C106" s="334">
        <v>43970</v>
      </c>
      <c r="D106" s="335">
        <v>0</v>
      </c>
      <c r="E106" s="335">
        <v>21289</v>
      </c>
      <c r="F106" s="335">
        <v>65260</v>
      </c>
      <c r="G106" s="334">
        <v>225</v>
      </c>
      <c r="H106" s="334" t="e">
        <v>#DIV/0!</v>
      </c>
      <c r="I106" s="335">
        <v>493</v>
      </c>
      <c r="J106" s="336">
        <v>719</v>
      </c>
    </row>
    <row r="107" spans="2:10" ht="15.75" x14ac:dyDescent="0.25">
      <c r="B107" s="70">
        <v>42917</v>
      </c>
      <c r="C107" s="330">
        <v>50236</v>
      </c>
      <c r="D107" s="331">
        <v>0</v>
      </c>
      <c r="E107" s="331">
        <v>24236</v>
      </c>
      <c r="F107" s="332">
        <v>74472</v>
      </c>
      <c r="G107" s="330">
        <v>279</v>
      </c>
      <c r="H107" s="331">
        <v>0</v>
      </c>
      <c r="I107" s="331">
        <v>503</v>
      </c>
      <c r="J107" s="333">
        <v>782</v>
      </c>
    </row>
    <row r="108" spans="2:10" ht="15.75" x14ac:dyDescent="0.25">
      <c r="B108" s="70">
        <v>42948</v>
      </c>
      <c r="C108" s="330">
        <v>50635</v>
      </c>
      <c r="D108" s="331">
        <v>0</v>
      </c>
      <c r="E108" s="331">
        <v>24652</v>
      </c>
      <c r="F108" s="332">
        <v>75287</v>
      </c>
      <c r="G108" s="330">
        <v>279</v>
      </c>
      <c r="H108" s="331">
        <v>0</v>
      </c>
      <c r="I108" s="331">
        <v>509</v>
      </c>
      <c r="J108" s="333">
        <v>788</v>
      </c>
    </row>
    <row r="109" spans="2:10" ht="15.75" x14ac:dyDescent="0.25">
      <c r="B109" s="70">
        <v>42979</v>
      </c>
      <c r="C109" s="330">
        <v>49863</v>
      </c>
      <c r="D109" s="331">
        <v>0</v>
      </c>
      <c r="E109" s="331">
        <v>24686</v>
      </c>
      <c r="F109" s="332">
        <v>74549</v>
      </c>
      <c r="G109" s="330">
        <v>273</v>
      </c>
      <c r="H109" s="331">
        <v>0</v>
      </c>
      <c r="I109" s="331">
        <v>512</v>
      </c>
      <c r="J109" s="333">
        <v>785</v>
      </c>
    </row>
    <row r="110" spans="2:10" ht="15.75" x14ac:dyDescent="0.25">
      <c r="B110" s="70">
        <v>43009</v>
      </c>
      <c r="C110" s="330">
        <v>49855</v>
      </c>
      <c r="D110" s="331">
        <v>0</v>
      </c>
      <c r="E110" s="331">
        <v>25018</v>
      </c>
      <c r="F110" s="332">
        <v>74873</v>
      </c>
      <c r="G110" s="330">
        <v>275</v>
      </c>
      <c r="H110" s="331">
        <v>0</v>
      </c>
      <c r="I110" s="331">
        <v>523</v>
      </c>
      <c r="J110" s="333">
        <v>798</v>
      </c>
    </row>
    <row r="111" spans="2:10" ht="15.75" x14ac:dyDescent="0.25">
      <c r="B111" s="70">
        <v>43040</v>
      </c>
      <c r="C111" s="330">
        <v>50032</v>
      </c>
      <c r="D111" s="331">
        <v>0</v>
      </c>
      <c r="E111" s="331">
        <v>25301</v>
      </c>
      <c r="F111" s="332">
        <v>75333</v>
      </c>
      <c r="G111" s="330">
        <v>277</v>
      </c>
      <c r="H111" s="331">
        <v>0</v>
      </c>
      <c r="I111" s="331">
        <v>565</v>
      </c>
      <c r="J111" s="333">
        <v>842</v>
      </c>
    </row>
    <row r="112" spans="2:10" ht="15.75" x14ac:dyDescent="0.25">
      <c r="B112" s="70">
        <v>43070</v>
      </c>
      <c r="C112" s="330">
        <v>50276</v>
      </c>
      <c r="D112" s="331">
        <v>0</v>
      </c>
      <c r="E112" s="331">
        <v>24999</v>
      </c>
      <c r="F112" s="332">
        <v>75275</v>
      </c>
      <c r="G112" s="330">
        <v>294</v>
      </c>
      <c r="H112" s="331">
        <v>0</v>
      </c>
      <c r="I112" s="331">
        <v>568</v>
      </c>
      <c r="J112" s="333">
        <v>862</v>
      </c>
    </row>
    <row r="113" spans="2:10" ht="15.75" x14ac:dyDescent="0.25">
      <c r="B113" s="70">
        <v>43101</v>
      </c>
      <c r="C113" s="330">
        <v>50891</v>
      </c>
      <c r="D113" s="331">
        <v>0</v>
      </c>
      <c r="E113" s="331">
        <v>25260</v>
      </c>
      <c r="F113" s="332">
        <v>76151</v>
      </c>
      <c r="G113" s="330">
        <v>294</v>
      </c>
      <c r="H113" s="331">
        <v>0</v>
      </c>
      <c r="I113" s="331">
        <v>575</v>
      </c>
      <c r="J113" s="333">
        <v>869</v>
      </c>
    </row>
    <row r="114" spans="2:10" ht="15.75" x14ac:dyDescent="0.25">
      <c r="B114" s="70">
        <v>43132</v>
      </c>
      <c r="C114" s="330">
        <v>54854</v>
      </c>
      <c r="D114" s="331">
        <v>0</v>
      </c>
      <c r="E114" s="331">
        <v>27049</v>
      </c>
      <c r="F114" s="332">
        <v>81903</v>
      </c>
      <c r="G114" s="330">
        <v>302</v>
      </c>
      <c r="H114" s="331">
        <v>0</v>
      </c>
      <c r="I114" s="331">
        <v>564</v>
      </c>
      <c r="J114" s="333">
        <v>866</v>
      </c>
    </row>
    <row r="115" spans="2:10" ht="15.75" x14ac:dyDescent="0.25">
      <c r="B115" s="70">
        <v>43160</v>
      </c>
      <c r="C115" s="330">
        <v>56287</v>
      </c>
      <c r="D115" s="331">
        <v>0</v>
      </c>
      <c r="E115" s="331">
        <v>27694</v>
      </c>
      <c r="F115" s="332">
        <v>83981</v>
      </c>
      <c r="G115" s="330">
        <v>311</v>
      </c>
      <c r="H115" s="331">
        <v>0</v>
      </c>
      <c r="I115" s="331">
        <v>554</v>
      </c>
      <c r="J115" s="333">
        <v>865</v>
      </c>
    </row>
    <row r="116" spans="2:10" ht="15.75" x14ac:dyDescent="0.25">
      <c r="B116" s="70">
        <v>43191</v>
      </c>
      <c r="C116" s="330">
        <v>60590</v>
      </c>
      <c r="D116" s="331">
        <v>0</v>
      </c>
      <c r="E116" s="331">
        <v>29115</v>
      </c>
      <c r="F116" s="332">
        <v>89705</v>
      </c>
      <c r="G116" s="330">
        <v>325</v>
      </c>
      <c r="H116" s="331">
        <v>0</v>
      </c>
      <c r="I116" s="331">
        <v>534</v>
      </c>
      <c r="J116" s="333">
        <v>859</v>
      </c>
    </row>
    <row r="117" spans="2:10" ht="15.75" x14ac:dyDescent="0.25">
      <c r="B117" s="70">
        <v>43221</v>
      </c>
      <c r="C117" s="330">
        <v>61037</v>
      </c>
      <c r="D117" s="331">
        <v>0</v>
      </c>
      <c r="E117" s="331">
        <v>29160</v>
      </c>
      <c r="F117" s="332">
        <v>90197</v>
      </c>
      <c r="G117" s="330">
        <v>310</v>
      </c>
      <c r="H117" s="331">
        <v>0</v>
      </c>
      <c r="I117" s="331">
        <v>533</v>
      </c>
      <c r="J117" s="333">
        <v>843</v>
      </c>
    </row>
    <row r="118" spans="2:10" ht="15.75" x14ac:dyDescent="0.25">
      <c r="B118" s="70">
        <v>43252</v>
      </c>
      <c r="C118" s="330">
        <v>54475</v>
      </c>
      <c r="D118" s="331">
        <v>0</v>
      </c>
      <c r="E118" s="331">
        <v>27300</v>
      </c>
      <c r="F118" s="332">
        <v>81775</v>
      </c>
      <c r="G118" s="330">
        <v>306</v>
      </c>
      <c r="H118" s="331">
        <v>0</v>
      </c>
      <c r="I118" s="331">
        <v>507</v>
      </c>
      <c r="J118" s="333">
        <v>813</v>
      </c>
    </row>
    <row r="119" spans="2:10" ht="15.75" x14ac:dyDescent="0.25">
      <c r="B119" s="74" t="s">
        <v>138</v>
      </c>
      <c r="C119" s="334">
        <v>53253</v>
      </c>
      <c r="D119" s="335">
        <v>0</v>
      </c>
      <c r="E119" s="335">
        <v>26206</v>
      </c>
      <c r="F119" s="335">
        <v>79458</v>
      </c>
      <c r="G119" s="334">
        <v>294</v>
      </c>
      <c r="H119" s="334" t="e">
        <v>#DIV/0!</v>
      </c>
      <c r="I119" s="335">
        <v>537</v>
      </c>
      <c r="J119" s="336">
        <v>831</v>
      </c>
    </row>
    <row r="120" spans="2:10" ht="15.75" x14ac:dyDescent="0.25">
      <c r="B120" s="70">
        <v>43282</v>
      </c>
      <c r="C120" s="330">
        <v>56021</v>
      </c>
      <c r="D120" s="331">
        <v>0</v>
      </c>
      <c r="E120" s="331">
        <v>26301</v>
      </c>
      <c r="F120" s="332">
        <v>82322</v>
      </c>
      <c r="G120" s="330">
        <v>349</v>
      </c>
      <c r="H120" s="331">
        <v>0</v>
      </c>
      <c r="I120" s="331">
        <v>509</v>
      </c>
      <c r="J120" s="333">
        <v>858</v>
      </c>
    </row>
    <row r="121" spans="2:10" ht="15.75" x14ac:dyDescent="0.25">
      <c r="B121" s="70">
        <v>43313</v>
      </c>
      <c r="C121" s="330">
        <v>55401</v>
      </c>
      <c r="D121" s="331">
        <v>0</v>
      </c>
      <c r="E121" s="331">
        <v>25854</v>
      </c>
      <c r="F121" s="332">
        <v>81255</v>
      </c>
      <c r="G121" s="330">
        <v>369</v>
      </c>
      <c r="H121" s="331">
        <v>0</v>
      </c>
      <c r="I121" s="331">
        <v>552</v>
      </c>
      <c r="J121" s="333">
        <v>921</v>
      </c>
    </row>
    <row r="122" spans="2:10" ht="15.75" x14ac:dyDescent="0.25">
      <c r="B122" s="70">
        <v>43344</v>
      </c>
      <c r="C122" s="330">
        <v>54388</v>
      </c>
      <c r="D122" s="331">
        <v>0</v>
      </c>
      <c r="E122" s="331">
        <v>25249</v>
      </c>
      <c r="F122" s="332">
        <v>79637</v>
      </c>
      <c r="G122" s="330">
        <v>351</v>
      </c>
      <c r="H122" s="331">
        <v>0</v>
      </c>
      <c r="I122" s="331">
        <v>560</v>
      </c>
      <c r="J122" s="333">
        <v>911</v>
      </c>
    </row>
    <row r="123" spans="2:10" ht="15.75" x14ac:dyDescent="0.25">
      <c r="B123" s="70">
        <v>43374</v>
      </c>
      <c r="C123" s="330">
        <v>53528</v>
      </c>
      <c r="D123" s="331">
        <v>0</v>
      </c>
      <c r="E123" s="331">
        <v>26116</v>
      </c>
      <c r="F123" s="332">
        <v>79644</v>
      </c>
      <c r="G123" s="330">
        <v>263</v>
      </c>
      <c r="H123" s="331">
        <v>0</v>
      </c>
      <c r="I123" s="331">
        <v>534</v>
      </c>
      <c r="J123" s="333">
        <v>797</v>
      </c>
    </row>
    <row r="124" spans="2:10" ht="15.75" x14ac:dyDescent="0.25">
      <c r="B124" s="70">
        <v>43405</v>
      </c>
      <c r="C124" s="330">
        <v>54613</v>
      </c>
      <c r="D124" s="331">
        <v>0</v>
      </c>
      <c r="E124" s="331">
        <v>27269</v>
      </c>
      <c r="F124" s="332">
        <v>81882</v>
      </c>
      <c r="G124" s="330">
        <v>277</v>
      </c>
      <c r="H124" s="331">
        <v>0</v>
      </c>
      <c r="I124" s="331">
        <v>574</v>
      </c>
      <c r="J124" s="333">
        <v>851</v>
      </c>
    </row>
    <row r="125" spans="2:10" ht="15.75" x14ac:dyDescent="0.25">
      <c r="B125" s="70">
        <v>43435</v>
      </c>
      <c r="C125" s="330">
        <v>52204</v>
      </c>
      <c r="D125" s="331">
        <v>0</v>
      </c>
      <c r="E125" s="331">
        <v>27094</v>
      </c>
      <c r="F125" s="332">
        <v>79298</v>
      </c>
      <c r="G125" s="330">
        <v>295</v>
      </c>
      <c r="H125" s="331">
        <v>0</v>
      </c>
      <c r="I125" s="331">
        <v>580</v>
      </c>
      <c r="J125" s="333">
        <v>875</v>
      </c>
    </row>
    <row r="126" spans="2:10" ht="15.75" x14ac:dyDescent="0.25">
      <c r="B126" s="70">
        <v>43466</v>
      </c>
      <c r="C126" s="330">
        <v>51644</v>
      </c>
      <c r="D126" s="331">
        <v>0</v>
      </c>
      <c r="E126" s="331">
        <v>27763</v>
      </c>
      <c r="F126" s="332">
        <v>79407</v>
      </c>
      <c r="G126" s="330">
        <v>341</v>
      </c>
      <c r="H126" s="331">
        <v>0</v>
      </c>
      <c r="I126" s="331">
        <v>606</v>
      </c>
      <c r="J126" s="333">
        <v>947</v>
      </c>
    </row>
    <row r="127" spans="2:10" ht="15.75" x14ac:dyDescent="0.25">
      <c r="B127" s="70">
        <v>43497</v>
      </c>
      <c r="C127" s="330">
        <v>51991</v>
      </c>
      <c r="D127" s="331">
        <v>0</v>
      </c>
      <c r="E127" s="331">
        <v>28465</v>
      </c>
      <c r="F127" s="332">
        <v>80456</v>
      </c>
      <c r="G127" s="330">
        <v>344</v>
      </c>
      <c r="H127" s="331">
        <v>0</v>
      </c>
      <c r="I127" s="331">
        <v>620</v>
      </c>
      <c r="J127" s="333">
        <v>964</v>
      </c>
    </row>
    <row r="128" spans="2:10" ht="15.75" x14ac:dyDescent="0.25">
      <c r="B128" s="70">
        <v>43525</v>
      </c>
      <c r="C128" s="330">
        <v>52857</v>
      </c>
      <c r="D128" s="331">
        <v>0</v>
      </c>
      <c r="E128" s="331">
        <v>28118</v>
      </c>
      <c r="F128" s="332">
        <v>80975</v>
      </c>
      <c r="G128" s="330">
        <v>398</v>
      </c>
      <c r="H128" s="331">
        <v>0</v>
      </c>
      <c r="I128" s="331">
        <v>623</v>
      </c>
      <c r="J128" s="333">
        <v>1021</v>
      </c>
    </row>
    <row r="129" spans="2:10" ht="15.75" x14ac:dyDescent="0.25">
      <c r="B129" s="70">
        <v>43556</v>
      </c>
      <c r="C129" s="330">
        <v>55395</v>
      </c>
      <c r="D129" s="331">
        <v>0</v>
      </c>
      <c r="E129" s="331">
        <v>27227</v>
      </c>
      <c r="F129" s="332">
        <v>82622</v>
      </c>
      <c r="G129" s="330">
        <v>455</v>
      </c>
      <c r="H129" s="331">
        <v>0</v>
      </c>
      <c r="I129" s="331">
        <v>582</v>
      </c>
      <c r="J129" s="333">
        <v>1037</v>
      </c>
    </row>
    <row r="130" spans="2:10" ht="15.75" x14ac:dyDescent="0.25">
      <c r="B130" s="70">
        <v>43586</v>
      </c>
      <c r="C130" s="330">
        <v>54542</v>
      </c>
      <c r="D130" s="331">
        <v>0</v>
      </c>
      <c r="E130" s="331">
        <v>27214</v>
      </c>
      <c r="F130" s="332">
        <v>81756</v>
      </c>
      <c r="G130" s="330">
        <v>475</v>
      </c>
      <c r="H130" s="331">
        <v>0</v>
      </c>
      <c r="I130" s="331">
        <v>578</v>
      </c>
      <c r="J130" s="333">
        <v>1053</v>
      </c>
    </row>
    <row r="131" spans="2:10" ht="15.75" x14ac:dyDescent="0.25">
      <c r="B131" s="70">
        <v>43617</v>
      </c>
      <c r="C131" s="330">
        <v>52436</v>
      </c>
      <c r="D131" s="331">
        <v>0</v>
      </c>
      <c r="E131" s="331">
        <v>26823</v>
      </c>
      <c r="F131" s="332">
        <v>79259</v>
      </c>
      <c r="G131" s="330">
        <v>462</v>
      </c>
      <c r="H131" s="331">
        <v>0</v>
      </c>
      <c r="I131" s="331">
        <v>531</v>
      </c>
      <c r="J131" s="333">
        <v>993</v>
      </c>
    </row>
    <row r="132" spans="2:10" ht="15.75" x14ac:dyDescent="0.25">
      <c r="B132" s="74" t="s">
        <v>139</v>
      </c>
      <c r="C132" s="377">
        <v>53752</v>
      </c>
      <c r="D132" s="378">
        <v>0</v>
      </c>
      <c r="E132" s="378">
        <v>26958</v>
      </c>
      <c r="F132" s="379">
        <v>80709</v>
      </c>
      <c r="G132" s="377">
        <v>365</v>
      </c>
      <c r="H132" s="378" t="e">
        <v>#DIV/0!</v>
      </c>
      <c r="I132" s="378">
        <v>571</v>
      </c>
      <c r="J132" s="380">
        <v>936</v>
      </c>
    </row>
    <row r="133" spans="2:10" ht="15.75" x14ac:dyDescent="0.25">
      <c r="B133" s="70">
        <v>43647</v>
      </c>
      <c r="C133" s="330">
        <v>51765</v>
      </c>
      <c r="D133" s="331">
        <v>0</v>
      </c>
      <c r="E133" s="331">
        <v>27516</v>
      </c>
      <c r="F133" s="332">
        <v>79281</v>
      </c>
      <c r="G133" s="330">
        <v>429</v>
      </c>
      <c r="H133" s="331">
        <v>0</v>
      </c>
      <c r="I133" s="331">
        <v>537</v>
      </c>
      <c r="J133" s="333">
        <v>966</v>
      </c>
    </row>
    <row r="134" spans="2:10" ht="15.75" x14ac:dyDescent="0.25">
      <c r="B134" s="70">
        <v>43678</v>
      </c>
      <c r="C134" s="330">
        <v>51007</v>
      </c>
      <c r="D134" s="331">
        <v>0</v>
      </c>
      <c r="E134" s="331">
        <v>27411</v>
      </c>
      <c r="F134" s="332">
        <v>78418</v>
      </c>
      <c r="G134" s="330">
        <v>394</v>
      </c>
      <c r="H134" s="331">
        <v>0</v>
      </c>
      <c r="I134" s="331">
        <v>561</v>
      </c>
      <c r="J134" s="333">
        <v>955</v>
      </c>
    </row>
    <row r="135" spans="2:10" ht="15.75" x14ac:dyDescent="0.25">
      <c r="B135" s="70">
        <v>43709</v>
      </c>
      <c r="C135" s="330">
        <v>50774</v>
      </c>
      <c r="D135" s="331">
        <v>0</v>
      </c>
      <c r="E135" s="331">
        <v>26478</v>
      </c>
      <c r="F135" s="332">
        <v>77252</v>
      </c>
      <c r="G135" s="330">
        <v>354</v>
      </c>
      <c r="H135" s="331">
        <v>0</v>
      </c>
      <c r="I135" s="331">
        <v>537</v>
      </c>
      <c r="J135" s="333">
        <v>891</v>
      </c>
    </row>
    <row r="136" spans="2:10" ht="15.75" x14ac:dyDescent="0.25">
      <c r="B136" s="70">
        <v>43739</v>
      </c>
      <c r="C136" s="330">
        <v>50192</v>
      </c>
      <c r="D136" s="331">
        <v>0</v>
      </c>
      <c r="E136" s="331">
        <v>26373</v>
      </c>
      <c r="F136" s="332">
        <v>76565</v>
      </c>
      <c r="G136" s="330">
        <v>339</v>
      </c>
      <c r="H136" s="331">
        <v>0</v>
      </c>
      <c r="I136" s="331">
        <v>536</v>
      </c>
      <c r="J136" s="333">
        <v>875</v>
      </c>
    </row>
    <row r="137" spans="2:10" ht="15.75" x14ac:dyDescent="0.25">
      <c r="B137" s="70">
        <v>43770</v>
      </c>
      <c r="C137" s="330">
        <v>49242</v>
      </c>
      <c r="D137" s="331">
        <v>0</v>
      </c>
      <c r="E137" s="331">
        <v>26170</v>
      </c>
      <c r="F137" s="332">
        <v>75412</v>
      </c>
      <c r="G137" s="330">
        <v>319</v>
      </c>
      <c r="H137" s="331">
        <v>0</v>
      </c>
      <c r="I137" s="331">
        <v>543</v>
      </c>
      <c r="J137" s="333">
        <v>862</v>
      </c>
    </row>
    <row r="138" spans="2:10" ht="15.75" x14ac:dyDescent="0.25">
      <c r="B138" s="70">
        <v>43800</v>
      </c>
      <c r="C138" s="330">
        <v>48657</v>
      </c>
      <c r="D138" s="331">
        <v>0</v>
      </c>
      <c r="E138" s="331">
        <v>25793</v>
      </c>
      <c r="F138" s="332">
        <v>74450</v>
      </c>
      <c r="G138" s="330">
        <v>294</v>
      </c>
      <c r="H138" s="331">
        <v>0</v>
      </c>
      <c r="I138" s="331">
        <v>533</v>
      </c>
      <c r="J138" s="333">
        <v>827</v>
      </c>
    </row>
    <row r="139" spans="2:10" ht="15.75" x14ac:dyDescent="0.25">
      <c r="B139" s="70">
        <v>43831</v>
      </c>
      <c r="C139" s="330">
        <v>49553</v>
      </c>
      <c r="D139" s="331">
        <v>0</v>
      </c>
      <c r="E139" s="331">
        <v>26447</v>
      </c>
      <c r="F139" s="332">
        <v>76000</v>
      </c>
      <c r="G139" s="330">
        <v>301</v>
      </c>
      <c r="H139" s="331">
        <v>0</v>
      </c>
      <c r="I139" s="331">
        <v>554</v>
      </c>
      <c r="J139" s="333">
        <v>855</v>
      </c>
    </row>
    <row r="140" spans="2:10" ht="15.75" x14ac:dyDescent="0.25">
      <c r="B140" s="70">
        <v>43862</v>
      </c>
      <c r="C140" s="330">
        <v>48577</v>
      </c>
      <c r="D140" s="331">
        <v>0</v>
      </c>
      <c r="E140" s="331">
        <v>26731</v>
      </c>
      <c r="F140" s="332">
        <v>75308</v>
      </c>
      <c r="G140" s="330">
        <v>282</v>
      </c>
      <c r="H140" s="331">
        <v>0</v>
      </c>
      <c r="I140" s="331">
        <v>562</v>
      </c>
      <c r="J140" s="333">
        <v>844</v>
      </c>
    </row>
    <row r="141" spans="2:10" ht="15.75" x14ac:dyDescent="0.25">
      <c r="B141" s="70">
        <v>43891</v>
      </c>
      <c r="C141" s="330">
        <v>48077</v>
      </c>
      <c r="D141" s="331">
        <v>0</v>
      </c>
      <c r="E141" s="331">
        <v>27431</v>
      </c>
      <c r="F141" s="332">
        <v>75508</v>
      </c>
      <c r="G141" s="330">
        <v>331</v>
      </c>
      <c r="H141" s="331">
        <v>0</v>
      </c>
      <c r="I141" s="331">
        <v>566</v>
      </c>
      <c r="J141" s="333">
        <v>897</v>
      </c>
    </row>
    <row r="142" spans="2:10" ht="15.75" x14ac:dyDescent="0.25">
      <c r="B142" s="70">
        <v>43922</v>
      </c>
      <c r="C142" s="330">
        <v>51230</v>
      </c>
      <c r="D142" s="331">
        <v>0</v>
      </c>
      <c r="E142" s="331">
        <v>27800</v>
      </c>
      <c r="F142" s="332">
        <v>79030</v>
      </c>
      <c r="G142" s="330">
        <v>453</v>
      </c>
      <c r="H142" s="331">
        <v>0</v>
      </c>
      <c r="I142" s="331">
        <v>545</v>
      </c>
      <c r="J142" s="333">
        <v>998</v>
      </c>
    </row>
    <row r="143" spans="2:10" ht="15.75" x14ac:dyDescent="0.25">
      <c r="B143" s="70">
        <v>43952</v>
      </c>
      <c r="C143" s="330">
        <v>49125</v>
      </c>
      <c r="D143" s="331">
        <v>0</v>
      </c>
      <c r="E143" s="331">
        <v>27110</v>
      </c>
      <c r="F143" s="332">
        <v>76235</v>
      </c>
      <c r="G143" s="330">
        <v>456</v>
      </c>
      <c r="H143" s="331">
        <v>0</v>
      </c>
      <c r="I143" s="331">
        <v>542</v>
      </c>
      <c r="J143" s="333">
        <v>998</v>
      </c>
    </row>
    <row r="144" spans="2:10" ht="15.75" x14ac:dyDescent="0.25">
      <c r="B144" s="70">
        <v>43983</v>
      </c>
      <c r="C144" s="330">
        <v>48337</v>
      </c>
      <c r="D144" s="331">
        <v>0</v>
      </c>
      <c r="E144" s="331">
        <v>26958</v>
      </c>
      <c r="F144" s="332">
        <v>75295</v>
      </c>
      <c r="G144" s="330">
        <v>387</v>
      </c>
      <c r="H144" s="331">
        <v>0</v>
      </c>
      <c r="I144" s="331">
        <v>495</v>
      </c>
      <c r="J144" s="333">
        <v>882</v>
      </c>
    </row>
    <row r="145" spans="2:10" ht="15.75" x14ac:dyDescent="0.25">
      <c r="B145" s="74" t="s">
        <v>357</v>
      </c>
      <c r="C145" s="334">
        <v>49711</v>
      </c>
      <c r="D145" s="335">
        <v>0</v>
      </c>
      <c r="E145" s="335">
        <v>26852</v>
      </c>
      <c r="F145" s="335">
        <v>76563</v>
      </c>
      <c r="G145" s="334">
        <v>362</v>
      </c>
      <c r="H145" s="334">
        <v>0</v>
      </c>
      <c r="I145" s="335">
        <v>543</v>
      </c>
      <c r="J145" s="336">
        <v>904</v>
      </c>
    </row>
    <row r="146" spans="2:10" ht="15.75" x14ac:dyDescent="0.25">
      <c r="B146" s="70">
        <v>44013</v>
      </c>
      <c r="C146" s="330">
        <v>46898</v>
      </c>
      <c r="D146" s="331">
        <v>0</v>
      </c>
      <c r="E146" s="331">
        <v>27442</v>
      </c>
      <c r="F146" s="332">
        <v>74340</v>
      </c>
      <c r="G146" s="330">
        <v>347</v>
      </c>
      <c r="H146" s="331">
        <v>0</v>
      </c>
      <c r="I146" s="331">
        <v>482</v>
      </c>
      <c r="J146" s="333">
        <v>829</v>
      </c>
    </row>
    <row r="147" spans="2:10" ht="15.75" x14ac:dyDescent="0.25">
      <c r="B147" s="70">
        <v>44044</v>
      </c>
      <c r="C147" s="330">
        <v>45162</v>
      </c>
      <c r="D147" s="331">
        <v>0</v>
      </c>
      <c r="E147" s="331">
        <v>27377</v>
      </c>
      <c r="F147" s="332">
        <v>72539</v>
      </c>
      <c r="G147" s="330">
        <v>331</v>
      </c>
      <c r="H147" s="331">
        <v>0</v>
      </c>
      <c r="I147" s="331">
        <v>474</v>
      </c>
      <c r="J147" s="333">
        <v>805</v>
      </c>
    </row>
    <row r="148" spans="2:10" ht="15.75" x14ac:dyDescent="0.25">
      <c r="B148" s="70">
        <v>44075</v>
      </c>
      <c r="C148" s="330">
        <v>43435</v>
      </c>
      <c r="D148" s="331">
        <v>0</v>
      </c>
      <c r="E148" s="331">
        <v>26952</v>
      </c>
      <c r="F148" s="332">
        <v>70387</v>
      </c>
      <c r="G148" s="330">
        <v>320</v>
      </c>
      <c r="H148" s="331">
        <v>0</v>
      </c>
      <c r="I148" s="331">
        <v>467</v>
      </c>
      <c r="J148" s="333">
        <v>787</v>
      </c>
    </row>
    <row r="149" spans="2:10" ht="15.75" x14ac:dyDescent="0.25">
      <c r="B149" s="70">
        <v>44105</v>
      </c>
      <c r="C149" s="330">
        <v>42155</v>
      </c>
      <c r="D149" s="331">
        <v>0</v>
      </c>
      <c r="E149" s="331">
        <v>26737</v>
      </c>
      <c r="F149" s="332">
        <v>68892</v>
      </c>
      <c r="G149" s="330">
        <v>431</v>
      </c>
      <c r="H149" s="331">
        <v>0</v>
      </c>
      <c r="I149" s="331">
        <v>662</v>
      </c>
      <c r="J149" s="333">
        <v>1093</v>
      </c>
    </row>
    <row r="150" spans="2:10" ht="15.75" x14ac:dyDescent="0.25">
      <c r="B150" s="70">
        <v>44136</v>
      </c>
      <c r="C150" s="330">
        <v>40312</v>
      </c>
      <c r="D150" s="331">
        <v>0</v>
      </c>
      <c r="E150" s="331">
        <v>26878</v>
      </c>
      <c r="F150" s="332">
        <v>67190</v>
      </c>
      <c r="G150" s="330">
        <v>370</v>
      </c>
      <c r="H150" s="331">
        <v>0</v>
      </c>
      <c r="I150" s="331">
        <v>629</v>
      </c>
      <c r="J150" s="333">
        <v>999</v>
      </c>
    </row>
    <row r="151" spans="2:10" ht="15.75" x14ac:dyDescent="0.25">
      <c r="B151" s="70">
        <v>44166</v>
      </c>
      <c r="C151" s="330"/>
      <c r="D151" s="331"/>
      <c r="E151" s="331"/>
      <c r="F151" s="332"/>
      <c r="G151" s="330"/>
      <c r="H151" s="331"/>
      <c r="I151" s="331"/>
      <c r="J151" s="333"/>
    </row>
    <row r="152" spans="2:10" ht="15.75" x14ac:dyDescent="0.25">
      <c r="B152" s="70">
        <v>44197</v>
      </c>
      <c r="C152" s="330"/>
      <c r="D152" s="331"/>
      <c r="E152" s="331"/>
      <c r="F152" s="332"/>
      <c r="G152" s="330"/>
      <c r="H152" s="331"/>
      <c r="I152" s="331"/>
      <c r="J152" s="333"/>
    </row>
    <row r="153" spans="2:10" ht="15.75" x14ac:dyDescent="0.25">
      <c r="B153" s="70">
        <v>44228</v>
      </c>
      <c r="C153" s="330"/>
      <c r="D153" s="331"/>
      <c r="E153" s="331"/>
      <c r="F153" s="332"/>
      <c r="G153" s="330"/>
      <c r="H153" s="331"/>
      <c r="I153" s="331"/>
      <c r="J153" s="333"/>
    </row>
    <row r="154" spans="2:10" ht="15.75" x14ac:dyDescent="0.25">
      <c r="B154" s="70">
        <v>44256</v>
      </c>
      <c r="C154" s="330"/>
      <c r="D154" s="331"/>
      <c r="E154" s="331"/>
      <c r="F154" s="332"/>
      <c r="G154" s="330"/>
      <c r="H154" s="331"/>
      <c r="I154" s="331"/>
      <c r="J154" s="333"/>
    </row>
    <row r="155" spans="2:10" ht="15.75" x14ac:dyDescent="0.25">
      <c r="B155" s="70">
        <v>44287</v>
      </c>
      <c r="C155" s="330"/>
      <c r="D155" s="331"/>
      <c r="E155" s="331"/>
      <c r="F155" s="332"/>
      <c r="G155" s="330"/>
      <c r="H155" s="331"/>
      <c r="I155" s="331"/>
      <c r="J155" s="333"/>
    </row>
    <row r="156" spans="2:10" ht="15.75" x14ac:dyDescent="0.25">
      <c r="B156" s="70">
        <v>44317</v>
      </c>
      <c r="C156" s="330"/>
      <c r="D156" s="331"/>
      <c r="E156" s="331"/>
      <c r="F156" s="332"/>
      <c r="G156" s="330"/>
      <c r="H156" s="331"/>
      <c r="I156" s="331"/>
      <c r="J156" s="333"/>
    </row>
    <row r="157" spans="2:10" ht="15.75" x14ac:dyDescent="0.25">
      <c r="B157" s="70">
        <v>44348</v>
      </c>
      <c r="C157" s="330"/>
      <c r="D157" s="331"/>
      <c r="E157" s="331"/>
      <c r="F157" s="332"/>
      <c r="G157" s="330"/>
      <c r="H157" s="331"/>
      <c r="I157" s="331"/>
      <c r="J157" s="333"/>
    </row>
    <row r="158" spans="2:10" ht="15.75" x14ac:dyDescent="0.25">
      <c r="B158" s="78"/>
      <c r="C158" s="337"/>
      <c r="D158" s="338"/>
      <c r="E158" s="338"/>
      <c r="F158" s="339"/>
      <c r="G158" s="337"/>
      <c r="H158" s="338"/>
      <c r="I158" s="338"/>
      <c r="J158" s="340"/>
    </row>
    <row r="159" spans="2:10" ht="15.75" customHeight="1" x14ac:dyDescent="0.25">
      <c r="B159" s="78" t="s">
        <v>264</v>
      </c>
      <c r="C159" s="337">
        <v>43592.4</v>
      </c>
      <c r="D159" s="338" t="e">
        <v>#DIV/0!</v>
      </c>
      <c r="E159" s="338">
        <v>27077.200000000001</v>
      </c>
      <c r="F159" s="339">
        <v>70669.600000000006</v>
      </c>
      <c r="G159" s="337">
        <v>359.8</v>
      </c>
      <c r="H159" s="338" t="e">
        <v>#DIV/0!</v>
      </c>
      <c r="I159" s="338">
        <v>542.79999999999995</v>
      </c>
      <c r="J159" s="340">
        <v>902.6</v>
      </c>
    </row>
    <row r="160" spans="2:10" ht="15.75" x14ac:dyDescent="0.25">
      <c r="B160" s="80" t="s">
        <v>265</v>
      </c>
      <c r="C160" s="330">
        <v>48816</v>
      </c>
      <c r="D160" s="331">
        <v>0</v>
      </c>
      <c r="E160" s="331">
        <v>27608</v>
      </c>
      <c r="F160" s="332">
        <v>76424</v>
      </c>
      <c r="G160" s="330">
        <v>395.00979999999998</v>
      </c>
      <c r="H160" s="331">
        <v>0</v>
      </c>
      <c r="I160" s="331">
        <v>502.98090000000002</v>
      </c>
      <c r="J160" s="333">
        <v>897.99070000000006</v>
      </c>
    </row>
    <row r="161" spans="2:10" ht="15.75" x14ac:dyDescent="0.25">
      <c r="B161" s="80" t="s">
        <v>266</v>
      </c>
      <c r="C161" s="381">
        <v>-1843</v>
      </c>
      <c r="D161" s="382">
        <v>0</v>
      </c>
      <c r="E161" s="382">
        <v>141</v>
      </c>
      <c r="F161" s="383">
        <v>-1702</v>
      </c>
      <c r="G161" s="381">
        <v>-61</v>
      </c>
      <c r="H161" s="382">
        <v>0</v>
      </c>
      <c r="I161" s="382">
        <v>-33</v>
      </c>
      <c r="J161" s="384">
        <v>-94</v>
      </c>
    </row>
    <row r="162" spans="2:10" ht="15.75" x14ac:dyDescent="0.25">
      <c r="B162" s="80" t="s">
        <v>267</v>
      </c>
      <c r="C162" s="385">
        <v>-4.3719606215158344E-2</v>
      </c>
      <c r="D162" s="386" t="e">
        <v>#DIV/0!</v>
      </c>
      <c r="E162" s="386">
        <v>5.2735909039907242E-3</v>
      </c>
      <c r="F162" s="387">
        <v>-2.4705335888056668E-2</v>
      </c>
      <c r="G162" s="385">
        <v>-0.14153132250580047</v>
      </c>
      <c r="H162" s="386" t="e">
        <v>#DIV/0!</v>
      </c>
      <c r="I162" s="386">
        <v>-4.9848942598187312E-2</v>
      </c>
      <c r="J162" s="388">
        <v>-8.6001829826166512E-2</v>
      </c>
    </row>
    <row r="163" spans="2:10" ht="15.75" x14ac:dyDescent="0.25">
      <c r="B163" s="80" t="s">
        <v>268</v>
      </c>
      <c r="C163" s="381">
        <v>-14301</v>
      </c>
      <c r="D163" s="382">
        <v>0</v>
      </c>
      <c r="E163" s="382">
        <v>-391</v>
      </c>
      <c r="F163" s="383">
        <v>-14692</v>
      </c>
      <c r="G163" s="381">
        <v>93</v>
      </c>
      <c r="H163" s="382">
        <v>0</v>
      </c>
      <c r="I163" s="382">
        <v>55</v>
      </c>
      <c r="J163" s="384">
        <v>148</v>
      </c>
    </row>
    <row r="164" spans="2:10" ht="16.5" thickBot="1" x14ac:dyDescent="0.3">
      <c r="B164" s="80" t="s">
        <v>269</v>
      </c>
      <c r="C164" s="389">
        <v>-0.28583706427886152</v>
      </c>
      <c r="D164" s="386" t="e">
        <v>#DIV/0!</v>
      </c>
      <c r="E164" s="386">
        <v>-1.5453934627089839E-2</v>
      </c>
      <c r="F164" s="386">
        <v>-0.19502741162571516</v>
      </c>
      <c r="G164" s="386">
        <v>0.33574007220216606</v>
      </c>
      <c r="H164" s="386" t="e">
        <v>#DIV/0!</v>
      </c>
      <c r="I164" s="386">
        <v>9.7345132743362831E-2</v>
      </c>
      <c r="J164" s="388">
        <v>0.17577197149643706</v>
      </c>
    </row>
    <row r="165" spans="2:10" x14ac:dyDescent="0.2">
      <c r="B165" s="641" t="s">
        <v>4</v>
      </c>
      <c r="C165" s="642"/>
      <c r="D165" s="642"/>
      <c r="E165" s="642"/>
      <c r="F165" s="642"/>
      <c r="G165" s="642"/>
      <c r="H165" s="642"/>
      <c r="I165" s="642"/>
      <c r="J165" s="643"/>
    </row>
    <row r="166" spans="2:10" ht="12.75" customHeight="1" x14ac:dyDescent="0.2">
      <c r="B166" s="644" t="s">
        <v>140</v>
      </c>
      <c r="C166" s="645"/>
      <c r="D166" s="645"/>
      <c r="E166" s="645"/>
      <c r="F166" s="645"/>
      <c r="G166" s="645"/>
      <c r="H166" s="645"/>
      <c r="I166" s="645"/>
      <c r="J166" s="646"/>
    </row>
    <row r="167" spans="2:10" ht="27.75" hidden="1" customHeight="1" thickBot="1" x14ac:dyDescent="0.25">
      <c r="B167" s="647">
        <v>43891</v>
      </c>
      <c r="C167" s="648"/>
      <c r="D167" s="648"/>
      <c r="E167" s="648"/>
      <c r="F167" s="648"/>
      <c r="G167" s="648"/>
      <c r="H167" s="648"/>
      <c r="I167" s="648"/>
      <c r="J167" s="649"/>
    </row>
    <row r="168" spans="2:10" ht="39.75" customHeight="1" thickBot="1" x14ac:dyDescent="0.25">
      <c r="B168" s="650" t="s">
        <v>141</v>
      </c>
      <c r="C168" s="651"/>
      <c r="D168" s="651"/>
      <c r="E168" s="651"/>
      <c r="F168" s="651"/>
      <c r="G168" s="651"/>
      <c r="H168" s="651"/>
      <c r="I168" s="651"/>
      <c r="J168" s="652"/>
    </row>
  </sheetData>
  <dataConsolidate/>
  <mergeCells count="5">
    <mergeCell ref="B1:J1"/>
    <mergeCell ref="B165:J165"/>
    <mergeCell ref="B166:J166"/>
    <mergeCell ref="B167:J167"/>
    <mergeCell ref="B168:J168"/>
  </mergeCells>
  <phoneticPr fontId="25" type="noConversion"/>
  <printOptions horizontalCentered="1" gridLines="1"/>
  <pageMargins left="0.28999999999999998" right="0.28999999999999998" top="0.7" bottom="0.43" header="0.3" footer="0.27"/>
  <pageSetup scale="43" firstPageNumber="7"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61"/>
  <sheetViews>
    <sheetView view="pageBreakPreview" topLeftCell="B1" zoomScale="80" zoomScaleNormal="100" zoomScaleSheetLayoutView="80" workbookViewId="0">
      <selection activeCell="D49" sqref="D49"/>
    </sheetView>
  </sheetViews>
  <sheetFormatPr defaultColWidth="9.140625" defaultRowHeight="15.75" x14ac:dyDescent="0.2"/>
  <cols>
    <col min="1" max="1" width="8.85546875" style="220" customWidth="1"/>
    <col min="2" max="2" width="57" style="56" customWidth="1"/>
    <col min="3" max="3" width="19.7109375" style="220" bestFit="1" customWidth="1"/>
    <col min="4" max="4" width="18.42578125" style="220" bestFit="1" customWidth="1"/>
    <col min="5" max="5" width="23.7109375" style="220" bestFit="1" customWidth="1"/>
    <col min="6" max="6" width="19.85546875" style="220" bestFit="1" customWidth="1"/>
    <col min="7" max="7" width="22.5703125" style="220" bestFit="1" customWidth="1"/>
    <col min="8" max="8" width="22.7109375" style="220" bestFit="1" customWidth="1"/>
    <col min="9" max="9" width="20.140625" style="220" bestFit="1" customWidth="1"/>
    <col min="10" max="10" width="21.5703125" style="220" bestFit="1" customWidth="1"/>
    <col min="11" max="11" width="17.7109375" style="220" bestFit="1" customWidth="1"/>
    <col min="12" max="12" width="15.42578125" style="220" bestFit="1" customWidth="1"/>
    <col min="13" max="13" width="14.7109375" style="220" bestFit="1" customWidth="1"/>
    <col min="14" max="14" width="15.85546875" style="220" bestFit="1" customWidth="1"/>
    <col min="15" max="15" width="19.7109375" style="220" bestFit="1" customWidth="1"/>
    <col min="16" max="16" width="20.140625" style="220" bestFit="1" customWidth="1"/>
    <col min="17" max="17" width="32.7109375" style="220" bestFit="1" customWidth="1"/>
    <col min="18" max="18" width="9.140625" style="220"/>
    <col min="19" max="19" width="14.42578125" style="220" bestFit="1" customWidth="1"/>
    <col min="20" max="21" width="14.42578125" style="220" customWidth="1"/>
    <col min="22" max="22" width="14.42578125" style="220" bestFit="1" customWidth="1"/>
    <col min="23" max="23" width="14.42578125" style="220" customWidth="1"/>
    <col min="24" max="24" width="12.7109375" style="220" bestFit="1" customWidth="1"/>
    <col min="25" max="25" width="9.140625" style="220"/>
    <col min="26" max="26" width="12.85546875" style="220" bestFit="1" customWidth="1"/>
    <col min="27" max="27" width="13.28515625" style="220" bestFit="1" customWidth="1"/>
    <col min="28" max="16384" width="9.140625" style="220"/>
  </cols>
  <sheetData>
    <row r="1" spans="1:17" customFormat="1" ht="16.5" thickBot="1" x14ac:dyDescent="0.25">
      <c r="A1" s="674" t="s">
        <v>172</v>
      </c>
      <c r="B1" s="675"/>
      <c r="C1" s="675"/>
      <c r="D1" s="675"/>
      <c r="E1" s="675"/>
      <c r="F1" s="675"/>
      <c r="G1" s="675"/>
      <c r="H1" s="675"/>
      <c r="I1" s="675"/>
      <c r="J1" s="675"/>
      <c r="K1" s="675"/>
      <c r="L1" s="675"/>
      <c r="M1" s="675"/>
      <c r="N1" s="675"/>
      <c r="O1" s="675"/>
      <c r="P1" s="675"/>
      <c r="Q1" s="676"/>
    </row>
    <row r="2" spans="1:17" customFormat="1" ht="32.25" customHeight="1" thickBot="1" x14ac:dyDescent="0.25">
      <c r="A2" s="194"/>
      <c r="B2" s="195" t="s">
        <v>60</v>
      </c>
      <c r="C2" s="257">
        <v>44013</v>
      </c>
      <c r="D2" s="196">
        <v>44044</v>
      </c>
      <c r="E2" s="196">
        <v>44075</v>
      </c>
      <c r="F2" s="196">
        <v>44105</v>
      </c>
      <c r="G2" s="196">
        <v>44136</v>
      </c>
      <c r="H2" s="196">
        <v>44166</v>
      </c>
      <c r="I2" s="196">
        <v>44197</v>
      </c>
      <c r="J2" s="196">
        <v>44228</v>
      </c>
      <c r="K2" s="196">
        <v>44256</v>
      </c>
      <c r="L2" s="196">
        <v>44287</v>
      </c>
      <c r="M2" s="196">
        <v>44317</v>
      </c>
      <c r="N2" s="196">
        <v>44348</v>
      </c>
      <c r="O2" s="197" t="s">
        <v>173</v>
      </c>
      <c r="P2" s="514" t="s">
        <v>174</v>
      </c>
      <c r="Q2" s="516"/>
    </row>
    <row r="3" spans="1:17" customFormat="1" ht="15.75" customHeight="1" x14ac:dyDescent="0.2">
      <c r="A3" s="671" t="s">
        <v>52</v>
      </c>
      <c r="B3" s="256" t="s">
        <v>358</v>
      </c>
      <c r="C3" s="341">
        <v>6631</v>
      </c>
      <c r="D3" s="456">
        <v>6676</v>
      </c>
      <c r="E3" s="456">
        <v>6705</v>
      </c>
      <c r="F3" s="456">
        <v>6732</v>
      </c>
      <c r="G3" s="456">
        <v>6769</v>
      </c>
      <c r="H3" s="456"/>
      <c r="I3" s="456"/>
      <c r="J3" s="456"/>
      <c r="K3" s="456"/>
      <c r="L3" s="456"/>
      <c r="M3" s="456"/>
      <c r="N3" s="456"/>
      <c r="O3" s="457">
        <v>6702.6</v>
      </c>
      <c r="P3" s="685">
        <v>7289</v>
      </c>
      <c r="Q3" s="686">
        <v>0</v>
      </c>
    </row>
    <row r="4" spans="1:17" customFormat="1" x14ac:dyDescent="0.2">
      <c r="A4" s="672"/>
      <c r="B4" s="254" t="s">
        <v>359</v>
      </c>
      <c r="C4" s="343">
        <v>94</v>
      </c>
      <c r="D4" s="344">
        <v>95</v>
      </c>
      <c r="E4" s="344">
        <v>89</v>
      </c>
      <c r="F4" s="344">
        <v>90</v>
      </c>
      <c r="G4" s="344">
        <v>90</v>
      </c>
      <c r="H4" s="344"/>
      <c r="I4" s="344"/>
      <c r="J4" s="344"/>
      <c r="K4" s="344"/>
      <c r="L4" s="344"/>
      <c r="M4" s="344"/>
      <c r="N4" s="344"/>
      <c r="O4" s="342">
        <v>91.6</v>
      </c>
      <c r="P4" s="655">
        <v>0</v>
      </c>
      <c r="Q4" s="656">
        <v>0</v>
      </c>
    </row>
    <row r="5" spans="1:17" customFormat="1" x14ac:dyDescent="0.2">
      <c r="A5" s="672"/>
      <c r="B5" s="254" t="s">
        <v>360</v>
      </c>
      <c r="C5" s="345">
        <v>4694</v>
      </c>
      <c r="D5" s="291">
        <v>4737</v>
      </c>
      <c r="E5" s="291">
        <v>4767</v>
      </c>
      <c r="F5" s="291">
        <v>4797</v>
      </c>
      <c r="G5" s="291">
        <v>4828</v>
      </c>
      <c r="H5" s="291"/>
      <c r="I5" s="291"/>
      <c r="J5" s="291"/>
      <c r="K5" s="291"/>
      <c r="L5" s="291"/>
      <c r="M5" s="291"/>
      <c r="N5" s="291"/>
      <c r="O5" s="342">
        <v>4764.6000000000004</v>
      </c>
      <c r="P5" s="655">
        <v>0</v>
      </c>
      <c r="Q5" s="656">
        <v>0</v>
      </c>
    </row>
    <row r="6" spans="1:17" customFormat="1" ht="15.6" customHeight="1" x14ac:dyDescent="0.2">
      <c r="A6" s="672"/>
      <c r="B6" s="254" t="s">
        <v>361</v>
      </c>
      <c r="C6" s="345">
        <v>2145</v>
      </c>
      <c r="D6" s="291">
        <v>2156</v>
      </c>
      <c r="E6" s="291">
        <v>2180</v>
      </c>
      <c r="F6" s="291">
        <v>2203</v>
      </c>
      <c r="G6" s="291">
        <v>2212</v>
      </c>
      <c r="H6" s="291"/>
      <c r="I6" s="291"/>
      <c r="J6" s="291"/>
      <c r="K6" s="291"/>
      <c r="L6" s="291"/>
      <c r="M6" s="291"/>
      <c r="N6" s="291"/>
      <c r="O6" s="342">
        <v>2179.1999999999998</v>
      </c>
      <c r="P6" s="655">
        <v>0</v>
      </c>
      <c r="Q6" s="656">
        <v>0</v>
      </c>
    </row>
    <row r="7" spans="1:17" customFormat="1" ht="15.6" customHeight="1" thickBot="1" x14ac:dyDescent="0.25">
      <c r="A7" s="672"/>
      <c r="B7" s="254" t="s">
        <v>362</v>
      </c>
      <c r="C7" s="434">
        <v>96</v>
      </c>
      <c r="D7" s="435">
        <v>101</v>
      </c>
      <c r="E7" s="435">
        <v>103</v>
      </c>
      <c r="F7" s="435">
        <v>105</v>
      </c>
      <c r="G7" s="435">
        <v>113</v>
      </c>
      <c r="H7" s="267"/>
      <c r="I7" s="267"/>
      <c r="J7" s="267"/>
      <c r="K7" s="253"/>
      <c r="L7" s="291"/>
      <c r="M7" s="253"/>
      <c r="N7" s="253"/>
      <c r="O7" s="43">
        <v>103.6</v>
      </c>
      <c r="P7" s="655">
        <v>0</v>
      </c>
      <c r="Q7" s="656">
        <v>0</v>
      </c>
    </row>
    <row r="8" spans="1:17" customFormat="1" ht="16.5" hidden="1" thickBot="1" x14ac:dyDescent="0.25">
      <c r="A8" s="672"/>
      <c r="B8" s="254" t="s">
        <v>363</v>
      </c>
      <c r="C8" s="346">
        <v>13660</v>
      </c>
      <c r="D8" s="291">
        <v>13765</v>
      </c>
      <c r="E8" s="291">
        <v>13844</v>
      </c>
      <c r="F8" s="291">
        <v>13927</v>
      </c>
      <c r="G8" s="291">
        <v>14012</v>
      </c>
      <c r="H8" s="291">
        <v>0</v>
      </c>
      <c r="I8" s="291">
        <v>0</v>
      </c>
      <c r="J8" s="291">
        <v>0</v>
      </c>
      <c r="K8" s="291">
        <v>0</v>
      </c>
      <c r="L8" s="291">
        <v>0</v>
      </c>
      <c r="M8" s="291">
        <v>0</v>
      </c>
      <c r="N8" s="291">
        <v>0</v>
      </c>
      <c r="O8" s="342">
        <v>13841.6</v>
      </c>
      <c r="P8" s="687">
        <v>0</v>
      </c>
      <c r="Q8" s="688">
        <v>0</v>
      </c>
    </row>
    <row r="9" spans="1:17" customFormat="1" ht="16.5" customHeight="1" thickBot="1" x14ac:dyDescent="0.25">
      <c r="A9" s="673"/>
      <c r="B9" s="255" t="s">
        <v>364</v>
      </c>
      <c r="C9" s="347">
        <v>13660</v>
      </c>
      <c r="D9" s="347">
        <v>13765</v>
      </c>
      <c r="E9" s="347">
        <v>13844</v>
      </c>
      <c r="F9" s="347">
        <v>13927</v>
      </c>
      <c r="G9" s="347">
        <v>14012</v>
      </c>
      <c r="H9" s="347"/>
      <c r="I9" s="347"/>
      <c r="J9" s="347"/>
      <c r="K9" s="347"/>
      <c r="L9" s="347"/>
      <c r="M9" s="347"/>
      <c r="N9" s="347"/>
      <c r="O9" s="348">
        <v>5767.333333333333</v>
      </c>
      <c r="P9" s="689">
        <v>0</v>
      </c>
      <c r="Q9" s="690">
        <v>0</v>
      </c>
    </row>
    <row r="10" spans="1:17" customFormat="1" ht="46.5" customHeight="1" x14ac:dyDescent="0.2">
      <c r="A10" s="679" t="s">
        <v>118</v>
      </c>
      <c r="B10" s="123" t="s">
        <v>365</v>
      </c>
      <c r="C10" s="31" t="s">
        <v>366</v>
      </c>
      <c r="D10" s="31" t="s">
        <v>366</v>
      </c>
      <c r="E10" s="31" t="s">
        <v>366</v>
      </c>
      <c r="F10" s="31">
        <v>35</v>
      </c>
      <c r="G10" s="31"/>
      <c r="H10" s="31"/>
      <c r="I10" s="31"/>
      <c r="J10" s="31"/>
      <c r="K10" s="31"/>
      <c r="L10" s="31"/>
      <c r="M10" s="31"/>
      <c r="N10" s="253"/>
      <c r="O10" s="258"/>
      <c r="P10" s="683">
        <v>0</v>
      </c>
      <c r="Q10" s="684">
        <v>0</v>
      </c>
    </row>
    <row r="11" spans="1:17" customFormat="1" ht="46.5" customHeight="1" thickBot="1" x14ac:dyDescent="0.25">
      <c r="A11" s="680"/>
      <c r="B11" s="60" t="s">
        <v>367</v>
      </c>
      <c r="C11" s="31">
        <v>54</v>
      </c>
      <c r="D11" s="31">
        <v>47</v>
      </c>
      <c r="E11" s="31">
        <v>59</v>
      </c>
      <c r="F11" s="31">
        <v>31</v>
      </c>
      <c r="G11" s="31"/>
      <c r="H11" s="31"/>
      <c r="I11" s="31"/>
      <c r="J11" s="31"/>
      <c r="K11" s="31"/>
      <c r="L11" s="253"/>
      <c r="M11" s="253"/>
      <c r="N11" s="253"/>
      <c r="O11" s="264"/>
      <c r="P11" s="681">
        <v>0</v>
      </c>
      <c r="Q11" s="682">
        <v>0</v>
      </c>
    </row>
    <row r="12" spans="1:17" customFormat="1" ht="16.5" hidden="1" customHeight="1" x14ac:dyDescent="0.2">
      <c r="A12" s="517" t="s">
        <v>48</v>
      </c>
      <c r="B12" s="123" t="s">
        <v>368</v>
      </c>
      <c r="C12" s="221">
        <v>0</v>
      </c>
      <c r="D12" s="221">
        <v>0</v>
      </c>
      <c r="E12" s="221">
        <v>0</v>
      </c>
      <c r="F12" s="221">
        <v>0</v>
      </c>
      <c r="G12" s="221">
        <v>0</v>
      </c>
      <c r="H12" s="221">
        <v>0</v>
      </c>
      <c r="I12" s="221">
        <v>0</v>
      </c>
      <c r="J12" s="221">
        <v>0</v>
      </c>
      <c r="K12" s="221">
        <v>0</v>
      </c>
      <c r="L12" s="221">
        <v>0</v>
      </c>
      <c r="M12" s="2">
        <v>0</v>
      </c>
      <c r="N12" s="2">
        <v>0</v>
      </c>
      <c r="O12" s="43">
        <v>0</v>
      </c>
      <c r="P12" s="96">
        <v>692</v>
      </c>
      <c r="Q12" s="204">
        <v>0</v>
      </c>
    </row>
    <row r="13" spans="1:17" customFormat="1" ht="16.5" hidden="1" customHeight="1" x14ac:dyDescent="0.2">
      <c r="A13" s="518"/>
      <c r="B13" s="222" t="s">
        <v>369</v>
      </c>
      <c r="C13" s="221">
        <v>0</v>
      </c>
      <c r="D13" s="221">
        <v>0</v>
      </c>
      <c r="E13" s="221">
        <v>0</v>
      </c>
      <c r="F13" s="221">
        <v>0</v>
      </c>
      <c r="G13" s="221">
        <v>0</v>
      </c>
      <c r="H13" s="221">
        <v>0</v>
      </c>
      <c r="I13" s="221">
        <v>0</v>
      </c>
      <c r="J13" s="221">
        <v>0</v>
      </c>
      <c r="K13" s="221">
        <v>0</v>
      </c>
      <c r="L13" s="221">
        <v>0</v>
      </c>
      <c r="M13" s="2">
        <v>0</v>
      </c>
      <c r="N13" s="2">
        <v>0</v>
      </c>
      <c r="O13" s="43">
        <v>0</v>
      </c>
      <c r="P13" s="95">
        <v>0</v>
      </c>
      <c r="Q13" s="205">
        <v>0</v>
      </c>
    </row>
    <row r="14" spans="1:17" customFormat="1" ht="16.5" hidden="1" customHeight="1" thickBot="1" x14ac:dyDescent="0.25">
      <c r="A14" s="518"/>
      <c r="B14" s="223" t="s">
        <v>370</v>
      </c>
      <c r="C14" s="2">
        <v>0</v>
      </c>
      <c r="D14" s="2">
        <v>0</v>
      </c>
      <c r="E14" s="2">
        <v>0</v>
      </c>
      <c r="F14" s="2">
        <v>0</v>
      </c>
      <c r="G14" s="2">
        <v>0</v>
      </c>
      <c r="H14" s="2">
        <v>0</v>
      </c>
      <c r="I14" s="2">
        <v>0</v>
      </c>
      <c r="J14" s="2">
        <v>0</v>
      </c>
      <c r="K14" s="2">
        <v>0</v>
      </c>
      <c r="L14" s="2">
        <v>0</v>
      </c>
      <c r="M14" s="2">
        <v>0</v>
      </c>
      <c r="N14" s="2">
        <v>0</v>
      </c>
      <c r="O14" s="43">
        <v>0</v>
      </c>
      <c r="P14" s="97">
        <v>692</v>
      </c>
      <c r="Q14" s="206">
        <v>0</v>
      </c>
    </row>
    <row r="15" spans="1:17" customFormat="1" ht="3.75" hidden="1" customHeight="1" thickBot="1" x14ac:dyDescent="0.25">
      <c r="A15" s="519"/>
      <c r="B15" s="255" t="s">
        <v>371</v>
      </c>
      <c r="C15" s="44">
        <v>0</v>
      </c>
      <c r="D15" s="44">
        <v>0</v>
      </c>
      <c r="E15" s="44">
        <v>0</v>
      </c>
      <c r="F15" s="44">
        <v>0</v>
      </c>
      <c r="G15" s="44">
        <v>0</v>
      </c>
      <c r="H15" s="44">
        <v>0</v>
      </c>
      <c r="I15" s="44">
        <v>0</v>
      </c>
      <c r="J15" s="44">
        <v>0</v>
      </c>
      <c r="K15" s="44">
        <v>0</v>
      </c>
      <c r="L15" s="44">
        <v>0</v>
      </c>
      <c r="M15" s="44">
        <v>0</v>
      </c>
      <c r="N15" s="44">
        <v>0</v>
      </c>
      <c r="O15" s="45">
        <v>0</v>
      </c>
      <c r="P15" s="124">
        <v>0</v>
      </c>
      <c r="Q15" s="207">
        <v>0</v>
      </c>
    </row>
    <row r="16" spans="1:17" customFormat="1" ht="16.5" thickBot="1" x14ac:dyDescent="0.25">
      <c r="A16" s="230"/>
      <c r="B16" s="231"/>
      <c r="C16" s="229"/>
      <c r="D16" s="232"/>
      <c r="E16" s="232"/>
      <c r="F16" s="233"/>
      <c r="G16" s="229"/>
      <c r="H16" s="232"/>
      <c r="I16" s="233"/>
      <c r="J16" s="229"/>
      <c r="K16" s="229"/>
      <c r="L16" s="229"/>
      <c r="M16" s="229"/>
      <c r="N16" s="229"/>
      <c r="O16" s="229"/>
      <c r="P16" s="660"/>
      <c r="Q16" s="661"/>
    </row>
    <row r="17" spans="1:17" customFormat="1" ht="16.5" thickBot="1" x14ac:dyDescent="0.25">
      <c r="A17" s="674" t="s">
        <v>175</v>
      </c>
      <c r="B17" s="675"/>
      <c r="C17" s="675"/>
      <c r="D17" s="675"/>
      <c r="E17" s="675"/>
      <c r="F17" s="675"/>
      <c r="G17" s="675"/>
      <c r="H17" s="675"/>
      <c r="I17" s="675"/>
      <c r="J17" s="675"/>
      <c r="K17" s="675"/>
      <c r="L17" s="675"/>
      <c r="M17" s="675"/>
      <c r="N17" s="675"/>
      <c r="O17" s="675"/>
      <c r="P17" s="675"/>
      <c r="Q17" s="676"/>
    </row>
    <row r="18" spans="1:17" customFormat="1" ht="32.25" thickBot="1" x14ac:dyDescent="0.25">
      <c r="A18" s="46"/>
      <c r="B18" s="40" t="s">
        <v>60</v>
      </c>
      <c r="C18" s="196">
        <v>44013</v>
      </c>
      <c r="D18" s="196">
        <v>44044</v>
      </c>
      <c r="E18" s="196">
        <v>44075</v>
      </c>
      <c r="F18" s="196">
        <v>44105</v>
      </c>
      <c r="G18" s="196">
        <v>44136</v>
      </c>
      <c r="H18" s="196">
        <v>44166</v>
      </c>
      <c r="I18" s="196">
        <v>44197</v>
      </c>
      <c r="J18" s="196">
        <v>44228</v>
      </c>
      <c r="K18" s="196">
        <v>44256</v>
      </c>
      <c r="L18" s="196">
        <v>44287</v>
      </c>
      <c r="M18" s="196">
        <v>44317</v>
      </c>
      <c r="N18" s="196">
        <v>44348</v>
      </c>
      <c r="O18" s="42" t="s">
        <v>176</v>
      </c>
      <c r="P18" s="42" t="s">
        <v>165</v>
      </c>
      <c r="Q18" s="42" t="s">
        <v>177</v>
      </c>
    </row>
    <row r="19" spans="1:17" customFormat="1" ht="15.75" customHeight="1" x14ac:dyDescent="0.2">
      <c r="A19" s="671" t="s">
        <v>52</v>
      </c>
      <c r="B19" s="254" t="s">
        <v>358</v>
      </c>
      <c r="C19" s="349">
        <v>42051135.850000001</v>
      </c>
      <c r="D19" s="349">
        <v>43605499.270000003</v>
      </c>
      <c r="E19" s="349">
        <v>36642347.799999997</v>
      </c>
      <c r="F19" s="349">
        <v>37907963.240000002</v>
      </c>
      <c r="G19" s="349">
        <v>44192635.530000001</v>
      </c>
      <c r="H19" s="349"/>
      <c r="I19" s="349"/>
      <c r="J19" s="349"/>
      <c r="K19" s="349"/>
      <c r="L19" s="349"/>
      <c r="M19" s="349"/>
      <c r="N19" s="349"/>
      <c r="O19" s="350">
        <v>204399581.69</v>
      </c>
      <c r="P19" s="350">
        <v>525769703</v>
      </c>
      <c r="Q19" s="202">
        <v>0.38876257137623615</v>
      </c>
    </row>
    <row r="20" spans="1:17" customFormat="1" ht="31.5" customHeight="1" x14ac:dyDescent="0.2">
      <c r="A20" s="672"/>
      <c r="B20" s="254" t="s">
        <v>359</v>
      </c>
      <c r="C20" s="349">
        <v>2044439.79</v>
      </c>
      <c r="D20" s="349">
        <v>2091913.68</v>
      </c>
      <c r="E20" s="349">
        <v>1943788.26</v>
      </c>
      <c r="F20" s="349">
        <v>1955379.82</v>
      </c>
      <c r="G20" s="349">
        <v>2199264.2599999998</v>
      </c>
      <c r="H20" s="349"/>
      <c r="I20" s="349"/>
      <c r="J20" s="349"/>
      <c r="K20" s="349"/>
      <c r="L20" s="349"/>
      <c r="M20" s="349"/>
      <c r="N20" s="349"/>
      <c r="O20" s="350">
        <v>10234785.809999999</v>
      </c>
      <c r="P20" s="436" t="s">
        <v>375</v>
      </c>
      <c r="Q20" s="437" t="s">
        <v>375</v>
      </c>
    </row>
    <row r="21" spans="1:17" customFormat="1" x14ac:dyDescent="0.2">
      <c r="A21" s="672"/>
      <c r="B21" s="254" t="s">
        <v>360</v>
      </c>
      <c r="C21" s="349">
        <v>5141518.49</v>
      </c>
      <c r="D21" s="349">
        <v>4949267.75</v>
      </c>
      <c r="E21" s="349">
        <v>4327879.12</v>
      </c>
      <c r="F21" s="349">
        <v>4690480.63</v>
      </c>
      <c r="G21" s="349">
        <v>5073774.0199999996</v>
      </c>
      <c r="H21" s="349"/>
      <c r="I21" s="349"/>
      <c r="J21" s="349"/>
      <c r="K21" s="349"/>
      <c r="L21" s="349"/>
      <c r="M21" s="349"/>
      <c r="N21" s="349"/>
      <c r="O21" s="350">
        <v>24182920.009999998</v>
      </c>
      <c r="P21" s="351">
        <v>71889381</v>
      </c>
      <c r="Q21" s="202">
        <v>0.33639071130686182</v>
      </c>
    </row>
    <row r="22" spans="1:17" customFormat="1" ht="15.6" customHeight="1" x14ac:dyDescent="0.2">
      <c r="A22" s="672"/>
      <c r="B22" s="254" t="s">
        <v>361</v>
      </c>
      <c r="C22" s="349">
        <v>2377374.35</v>
      </c>
      <c r="D22" s="349">
        <v>3101255.94</v>
      </c>
      <c r="E22" s="349">
        <v>2519048.64</v>
      </c>
      <c r="F22" s="349">
        <v>2496845.34</v>
      </c>
      <c r="G22" s="349">
        <v>3039470.49</v>
      </c>
      <c r="H22" s="349"/>
      <c r="I22" s="349"/>
      <c r="J22" s="349"/>
      <c r="K22" s="349"/>
      <c r="L22" s="349"/>
      <c r="M22" s="349"/>
      <c r="N22" s="349"/>
      <c r="O22" s="350">
        <v>13533994.76</v>
      </c>
      <c r="P22" s="352">
        <v>29961574</v>
      </c>
      <c r="Q22" s="202">
        <v>0.45171174117888463</v>
      </c>
    </row>
    <row r="23" spans="1:17" customFormat="1" ht="16.5" customHeight="1" x14ac:dyDescent="0.2">
      <c r="A23" s="672"/>
      <c r="B23" s="254" t="s">
        <v>362</v>
      </c>
      <c r="C23" s="349">
        <v>134036.39000000001</v>
      </c>
      <c r="D23" s="349">
        <v>280605.76</v>
      </c>
      <c r="E23" s="349">
        <v>110107.17</v>
      </c>
      <c r="F23" s="349">
        <v>282630.37</v>
      </c>
      <c r="G23" s="349">
        <v>291272.09000000003</v>
      </c>
      <c r="H23" s="349"/>
      <c r="I23" s="349"/>
      <c r="J23" s="349"/>
      <c r="K23" s="349"/>
      <c r="L23" s="349"/>
      <c r="M23" s="349"/>
      <c r="N23" s="349"/>
      <c r="O23" s="350">
        <v>1098651.78</v>
      </c>
      <c r="P23" s="353">
        <v>4779680</v>
      </c>
      <c r="Q23" s="202">
        <v>0.22985885665986008</v>
      </c>
    </row>
    <row r="24" spans="1:17" customFormat="1" x14ac:dyDescent="0.2">
      <c r="A24" s="672"/>
      <c r="B24" s="254" t="s">
        <v>363</v>
      </c>
      <c r="C24" s="349">
        <v>2236257.35</v>
      </c>
      <c r="D24" s="349">
        <v>1774543.81</v>
      </c>
      <c r="E24" s="349">
        <v>1304037.96</v>
      </c>
      <c r="F24" s="349">
        <v>1266757.56</v>
      </c>
      <c r="G24" s="349">
        <v>1080012.58</v>
      </c>
      <c r="H24" s="349"/>
      <c r="I24" s="349"/>
      <c r="J24" s="349"/>
      <c r="K24" s="349"/>
      <c r="L24" s="349"/>
      <c r="M24" s="349"/>
      <c r="N24" s="349"/>
      <c r="O24" s="350">
        <v>7661609.2599999998</v>
      </c>
      <c r="P24" s="351">
        <v>33164246</v>
      </c>
      <c r="Q24" s="202">
        <v>0.23102015525997485</v>
      </c>
    </row>
    <row r="25" spans="1:17" customFormat="1" ht="32.25" customHeight="1" thickBot="1" x14ac:dyDescent="0.25">
      <c r="A25" s="672"/>
      <c r="B25" s="254" t="s">
        <v>372</v>
      </c>
      <c r="C25" s="349">
        <v>0</v>
      </c>
      <c r="D25" s="349">
        <v>0</v>
      </c>
      <c r="E25" s="349">
        <v>645662.73</v>
      </c>
      <c r="F25" s="349">
        <v>262581.28000000003</v>
      </c>
      <c r="G25" s="349">
        <v>415235.12</v>
      </c>
      <c r="H25" s="349"/>
      <c r="I25" s="349"/>
      <c r="J25" s="349"/>
      <c r="K25" s="349"/>
      <c r="L25" s="349"/>
      <c r="M25" s="349"/>
      <c r="N25" s="349"/>
      <c r="O25" s="350">
        <v>1323479.1299999999</v>
      </c>
      <c r="P25" s="350">
        <v>7256649</v>
      </c>
      <c r="Q25" s="202">
        <v>0.18238158273880958</v>
      </c>
    </row>
    <row r="26" spans="1:17" customFormat="1" ht="15.6" customHeight="1" thickBot="1" x14ac:dyDescent="0.25">
      <c r="A26" s="673"/>
      <c r="B26" s="255" t="s">
        <v>364</v>
      </c>
      <c r="C26" s="354">
        <v>53984762.220000006</v>
      </c>
      <c r="D26" s="354">
        <v>55803086.210000001</v>
      </c>
      <c r="E26" s="354">
        <v>47492871.679999992</v>
      </c>
      <c r="F26" s="354">
        <v>48862638.240000002</v>
      </c>
      <c r="G26" s="354">
        <v>56291664.090000004</v>
      </c>
      <c r="H26" s="354"/>
      <c r="I26" s="354"/>
      <c r="J26" s="354"/>
      <c r="K26" s="354"/>
      <c r="L26" s="354"/>
      <c r="M26" s="354"/>
      <c r="N26" s="354"/>
      <c r="O26" s="355">
        <v>262435022.44000003</v>
      </c>
      <c r="P26" s="355">
        <v>672821233</v>
      </c>
      <c r="Q26" s="203">
        <v>0.39005163566233653</v>
      </c>
    </row>
    <row r="27" spans="1:17" customFormat="1" ht="16.5" thickBot="1" x14ac:dyDescent="0.25">
      <c r="A27" s="677"/>
      <c r="B27" s="61" t="s">
        <v>244</v>
      </c>
      <c r="C27" s="370">
        <v>4</v>
      </c>
      <c r="D27" s="370">
        <v>5</v>
      </c>
      <c r="E27" s="370">
        <v>4</v>
      </c>
      <c r="F27" s="370">
        <v>4</v>
      </c>
      <c r="G27" s="370">
        <v>5</v>
      </c>
      <c r="H27" s="370"/>
      <c r="I27" s="370"/>
      <c r="J27" s="370"/>
      <c r="K27" s="370"/>
      <c r="L27" s="370"/>
      <c r="M27" s="370"/>
      <c r="N27" s="370"/>
      <c r="O27" s="371"/>
      <c r="P27" s="372"/>
      <c r="Q27" s="372"/>
    </row>
    <row r="28" spans="1:17" customFormat="1" ht="16.5" thickBot="1" x14ac:dyDescent="0.25">
      <c r="A28" s="678"/>
      <c r="B28" s="255" t="s">
        <v>373</v>
      </c>
      <c r="C28" s="356">
        <v>13496190.555000002</v>
      </c>
      <c r="D28" s="356">
        <v>11160617.242000001</v>
      </c>
      <c r="E28" s="356">
        <v>11873217.919999998</v>
      </c>
      <c r="F28" s="356">
        <v>12215659.560000001</v>
      </c>
      <c r="G28" s="356">
        <v>11258332.818</v>
      </c>
      <c r="H28" s="356"/>
      <c r="I28" s="356"/>
      <c r="J28" s="356"/>
      <c r="K28" s="356"/>
      <c r="L28" s="356"/>
      <c r="M28" s="356"/>
      <c r="N28" s="356"/>
      <c r="O28" s="357">
        <v>5467396</v>
      </c>
      <c r="P28" s="357"/>
      <c r="Q28" s="48"/>
    </row>
    <row r="29" spans="1:17" customFormat="1" ht="18.75" customHeight="1" x14ac:dyDescent="0.2">
      <c r="A29" s="517" t="s">
        <v>48</v>
      </c>
      <c r="B29" s="123" t="s">
        <v>368</v>
      </c>
      <c r="C29" s="358">
        <v>0</v>
      </c>
      <c r="D29" s="358">
        <v>0</v>
      </c>
      <c r="E29" s="349">
        <v>391922.43</v>
      </c>
      <c r="F29" s="349">
        <v>329658.34000000003</v>
      </c>
      <c r="G29" s="349">
        <v>421896.74</v>
      </c>
      <c r="H29" s="349"/>
      <c r="I29" s="349"/>
      <c r="J29" s="349"/>
      <c r="K29" s="358"/>
      <c r="L29" s="358"/>
      <c r="M29" s="358"/>
      <c r="N29" s="358"/>
      <c r="O29" s="350">
        <v>1143477.51</v>
      </c>
      <c r="P29" s="359">
        <v>9893584</v>
      </c>
      <c r="Q29" s="202">
        <v>0.11557768246572729</v>
      </c>
    </row>
    <row r="30" spans="1:17" customFormat="1" ht="18.75" customHeight="1" x14ac:dyDescent="0.2">
      <c r="A30" s="518"/>
      <c r="B30" s="222" t="s">
        <v>369</v>
      </c>
      <c r="C30" s="358">
        <v>0</v>
      </c>
      <c r="D30" s="358">
        <v>0</v>
      </c>
      <c r="E30" s="349">
        <v>366527.99</v>
      </c>
      <c r="F30" s="349">
        <v>594550.54</v>
      </c>
      <c r="G30" s="349">
        <v>603943.94999999995</v>
      </c>
      <c r="H30" s="349"/>
      <c r="I30" s="349"/>
      <c r="J30" s="349"/>
      <c r="K30" s="358"/>
      <c r="L30" s="358"/>
      <c r="M30" s="358"/>
      <c r="N30" s="358"/>
      <c r="O30" s="350">
        <v>1565022.48</v>
      </c>
      <c r="P30" s="263">
        <v>7515264</v>
      </c>
      <c r="Q30" s="202">
        <v>0.20824584206223493</v>
      </c>
    </row>
    <row r="31" spans="1:17" customFormat="1" ht="18.75" customHeight="1" thickBot="1" x14ac:dyDescent="0.25">
      <c r="A31" s="518"/>
      <c r="B31" s="223" t="s">
        <v>374</v>
      </c>
      <c r="C31" s="358">
        <v>0</v>
      </c>
      <c r="D31" s="358">
        <v>0</v>
      </c>
      <c r="E31" s="349">
        <v>616385.39</v>
      </c>
      <c r="F31" s="349">
        <v>277412.87</v>
      </c>
      <c r="G31" s="349">
        <v>342517.2</v>
      </c>
      <c r="H31" s="349"/>
      <c r="I31" s="349"/>
      <c r="J31" s="349"/>
      <c r="K31" s="358"/>
      <c r="L31" s="358"/>
      <c r="M31" s="358"/>
      <c r="N31" s="358"/>
      <c r="O31" s="350">
        <v>1236315.46</v>
      </c>
      <c r="P31" s="360">
        <v>94</v>
      </c>
      <c r="Q31" s="202">
        <v>13152.292127659573</v>
      </c>
    </row>
    <row r="32" spans="1:17" customFormat="1" ht="16.149999999999999" customHeight="1" thickBot="1" x14ac:dyDescent="0.25">
      <c r="A32" s="518"/>
      <c r="B32" s="255" t="s">
        <v>371</v>
      </c>
      <c r="C32" s="354">
        <v>0</v>
      </c>
      <c r="D32" s="354">
        <v>0</v>
      </c>
      <c r="E32" s="354">
        <v>1374835.81</v>
      </c>
      <c r="F32" s="354">
        <v>1201621.75</v>
      </c>
      <c r="G32" s="354">
        <v>1368357.89</v>
      </c>
      <c r="H32" s="354"/>
      <c r="I32" s="354"/>
      <c r="J32" s="354"/>
      <c r="K32" s="354"/>
      <c r="L32" s="354"/>
      <c r="M32" s="354"/>
      <c r="N32" s="354"/>
      <c r="O32" s="355">
        <v>3944815.45</v>
      </c>
      <c r="P32" s="355">
        <v>17408942</v>
      </c>
      <c r="Q32" s="203">
        <v>0.22659708154579411</v>
      </c>
    </row>
    <row r="33" spans="1:18" customFormat="1" ht="16.149999999999999" customHeight="1" thickBot="1" x14ac:dyDescent="0.25">
      <c r="A33" s="518"/>
      <c r="B33" s="260" t="s">
        <v>373</v>
      </c>
      <c r="C33" s="361">
        <v>0</v>
      </c>
      <c r="D33" s="361">
        <v>0</v>
      </c>
      <c r="E33" s="361">
        <v>343708.95250000001</v>
      </c>
      <c r="F33" s="361">
        <v>300405.4375</v>
      </c>
      <c r="G33" s="361">
        <v>273671.57799999998</v>
      </c>
      <c r="H33" s="361"/>
      <c r="I33" s="361"/>
      <c r="J33" s="361"/>
      <c r="K33" s="361"/>
      <c r="L33" s="361"/>
      <c r="M33" s="361"/>
      <c r="N33" s="361"/>
      <c r="O33" s="362"/>
      <c r="P33" s="362"/>
      <c r="Q33" s="261"/>
    </row>
    <row r="34" spans="1:18" customFormat="1" ht="12.75" x14ac:dyDescent="0.2">
      <c r="A34" s="224" t="s">
        <v>142</v>
      </c>
      <c r="B34" s="262"/>
      <c r="C34" s="225"/>
      <c r="D34" s="225"/>
      <c r="E34" s="225"/>
      <c r="F34" s="225"/>
      <c r="G34" s="225"/>
      <c r="H34" s="225"/>
      <c r="I34" s="225"/>
      <c r="J34" s="225"/>
      <c r="K34" s="225"/>
      <c r="L34" s="225"/>
      <c r="M34" s="225"/>
      <c r="N34" s="225"/>
      <c r="O34" s="225"/>
      <c r="P34" s="225"/>
      <c r="Q34" s="226"/>
    </row>
    <row r="35" spans="1:18" customFormat="1" ht="16.5" customHeight="1" x14ac:dyDescent="0.2">
      <c r="A35" s="662" t="s">
        <v>143</v>
      </c>
      <c r="B35" s="663"/>
      <c r="C35" s="663"/>
      <c r="D35" s="663"/>
      <c r="E35" s="663"/>
      <c r="F35" s="663"/>
      <c r="G35" s="663"/>
      <c r="H35" s="663"/>
      <c r="I35" s="663"/>
      <c r="J35" s="663"/>
      <c r="K35" s="663"/>
      <c r="L35" s="663"/>
      <c r="M35" s="663"/>
      <c r="N35" s="663"/>
      <c r="O35" s="663"/>
      <c r="P35" s="663"/>
      <c r="Q35" s="664"/>
    </row>
    <row r="36" spans="1:18" customFormat="1" ht="16.5" customHeight="1" x14ac:dyDescent="0.2">
      <c r="A36" s="662" t="s">
        <v>144</v>
      </c>
      <c r="B36" s="663"/>
      <c r="C36" s="663"/>
      <c r="D36" s="663"/>
      <c r="E36" s="663"/>
      <c r="F36" s="663"/>
      <c r="G36" s="663"/>
      <c r="H36" s="663"/>
      <c r="I36" s="663"/>
      <c r="J36" s="663"/>
      <c r="K36" s="663"/>
      <c r="L36" s="663"/>
      <c r="M36" s="663"/>
      <c r="N36" s="663"/>
      <c r="O36" s="663"/>
      <c r="P36" s="663"/>
      <c r="Q36" s="664"/>
    </row>
    <row r="37" spans="1:18" customFormat="1" ht="16.5" customHeight="1" x14ac:dyDescent="0.2">
      <c r="A37" s="668" t="s">
        <v>178</v>
      </c>
      <c r="B37" s="669"/>
      <c r="C37" s="669"/>
      <c r="D37" s="669"/>
      <c r="E37" s="669"/>
      <c r="F37" s="669"/>
      <c r="G37" s="669"/>
      <c r="H37" s="669"/>
      <c r="I37" s="669"/>
      <c r="J37" s="669"/>
      <c r="K37" s="669"/>
      <c r="L37" s="669"/>
      <c r="M37" s="669"/>
      <c r="N37" s="669"/>
      <c r="O37" s="669"/>
      <c r="P37" s="669"/>
      <c r="Q37" s="670"/>
    </row>
    <row r="38" spans="1:18" customFormat="1" ht="16.5" customHeight="1" x14ac:dyDescent="0.2">
      <c r="A38" s="662" t="s">
        <v>145</v>
      </c>
      <c r="B38" s="663"/>
      <c r="C38" s="663"/>
      <c r="D38" s="663"/>
      <c r="E38" s="663"/>
      <c r="F38" s="663"/>
      <c r="G38" s="663"/>
      <c r="H38" s="663"/>
      <c r="I38" s="663"/>
      <c r="J38" s="663"/>
      <c r="K38" s="663"/>
      <c r="L38" s="663"/>
      <c r="M38" s="663"/>
      <c r="N38" s="663"/>
      <c r="O38" s="663"/>
      <c r="P38" s="663"/>
      <c r="Q38" s="664"/>
    </row>
    <row r="39" spans="1:18" ht="25.5" customHeight="1" x14ac:dyDescent="0.2">
      <c r="A39" s="665" t="s">
        <v>130</v>
      </c>
      <c r="B39" s="666"/>
      <c r="C39" s="666"/>
      <c r="D39" s="666"/>
      <c r="E39" s="666"/>
      <c r="F39" s="666"/>
      <c r="G39" s="666"/>
      <c r="H39" s="666"/>
      <c r="I39" s="666"/>
      <c r="J39" s="666"/>
      <c r="K39" s="666"/>
      <c r="L39" s="666"/>
      <c r="M39" s="666"/>
      <c r="N39" s="666"/>
      <c r="O39" s="666"/>
      <c r="P39" s="666"/>
      <c r="Q39" s="667"/>
      <c r="R39" s="249" t="s">
        <v>91</v>
      </c>
    </row>
    <row r="40" spans="1:18" ht="42.75" customHeight="1" thickBot="1" x14ac:dyDescent="0.25">
      <c r="A40" s="657" t="s">
        <v>146</v>
      </c>
      <c r="B40" s="658"/>
      <c r="C40" s="658"/>
      <c r="D40" s="658"/>
      <c r="E40" s="658"/>
      <c r="F40" s="658"/>
      <c r="G40" s="658"/>
      <c r="H40" s="658"/>
      <c r="I40" s="658"/>
      <c r="J40" s="658"/>
      <c r="K40" s="658"/>
      <c r="L40" s="658"/>
      <c r="M40" s="658"/>
      <c r="N40" s="658"/>
      <c r="O40" s="658"/>
      <c r="P40" s="658"/>
      <c r="Q40" s="659"/>
      <c r="R40" s="251"/>
    </row>
    <row r="41" spans="1:18" x14ac:dyDescent="0.2">
      <c r="A41" s="653"/>
      <c r="B41" s="654"/>
      <c r="C41" s="654"/>
      <c r="D41" s="654"/>
      <c r="E41" s="654"/>
      <c r="F41" s="654"/>
      <c r="G41" s="654"/>
      <c r="H41" s="654"/>
      <c r="I41" s="654"/>
      <c r="J41" s="654"/>
      <c r="K41" s="654"/>
      <c r="L41" s="654"/>
      <c r="M41" s="654"/>
      <c r="N41" s="654"/>
      <c r="O41" s="654"/>
      <c r="P41" s="654"/>
      <c r="Q41" s="654"/>
      <c r="R41" s="455"/>
    </row>
    <row r="42" spans="1:18" x14ac:dyDescent="0.2">
      <c r="A42" s="653"/>
      <c r="B42" s="654"/>
      <c r="C42" s="654"/>
      <c r="D42" s="654"/>
      <c r="E42" s="654"/>
      <c r="F42" s="654"/>
      <c r="G42" s="654"/>
      <c r="H42" s="654"/>
      <c r="I42" s="654"/>
      <c r="J42" s="654"/>
      <c r="K42" s="654"/>
      <c r="L42" s="654"/>
      <c r="M42" s="654"/>
      <c r="N42" s="654"/>
      <c r="O42" s="654"/>
      <c r="P42" s="654"/>
      <c r="Q42" s="654"/>
      <c r="R42" s="455"/>
    </row>
    <row r="43" spans="1:18" x14ac:dyDescent="0.2">
      <c r="A43" s="653"/>
      <c r="B43" s="654"/>
      <c r="C43" s="654"/>
      <c r="D43" s="654"/>
      <c r="E43" s="654"/>
      <c r="F43" s="654"/>
      <c r="G43" s="654"/>
      <c r="H43" s="654"/>
      <c r="I43" s="654"/>
      <c r="J43" s="654"/>
      <c r="K43" s="654"/>
      <c r="L43" s="654"/>
      <c r="M43" s="654"/>
      <c r="N43" s="654"/>
      <c r="O43" s="654"/>
      <c r="P43" s="654"/>
      <c r="Q43" s="654"/>
      <c r="R43" s="455"/>
    </row>
    <row r="61" ht="37.5" customHeight="1" x14ac:dyDescent="0.2"/>
  </sheetData>
  <mergeCells count="28">
    <mergeCell ref="A10:A11"/>
    <mergeCell ref="P11:Q11"/>
    <mergeCell ref="P10:Q10"/>
    <mergeCell ref="A1:Q1"/>
    <mergeCell ref="P2:Q2"/>
    <mergeCell ref="P3:Q3"/>
    <mergeCell ref="P4:Q4"/>
    <mergeCell ref="P5:Q5"/>
    <mergeCell ref="A3:A9"/>
    <mergeCell ref="P6:Q6"/>
    <mergeCell ref="P8:Q8"/>
    <mergeCell ref="P9:Q9"/>
    <mergeCell ref="A43:Q43"/>
    <mergeCell ref="P7:Q7"/>
    <mergeCell ref="A41:Q41"/>
    <mergeCell ref="A40:Q40"/>
    <mergeCell ref="P16:Q16"/>
    <mergeCell ref="A38:Q38"/>
    <mergeCell ref="A29:A33"/>
    <mergeCell ref="A35:Q35"/>
    <mergeCell ref="A39:Q39"/>
    <mergeCell ref="A37:Q37"/>
    <mergeCell ref="A36:Q36"/>
    <mergeCell ref="A19:A26"/>
    <mergeCell ref="A42:Q42"/>
    <mergeCell ref="A12:A15"/>
    <mergeCell ref="A17:Q17"/>
    <mergeCell ref="A27:A28"/>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D49" sqref="D49"/>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99" t="s">
        <v>179</v>
      </c>
      <c r="B1" s="691"/>
      <c r="C1" s="692"/>
    </row>
    <row r="2" spans="1:3" ht="31.5" x14ac:dyDescent="0.2">
      <c r="A2" s="421"/>
      <c r="B2" s="7" t="s">
        <v>18</v>
      </c>
      <c r="C2" s="422" t="s">
        <v>12</v>
      </c>
    </row>
    <row r="3" spans="1:3" ht="15.75" x14ac:dyDescent="0.25">
      <c r="A3" s="89" t="s">
        <v>342</v>
      </c>
      <c r="B3" s="269">
        <v>14234833.869999999</v>
      </c>
      <c r="C3" s="458">
        <v>83123</v>
      </c>
    </row>
    <row r="4" spans="1:3" ht="15.75" x14ac:dyDescent="0.25">
      <c r="A4" s="89" t="s">
        <v>343</v>
      </c>
      <c r="B4" s="269">
        <v>4239734.01</v>
      </c>
      <c r="C4" s="458">
        <v>83533</v>
      </c>
    </row>
    <row r="5" spans="1:3" ht="15.75" x14ac:dyDescent="0.25">
      <c r="A5" s="89" t="s">
        <v>344</v>
      </c>
      <c r="B5" s="269">
        <v>12573730.210000001</v>
      </c>
      <c r="C5" s="458">
        <v>86077</v>
      </c>
    </row>
    <row r="6" spans="1:3" ht="15.75" x14ac:dyDescent="0.25">
      <c r="A6" s="89" t="s">
        <v>345</v>
      </c>
      <c r="B6" s="269">
        <v>12632688.140000001</v>
      </c>
      <c r="C6" s="366"/>
    </row>
    <row r="7" spans="1:3" ht="15.75" x14ac:dyDescent="0.25">
      <c r="A7" s="89" t="s">
        <v>354</v>
      </c>
      <c r="B7" s="269">
        <v>13017406.24</v>
      </c>
      <c r="C7" s="366"/>
    </row>
    <row r="8" spans="1:3" ht="15.75" x14ac:dyDescent="0.25">
      <c r="A8" s="89" t="s">
        <v>355</v>
      </c>
      <c r="B8" s="269" t="s">
        <v>152</v>
      </c>
      <c r="C8" s="366"/>
    </row>
    <row r="9" spans="1:3" ht="15.75" x14ac:dyDescent="0.25">
      <c r="A9" s="89" t="s">
        <v>348</v>
      </c>
      <c r="B9" s="269" t="s">
        <v>152</v>
      </c>
      <c r="C9" s="366"/>
    </row>
    <row r="10" spans="1:3" ht="15.75" x14ac:dyDescent="0.25">
      <c r="A10" s="89" t="s">
        <v>349</v>
      </c>
      <c r="B10" s="269" t="s">
        <v>152</v>
      </c>
      <c r="C10" s="366"/>
    </row>
    <row r="11" spans="1:3" ht="15.75" x14ac:dyDescent="0.25">
      <c r="A11" s="89" t="s">
        <v>350</v>
      </c>
      <c r="B11" s="269" t="s">
        <v>152</v>
      </c>
      <c r="C11" s="366"/>
    </row>
    <row r="12" spans="1:3" ht="15.75" x14ac:dyDescent="0.25">
      <c r="A12" s="89" t="s">
        <v>351</v>
      </c>
      <c r="B12" s="269" t="s">
        <v>152</v>
      </c>
      <c r="C12" s="366"/>
    </row>
    <row r="13" spans="1:3" ht="15.75" x14ac:dyDescent="0.25">
      <c r="A13" s="89" t="s">
        <v>352</v>
      </c>
      <c r="B13" s="269" t="s">
        <v>152</v>
      </c>
      <c r="C13" s="366"/>
    </row>
    <row r="14" spans="1:3" ht="15.75" x14ac:dyDescent="0.25">
      <c r="A14" s="90" t="s">
        <v>353</v>
      </c>
      <c r="B14" s="365" t="s">
        <v>152</v>
      </c>
      <c r="C14" s="367"/>
    </row>
    <row r="15" spans="1:3" ht="15.75" x14ac:dyDescent="0.25">
      <c r="A15" s="93" t="s">
        <v>376</v>
      </c>
      <c r="B15" s="309">
        <v>56698392.470000006</v>
      </c>
      <c r="C15" s="368">
        <v>84244</v>
      </c>
    </row>
    <row r="16" spans="1:3" ht="15.75" x14ac:dyDescent="0.25">
      <c r="A16" s="82" t="s">
        <v>340</v>
      </c>
      <c r="B16" s="259">
        <v>168297340</v>
      </c>
      <c r="C16" s="369"/>
    </row>
    <row r="17" spans="1:5" ht="16.5" thickBot="1" x14ac:dyDescent="0.3">
      <c r="A17" s="94" t="s">
        <v>341</v>
      </c>
      <c r="B17" s="328">
        <v>111598947.53</v>
      </c>
      <c r="C17" s="423"/>
    </row>
    <row r="18" spans="1:5" x14ac:dyDescent="0.2">
      <c r="A18" s="602" t="s">
        <v>4</v>
      </c>
      <c r="B18" s="603"/>
      <c r="C18" s="604"/>
    </row>
    <row r="19" spans="1:5" ht="39" customHeight="1" x14ac:dyDescent="0.2">
      <c r="A19" s="693" t="s">
        <v>150</v>
      </c>
      <c r="B19" s="694"/>
      <c r="C19" s="695"/>
    </row>
    <row r="20" spans="1:5" ht="24.75" customHeight="1" x14ac:dyDescent="0.2">
      <c r="A20" s="618" t="s">
        <v>185</v>
      </c>
      <c r="B20" s="619"/>
      <c r="C20" s="620"/>
    </row>
    <row r="21" spans="1:5" ht="12.75" customHeight="1" x14ac:dyDescent="0.2">
      <c r="A21" s="618" t="s">
        <v>151</v>
      </c>
      <c r="B21" s="619"/>
      <c r="C21" s="620"/>
    </row>
    <row r="22" spans="1:5" s="9" customFormat="1" ht="16.5" customHeight="1" thickBot="1" x14ac:dyDescent="0.3">
      <c r="A22" s="650" t="s">
        <v>183</v>
      </c>
      <c r="B22" s="651"/>
      <c r="C22" s="652"/>
      <c r="D22" s="247" t="s">
        <v>95</v>
      </c>
      <c r="E22" s="49"/>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D49" sqref="D49"/>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99" t="s">
        <v>180</v>
      </c>
      <c r="B1" s="691"/>
      <c r="C1" s="692"/>
    </row>
    <row r="2" spans="1:3" customFormat="1" ht="31.5" x14ac:dyDescent="0.2">
      <c r="A2" s="91"/>
      <c r="B2" s="7" t="s">
        <v>18</v>
      </c>
      <c r="C2" s="92" t="s">
        <v>11</v>
      </c>
    </row>
    <row r="3" spans="1:3" customFormat="1" hidden="1" x14ac:dyDescent="0.25">
      <c r="A3" s="199">
        <v>39995</v>
      </c>
      <c r="B3" s="12">
        <v>1202915.42</v>
      </c>
      <c r="C3" s="200">
        <v>4155</v>
      </c>
    </row>
    <row r="4" spans="1:3" customFormat="1" hidden="1" x14ac:dyDescent="0.25">
      <c r="A4" s="199">
        <v>40026</v>
      </c>
      <c r="B4" s="12">
        <v>857647.38</v>
      </c>
      <c r="C4" s="200">
        <v>3150</v>
      </c>
    </row>
    <row r="5" spans="1:3" customFormat="1" hidden="1" x14ac:dyDescent="0.25">
      <c r="A5" s="199">
        <v>40057</v>
      </c>
      <c r="B5" s="12">
        <v>567423.17000000004</v>
      </c>
      <c r="C5" s="201">
        <v>3172</v>
      </c>
    </row>
    <row r="6" spans="1:3" customFormat="1" hidden="1" x14ac:dyDescent="0.25">
      <c r="A6" s="199">
        <v>40087</v>
      </c>
      <c r="B6" s="12">
        <v>586124.01</v>
      </c>
      <c r="C6" s="201">
        <v>3172</v>
      </c>
    </row>
    <row r="7" spans="1:3" customFormat="1" hidden="1" x14ac:dyDescent="0.25">
      <c r="A7" s="199">
        <v>40118</v>
      </c>
      <c r="B7" s="12">
        <v>675163.58</v>
      </c>
      <c r="C7" s="201">
        <v>3160</v>
      </c>
    </row>
    <row r="8" spans="1:3" customFormat="1" hidden="1" x14ac:dyDescent="0.25">
      <c r="A8" s="199">
        <v>40148</v>
      </c>
      <c r="B8" s="12">
        <v>514901.26</v>
      </c>
      <c r="C8" s="201">
        <v>3175</v>
      </c>
    </row>
    <row r="9" spans="1:3" customFormat="1" hidden="1" x14ac:dyDescent="0.25">
      <c r="A9" s="199">
        <v>40179</v>
      </c>
      <c r="B9" s="12">
        <v>617187.38</v>
      </c>
      <c r="C9" s="201">
        <v>3186</v>
      </c>
    </row>
    <row r="10" spans="1:3" customFormat="1" hidden="1" x14ac:dyDescent="0.25">
      <c r="A10" s="199">
        <v>40210</v>
      </c>
      <c r="B10" s="12">
        <v>608261.57999999996</v>
      </c>
      <c r="C10" s="201">
        <v>3257</v>
      </c>
    </row>
    <row r="11" spans="1:3" customFormat="1" hidden="1" x14ac:dyDescent="0.25">
      <c r="A11" s="199">
        <v>40238</v>
      </c>
      <c r="B11" s="12">
        <v>613887.02</v>
      </c>
      <c r="C11" s="201">
        <v>3349</v>
      </c>
    </row>
    <row r="12" spans="1:3" customFormat="1" hidden="1" x14ac:dyDescent="0.25">
      <c r="A12" s="199">
        <v>40269</v>
      </c>
      <c r="B12" s="12">
        <v>590396.07999999996</v>
      </c>
      <c r="C12" s="201">
        <v>3390</v>
      </c>
    </row>
    <row r="13" spans="1:3" customFormat="1" hidden="1" x14ac:dyDescent="0.25">
      <c r="A13" s="199">
        <v>40299</v>
      </c>
      <c r="B13" s="12">
        <v>739317.21</v>
      </c>
      <c r="C13" s="201">
        <v>3438</v>
      </c>
    </row>
    <row r="14" spans="1:3" customFormat="1" hidden="1" x14ac:dyDescent="0.25">
      <c r="A14" s="199">
        <v>40330</v>
      </c>
      <c r="B14" s="12">
        <v>633411.6</v>
      </c>
      <c r="C14" s="201">
        <v>3479</v>
      </c>
    </row>
    <row r="15" spans="1:3" customFormat="1" x14ac:dyDescent="0.25">
      <c r="A15" s="89" t="s">
        <v>342</v>
      </c>
      <c r="B15" s="363">
        <v>7589.01</v>
      </c>
      <c r="C15" s="427">
        <v>32</v>
      </c>
    </row>
    <row r="16" spans="1:3" customFormat="1" x14ac:dyDescent="0.25">
      <c r="A16" s="89" t="s">
        <v>343</v>
      </c>
      <c r="B16" s="363">
        <v>7914.44</v>
      </c>
      <c r="C16" s="427" t="s">
        <v>366</v>
      </c>
    </row>
    <row r="17" spans="1:3" customFormat="1" x14ac:dyDescent="0.25">
      <c r="A17" s="89" t="s">
        <v>344</v>
      </c>
      <c r="B17" s="363">
        <v>4344.3</v>
      </c>
      <c r="C17" s="427" t="s">
        <v>366</v>
      </c>
    </row>
    <row r="18" spans="1:3" customFormat="1" x14ac:dyDescent="0.25">
      <c r="A18" s="89" t="s">
        <v>345</v>
      </c>
      <c r="B18" s="363">
        <v>5617.77</v>
      </c>
      <c r="C18" s="427" t="s">
        <v>366</v>
      </c>
    </row>
    <row r="19" spans="1:3" customFormat="1" x14ac:dyDescent="0.25">
      <c r="A19" s="89" t="s">
        <v>354</v>
      </c>
      <c r="B19" s="363">
        <v>2559.04</v>
      </c>
      <c r="C19" s="427" t="s">
        <v>366</v>
      </c>
    </row>
    <row r="20" spans="1:3" customFormat="1" x14ac:dyDescent="0.25">
      <c r="A20" s="89" t="s">
        <v>355</v>
      </c>
      <c r="B20" s="363"/>
      <c r="C20" s="427"/>
    </row>
    <row r="21" spans="1:3" customFormat="1" x14ac:dyDescent="0.25">
      <c r="A21" s="89" t="s">
        <v>348</v>
      </c>
      <c r="B21" s="363"/>
      <c r="C21" s="427"/>
    </row>
    <row r="22" spans="1:3" customFormat="1" x14ac:dyDescent="0.25">
      <c r="A22" s="89" t="s">
        <v>349</v>
      </c>
      <c r="B22" s="363"/>
      <c r="C22" s="427"/>
    </row>
    <row r="23" spans="1:3" customFormat="1" x14ac:dyDescent="0.25">
      <c r="A23" s="89" t="s">
        <v>350</v>
      </c>
      <c r="B23" s="363"/>
      <c r="C23" s="427"/>
    </row>
    <row r="24" spans="1:3" customFormat="1" x14ac:dyDescent="0.25">
      <c r="A24" s="89" t="s">
        <v>351</v>
      </c>
      <c r="B24" s="363"/>
      <c r="C24" s="427"/>
    </row>
    <row r="25" spans="1:3" customFormat="1" x14ac:dyDescent="0.25">
      <c r="A25" s="89" t="s">
        <v>352</v>
      </c>
      <c r="B25" s="363"/>
      <c r="C25" s="427"/>
    </row>
    <row r="26" spans="1:3" customFormat="1" x14ac:dyDescent="0.25">
      <c r="A26" s="90" t="s">
        <v>353</v>
      </c>
      <c r="B26" s="441"/>
      <c r="C26" s="442"/>
    </row>
    <row r="27" spans="1:3" customFormat="1" x14ac:dyDescent="0.25">
      <c r="A27" s="93" t="s">
        <v>376</v>
      </c>
      <c r="B27" s="364">
        <v>28024.560000000001</v>
      </c>
      <c r="C27" s="440">
        <v>32</v>
      </c>
    </row>
    <row r="28" spans="1:3" customFormat="1" x14ac:dyDescent="0.25">
      <c r="A28" s="82" t="s">
        <v>340</v>
      </c>
      <c r="B28" s="363">
        <v>10000000</v>
      </c>
      <c r="C28" s="266"/>
    </row>
    <row r="29" spans="1:3" customFormat="1" ht="16.5" thickBot="1" x14ac:dyDescent="0.3">
      <c r="A29" s="228" t="s">
        <v>341</v>
      </c>
      <c r="B29" s="364">
        <v>9971975.4399999995</v>
      </c>
      <c r="C29" s="423"/>
    </row>
    <row r="30" spans="1:3" customFormat="1" ht="12.75" x14ac:dyDescent="0.2">
      <c r="A30" s="602" t="s">
        <v>4</v>
      </c>
      <c r="B30" s="603"/>
      <c r="C30" s="604"/>
    </row>
    <row r="31" spans="1:3" customFormat="1" ht="27" customHeight="1" x14ac:dyDescent="0.2">
      <c r="A31" s="605" t="s">
        <v>125</v>
      </c>
      <c r="B31" s="606"/>
      <c r="C31" s="607"/>
    </row>
    <row r="32" spans="1:3" customFormat="1" ht="15" customHeight="1" x14ac:dyDescent="0.2">
      <c r="A32" s="702" t="s">
        <v>147</v>
      </c>
      <c r="B32" s="703"/>
      <c r="C32" s="704"/>
    </row>
    <row r="33" spans="1:4" customFormat="1" ht="27" customHeight="1" x14ac:dyDescent="0.2">
      <c r="A33" s="647" t="s">
        <v>148</v>
      </c>
      <c r="B33" s="648"/>
      <c r="C33" s="649"/>
    </row>
    <row r="34" spans="1:4" customFormat="1" ht="12.75" customHeight="1" x14ac:dyDescent="0.2">
      <c r="A34" s="699" t="s">
        <v>183</v>
      </c>
      <c r="B34" s="700"/>
      <c r="C34" s="701"/>
    </row>
    <row r="35" spans="1:4" ht="52.5" customHeight="1" thickBot="1" x14ac:dyDescent="0.3">
      <c r="A35" s="696" t="s">
        <v>149</v>
      </c>
      <c r="B35" s="697"/>
      <c r="C35" s="698"/>
      <c r="D35" s="247" t="s">
        <v>94</v>
      </c>
    </row>
    <row r="36" spans="1:4" ht="39" x14ac:dyDescent="0.25">
      <c r="D36" s="247" t="s">
        <v>93</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0" customWidth="1"/>
    <col min="2" max="2" width="19.140625" style="130" customWidth="1"/>
    <col min="3" max="3" width="13" style="130" customWidth="1"/>
    <col min="4" max="4" width="36.7109375" style="130"/>
    <col min="5" max="5" width="14.42578125" style="164" bestFit="1" customWidth="1"/>
    <col min="6" max="8" width="15.7109375" style="164" bestFit="1" customWidth="1"/>
    <col min="9" max="9" width="14.28515625" style="164" bestFit="1" customWidth="1"/>
    <col min="10" max="10" width="15.7109375" style="164" bestFit="1" customWidth="1"/>
    <col min="11" max="11" width="14.28515625" style="164" bestFit="1" customWidth="1"/>
    <col min="12" max="16" width="15.7109375" style="164" bestFit="1" customWidth="1"/>
    <col min="17" max="17" width="18.7109375" style="164" customWidth="1"/>
    <col min="18" max="16384" width="36.7109375" style="130"/>
  </cols>
  <sheetData>
    <row r="2" spans="2:18" ht="16.5" thickBot="1" x14ac:dyDescent="0.25">
      <c r="B2" s="705" t="s">
        <v>70</v>
      </c>
      <c r="C2" s="705"/>
      <c r="D2" s="705"/>
      <c r="E2" s="705"/>
      <c r="F2" s="705"/>
      <c r="G2" s="705"/>
      <c r="H2" s="705"/>
      <c r="I2" s="705"/>
      <c r="J2" s="705"/>
      <c r="K2" s="705"/>
      <c r="L2" s="705"/>
      <c r="M2" s="705"/>
      <c r="N2" s="705"/>
      <c r="O2" s="705"/>
      <c r="P2" s="705"/>
      <c r="Q2" s="705"/>
    </row>
    <row r="3" spans="2:18" ht="16.5" thickBot="1" x14ac:dyDescent="0.25">
      <c r="B3" s="131" t="s">
        <v>71</v>
      </c>
      <c r="C3" s="706" t="s">
        <v>13</v>
      </c>
      <c r="D3" s="707"/>
      <c r="E3" s="132">
        <v>41456</v>
      </c>
      <c r="F3" s="133">
        <v>41487</v>
      </c>
      <c r="G3" s="133">
        <v>41518</v>
      </c>
      <c r="H3" s="133">
        <v>41548</v>
      </c>
      <c r="I3" s="133">
        <v>41579</v>
      </c>
      <c r="J3" s="133">
        <v>41609</v>
      </c>
      <c r="K3" s="133">
        <v>41640</v>
      </c>
      <c r="L3" s="133">
        <v>41671</v>
      </c>
      <c r="M3" s="133">
        <v>41699</v>
      </c>
      <c r="N3" s="133">
        <v>41730</v>
      </c>
      <c r="O3" s="133">
        <v>41760</v>
      </c>
      <c r="P3" s="174">
        <v>41791</v>
      </c>
      <c r="Q3" s="165" t="s">
        <v>72</v>
      </c>
      <c r="R3" s="135"/>
    </row>
    <row r="4" spans="2:18" x14ac:dyDescent="0.2">
      <c r="B4" s="708" t="s">
        <v>73</v>
      </c>
      <c r="C4" s="711" t="s">
        <v>74</v>
      </c>
      <c r="D4" s="136" t="s">
        <v>14</v>
      </c>
      <c r="E4" s="137"/>
      <c r="F4" s="137"/>
      <c r="G4" s="137"/>
      <c r="H4" s="137"/>
      <c r="I4" s="137"/>
      <c r="J4" s="137"/>
      <c r="K4" s="137">
        <v>4608875.58</v>
      </c>
      <c r="L4" s="137">
        <v>8275700.4000000004</v>
      </c>
      <c r="M4" s="137">
        <v>9576439.0700000022</v>
      </c>
      <c r="N4" s="137">
        <v>12204044.729999999</v>
      </c>
      <c r="O4" s="137">
        <v>9470911.6600000001</v>
      </c>
      <c r="P4" s="175">
        <v>13799106.719999999</v>
      </c>
      <c r="Q4" s="166">
        <f>SUM(E4:P4)</f>
        <v>57935078.159999996</v>
      </c>
      <c r="R4" s="135" t="b">
        <v>1</v>
      </c>
    </row>
    <row r="5" spans="2:18" x14ac:dyDescent="0.2">
      <c r="B5" s="709"/>
      <c r="C5" s="712"/>
      <c r="D5" s="139" t="s">
        <v>75</v>
      </c>
      <c r="E5" s="140"/>
      <c r="F5" s="140"/>
      <c r="G5" s="140"/>
      <c r="H5" s="140"/>
      <c r="I5" s="140"/>
      <c r="J5" s="140"/>
      <c r="K5" s="140">
        <v>1270.6199999999999</v>
      </c>
      <c r="L5" s="140">
        <v>4689.99</v>
      </c>
      <c r="M5" s="140">
        <v>11120.67</v>
      </c>
      <c r="N5" s="140">
        <v>12772.1</v>
      </c>
      <c r="O5" s="140">
        <v>7778.6</v>
      </c>
      <c r="P5" s="176">
        <v>9347.32</v>
      </c>
      <c r="Q5" s="167">
        <f t="shared" ref="Q5:Q12" si="0">SUM(E5:P5)</f>
        <v>46979.299999999996</v>
      </c>
      <c r="R5" s="135" t="b">
        <v>1</v>
      </c>
    </row>
    <row r="6" spans="2:18" x14ac:dyDescent="0.2">
      <c r="B6" s="709"/>
      <c r="C6" s="712"/>
      <c r="D6" s="139" t="s">
        <v>16</v>
      </c>
      <c r="E6" s="140"/>
      <c r="F6" s="140"/>
      <c r="G6" s="140"/>
      <c r="H6" s="140"/>
      <c r="I6" s="140"/>
      <c r="J6" s="140"/>
      <c r="K6" s="140">
        <v>0</v>
      </c>
      <c r="L6" s="140">
        <v>0</v>
      </c>
      <c r="M6" s="140">
        <v>0</v>
      </c>
      <c r="N6" s="140">
        <v>0</v>
      </c>
      <c r="O6" s="140">
        <v>0</v>
      </c>
      <c r="P6" s="176">
        <v>0</v>
      </c>
      <c r="Q6" s="167">
        <f t="shared" si="0"/>
        <v>0</v>
      </c>
      <c r="R6" s="135" t="b">
        <v>1</v>
      </c>
    </row>
    <row r="7" spans="2:18" ht="16.5" thickBot="1" x14ac:dyDescent="0.25">
      <c r="B7" s="709"/>
      <c r="C7" s="712"/>
      <c r="D7" s="142" t="s">
        <v>76</v>
      </c>
      <c r="E7" s="143"/>
      <c r="F7" s="143"/>
      <c r="G7" s="143"/>
      <c r="H7" s="143"/>
      <c r="I7" s="143"/>
      <c r="J7" s="143"/>
      <c r="K7" s="143">
        <v>323992.44</v>
      </c>
      <c r="L7" s="143">
        <v>310333.81</v>
      </c>
      <c r="M7" s="143">
        <v>334712.8</v>
      </c>
      <c r="N7" s="143">
        <v>361267.98</v>
      </c>
      <c r="O7" s="143">
        <v>361084.46</v>
      </c>
      <c r="P7" s="177">
        <v>409296.9</v>
      </c>
      <c r="Q7" s="168">
        <f t="shared" si="0"/>
        <v>2100688.39</v>
      </c>
      <c r="R7" s="135" t="b">
        <v>1</v>
      </c>
    </row>
    <row r="8" spans="2:18" ht="17.25" hidden="1" thickTop="1" thickBot="1" x14ac:dyDescent="0.25">
      <c r="B8" s="709"/>
      <c r="C8" s="712"/>
      <c r="D8" s="145" t="s">
        <v>17</v>
      </c>
      <c r="E8" s="146"/>
      <c r="F8" s="146"/>
      <c r="G8" s="146"/>
      <c r="H8" s="146"/>
      <c r="I8" s="146"/>
      <c r="J8" s="146"/>
      <c r="K8" s="146">
        <v>0</v>
      </c>
      <c r="L8" s="146">
        <v>0</v>
      </c>
      <c r="M8" s="146">
        <v>0</v>
      </c>
      <c r="N8" s="146">
        <v>0</v>
      </c>
      <c r="O8" s="146">
        <v>0</v>
      </c>
      <c r="P8" s="178">
        <v>0</v>
      </c>
      <c r="Q8" s="169">
        <f t="shared" si="0"/>
        <v>0</v>
      </c>
      <c r="R8" s="135" t="b">
        <v>1</v>
      </c>
    </row>
    <row r="9" spans="2:18" ht="17.25" thickTop="1" thickBot="1" x14ac:dyDescent="0.25">
      <c r="B9" s="709"/>
      <c r="C9" s="713"/>
      <c r="D9" s="147" t="s">
        <v>77</v>
      </c>
      <c r="E9" s="148"/>
      <c r="F9" s="148"/>
      <c r="G9" s="148"/>
      <c r="H9" s="148"/>
      <c r="I9" s="148"/>
      <c r="J9" s="148"/>
      <c r="K9" s="148">
        <f t="shared" ref="K9:P9" si="1">SUM(K4:K8)</f>
        <v>4934138.6400000006</v>
      </c>
      <c r="L9" s="148">
        <f t="shared" si="1"/>
        <v>8590724.2000000011</v>
      </c>
      <c r="M9" s="148">
        <f t="shared" si="1"/>
        <v>9922272.5400000028</v>
      </c>
      <c r="N9" s="148">
        <f t="shared" si="1"/>
        <v>12578084.809999999</v>
      </c>
      <c r="O9" s="148">
        <f t="shared" si="1"/>
        <v>9839774.7200000007</v>
      </c>
      <c r="P9" s="179">
        <f t="shared" si="1"/>
        <v>14217750.939999999</v>
      </c>
      <c r="Q9" s="170">
        <f t="shared" si="0"/>
        <v>60082745.849999994</v>
      </c>
      <c r="R9" s="135" t="b">
        <v>1</v>
      </c>
    </row>
    <row r="10" spans="2:18" x14ac:dyDescent="0.2">
      <c r="B10" s="709"/>
      <c r="C10" s="714" t="s">
        <v>78</v>
      </c>
      <c r="D10" s="715"/>
      <c r="E10" s="149"/>
      <c r="F10" s="149"/>
      <c r="G10" s="149"/>
      <c r="H10" s="149"/>
      <c r="I10" s="149"/>
      <c r="J10" s="149"/>
      <c r="K10" s="140">
        <v>0</v>
      </c>
      <c r="L10" s="149">
        <v>0</v>
      </c>
      <c r="M10" s="149">
        <v>0</v>
      </c>
      <c r="N10" s="149">
        <v>0</v>
      </c>
      <c r="O10" s="149">
        <v>0</v>
      </c>
      <c r="P10" s="180">
        <v>0</v>
      </c>
      <c r="Q10" s="171">
        <f t="shared" si="0"/>
        <v>0</v>
      </c>
      <c r="R10" s="135" t="b">
        <v>1</v>
      </c>
    </row>
    <row r="11" spans="2:18" ht="16.5" thickBot="1" x14ac:dyDescent="0.25">
      <c r="B11" s="709"/>
      <c r="C11" s="716" t="s">
        <v>79</v>
      </c>
      <c r="D11" s="717"/>
      <c r="E11" s="143"/>
      <c r="F11" s="143"/>
      <c r="G11" s="143"/>
      <c r="H11" s="143"/>
      <c r="I11" s="143"/>
      <c r="J11" s="143"/>
      <c r="K11" s="143">
        <v>0</v>
      </c>
      <c r="L11" s="143">
        <v>0</v>
      </c>
      <c r="M11" s="143">
        <v>394.5</v>
      </c>
      <c r="N11" s="143">
        <v>0</v>
      </c>
      <c r="O11" s="143">
        <v>0</v>
      </c>
      <c r="P11" s="177">
        <v>52.28</v>
      </c>
      <c r="Q11" s="168">
        <f t="shared" si="0"/>
        <v>446.78</v>
      </c>
      <c r="R11" s="135" t="b">
        <v>1</v>
      </c>
    </row>
    <row r="12" spans="2:18" ht="16.5" thickTop="1" x14ac:dyDescent="0.2">
      <c r="B12" s="709"/>
      <c r="C12" s="714" t="s">
        <v>35</v>
      </c>
      <c r="D12" s="715"/>
      <c r="E12" s="151"/>
      <c r="F12" s="151"/>
      <c r="G12" s="151"/>
      <c r="H12" s="151"/>
      <c r="I12" s="151"/>
      <c r="J12" s="151"/>
      <c r="K12" s="151">
        <f t="shared" ref="K12:P12" si="2">K9+K10+K11</f>
        <v>4934138.6400000006</v>
      </c>
      <c r="L12" s="151">
        <f t="shared" si="2"/>
        <v>8590724.2000000011</v>
      </c>
      <c r="M12" s="151">
        <f t="shared" si="2"/>
        <v>9922667.0400000028</v>
      </c>
      <c r="N12" s="151">
        <f t="shared" si="2"/>
        <v>12578084.809999999</v>
      </c>
      <c r="O12" s="151">
        <f t="shared" si="2"/>
        <v>9839774.7200000007</v>
      </c>
      <c r="P12" s="181">
        <f t="shared" si="2"/>
        <v>14217803.219999999</v>
      </c>
      <c r="Q12" s="171">
        <f t="shared" si="0"/>
        <v>60083192.629999995</v>
      </c>
      <c r="R12" s="135" t="b">
        <v>1</v>
      </c>
    </row>
    <row r="13" spans="2:18" x14ac:dyDescent="0.2">
      <c r="B13" s="709"/>
      <c r="C13" s="718" t="s">
        <v>30</v>
      </c>
      <c r="D13" s="719"/>
      <c r="E13" s="152"/>
      <c r="F13" s="152"/>
      <c r="G13" s="152"/>
      <c r="H13" s="152"/>
      <c r="I13" s="152"/>
      <c r="J13" s="152"/>
      <c r="K13" s="152">
        <v>38413</v>
      </c>
      <c r="L13" s="152">
        <v>40465</v>
      </c>
      <c r="M13" s="152">
        <v>44348</v>
      </c>
      <c r="N13" s="152">
        <v>47215</v>
      </c>
      <c r="O13" s="152">
        <v>48526</v>
      </c>
      <c r="P13" s="182">
        <v>51279</v>
      </c>
      <c r="Q13" s="172">
        <f>AVERAGE(E13:P13)</f>
        <v>45041</v>
      </c>
      <c r="R13" s="135" t="b">
        <v>1</v>
      </c>
    </row>
    <row r="14" spans="2:18" ht="16.5" thickBot="1" x14ac:dyDescent="0.25">
      <c r="B14" s="710"/>
      <c r="C14" s="720" t="s">
        <v>80</v>
      </c>
      <c r="D14" s="721"/>
      <c r="E14" s="154"/>
      <c r="F14" s="155"/>
      <c r="G14" s="155"/>
      <c r="H14" s="155"/>
      <c r="I14" s="155"/>
      <c r="J14" s="155"/>
      <c r="K14" s="156">
        <v>128.44970817171273</v>
      </c>
      <c r="L14" s="156">
        <v>212.30011614975908</v>
      </c>
      <c r="M14" s="156">
        <v>223.74553621358353</v>
      </c>
      <c r="N14" s="156">
        <v>266.40018659324363</v>
      </c>
      <c r="O14" s="156">
        <v>202.77324980422867</v>
      </c>
      <c r="P14" s="183">
        <v>277.26365997776867</v>
      </c>
      <c r="Q14" s="185">
        <f>Q12/Q13</f>
        <v>1333.96666659266</v>
      </c>
      <c r="R14" s="135" t="b">
        <v>1</v>
      </c>
    </row>
    <row r="15" spans="2:18" ht="15.75" customHeight="1" x14ac:dyDescent="0.2">
      <c r="B15" s="708" t="s">
        <v>42</v>
      </c>
      <c r="C15" s="711" t="s">
        <v>74</v>
      </c>
      <c r="D15" s="136" t="s">
        <v>14</v>
      </c>
      <c r="E15" s="137"/>
      <c r="F15" s="137"/>
      <c r="G15" s="137"/>
      <c r="H15" s="137"/>
      <c r="I15" s="137"/>
      <c r="J15" s="137"/>
      <c r="K15" s="137">
        <v>11457167.18</v>
      </c>
      <c r="L15" s="137">
        <v>31284953.710000005</v>
      </c>
      <c r="M15" s="137">
        <v>42431585.569999993</v>
      </c>
      <c r="N15" s="137">
        <v>61804746.140000001</v>
      </c>
      <c r="O15" s="137">
        <v>50688450.969999999</v>
      </c>
      <c r="P15" s="175">
        <v>72888903.719999984</v>
      </c>
      <c r="Q15" s="166">
        <f>SUM(E15:P15)</f>
        <v>270555807.28999996</v>
      </c>
      <c r="R15" s="135" t="b">
        <v>1</v>
      </c>
    </row>
    <row r="16" spans="2:18" x14ac:dyDescent="0.2">
      <c r="B16" s="709"/>
      <c r="C16" s="712"/>
      <c r="D16" s="139" t="s">
        <v>75</v>
      </c>
      <c r="E16" s="140"/>
      <c r="F16" s="140"/>
      <c r="G16" s="140"/>
      <c r="H16" s="140"/>
      <c r="I16" s="140"/>
      <c r="J16" s="140"/>
      <c r="K16" s="140">
        <v>2922.01</v>
      </c>
      <c r="L16" s="140">
        <v>117029.5</v>
      </c>
      <c r="M16" s="140">
        <v>106569.28</v>
      </c>
      <c r="N16" s="140">
        <v>244856.18000000002</v>
      </c>
      <c r="O16" s="140">
        <v>185379.5</v>
      </c>
      <c r="P16" s="176">
        <v>190215.86000000002</v>
      </c>
      <c r="Q16" s="167">
        <f t="shared" ref="Q16:Q23" si="3">SUM(E16:P16)</f>
        <v>846972.33</v>
      </c>
      <c r="R16" s="135" t="b">
        <v>1</v>
      </c>
    </row>
    <row r="17" spans="2:18" x14ac:dyDescent="0.2">
      <c r="B17" s="709"/>
      <c r="C17" s="712"/>
      <c r="D17" s="139" t="s">
        <v>16</v>
      </c>
      <c r="E17" s="140"/>
      <c r="F17" s="140"/>
      <c r="G17" s="140"/>
      <c r="H17" s="140"/>
      <c r="I17" s="140"/>
      <c r="J17" s="140"/>
      <c r="K17" s="140">
        <v>19586.48</v>
      </c>
      <c r="L17" s="140">
        <v>37637.730000000003</v>
      </c>
      <c r="M17" s="140">
        <v>67601.39</v>
      </c>
      <c r="N17" s="140">
        <v>107855.37</v>
      </c>
      <c r="O17" s="140">
        <v>66138.33</v>
      </c>
      <c r="P17" s="176">
        <v>109977.88</v>
      </c>
      <c r="Q17" s="167">
        <f t="shared" si="3"/>
        <v>408797.18</v>
      </c>
      <c r="R17" s="135" t="b">
        <v>1</v>
      </c>
    </row>
    <row r="18" spans="2:18" ht="16.5" thickBot="1" x14ac:dyDescent="0.25">
      <c r="B18" s="709"/>
      <c r="C18" s="712"/>
      <c r="D18" s="142" t="s">
        <v>76</v>
      </c>
      <c r="E18" s="143"/>
      <c r="F18" s="143"/>
      <c r="G18" s="143"/>
      <c r="H18" s="143"/>
      <c r="I18" s="143"/>
      <c r="J18" s="143"/>
      <c r="K18" s="143">
        <v>662801.59</v>
      </c>
      <c r="L18" s="143">
        <v>642036.63</v>
      </c>
      <c r="M18" s="143">
        <v>616427.04</v>
      </c>
      <c r="N18" s="143">
        <v>763576.75</v>
      </c>
      <c r="O18" s="143">
        <v>925348.75</v>
      </c>
      <c r="P18" s="177">
        <v>1137891.22</v>
      </c>
      <c r="Q18" s="168">
        <f t="shared" si="3"/>
        <v>4748081.9799999995</v>
      </c>
      <c r="R18" s="135" t="b">
        <v>1</v>
      </c>
    </row>
    <row r="19" spans="2:18" ht="17.25" hidden="1" thickTop="1" thickBot="1" x14ac:dyDescent="0.25">
      <c r="B19" s="709"/>
      <c r="C19" s="712"/>
      <c r="D19" s="145" t="s">
        <v>17</v>
      </c>
      <c r="E19" s="146"/>
      <c r="F19" s="146"/>
      <c r="G19" s="146"/>
      <c r="H19" s="146"/>
      <c r="I19" s="146"/>
      <c r="J19" s="146"/>
      <c r="K19" s="146">
        <v>0</v>
      </c>
      <c r="L19" s="146">
        <v>0</v>
      </c>
      <c r="M19" s="146">
        <v>0</v>
      </c>
      <c r="N19" s="146">
        <v>0</v>
      </c>
      <c r="O19" s="146">
        <v>0</v>
      </c>
      <c r="P19" s="178">
        <v>0</v>
      </c>
      <c r="Q19" s="169">
        <f t="shared" si="3"/>
        <v>0</v>
      </c>
      <c r="R19" s="135" t="b">
        <v>1</v>
      </c>
    </row>
    <row r="20" spans="2:18" ht="17.25" thickTop="1" thickBot="1" x14ac:dyDescent="0.25">
      <c r="B20" s="709"/>
      <c r="C20" s="713"/>
      <c r="D20" s="158" t="s">
        <v>77</v>
      </c>
      <c r="E20" s="159"/>
      <c r="F20" s="159"/>
      <c r="G20" s="159"/>
      <c r="H20" s="159"/>
      <c r="I20" s="159"/>
      <c r="J20" s="159"/>
      <c r="K20" s="148">
        <f t="shared" ref="K20:P20" si="4">SUM(K15:K19)</f>
        <v>12142477.26</v>
      </c>
      <c r="L20" s="148">
        <f t="shared" si="4"/>
        <v>32081657.570000004</v>
      </c>
      <c r="M20" s="148">
        <f t="shared" si="4"/>
        <v>43222183.279999994</v>
      </c>
      <c r="N20" s="148">
        <f t="shared" si="4"/>
        <v>62921034.439999998</v>
      </c>
      <c r="O20" s="148">
        <f t="shared" si="4"/>
        <v>51865317.549999997</v>
      </c>
      <c r="P20" s="179">
        <f t="shared" si="4"/>
        <v>74326988.679999977</v>
      </c>
      <c r="Q20" s="173">
        <f t="shared" si="3"/>
        <v>276559658.77999997</v>
      </c>
      <c r="R20" s="135" t="b">
        <v>1</v>
      </c>
    </row>
    <row r="21" spans="2:18" x14ac:dyDescent="0.2">
      <c r="B21" s="709"/>
      <c r="C21" s="714" t="s">
        <v>78</v>
      </c>
      <c r="D21" s="715"/>
      <c r="E21" s="149"/>
      <c r="F21" s="149"/>
      <c r="G21" s="149"/>
      <c r="H21" s="149"/>
      <c r="I21" s="149"/>
      <c r="J21" s="149"/>
      <c r="K21" s="140">
        <v>0</v>
      </c>
      <c r="L21" s="149">
        <v>0</v>
      </c>
      <c r="M21" s="149">
        <v>0</v>
      </c>
      <c r="N21" s="149">
        <v>0</v>
      </c>
      <c r="O21" s="149">
        <v>0</v>
      </c>
      <c r="P21" s="180">
        <v>0</v>
      </c>
      <c r="Q21" s="171">
        <f t="shared" si="3"/>
        <v>0</v>
      </c>
      <c r="R21" s="135" t="b">
        <v>1</v>
      </c>
    </row>
    <row r="22" spans="2:18" ht="16.5" thickBot="1" x14ac:dyDescent="0.25">
      <c r="B22" s="709"/>
      <c r="C22" s="716" t="s">
        <v>79</v>
      </c>
      <c r="D22" s="717"/>
      <c r="E22" s="143"/>
      <c r="F22" s="143"/>
      <c r="G22" s="143"/>
      <c r="H22" s="143"/>
      <c r="I22" s="143"/>
      <c r="J22" s="143"/>
      <c r="K22" s="143">
        <v>4944.5200000000004</v>
      </c>
      <c r="L22" s="143">
        <v>15261.19</v>
      </c>
      <c r="M22" s="143">
        <v>29370.18</v>
      </c>
      <c r="N22" s="143">
        <v>39866.51</v>
      </c>
      <c r="O22" s="143">
        <v>72776.710000000006</v>
      </c>
      <c r="P22" s="177">
        <v>97462.63</v>
      </c>
      <c r="Q22" s="168">
        <f t="shared" si="3"/>
        <v>259681.74</v>
      </c>
      <c r="R22" s="135" t="b">
        <v>1</v>
      </c>
    </row>
    <row r="23" spans="2:18" ht="16.5" thickTop="1" x14ac:dyDescent="0.2">
      <c r="B23" s="709"/>
      <c r="C23" s="714" t="s">
        <v>35</v>
      </c>
      <c r="D23" s="715"/>
      <c r="E23" s="151"/>
      <c r="F23" s="151"/>
      <c r="G23" s="151"/>
      <c r="H23" s="151"/>
      <c r="I23" s="151"/>
      <c r="J23" s="151"/>
      <c r="K23" s="151">
        <f t="shared" ref="K23:P23" si="5">K20+K21+K22</f>
        <v>12147421.779999999</v>
      </c>
      <c r="L23" s="151">
        <f t="shared" si="5"/>
        <v>32096918.760000005</v>
      </c>
      <c r="M23" s="151">
        <f t="shared" si="5"/>
        <v>43251553.459999993</v>
      </c>
      <c r="N23" s="151">
        <f t="shared" si="5"/>
        <v>62960900.949999996</v>
      </c>
      <c r="O23" s="151">
        <f t="shared" si="5"/>
        <v>51938094.259999998</v>
      </c>
      <c r="P23" s="181">
        <f t="shared" si="5"/>
        <v>74424451.309999973</v>
      </c>
      <c r="Q23" s="171">
        <f t="shared" si="3"/>
        <v>276819340.51999998</v>
      </c>
      <c r="R23" s="135" t="b">
        <v>1</v>
      </c>
    </row>
    <row r="24" spans="2:18" x14ac:dyDescent="0.2">
      <c r="B24" s="709"/>
      <c r="C24" s="718" t="s">
        <v>30</v>
      </c>
      <c r="D24" s="719"/>
      <c r="E24" s="152"/>
      <c r="F24" s="152"/>
      <c r="G24" s="152"/>
      <c r="H24" s="152"/>
      <c r="I24" s="152"/>
      <c r="J24" s="152"/>
      <c r="K24" s="152">
        <v>75174</v>
      </c>
      <c r="L24" s="152">
        <v>82124</v>
      </c>
      <c r="M24" s="152">
        <v>91371</v>
      </c>
      <c r="N24" s="152">
        <v>114290</v>
      </c>
      <c r="O24" s="152">
        <v>126063</v>
      </c>
      <c r="P24" s="182">
        <v>144174</v>
      </c>
      <c r="Q24" s="172">
        <f>AVERAGE(E24:P24)</f>
        <v>105532.66666666667</v>
      </c>
      <c r="R24" s="135" t="b">
        <v>1</v>
      </c>
    </row>
    <row r="25" spans="2:18" ht="16.5" thickBot="1" x14ac:dyDescent="0.25">
      <c r="B25" s="710"/>
      <c r="C25" s="720" t="s">
        <v>80</v>
      </c>
      <c r="D25" s="721"/>
      <c r="E25" s="154"/>
      <c r="F25" s="155"/>
      <c r="G25" s="155"/>
      <c r="H25" s="155"/>
      <c r="I25" s="155"/>
      <c r="J25" s="155"/>
      <c r="K25" s="156">
        <v>161.59073323223453</v>
      </c>
      <c r="L25" s="156">
        <v>390.83482002825002</v>
      </c>
      <c r="M25" s="156">
        <v>473.36193606286452</v>
      </c>
      <c r="N25" s="156">
        <v>550.8872250415609</v>
      </c>
      <c r="O25" s="156">
        <v>412.00109675321067</v>
      </c>
      <c r="P25" s="183">
        <v>516.21271040548208</v>
      </c>
      <c r="Q25" s="185">
        <f>Q23/Q24</f>
        <v>2623.0678069981486</v>
      </c>
      <c r="R25" s="135" t="b">
        <v>1</v>
      </c>
    </row>
    <row r="26" spans="2:18" ht="15.75" customHeight="1" x14ac:dyDescent="0.2">
      <c r="B26" s="709" t="s">
        <v>81</v>
      </c>
      <c r="C26" s="711" t="s">
        <v>74</v>
      </c>
      <c r="D26" s="136" t="s">
        <v>14</v>
      </c>
      <c r="E26" s="137"/>
      <c r="F26" s="137"/>
      <c r="G26" s="137"/>
      <c r="H26" s="137"/>
      <c r="I26" s="137"/>
      <c r="J26" s="137"/>
      <c r="K26" s="137">
        <v>16066042.76</v>
      </c>
      <c r="L26" s="137">
        <v>39560654.110000007</v>
      </c>
      <c r="M26" s="137">
        <v>52008024.639999993</v>
      </c>
      <c r="N26" s="137">
        <v>74008790.870000005</v>
      </c>
      <c r="O26" s="137">
        <v>60159362.629999995</v>
      </c>
      <c r="P26" s="175">
        <v>86688010.439999983</v>
      </c>
      <c r="Q26" s="166">
        <f>SUM(E26:P26)</f>
        <v>328490885.44999999</v>
      </c>
      <c r="R26" s="135" t="b">
        <v>1</v>
      </c>
    </row>
    <row r="27" spans="2:18" x14ac:dyDescent="0.2">
      <c r="B27" s="709"/>
      <c r="C27" s="712"/>
      <c r="D27" s="139" t="s">
        <v>75</v>
      </c>
      <c r="E27" s="140"/>
      <c r="F27" s="140"/>
      <c r="G27" s="140"/>
      <c r="H27" s="140"/>
      <c r="I27" s="140"/>
      <c r="J27" s="140"/>
      <c r="K27" s="140">
        <v>4192.63</v>
      </c>
      <c r="L27" s="140">
        <v>121719.49</v>
      </c>
      <c r="M27" s="140">
        <v>117689.95</v>
      </c>
      <c r="N27" s="140">
        <v>257628.28000000003</v>
      </c>
      <c r="O27" s="140">
        <v>193158.1</v>
      </c>
      <c r="P27" s="176">
        <v>199563.18000000002</v>
      </c>
      <c r="Q27" s="167">
        <f t="shared" ref="Q27:Q34" si="6">SUM(E27:P27)</f>
        <v>893951.63000000012</v>
      </c>
      <c r="R27" s="135" t="b">
        <v>1</v>
      </c>
    </row>
    <row r="28" spans="2:18" x14ac:dyDescent="0.2">
      <c r="B28" s="709"/>
      <c r="C28" s="712"/>
      <c r="D28" s="139" t="s">
        <v>16</v>
      </c>
      <c r="E28" s="140"/>
      <c r="F28" s="140"/>
      <c r="G28" s="140"/>
      <c r="H28" s="140"/>
      <c r="I28" s="140"/>
      <c r="J28" s="140"/>
      <c r="K28" s="140">
        <v>19586.48</v>
      </c>
      <c r="L28" s="140">
        <v>37637.730000000003</v>
      </c>
      <c r="M28" s="140">
        <v>67601.39</v>
      </c>
      <c r="N28" s="140">
        <v>107855.37</v>
      </c>
      <c r="O28" s="140">
        <v>66138.33</v>
      </c>
      <c r="P28" s="176">
        <v>109977.88</v>
      </c>
      <c r="Q28" s="167">
        <f t="shared" si="6"/>
        <v>408797.18</v>
      </c>
      <c r="R28" s="135" t="b">
        <v>1</v>
      </c>
    </row>
    <row r="29" spans="2:18" ht="16.5" thickBot="1" x14ac:dyDescent="0.25">
      <c r="B29" s="709"/>
      <c r="C29" s="712"/>
      <c r="D29" s="142" t="s">
        <v>76</v>
      </c>
      <c r="E29" s="143"/>
      <c r="F29" s="143"/>
      <c r="G29" s="143"/>
      <c r="H29" s="143"/>
      <c r="I29" s="143"/>
      <c r="J29" s="143"/>
      <c r="K29" s="143">
        <v>986794.03</v>
      </c>
      <c r="L29" s="143">
        <v>952370.44</v>
      </c>
      <c r="M29" s="143">
        <v>951139.84000000008</v>
      </c>
      <c r="N29" s="143">
        <v>1124844.73</v>
      </c>
      <c r="O29" s="143">
        <v>1286433.21</v>
      </c>
      <c r="P29" s="177">
        <v>1547188.12</v>
      </c>
      <c r="Q29" s="168">
        <f t="shared" si="6"/>
        <v>6848770.3700000001</v>
      </c>
      <c r="R29" s="135" t="b">
        <v>1</v>
      </c>
    </row>
    <row r="30" spans="2:18" ht="17.25" hidden="1" thickTop="1" thickBot="1" x14ac:dyDescent="0.25">
      <c r="B30" s="709"/>
      <c r="C30" s="712"/>
      <c r="D30" s="145" t="s">
        <v>17</v>
      </c>
      <c r="E30" s="146"/>
      <c r="F30" s="146"/>
      <c r="G30" s="146"/>
      <c r="H30" s="146"/>
      <c r="I30" s="146"/>
      <c r="J30" s="146"/>
      <c r="K30" s="146">
        <v>0</v>
      </c>
      <c r="L30" s="146">
        <v>0</v>
      </c>
      <c r="M30" s="146">
        <v>0</v>
      </c>
      <c r="N30" s="146">
        <v>0</v>
      </c>
      <c r="O30" s="146">
        <v>0</v>
      </c>
      <c r="P30" s="178">
        <v>0</v>
      </c>
      <c r="Q30" s="169">
        <f t="shared" si="6"/>
        <v>0</v>
      </c>
      <c r="R30" s="135" t="b">
        <v>1</v>
      </c>
    </row>
    <row r="31" spans="2:18" ht="17.25" thickTop="1" thickBot="1" x14ac:dyDescent="0.25">
      <c r="B31" s="709"/>
      <c r="C31" s="713"/>
      <c r="D31" s="158" t="s">
        <v>77</v>
      </c>
      <c r="E31" s="159"/>
      <c r="F31" s="159"/>
      <c r="G31" s="159"/>
      <c r="H31" s="159"/>
      <c r="I31" s="159"/>
      <c r="J31" s="159"/>
      <c r="K31" s="148">
        <f t="shared" ref="K31:P31" si="7">SUM(K26:K30)</f>
        <v>17076615.900000002</v>
      </c>
      <c r="L31" s="148">
        <f t="shared" si="7"/>
        <v>40672381.770000003</v>
      </c>
      <c r="M31" s="148">
        <f t="shared" si="7"/>
        <v>53144455.82</v>
      </c>
      <c r="N31" s="148">
        <f t="shared" si="7"/>
        <v>75499119.250000015</v>
      </c>
      <c r="O31" s="148">
        <f t="shared" si="7"/>
        <v>61705092.269999996</v>
      </c>
      <c r="P31" s="179">
        <f t="shared" si="7"/>
        <v>88544739.61999999</v>
      </c>
      <c r="Q31" s="173">
        <f t="shared" si="6"/>
        <v>336642404.63</v>
      </c>
      <c r="R31" s="135" t="b">
        <v>1</v>
      </c>
    </row>
    <row r="32" spans="2:18" x14ac:dyDescent="0.2">
      <c r="B32" s="709"/>
      <c r="C32" s="714" t="s">
        <v>78</v>
      </c>
      <c r="D32" s="715"/>
      <c r="E32" s="149"/>
      <c r="F32" s="149"/>
      <c r="G32" s="149"/>
      <c r="H32" s="149"/>
      <c r="I32" s="149"/>
      <c r="J32" s="149"/>
      <c r="K32" s="140">
        <v>0</v>
      </c>
      <c r="L32" s="149">
        <v>0</v>
      </c>
      <c r="M32" s="149">
        <v>0</v>
      </c>
      <c r="N32" s="149">
        <v>0</v>
      </c>
      <c r="O32" s="149">
        <v>0</v>
      </c>
      <c r="P32" s="180">
        <v>0</v>
      </c>
      <c r="Q32" s="171">
        <f t="shared" si="6"/>
        <v>0</v>
      </c>
      <c r="R32" s="135" t="b">
        <v>1</v>
      </c>
    </row>
    <row r="33" spans="2:18" ht="16.5" thickBot="1" x14ac:dyDescent="0.25">
      <c r="B33" s="709"/>
      <c r="C33" s="716" t="s">
        <v>79</v>
      </c>
      <c r="D33" s="717"/>
      <c r="E33" s="143"/>
      <c r="F33" s="143"/>
      <c r="G33" s="143"/>
      <c r="H33" s="143"/>
      <c r="I33" s="143"/>
      <c r="J33" s="143"/>
      <c r="K33" s="143">
        <v>4944.5200000000004</v>
      </c>
      <c r="L33" s="143">
        <v>15261.19</v>
      </c>
      <c r="M33" s="143">
        <v>29764.68</v>
      </c>
      <c r="N33" s="143">
        <v>39866.51</v>
      </c>
      <c r="O33" s="143">
        <v>72776.710000000006</v>
      </c>
      <c r="P33" s="177">
        <v>97514.91</v>
      </c>
      <c r="Q33" s="168">
        <f t="shared" si="6"/>
        <v>260128.52</v>
      </c>
      <c r="R33" s="135" t="b">
        <v>1</v>
      </c>
    </row>
    <row r="34" spans="2:18" ht="16.5" thickTop="1" x14ac:dyDescent="0.2">
      <c r="B34" s="709"/>
      <c r="C34" s="714" t="s">
        <v>35</v>
      </c>
      <c r="D34" s="715"/>
      <c r="E34" s="151"/>
      <c r="F34" s="151"/>
      <c r="G34" s="151"/>
      <c r="H34" s="151"/>
      <c r="I34" s="151"/>
      <c r="J34" s="151"/>
      <c r="K34" s="151">
        <f t="shared" ref="K34:P34" si="8">K31+K32+K33</f>
        <v>17081560.420000002</v>
      </c>
      <c r="L34" s="151">
        <f t="shared" si="8"/>
        <v>40687642.960000001</v>
      </c>
      <c r="M34" s="151">
        <f t="shared" si="8"/>
        <v>53174220.5</v>
      </c>
      <c r="N34" s="151">
        <f t="shared" si="8"/>
        <v>75538985.76000002</v>
      </c>
      <c r="O34" s="151">
        <f t="shared" si="8"/>
        <v>61777868.979999997</v>
      </c>
      <c r="P34" s="181">
        <f t="shared" si="8"/>
        <v>88642254.529999986</v>
      </c>
      <c r="Q34" s="171">
        <f t="shared" si="6"/>
        <v>336902533.14999998</v>
      </c>
      <c r="R34" s="135" t="b">
        <v>1</v>
      </c>
    </row>
    <row r="35" spans="2:18" x14ac:dyDescent="0.2">
      <c r="B35" s="709"/>
      <c r="C35" s="718" t="s">
        <v>30</v>
      </c>
      <c r="D35" s="719"/>
      <c r="E35" s="152"/>
      <c r="F35" s="152"/>
      <c r="G35" s="152"/>
      <c r="H35" s="152"/>
      <c r="I35" s="152"/>
      <c r="J35" s="152"/>
      <c r="K35" s="152">
        <v>113587</v>
      </c>
      <c r="L35" s="152">
        <v>122589</v>
      </c>
      <c r="M35" s="152">
        <v>135719</v>
      </c>
      <c r="N35" s="152">
        <v>161505</v>
      </c>
      <c r="O35" s="152">
        <v>174589</v>
      </c>
      <c r="P35" s="182">
        <v>195453</v>
      </c>
      <c r="Q35" s="172">
        <f>AVERAGE(E35:P35)</f>
        <v>150573.66666666666</v>
      </c>
      <c r="R35" s="135" t="b">
        <v>1</v>
      </c>
    </row>
    <row r="36" spans="2:18" ht="16.5" thickBot="1" x14ac:dyDescent="0.25">
      <c r="B36" s="710"/>
      <c r="C36" s="720" t="s">
        <v>80</v>
      </c>
      <c r="D36" s="721"/>
      <c r="E36" s="154"/>
      <c r="F36" s="155"/>
      <c r="G36" s="155"/>
      <c r="H36" s="155"/>
      <c r="I36" s="155"/>
      <c r="J36" s="155"/>
      <c r="K36" s="156">
        <v>150.38305809643711</v>
      </c>
      <c r="L36" s="156">
        <v>331.90288655589001</v>
      </c>
      <c r="M36" s="156">
        <v>391.79643601853832</v>
      </c>
      <c r="N36" s="156">
        <v>467.71917748676526</v>
      </c>
      <c r="O36" s="156">
        <v>353.84743013591918</v>
      </c>
      <c r="P36" s="183">
        <v>453.52209753751532</v>
      </c>
      <c r="Q36" s="185">
        <f>Q34/Q35</f>
        <v>2237.4598467859587</v>
      </c>
      <c r="R36" s="135" t="b">
        <v>1</v>
      </c>
    </row>
    <row r="37" spans="2:18" x14ac:dyDescent="0.2">
      <c r="B37" s="722" t="s">
        <v>4</v>
      </c>
      <c r="C37" s="722"/>
      <c r="D37" s="722"/>
      <c r="E37" s="722"/>
      <c r="F37" s="722"/>
      <c r="G37" s="722"/>
      <c r="H37" s="722"/>
      <c r="I37" s="722"/>
      <c r="J37" s="722"/>
      <c r="K37" s="722"/>
      <c r="L37" s="722"/>
      <c r="M37" s="722"/>
      <c r="N37" s="722"/>
      <c r="O37" s="722"/>
      <c r="P37" s="722"/>
      <c r="Q37" s="722"/>
    </row>
    <row r="38" spans="2:18" x14ac:dyDescent="0.2">
      <c r="B38" s="723" t="s">
        <v>82</v>
      </c>
      <c r="C38" s="723"/>
      <c r="D38" s="723"/>
      <c r="E38" s="723"/>
      <c r="F38" s="723"/>
      <c r="G38" s="723"/>
      <c r="H38" s="723"/>
      <c r="I38" s="723"/>
      <c r="J38" s="723"/>
      <c r="K38" s="723"/>
      <c r="L38" s="723"/>
      <c r="M38" s="723"/>
      <c r="N38" s="723"/>
      <c r="O38" s="723"/>
      <c r="P38" s="723"/>
      <c r="Q38" s="723"/>
    </row>
    <row r="39" spans="2:18" x14ac:dyDescent="0.2">
      <c r="B39" s="724" t="s">
        <v>87</v>
      </c>
      <c r="C39" s="724"/>
      <c r="D39" s="724"/>
      <c r="E39" s="724"/>
      <c r="F39" s="724"/>
      <c r="G39" s="724"/>
      <c r="H39" s="724"/>
      <c r="I39" s="724"/>
      <c r="J39" s="724"/>
      <c r="K39" s="724"/>
      <c r="L39" s="724"/>
      <c r="M39" s="724"/>
      <c r="N39" s="724"/>
      <c r="O39" s="724"/>
      <c r="P39" s="724"/>
      <c r="Q39" s="724"/>
    </row>
    <row r="41" spans="2:18" ht="16.5" thickBot="1" x14ac:dyDescent="0.25">
      <c r="B41" s="705" t="s">
        <v>84</v>
      </c>
      <c r="C41" s="705"/>
      <c r="D41" s="705"/>
      <c r="E41" s="705"/>
      <c r="F41" s="705"/>
      <c r="G41" s="705"/>
      <c r="H41" s="705"/>
      <c r="I41" s="705"/>
      <c r="J41" s="705"/>
      <c r="K41" s="705"/>
      <c r="L41" s="705"/>
      <c r="M41" s="705"/>
      <c r="N41" s="705"/>
      <c r="O41" s="705"/>
      <c r="P41" s="705"/>
      <c r="Q41" s="705"/>
    </row>
    <row r="42" spans="2:18" ht="16.5" thickBot="1" x14ac:dyDescent="0.25">
      <c r="B42" s="131" t="s">
        <v>71</v>
      </c>
      <c r="C42" s="706" t="s">
        <v>13</v>
      </c>
      <c r="D42" s="707"/>
      <c r="E42" s="132">
        <v>41821</v>
      </c>
      <c r="F42" s="133">
        <v>41852</v>
      </c>
      <c r="G42" s="133">
        <v>41883</v>
      </c>
      <c r="H42" s="133">
        <v>41913</v>
      </c>
      <c r="I42" s="133">
        <v>41944</v>
      </c>
      <c r="J42" s="133">
        <v>41974</v>
      </c>
      <c r="K42" s="133">
        <v>42005</v>
      </c>
      <c r="L42" s="133">
        <v>42036</v>
      </c>
      <c r="M42" s="133">
        <v>42064</v>
      </c>
      <c r="N42" s="133">
        <v>42095</v>
      </c>
      <c r="O42" s="133">
        <v>42125</v>
      </c>
      <c r="P42" s="174">
        <v>42156</v>
      </c>
      <c r="Q42" s="165" t="s">
        <v>85</v>
      </c>
    </row>
    <row r="43" spans="2:18" x14ac:dyDescent="0.2">
      <c r="B43" s="708" t="s">
        <v>73</v>
      </c>
      <c r="C43" s="711" t="s">
        <v>74</v>
      </c>
      <c r="D43" s="136" t="s">
        <v>14</v>
      </c>
      <c r="E43" s="137">
        <v>10521204.800000001</v>
      </c>
      <c r="F43" s="137">
        <v>11585142.010000002</v>
      </c>
      <c r="G43" s="137">
        <v>15624406.999999998</v>
      </c>
      <c r="H43" s="137">
        <v>12583815.389999999</v>
      </c>
      <c r="I43" s="137">
        <v>14215137.32</v>
      </c>
      <c r="J43" s="137">
        <v>16876867.440000001</v>
      </c>
      <c r="K43" s="137">
        <v>14920688.179999998</v>
      </c>
      <c r="L43" s="137">
        <v>16324691.770000001</v>
      </c>
      <c r="M43" s="137">
        <v>19481027.319999997</v>
      </c>
      <c r="N43" s="137">
        <v>14121506.749999998</v>
      </c>
      <c r="O43" s="137">
        <v>10832232</v>
      </c>
      <c r="P43" s="175">
        <v>8338166.6699999981</v>
      </c>
      <c r="Q43" s="166">
        <f>SUM(E43:P43)</f>
        <v>165424886.64999998</v>
      </c>
      <c r="R43" s="135" t="b">
        <v>1</v>
      </c>
    </row>
    <row r="44" spans="2:18" x14ac:dyDescent="0.2">
      <c r="B44" s="709"/>
      <c r="C44" s="712"/>
      <c r="D44" s="139" t="s">
        <v>75</v>
      </c>
      <c r="E44" s="140">
        <v>23031.040000000001</v>
      </c>
      <c r="F44" s="140">
        <v>17529.3</v>
      </c>
      <c r="G44" s="140">
        <v>10896.75</v>
      </c>
      <c r="H44" s="140">
        <v>8885.0499999999993</v>
      </c>
      <c r="I44" s="140">
        <v>11632.64</v>
      </c>
      <c r="J44" s="140">
        <v>39414.019999999997</v>
      </c>
      <c r="K44" s="140">
        <v>18382.77</v>
      </c>
      <c r="L44" s="140">
        <v>18988.990000000002</v>
      </c>
      <c r="M44" s="140">
        <v>26793.01</v>
      </c>
      <c r="N44" s="140">
        <v>13480.17</v>
      </c>
      <c r="O44" s="140">
        <v>5047.38</v>
      </c>
      <c r="P44" s="176">
        <v>3560.06</v>
      </c>
      <c r="Q44" s="167">
        <f t="shared" ref="Q44:Q51" si="9">SUM(E44:P44)</f>
        <v>197641.18000000002</v>
      </c>
      <c r="R44" s="135" t="b">
        <v>1</v>
      </c>
    </row>
    <row r="45" spans="2:18" x14ac:dyDescent="0.2">
      <c r="B45" s="709"/>
      <c r="C45" s="712"/>
      <c r="D45" s="139" t="s">
        <v>16</v>
      </c>
      <c r="E45" s="140">
        <v>0</v>
      </c>
      <c r="F45" s="140">
        <v>0</v>
      </c>
      <c r="G45" s="140">
        <v>0</v>
      </c>
      <c r="H45" s="140">
        <v>0</v>
      </c>
      <c r="I45" s="140">
        <v>3208.66</v>
      </c>
      <c r="J45" s="140">
        <v>3419.68</v>
      </c>
      <c r="K45" s="140">
        <v>3208.66</v>
      </c>
      <c r="L45" s="140">
        <v>1377.34</v>
      </c>
      <c r="M45" s="140">
        <v>17303.490000000002</v>
      </c>
      <c r="N45" s="140">
        <v>5343.75</v>
      </c>
      <c r="O45" s="140">
        <v>6648.57</v>
      </c>
      <c r="P45" s="176">
        <v>0</v>
      </c>
      <c r="Q45" s="167">
        <f t="shared" si="9"/>
        <v>40510.15</v>
      </c>
      <c r="R45" s="135" t="b">
        <v>1</v>
      </c>
    </row>
    <row r="46" spans="2:18" ht="16.5" thickBot="1" x14ac:dyDescent="0.25">
      <c r="B46" s="709"/>
      <c r="C46" s="712"/>
      <c r="D46" s="142" t="s">
        <v>76</v>
      </c>
      <c r="E46" s="143">
        <v>446344.44</v>
      </c>
      <c r="F46" s="143">
        <v>450337.01</v>
      </c>
      <c r="G46" s="143">
        <v>524404.22</v>
      </c>
      <c r="H46" s="143">
        <v>488971.95</v>
      </c>
      <c r="I46" s="143">
        <v>500374.87</v>
      </c>
      <c r="J46" s="143">
        <v>493332.96</v>
      </c>
      <c r="K46" s="143">
        <v>482464.63</v>
      </c>
      <c r="L46" s="143">
        <v>502387.01</v>
      </c>
      <c r="M46" s="143">
        <v>519291.09</v>
      </c>
      <c r="N46" s="143">
        <v>489246.82</v>
      </c>
      <c r="O46" s="143">
        <v>380141.69</v>
      </c>
      <c r="P46" s="177">
        <v>311797.59000000003</v>
      </c>
      <c r="Q46" s="168">
        <f t="shared" si="9"/>
        <v>5589094.2800000003</v>
      </c>
      <c r="R46" s="135" t="b">
        <v>1</v>
      </c>
    </row>
    <row r="47" spans="2:18" ht="17.25" hidden="1" customHeight="1" thickTop="1" thickBot="1" x14ac:dyDescent="0.25">
      <c r="B47" s="709"/>
      <c r="C47" s="712"/>
      <c r="D47" s="145" t="s">
        <v>17</v>
      </c>
      <c r="E47" s="146">
        <v>0</v>
      </c>
      <c r="F47" s="146">
        <v>0</v>
      </c>
      <c r="G47" s="146">
        <v>0</v>
      </c>
      <c r="H47" s="146">
        <v>0</v>
      </c>
      <c r="I47" s="146">
        <v>0</v>
      </c>
      <c r="J47" s="146">
        <v>0</v>
      </c>
      <c r="K47" s="146">
        <v>0</v>
      </c>
      <c r="L47" s="146">
        <v>0</v>
      </c>
      <c r="M47" s="146">
        <v>0</v>
      </c>
      <c r="N47" s="146">
        <v>0</v>
      </c>
      <c r="O47" s="146">
        <v>0</v>
      </c>
      <c r="P47" s="178">
        <v>0</v>
      </c>
      <c r="Q47" s="169">
        <f t="shared" si="9"/>
        <v>0</v>
      </c>
      <c r="R47" s="135" t="b">
        <v>1</v>
      </c>
    </row>
    <row r="48" spans="2:18" ht="17.25" thickTop="1" thickBot="1" x14ac:dyDescent="0.25">
      <c r="B48" s="709"/>
      <c r="C48" s="713"/>
      <c r="D48" s="158" t="s">
        <v>77</v>
      </c>
      <c r="E48" s="148">
        <f t="shared" ref="E48:P48" si="10">SUM(E43:E47)</f>
        <v>10990580.279999999</v>
      </c>
      <c r="F48" s="159">
        <f t="shared" si="10"/>
        <v>12053008.320000002</v>
      </c>
      <c r="G48" s="159">
        <f t="shared" si="10"/>
        <v>16159707.969999999</v>
      </c>
      <c r="H48" s="159">
        <f t="shared" si="10"/>
        <v>13081672.389999999</v>
      </c>
      <c r="I48" s="159">
        <f t="shared" si="10"/>
        <v>14730353.49</v>
      </c>
      <c r="J48" s="159">
        <f t="shared" si="10"/>
        <v>17413034.100000001</v>
      </c>
      <c r="K48" s="159">
        <f t="shared" si="10"/>
        <v>15424744.239999998</v>
      </c>
      <c r="L48" s="159">
        <f t="shared" si="10"/>
        <v>16847445.110000003</v>
      </c>
      <c r="M48" s="159">
        <f t="shared" si="10"/>
        <v>20044414.909999996</v>
      </c>
      <c r="N48" s="159">
        <f t="shared" si="10"/>
        <v>14629577.489999998</v>
      </c>
      <c r="O48" s="159">
        <f t="shared" si="10"/>
        <v>11224069.640000001</v>
      </c>
      <c r="P48" s="184">
        <f t="shared" si="10"/>
        <v>8653524.3199999984</v>
      </c>
      <c r="Q48" s="173">
        <f>SUM(E48:P48)</f>
        <v>171252132.25999999</v>
      </c>
      <c r="R48" s="135" t="b">
        <v>1</v>
      </c>
    </row>
    <row r="49" spans="2:18" x14ac:dyDescent="0.2">
      <c r="B49" s="709"/>
      <c r="C49" s="714" t="s">
        <v>78</v>
      </c>
      <c r="D49" s="715"/>
      <c r="E49" s="140">
        <v>232727.94</v>
      </c>
      <c r="F49" s="149">
        <v>132988.91</v>
      </c>
      <c r="G49" s="149">
        <v>47831.03</v>
      </c>
      <c r="H49" s="149">
        <v>0</v>
      </c>
      <c r="I49" s="149">
        <v>0</v>
      </c>
      <c r="J49" s="149">
        <v>0</v>
      </c>
      <c r="K49" s="149">
        <v>0</v>
      </c>
      <c r="L49" s="149">
        <v>0</v>
      </c>
      <c r="M49" s="149">
        <v>-4241.03</v>
      </c>
      <c r="N49" s="149">
        <v>0</v>
      </c>
      <c r="O49" s="149">
        <v>0</v>
      </c>
      <c r="P49" s="180">
        <v>-120.42</v>
      </c>
      <c r="Q49" s="171">
        <f t="shared" si="9"/>
        <v>409186.43</v>
      </c>
      <c r="R49" s="135" t="b">
        <v>1</v>
      </c>
    </row>
    <row r="50" spans="2:18" ht="16.5" thickBot="1" x14ac:dyDescent="0.25">
      <c r="B50" s="709"/>
      <c r="C50" s="716" t="s">
        <v>79</v>
      </c>
      <c r="D50" s="717"/>
      <c r="E50" s="143">
        <v>360</v>
      </c>
      <c r="F50" s="143">
        <v>0</v>
      </c>
      <c r="G50" s="143">
        <v>4636.32</v>
      </c>
      <c r="H50" s="143">
        <v>400</v>
      </c>
      <c r="I50" s="143">
        <v>2434.16</v>
      </c>
      <c r="J50" s="143">
        <v>4737.3599999999997</v>
      </c>
      <c r="K50" s="143">
        <v>3463.2</v>
      </c>
      <c r="L50" s="143">
        <v>2866.95</v>
      </c>
      <c r="M50" s="143">
        <v>3411.72</v>
      </c>
      <c r="N50" s="143">
        <v>3676.01</v>
      </c>
      <c r="O50" s="143">
        <v>18270.759999999998</v>
      </c>
      <c r="P50" s="177">
        <v>3199.88</v>
      </c>
      <c r="Q50" s="168">
        <f t="shared" si="9"/>
        <v>47456.359999999993</v>
      </c>
      <c r="R50" s="135" t="b">
        <v>1</v>
      </c>
    </row>
    <row r="51" spans="2:18" ht="16.5" thickTop="1" x14ac:dyDescent="0.2">
      <c r="B51" s="709"/>
      <c r="C51" s="714" t="s">
        <v>35</v>
      </c>
      <c r="D51" s="715"/>
      <c r="E51" s="151">
        <f>E48+E49+E50</f>
        <v>11223668.219999999</v>
      </c>
      <c r="F51" s="151">
        <f t="shared" ref="F51:P51" si="11">F48+F49+F50</f>
        <v>12185997.230000002</v>
      </c>
      <c r="G51" s="151">
        <f t="shared" si="11"/>
        <v>16212175.319999998</v>
      </c>
      <c r="H51" s="151">
        <f t="shared" si="11"/>
        <v>13082072.389999999</v>
      </c>
      <c r="I51" s="151">
        <f t="shared" si="11"/>
        <v>14732787.65</v>
      </c>
      <c r="J51" s="151">
        <f t="shared" si="11"/>
        <v>17417771.460000001</v>
      </c>
      <c r="K51" s="151">
        <f t="shared" si="11"/>
        <v>15428207.439999998</v>
      </c>
      <c r="L51" s="151">
        <f t="shared" si="11"/>
        <v>16850312.060000002</v>
      </c>
      <c r="M51" s="151">
        <f t="shared" si="11"/>
        <v>20043585.599999994</v>
      </c>
      <c r="N51" s="151">
        <f t="shared" si="11"/>
        <v>14633253.499999998</v>
      </c>
      <c r="O51" s="151">
        <f t="shared" si="11"/>
        <v>11242340.4</v>
      </c>
      <c r="P51" s="181">
        <f t="shared" si="11"/>
        <v>8656603.7799999993</v>
      </c>
      <c r="Q51" s="171">
        <f t="shared" si="9"/>
        <v>171708775.05000001</v>
      </c>
      <c r="R51" s="135" t="b">
        <v>1</v>
      </c>
    </row>
    <row r="52" spans="2:18" x14ac:dyDescent="0.2">
      <c r="B52" s="709"/>
      <c r="C52" s="718" t="s">
        <v>30</v>
      </c>
      <c r="D52" s="719"/>
      <c r="E52" s="152">
        <v>57057</v>
      </c>
      <c r="F52" s="152">
        <v>57086</v>
      </c>
      <c r="G52" s="152">
        <v>60380</v>
      </c>
      <c r="H52" s="152">
        <v>60321</v>
      </c>
      <c r="I52" s="152">
        <v>65052</v>
      </c>
      <c r="J52" s="152">
        <v>68416</v>
      </c>
      <c r="K52" s="152">
        <v>65196</v>
      </c>
      <c r="L52" s="152">
        <v>73234</v>
      </c>
      <c r="M52" s="152">
        <v>72226</v>
      </c>
      <c r="N52" s="152">
        <v>63800</v>
      </c>
      <c r="O52" s="152">
        <v>50488</v>
      </c>
      <c r="P52" s="182">
        <v>63482</v>
      </c>
      <c r="Q52" s="172">
        <f>AVERAGE(E52:P52)</f>
        <v>63061.5</v>
      </c>
      <c r="R52" s="135" t="b">
        <v>1</v>
      </c>
    </row>
    <row r="53" spans="2:18" ht="16.5" thickBot="1" x14ac:dyDescent="0.25">
      <c r="B53" s="710"/>
      <c r="C53" s="720" t="s">
        <v>80</v>
      </c>
      <c r="D53" s="721"/>
      <c r="E53" s="156">
        <v>196.70975024975021</v>
      </c>
      <c r="F53" s="155">
        <v>213.46735153978213</v>
      </c>
      <c r="G53" s="155">
        <v>268.50240675720437</v>
      </c>
      <c r="H53" s="155">
        <v>216.87426252880422</v>
      </c>
      <c r="I53" s="155">
        <v>226.47708986656829</v>
      </c>
      <c r="J53" s="155">
        <v>254.58622924462117</v>
      </c>
      <c r="K53" s="156">
        <v>236.64346647033557</v>
      </c>
      <c r="L53" s="156">
        <v>230.08864816888334</v>
      </c>
      <c r="M53" s="156">
        <v>277.5120538310303</v>
      </c>
      <c r="N53" s="156">
        <v>229.36134012539182</v>
      </c>
      <c r="O53" s="156">
        <v>222.67351449849471</v>
      </c>
      <c r="P53" s="183">
        <v>136.36312309000976</v>
      </c>
      <c r="Q53" s="185">
        <f>Q51/Q52</f>
        <v>2722.8780642705933</v>
      </c>
      <c r="R53" s="135" t="b">
        <v>1</v>
      </c>
    </row>
    <row r="54" spans="2:18" x14ac:dyDescent="0.2">
      <c r="B54" s="708" t="s">
        <v>42</v>
      </c>
      <c r="C54" s="711" t="s">
        <v>74</v>
      </c>
      <c r="D54" s="136" t="s">
        <v>14</v>
      </c>
      <c r="E54" s="137">
        <v>56430010.25</v>
      </c>
      <c r="F54" s="137">
        <v>62761944.829999991</v>
      </c>
      <c r="G54" s="137">
        <v>81075480.409999996</v>
      </c>
      <c r="H54" s="137">
        <v>62411649.480000012</v>
      </c>
      <c r="I54" s="137">
        <v>71194220.799999997</v>
      </c>
      <c r="J54" s="137">
        <v>83632427.960000008</v>
      </c>
      <c r="K54" s="137">
        <v>73653258.140000001</v>
      </c>
      <c r="L54" s="137">
        <v>82350182.660000026</v>
      </c>
      <c r="M54" s="137">
        <v>99473678.299999997</v>
      </c>
      <c r="N54" s="137">
        <v>84240550.25999999</v>
      </c>
      <c r="O54" s="137">
        <v>93655776.040000007</v>
      </c>
      <c r="P54" s="175">
        <v>120756203.25999999</v>
      </c>
      <c r="Q54" s="166">
        <f>SUM(E54:P54)</f>
        <v>971635382.38999987</v>
      </c>
      <c r="R54" s="135" t="b">
        <v>1</v>
      </c>
    </row>
    <row r="55" spans="2:18" x14ac:dyDescent="0.2">
      <c r="B55" s="709"/>
      <c r="C55" s="712"/>
      <c r="D55" s="139" t="s">
        <v>75</v>
      </c>
      <c r="E55" s="140">
        <v>189936.38</v>
      </c>
      <c r="F55" s="140">
        <v>150435.92000000001</v>
      </c>
      <c r="G55" s="140">
        <v>246471.26</v>
      </c>
      <c r="H55" s="140">
        <v>229524.43999999997</v>
      </c>
      <c r="I55" s="140">
        <v>188685.4</v>
      </c>
      <c r="J55" s="140">
        <v>215599.18</v>
      </c>
      <c r="K55" s="140">
        <v>234261.79</v>
      </c>
      <c r="L55" s="140">
        <v>197098.47</v>
      </c>
      <c r="M55" s="140">
        <v>264124.79999999999</v>
      </c>
      <c r="N55" s="140">
        <v>284300.26</v>
      </c>
      <c r="O55" s="140">
        <v>250403.5</v>
      </c>
      <c r="P55" s="176">
        <v>294829.24</v>
      </c>
      <c r="Q55" s="167">
        <f t="shared" ref="Q55:Q62" si="12">SUM(E55:P55)</f>
        <v>2745670.6400000006</v>
      </c>
      <c r="R55" s="135" t="b">
        <v>1</v>
      </c>
    </row>
    <row r="56" spans="2:18" x14ac:dyDescent="0.2">
      <c r="B56" s="709"/>
      <c r="C56" s="712"/>
      <c r="D56" s="139" t="s">
        <v>16</v>
      </c>
      <c r="E56" s="140">
        <v>101087.55</v>
      </c>
      <c r="F56" s="140">
        <v>79024.789999999994</v>
      </c>
      <c r="G56" s="140">
        <v>117758.34</v>
      </c>
      <c r="H56" s="140">
        <v>162896.26999999999</v>
      </c>
      <c r="I56" s="140">
        <v>141408.59</v>
      </c>
      <c r="J56" s="140">
        <v>119792.31</v>
      </c>
      <c r="K56" s="140">
        <v>185185.92000000001</v>
      </c>
      <c r="L56" s="140">
        <v>147677.29</v>
      </c>
      <c r="M56" s="140">
        <v>120704.03</v>
      </c>
      <c r="N56" s="140">
        <v>99615.2</v>
      </c>
      <c r="O56" s="140">
        <v>76993.06</v>
      </c>
      <c r="P56" s="176">
        <v>214626.49</v>
      </c>
      <c r="Q56" s="167">
        <f t="shared" si="12"/>
        <v>1566769.8399999999</v>
      </c>
      <c r="R56" s="135" t="b">
        <v>1</v>
      </c>
    </row>
    <row r="57" spans="2:18" ht="16.5" thickBot="1" x14ac:dyDescent="0.25">
      <c r="B57" s="709"/>
      <c r="C57" s="712"/>
      <c r="D57" s="142" t="s">
        <v>76</v>
      </c>
      <c r="E57" s="143">
        <v>1321931.1399999999</v>
      </c>
      <c r="F57" s="143">
        <v>1389322.21</v>
      </c>
      <c r="G57" s="143">
        <v>1538203.32</v>
      </c>
      <c r="H57" s="143">
        <v>1491058.01</v>
      </c>
      <c r="I57" s="143">
        <v>1501150.15</v>
      </c>
      <c r="J57" s="143">
        <v>1488698.58</v>
      </c>
      <c r="K57" s="143">
        <v>1527792.79</v>
      </c>
      <c r="L57" s="143">
        <v>1569509.75</v>
      </c>
      <c r="M57" s="143">
        <v>1663201.68</v>
      </c>
      <c r="N57" s="143">
        <v>1816328.24</v>
      </c>
      <c r="O57" s="143">
        <v>2055374.69</v>
      </c>
      <c r="P57" s="177">
        <v>2172677.2799999998</v>
      </c>
      <c r="Q57" s="168">
        <f t="shared" si="12"/>
        <v>19535247.84</v>
      </c>
      <c r="R57" s="135" t="b">
        <v>1</v>
      </c>
    </row>
    <row r="58" spans="2:18" ht="17.25" hidden="1" thickTop="1" thickBot="1" x14ac:dyDescent="0.25">
      <c r="B58" s="709"/>
      <c r="C58" s="712"/>
      <c r="D58" s="145" t="s">
        <v>17</v>
      </c>
      <c r="E58" s="146">
        <v>0</v>
      </c>
      <c r="F58" s="146">
        <v>0</v>
      </c>
      <c r="G58" s="146">
        <v>0</v>
      </c>
      <c r="H58" s="146">
        <v>0</v>
      </c>
      <c r="I58" s="146">
        <v>0</v>
      </c>
      <c r="J58" s="146">
        <v>0</v>
      </c>
      <c r="K58" s="146">
        <v>0</v>
      </c>
      <c r="L58" s="146">
        <v>0</v>
      </c>
      <c r="M58" s="146">
        <v>0</v>
      </c>
      <c r="N58" s="146">
        <v>0</v>
      </c>
      <c r="O58" s="146">
        <v>0</v>
      </c>
      <c r="P58" s="178">
        <v>0</v>
      </c>
      <c r="Q58" s="169">
        <f t="shared" si="12"/>
        <v>0</v>
      </c>
      <c r="R58" s="135" t="b">
        <v>1</v>
      </c>
    </row>
    <row r="59" spans="2:18" ht="17.25" thickTop="1" thickBot="1" x14ac:dyDescent="0.25">
      <c r="B59" s="709"/>
      <c r="C59" s="713"/>
      <c r="D59" s="158" t="s">
        <v>77</v>
      </c>
      <c r="E59" s="148">
        <f>SUM(E54:E58)</f>
        <v>58042965.32</v>
      </c>
      <c r="F59" s="159">
        <f t="shared" ref="F59:P59" si="13">SUM(F54:F58)</f>
        <v>64380727.749999993</v>
      </c>
      <c r="G59" s="159">
        <f t="shared" si="13"/>
        <v>82977913.329999998</v>
      </c>
      <c r="H59" s="159">
        <f t="shared" si="13"/>
        <v>64295128.20000001</v>
      </c>
      <c r="I59" s="159">
        <f t="shared" si="13"/>
        <v>73025464.940000013</v>
      </c>
      <c r="J59" s="159">
        <f t="shared" si="13"/>
        <v>85456518.030000016</v>
      </c>
      <c r="K59" s="159">
        <f t="shared" si="13"/>
        <v>75600498.640000015</v>
      </c>
      <c r="L59" s="159">
        <f t="shared" si="13"/>
        <v>84264468.170000032</v>
      </c>
      <c r="M59" s="159">
        <f t="shared" si="13"/>
        <v>101521708.81</v>
      </c>
      <c r="N59" s="159">
        <f t="shared" si="13"/>
        <v>86440793.959999993</v>
      </c>
      <c r="O59" s="159">
        <f t="shared" si="13"/>
        <v>96038547.290000007</v>
      </c>
      <c r="P59" s="184">
        <f t="shared" si="13"/>
        <v>123438336.26999998</v>
      </c>
      <c r="Q59" s="173">
        <f t="shared" si="12"/>
        <v>995483070.71000004</v>
      </c>
      <c r="R59" s="135" t="b">
        <v>1</v>
      </c>
    </row>
    <row r="60" spans="2:18" x14ac:dyDescent="0.2">
      <c r="B60" s="709"/>
      <c r="C60" s="714" t="s">
        <v>78</v>
      </c>
      <c r="D60" s="715"/>
      <c r="E60" s="140">
        <v>1347917.34</v>
      </c>
      <c r="F60" s="149">
        <v>300323.59999999998</v>
      </c>
      <c r="G60" s="149">
        <v>88468.1</v>
      </c>
      <c r="H60" s="149">
        <v>0</v>
      </c>
      <c r="I60" s="149">
        <v>0</v>
      </c>
      <c r="J60" s="149">
        <v>0</v>
      </c>
      <c r="K60" s="149">
        <v>0</v>
      </c>
      <c r="L60" s="149">
        <v>0</v>
      </c>
      <c r="M60" s="149">
        <v>-114734.05</v>
      </c>
      <c r="N60" s="149">
        <v>0</v>
      </c>
      <c r="O60" s="149">
        <v>0</v>
      </c>
      <c r="P60" s="180">
        <v>-8389.17</v>
      </c>
      <c r="Q60" s="171">
        <f t="shared" si="12"/>
        <v>1613585.82</v>
      </c>
      <c r="R60" s="135" t="b">
        <v>1</v>
      </c>
    </row>
    <row r="61" spans="2:18" ht="16.5" thickBot="1" x14ac:dyDescent="0.25">
      <c r="B61" s="709"/>
      <c r="C61" s="716" t="s">
        <v>79</v>
      </c>
      <c r="D61" s="717"/>
      <c r="E61" s="143">
        <v>67618.789999999994</v>
      </c>
      <c r="F61" s="143">
        <v>75719.360000000001</v>
      </c>
      <c r="G61" s="143">
        <v>94344.12</v>
      </c>
      <c r="H61" s="143">
        <v>50475.35</v>
      </c>
      <c r="I61" s="143">
        <v>100653.75999999999</v>
      </c>
      <c r="J61" s="143">
        <v>127096.27</v>
      </c>
      <c r="K61" s="143">
        <v>70911.37</v>
      </c>
      <c r="L61" s="143">
        <v>110351.64</v>
      </c>
      <c r="M61" s="143">
        <v>117585.95</v>
      </c>
      <c r="N61" s="143">
        <v>122940.18</v>
      </c>
      <c r="O61" s="143">
        <v>154102.35</v>
      </c>
      <c r="P61" s="177">
        <v>118754.35</v>
      </c>
      <c r="Q61" s="168">
        <f t="shared" si="12"/>
        <v>1210553.4900000002</v>
      </c>
      <c r="R61" s="135" t="b">
        <v>1</v>
      </c>
    </row>
    <row r="62" spans="2:18" ht="16.5" thickTop="1" x14ac:dyDescent="0.2">
      <c r="B62" s="709"/>
      <c r="C62" s="714" t="s">
        <v>35</v>
      </c>
      <c r="D62" s="715"/>
      <c r="E62" s="151">
        <f>E59+E60+E61</f>
        <v>59458501.450000003</v>
      </c>
      <c r="F62" s="151">
        <f t="shared" ref="F62:P62" si="14">F59+F60+F61</f>
        <v>64756770.709999993</v>
      </c>
      <c r="G62" s="151">
        <f t="shared" si="14"/>
        <v>83160725.549999997</v>
      </c>
      <c r="H62" s="151">
        <f t="shared" si="14"/>
        <v>64345603.550000012</v>
      </c>
      <c r="I62" s="151">
        <f t="shared" si="14"/>
        <v>73126118.700000018</v>
      </c>
      <c r="J62" s="151">
        <f t="shared" si="14"/>
        <v>85583614.300000012</v>
      </c>
      <c r="K62" s="151">
        <f t="shared" si="14"/>
        <v>75671410.01000002</v>
      </c>
      <c r="L62" s="151">
        <f t="shared" si="14"/>
        <v>84374819.810000032</v>
      </c>
      <c r="M62" s="151">
        <f t="shared" si="14"/>
        <v>101524560.71000001</v>
      </c>
      <c r="N62" s="151">
        <f t="shared" si="14"/>
        <v>86563734.140000001</v>
      </c>
      <c r="O62" s="151">
        <f t="shared" si="14"/>
        <v>96192649.640000001</v>
      </c>
      <c r="P62" s="181">
        <f t="shared" si="14"/>
        <v>123548701.44999997</v>
      </c>
      <c r="Q62" s="171">
        <f t="shared" si="12"/>
        <v>998307210.0200001</v>
      </c>
      <c r="R62" s="135" t="b">
        <v>1</v>
      </c>
    </row>
    <row r="63" spans="2:18" x14ac:dyDescent="0.2">
      <c r="B63" s="709"/>
      <c r="C63" s="718" t="s">
        <v>30</v>
      </c>
      <c r="D63" s="719"/>
      <c r="E63" s="152">
        <v>166313</v>
      </c>
      <c r="F63" s="152">
        <v>164589</v>
      </c>
      <c r="G63" s="152">
        <v>175924</v>
      </c>
      <c r="H63" s="152">
        <v>180706</v>
      </c>
      <c r="I63" s="152">
        <v>186477</v>
      </c>
      <c r="J63" s="152">
        <v>195625</v>
      </c>
      <c r="K63" s="152">
        <v>199866</v>
      </c>
      <c r="L63" s="152">
        <v>217664</v>
      </c>
      <c r="M63" s="152">
        <v>224449</v>
      </c>
      <c r="N63" s="152">
        <v>235118</v>
      </c>
      <c r="O63" s="152">
        <v>261360</v>
      </c>
      <c r="P63" s="182">
        <v>292363</v>
      </c>
      <c r="Q63" s="172">
        <f>AVERAGE(E63:P63)</f>
        <v>208371.16666666666</v>
      </c>
      <c r="R63" s="135" t="b">
        <v>1</v>
      </c>
    </row>
    <row r="64" spans="2:18" ht="16.5" thickBot="1" x14ac:dyDescent="0.25">
      <c r="B64" s="710"/>
      <c r="C64" s="720" t="s">
        <v>80</v>
      </c>
      <c r="D64" s="721"/>
      <c r="E64" s="156">
        <v>357.50964416491797</v>
      </c>
      <c r="F64" s="155">
        <v>393.44531353857178</v>
      </c>
      <c r="G64" s="155">
        <v>472.70824645869806</v>
      </c>
      <c r="H64" s="155">
        <v>356.07895448961301</v>
      </c>
      <c r="I64" s="155">
        <v>392.14551231519181</v>
      </c>
      <c r="J64" s="155">
        <v>437.48812421725245</v>
      </c>
      <c r="K64" s="156">
        <v>378.61071923188547</v>
      </c>
      <c r="L64" s="156">
        <v>387.63791812150851</v>
      </c>
      <c r="M64" s="156">
        <v>452.3279707639598</v>
      </c>
      <c r="N64" s="156">
        <v>368.17144642264736</v>
      </c>
      <c r="O64" s="156">
        <v>368.0465627486991</v>
      </c>
      <c r="P64" s="183">
        <v>422.5866523807731</v>
      </c>
      <c r="Q64" s="185">
        <f>Q62/Q63</f>
        <v>4791.0045616676016</v>
      </c>
      <c r="R64" s="135" t="b">
        <v>1</v>
      </c>
    </row>
    <row r="65" spans="2:18" x14ac:dyDescent="0.2">
      <c r="B65" s="709" t="s">
        <v>81</v>
      </c>
      <c r="C65" s="711" t="s">
        <v>74</v>
      </c>
      <c r="D65" s="136" t="s">
        <v>14</v>
      </c>
      <c r="E65" s="137">
        <v>66951215.049999997</v>
      </c>
      <c r="F65" s="137">
        <v>74347086.839999989</v>
      </c>
      <c r="G65" s="137">
        <v>96699887.409999996</v>
      </c>
      <c r="H65" s="137">
        <v>74995464.870000005</v>
      </c>
      <c r="I65" s="137">
        <v>85409358.120000005</v>
      </c>
      <c r="J65" s="137">
        <v>100509295.40000001</v>
      </c>
      <c r="K65" s="137">
        <v>88573946.319999993</v>
      </c>
      <c r="L65" s="137">
        <v>98674874.430000022</v>
      </c>
      <c r="M65" s="137">
        <v>118954705.61999999</v>
      </c>
      <c r="N65" s="137">
        <v>98362057.00999999</v>
      </c>
      <c r="O65" s="137">
        <v>104488008.04000001</v>
      </c>
      <c r="P65" s="175">
        <v>129094369.92999999</v>
      </c>
      <c r="Q65" s="166">
        <f>SUM(E65:P65)</f>
        <v>1137060269.04</v>
      </c>
      <c r="R65" s="135" t="b">
        <v>1</v>
      </c>
    </row>
    <row r="66" spans="2:18" x14ac:dyDescent="0.2">
      <c r="B66" s="709"/>
      <c r="C66" s="712"/>
      <c r="D66" s="139" t="s">
        <v>75</v>
      </c>
      <c r="E66" s="140">
        <v>212967.42</v>
      </c>
      <c r="F66" s="140">
        <v>167965.22</v>
      </c>
      <c r="G66" s="140">
        <v>257368.01</v>
      </c>
      <c r="H66" s="140">
        <v>238409.48999999996</v>
      </c>
      <c r="I66" s="140">
        <v>200318.03999999998</v>
      </c>
      <c r="J66" s="140">
        <v>255013.19999999998</v>
      </c>
      <c r="K66" s="140">
        <v>252644.56</v>
      </c>
      <c r="L66" s="140">
        <v>216087.46</v>
      </c>
      <c r="M66" s="140">
        <v>290917.81</v>
      </c>
      <c r="N66" s="140">
        <v>297780.43</v>
      </c>
      <c r="O66" s="140">
        <v>255450.88</v>
      </c>
      <c r="P66" s="176">
        <v>298389.3</v>
      </c>
      <c r="Q66" s="167">
        <f t="shared" ref="Q66:Q73" si="15">SUM(E66:P66)</f>
        <v>2943311.82</v>
      </c>
      <c r="R66" s="135" t="b">
        <v>1</v>
      </c>
    </row>
    <row r="67" spans="2:18" x14ac:dyDescent="0.2">
      <c r="B67" s="709"/>
      <c r="C67" s="712"/>
      <c r="D67" s="139" t="s">
        <v>16</v>
      </c>
      <c r="E67" s="140">
        <v>101087.55</v>
      </c>
      <c r="F67" s="140">
        <v>79024.789999999994</v>
      </c>
      <c r="G67" s="140">
        <v>117758.34</v>
      </c>
      <c r="H67" s="140">
        <v>162896.26999999999</v>
      </c>
      <c r="I67" s="140">
        <v>144617.25</v>
      </c>
      <c r="J67" s="140">
        <v>123211.98999999999</v>
      </c>
      <c r="K67" s="140">
        <v>188394.58000000002</v>
      </c>
      <c r="L67" s="140">
        <v>149054.63</v>
      </c>
      <c r="M67" s="140">
        <v>138007.51999999999</v>
      </c>
      <c r="N67" s="140">
        <v>104958.95</v>
      </c>
      <c r="O67" s="140">
        <v>83641.63</v>
      </c>
      <c r="P67" s="176">
        <v>214626.49</v>
      </c>
      <c r="Q67" s="167">
        <f t="shared" si="15"/>
        <v>1607279.99</v>
      </c>
      <c r="R67" s="135" t="b">
        <v>1</v>
      </c>
    </row>
    <row r="68" spans="2:18" ht="16.5" thickBot="1" x14ac:dyDescent="0.25">
      <c r="B68" s="709"/>
      <c r="C68" s="712"/>
      <c r="D68" s="142" t="s">
        <v>76</v>
      </c>
      <c r="E68" s="143">
        <v>1768275.5799999998</v>
      </c>
      <c r="F68" s="143">
        <v>1839659.22</v>
      </c>
      <c r="G68" s="143">
        <v>2062607.54</v>
      </c>
      <c r="H68" s="143">
        <v>1980029.96</v>
      </c>
      <c r="I68" s="143">
        <v>2001525.02</v>
      </c>
      <c r="J68" s="143">
        <v>1982031.54</v>
      </c>
      <c r="K68" s="143">
        <v>2010257.42</v>
      </c>
      <c r="L68" s="143">
        <v>2071896.76</v>
      </c>
      <c r="M68" s="143">
        <v>2182492.77</v>
      </c>
      <c r="N68" s="143">
        <v>2305575.06</v>
      </c>
      <c r="O68" s="143">
        <v>2435516.38</v>
      </c>
      <c r="P68" s="177">
        <v>2484474.8699999996</v>
      </c>
      <c r="Q68" s="168">
        <f t="shared" si="15"/>
        <v>25124342.119999997</v>
      </c>
      <c r="R68" s="135" t="b">
        <v>1</v>
      </c>
    </row>
    <row r="69" spans="2:18" ht="17.25" hidden="1" thickTop="1" thickBot="1" x14ac:dyDescent="0.25">
      <c r="B69" s="709"/>
      <c r="C69" s="712"/>
      <c r="D69" s="145" t="s">
        <v>17</v>
      </c>
      <c r="E69" s="146">
        <v>0</v>
      </c>
      <c r="F69" s="146">
        <v>0</v>
      </c>
      <c r="G69" s="146">
        <v>0</v>
      </c>
      <c r="H69" s="146">
        <v>0</v>
      </c>
      <c r="I69" s="146">
        <v>0</v>
      </c>
      <c r="J69" s="146">
        <v>0</v>
      </c>
      <c r="K69" s="146">
        <v>0</v>
      </c>
      <c r="L69" s="146">
        <v>0</v>
      </c>
      <c r="M69" s="146">
        <v>0</v>
      </c>
      <c r="N69" s="146">
        <v>0</v>
      </c>
      <c r="O69" s="146">
        <v>0</v>
      </c>
      <c r="P69" s="178">
        <v>0</v>
      </c>
      <c r="Q69" s="169">
        <f t="shared" si="15"/>
        <v>0</v>
      </c>
      <c r="R69" s="135" t="b">
        <v>1</v>
      </c>
    </row>
    <row r="70" spans="2:18" ht="17.25" thickTop="1" thickBot="1" x14ac:dyDescent="0.25">
      <c r="B70" s="709"/>
      <c r="C70" s="713"/>
      <c r="D70" s="158" t="s">
        <v>77</v>
      </c>
      <c r="E70" s="148">
        <f>SUM(E65:E69)</f>
        <v>69033545.599999994</v>
      </c>
      <c r="F70" s="159">
        <f t="shared" ref="F70:P70" si="16">SUM(F65:F69)</f>
        <v>76433736.069999993</v>
      </c>
      <c r="G70" s="159">
        <f t="shared" si="16"/>
        <v>99137621.300000012</v>
      </c>
      <c r="H70" s="159">
        <f t="shared" si="16"/>
        <v>77376800.589999989</v>
      </c>
      <c r="I70" s="159">
        <f t="shared" si="16"/>
        <v>87755818.430000007</v>
      </c>
      <c r="J70" s="159">
        <f t="shared" si="16"/>
        <v>102869552.13000001</v>
      </c>
      <c r="K70" s="159">
        <f t="shared" si="16"/>
        <v>91025242.879999995</v>
      </c>
      <c r="L70" s="159">
        <f t="shared" si="16"/>
        <v>101111913.28000002</v>
      </c>
      <c r="M70" s="159">
        <f t="shared" si="16"/>
        <v>121566123.71999998</v>
      </c>
      <c r="N70" s="159">
        <f t="shared" si="16"/>
        <v>101070371.45</v>
      </c>
      <c r="O70" s="159">
        <f t="shared" si="16"/>
        <v>107262616.92999999</v>
      </c>
      <c r="P70" s="184">
        <f t="shared" si="16"/>
        <v>132091860.58999999</v>
      </c>
      <c r="Q70" s="173">
        <f t="shared" si="15"/>
        <v>1166735202.97</v>
      </c>
      <c r="R70" s="135" t="b">
        <v>1</v>
      </c>
    </row>
    <row r="71" spans="2:18" x14ac:dyDescent="0.2">
      <c r="B71" s="709"/>
      <c r="C71" s="714" t="s">
        <v>78</v>
      </c>
      <c r="D71" s="715"/>
      <c r="E71" s="140">
        <v>1580645.28</v>
      </c>
      <c r="F71" s="149">
        <v>433312.51</v>
      </c>
      <c r="G71" s="149">
        <v>136299.13</v>
      </c>
      <c r="H71" s="149">
        <v>0</v>
      </c>
      <c r="I71" s="149">
        <v>0</v>
      </c>
      <c r="J71" s="149">
        <v>0</v>
      </c>
      <c r="K71" s="149">
        <v>0</v>
      </c>
      <c r="L71" s="149">
        <v>0</v>
      </c>
      <c r="M71" s="149">
        <v>-118975.08</v>
      </c>
      <c r="N71" s="149">
        <v>0</v>
      </c>
      <c r="O71" s="149">
        <v>0</v>
      </c>
      <c r="P71" s="180">
        <v>-8509.59</v>
      </c>
      <c r="Q71" s="171">
        <f t="shared" si="15"/>
        <v>2022772.2499999998</v>
      </c>
      <c r="R71" s="135" t="b">
        <v>1</v>
      </c>
    </row>
    <row r="72" spans="2:18" ht="16.5" thickBot="1" x14ac:dyDescent="0.25">
      <c r="B72" s="709"/>
      <c r="C72" s="716" t="s">
        <v>79</v>
      </c>
      <c r="D72" s="717"/>
      <c r="E72" s="143">
        <v>67978.789999999994</v>
      </c>
      <c r="F72" s="143">
        <v>75719.360000000001</v>
      </c>
      <c r="G72" s="143">
        <v>98980.44</v>
      </c>
      <c r="H72" s="143">
        <v>50875.35</v>
      </c>
      <c r="I72" s="143">
        <v>103087.92</v>
      </c>
      <c r="J72" s="143">
        <v>131833.63</v>
      </c>
      <c r="K72" s="143">
        <v>74374.569999999992</v>
      </c>
      <c r="L72" s="143">
        <v>113218.59</v>
      </c>
      <c r="M72" s="143">
        <v>120997.67</v>
      </c>
      <c r="N72" s="143">
        <v>126616.18999999999</v>
      </c>
      <c r="O72" s="143">
        <v>172373.11000000002</v>
      </c>
      <c r="P72" s="177">
        <v>121954.23000000001</v>
      </c>
      <c r="Q72" s="168">
        <f t="shared" si="15"/>
        <v>1258009.8499999999</v>
      </c>
      <c r="R72" s="135" t="b">
        <v>1</v>
      </c>
    </row>
    <row r="73" spans="2:18" ht="16.5" thickTop="1" x14ac:dyDescent="0.2">
      <c r="B73" s="709"/>
      <c r="C73" s="714" t="s">
        <v>35</v>
      </c>
      <c r="D73" s="715"/>
      <c r="E73" s="151">
        <f>E70+E71+E72</f>
        <v>70682169.670000002</v>
      </c>
      <c r="F73" s="151">
        <f t="shared" ref="F73:P73" si="17">F70+F71+F72</f>
        <v>76942767.939999998</v>
      </c>
      <c r="G73" s="151">
        <f t="shared" si="17"/>
        <v>99372900.870000005</v>
      </c>
      <c r="H73" s="151">
        <f t="shared" si="17"/>
        <v>77427675.939999983</v>
      </c>
      <c r="I73" s="151">
        <f t="shared" si="17"/>
        <v>87858906.350000009</v>
      </c>
      <c r="J73" s="151">
        <f t="shared" si="17"/>
        <v>103001385.76000001</v>
      </c>
      <c r="K73" s="151">
        <f t="shared" si="17"/>
        <v>91099617.449999988</v>
      </c>
      <c r="L73" s="151">
        <f t="shared" si="17"/>
        <v>101225131.87000002</v>
      </c>
      <c r="M73" s="151">
        <f t="shared" si="17"/>
        <v>121568146.30999999</v>
      </c>
      <c r="N73" s="151">
        <f t="shared" si="17"/>
        <v>101196987.64</v>
      </c>
      <c r="O73" s="151">
        <f t="shared" si="17"/>
        <v>107434990.03999999</v>
      </c>
      <c r="P73" s="181">
        <f t="shared" si="17"/>
        <v>132205305.22999999</v>
      </c>
      <c r="Q73" s="171">
        <f t="shared" si="15"/>
        <v>1170015985.0699999</v>
      </c>
      <c r="R73" s="135" t="b">
        <v>1</v>
      </c>
    </row>
    <row r="74" spans="2:18" x14ac:dyDescent="0.2">
      <c r="B74" s="709"/>
      <c r="C74" s="718" t="s">
        <v>30</v>
      </c>
      <c r="D74" s="719"/>
      <c r="E74" s="152">
        <v>223370</v>
      </c>
      <c r="F74" s="152">
        <v>221675</v>
      </c>
      <c r="G74" s="152">
        <v>236304</v>
      </c>
      <c r="H74" s="152">
        <v>241027</v>
      </c>
      <c r="I74" s="152">
        <v>251529</v>
      </c>
      <c r="J74" s="152">
        <v>264041</v>
      </c>
      <c r="K74" s="152">
        <v>265062</v>
      </c>
      <c r="L74" s="152">
        <v>290898</v>
      </c>
      <c r="M74" s="152">
        <v>296675</v>
      </c>
      <c r="N74" s="152">
        <v>298918</v>
      </c>
      <c r="O74" s="152">
        <v>311848</v>
      </c>
      <c r="P74" s="182">
        <v>355845</v>
      </c>
      <c r="Q74" s="172">
        <f>AVERAGE(E74:P74)</f>
        <v>271432.66666666669</v>
      </c>
      <c r="R74" s="135" t="b">
        <v>1</v>
      </c>
    </row>
    <row r="75" spans="2:18" ht="16.5" thickBot="1" x14ac:dyDescent="0.25">
      <c r="B75" s="710"/>
      <c r="C75" s="720" t="s">
        <v>80</v>
      </c>
      <c r="D75" s="721"/>
      <c r="E75" s="156">
        <v>316.43537480413664</v>
      </c>
      <c r="F75" s="155">
        <v>347.0971825420097</v>
      </c>
      <c r="G75" s="155">
        <v>420.52991430530165</v>
      </c>
      <c r="H75" s="155">
        <v>321.24067403236972</v>
      </c>
      <c r="I75" s="155">
        <v>349.29931081505515</v>
      </c>
      <c r="J75" s="155">
        <v>390.09618112338615</v>
      </c>
      <c r="K75" s="156">
        <v>343.69173042533441</v>
      </c>
      <c r="L75" s="156">
        <v>347.97465733693605</v>
      </c>
      <c r="M75" s="156">
        <v>409.76875810230047</v>
      </c>
      <c r="N75" s="156">
        <v>338.54430860637365</v>
      </c>
      <c r="O75" s="156">
        <v>344.51075536799976</v>
      </c>
      <c r="P75" s="183">
        <v>371.52497640826761</v>
      </c>
      <c r="Q75" s="185">
        <f>Q73/Q74</f>
        <v>4310.5201722342426</v>
      </c>
      <c r="R75" s="135" t="b">
        <v>1</v>
      </c>
    </row>
    <row r="76" spans="2:18" x14ac:dyDescent="0.2">
      <c r="B76" s="722" t="s">
        <v>4</v>
      </c>
      <c r="C76" s="722"/>
      <c r="D76" s="722"/>
      <c r="E76" s="722"/>
      <c r="F76" s="722"/>
      <c r="G76" s="722"/>
      <c r="H76" s="722"/>
      <c r="I76" s="722"/>
      <c r="J76" s="722"/>
      <c r="K76" s="722"/>
      <c r="L76" s="722"/>
      <c r="M76" s="722"/>
      <c r="N76" s="722"/>
      <c r="O76" s="722"/>
      <c r="P76" s="722"/>
      <c r="Q76" s="722"/>
    </row>
    <row r="77" spans="2:18" ht="15.75" customHeight="1" x14ac:dyDescent="0.2">
      <c r="B77" s="723" t="s">
        <v>82</v>
      </c>
      <c r="C77" s="723"/>
      <c r="D77" s="723"/>
      <c r="E77" s="723"/>
      <c r="F77" s="723"/>
      <c r="G77" s="723"/>
      <c r="H77" s="723"/>
      <c r="I77" s="723"/>
      <c r="J77" s="723"/>
      <c r="K77" s="723"/>
      <c r="L77" s="723"/>
      <c r="M77" s="723"/>
      <c r="N77" s="723"/>
      <c r="O77" s="723"/>
      <c r="P77" s="723"/>
      <c r="Q77" s="723"/>
    </row>
    <row r="78" spans="2:18" ht="15.75" customHeight="1" x14ac:dyDescent="0.2">
      <c r="B78" s="724" t="s">
        <v>87</v>
      </c>
      <c r="C78" s="724"/>
      <c r="D78" s="724"/>
      <c r="E78" s="724"/>
      <c r="F78" s="724"/>
      <c r="G78" s="724"/>
      <c r="H78" s="724"/>
      <c r="I78" s="724"/>
      <c r="J78" s="724"/>
      <c r="K78" s="724"/>
      <c r="L78" s="724"/>
      <c r="M78" s="724"/>
      <c r="N78" s="724"/>
      <c r="O78" s="724"/>
      <c r="P78" s="724"/>
      <c r="Q78" s="724"/>
    </row>
    <row r="80" spans="2:18" ht="16.5" thickBot="1" x14ac:dyDescent="0.25">
      <c r="B80" s="705" t="s">
        <v>86</v>
      </c>
      <c r="C80" s="705"/>
      <c r="D80" s="705"/>
      <c r="E80" s="705"/>
      <c r="F80" s="705"/>
      <c r="G80" s="705"/>
      <c r="H80" s="705"/>
      <c r="I80" s="705"/>
      <c r="J80" s="705"/>
      <c r="K80" s="705"/>
      <c r="L80" s="705"/>
      <c r="M80" s="705"/>
      <c r="N80" s="705"/>
      <c r="O80" s="705"/>
      <c r="P80" s="705"/>
      <c r="Q80" s="705"/>
    </row>
    <row r="81" spans="2:17" ht="16.5" thickBot="1" x14ac:dyDescent="0.25">
      <c r="B81" s="131" t="s">
        <v>71</v>
      </c>
      <c r="C81" s="706" t="s">
        <v>13</v>
      </c>
      <c r="D81" s="707"/>
      <c r="E81" s="132">
        <v>42186</v>
      </c>
      <c r="F81" s="133">
        <v>42217</v>
      </c>
      <c r="G81" s="133">
        <v>42248</v>
      </c>
      <c r="H81" s="133">
        <v>42278</v>
      </c>
      <c r="I81" s="133">
        <v>42309</v>
      </c>
      <c r="J81" s="133">
        <v>42339</v>
      </c>
      <c r="K81" s="133">
        <v>42370</v>
      </c>
      <c r="L81" s="133">
        <v>42401</v>
      </c>
      <c r="M81" s="133">
        <v>42430</v>
      </c>
      <c r="N81" s="133">
        <v>42461</v>
      </c>
      <c r="O81" s="133">
        <v>42491</v>
      </c>
      <c r="P81" s="133">
        <v>42522</v>
      </c>
      <c r="Q81" s="134" t="s">
        <v>58</v>
      </c>
    </row>
    <row r="82" spans="2:17" x14ac:dyDescent="0.2">
      <c r="B82" s="708" t="s">
        <v>73</v>
      </c>
      <c r="C82" s="711" t="s">
        <v>74</v>
      </c>
      <c r="D82" s="160" t="s">
        <v>14</v>
      </c>
      <c r="E82" s="137"/>
      <c r="F82" s="137">
        <v>8566874.1500000004</v>
      </c>
      <c r="G82" s="137">
        <v>6861785.040000001</v>
      </c>
      <c r="H82" s="137">
        <v>7141601.4100000001</v>
      </c>
      <c r="I82" s="137"/>
      <c r="J82" s="137"/>
      <c r="K82" s="137"/>
      <c r="L82" s="137"/>
      <c r="M82" s="137"/>
      <c r="N82" s="137"/>
      <c r="O82" s="137"/>
      <c r="P82" s="137"/>
      <c r="Q82" s="138">
        <f>SUM(E82:P82)</f>
        <v>22570260.600000001</v>
      </c>
    </row>
    <row r="83" spans="2:17" x14ac:dyDescent="0.2">
      <c r="B83" s="709"/>
      <c r="C83" s="712"/>
      <c r="D83" s="161" t="s">
        <v>75</v>
      </c>
      <c r="E83" s="140"/>
      <c r="F83" s="140">
        <v>359.25</v>
      </c>
      <c r="G83" s="140">
        <v>491.29</v>
      </c>
      <c r="H83" s="140">
        <v>2271</v>
      </c>
      <c r="I83" s="140"/>
      <c r="J83" s="140"/>
      <c r="K83" s="140"/>
      <c r="L83" s="140"/>
      <c r="M83" s="140"/>
      <c r="N83" s="140"/>
      <c r="O83" s="140"/>
      <c r="P83" s="140"/>
      <c r="Q83" s="141">
        <f t="shared" ref="Q83:Q90" si="18">SUM(E83:P83)</f>
        <v>3121.54</v>
      </c>
    </row>
    <row r="84" spans="2:17" x14ac:dyDescent="0.2">
      <c r="B84" s="709"/>
      <c r="C84" s="712"/>
      <c r="D84" s="161" t="s">
        <v>16</v>
      </c>
      <c r="E84" s="140"/>
      <c r="F84" s="140">
        <v>0</v>
      </c>
      <c r="G84" s="140">
        <v>0</v>
      </c>
      <c r="H84" s="140">
        <v>0</v>
      </c>
      <c r="I84" s="140"/>
      <c r="J84" s="140"/>
      <c r="K84" s="140"/>
      <c r="L84" s="140"/>
      <c r="M84" s="140"/>
      <c r="N84" s="140"/>
      <c r="O84" s="140"/>
      <c r="P84" s="140"/>
      <c r="Q84" s="141">
        <f t="shared" si="18"/>
        <v>0</v>
      </c>
    </row>
    <row r="85" spans="2:17" x14ac:dyDescent="0.2">
      <c r="B85" s="709"/>
      <c r="C85" s="712"/>
      <c r="D85" s="161" t="s">
        <v>76</v>
      </c>
      <c r="E85" s="140"/>
      <c r="F85" s="140">
        <v>247224.83</v>
      </c>
      <c r="G85" s="140">
        <v>265894.2</v>
      </c>
      <c r="H85" s="140">
        <v>277106.90999999997</v>
      </c>
      <c r="I85" s="140"/>
      <c r="J85" s="140"/>
      <c r="K85" s="140"/>
      <c r="L85" s="140"/>
      <c r="M85" s="140"/>
      <c r="N85" s="140"/>
      <c r="O85" s="140"/>
      <c r="P85" s="140"/>
      <c r="Q85" s="141">
        <f t="shared" si="18"/>
        <v>790225.94</v>
      </c>
    </row>
    <row r="86" spans="2:17" ht="16.5" thickBot="1" x14ac:dyDescent="0.25">
      <c r="B86" s="709"/>
      <c r="C86" s="712"/>
      <c r="D86" s="162" t="s">
        <v>17</v>
      </c>
      <c r="E86" s="143"/>
      <c r="F86" s="143">
        <v>0</v>
      </c>
      <c r="G86" s="143">
        <v>0</v>
      </c>
      <c r="H86" s="143">
        <v>0</v>
      </c>
      <c r="I86" s="143"/>
      <c r="J86" s="143"/>
      <c r="K86" s="143"/>
      <c r="L86" s="143"/>
      <c r="M86" s="143"/>
      <c r="N86" s="143"/>
      <c r="O86" s="143"/>
      <c r="P86" s="143"/>
      <c r="Q86" s="144">
        <f t="shared" si="18"/>
        <v>0</v>
      </c>
    </row>
    <row r="87" spans="2:17" ht="16.5" thickTop="1" x14ac:dyDescent="0.2">
      <c r="B87" s="709"/>
      <c r="C87" s="727"/>
      <c r="D87" s="163" t="s">
        <v>77</v>
      </c>
      <c r="E87" s="151">
        <f>SUM(E82:E86)</f>
        <v>0</v>
      </c>
      <c r="F87" s="151">
        <f t="shared" ref="F87:P87" si="19">SUM(F82:F86)</f>
        <v>8814458.2300000004</v>
      </c>
      <c r="G87" s="151">
        <f t="shared" si="19"/>
        <v>7128170.5300000012</v>
      </c>
      <c r="H87" s="151">
        <f t="shared" si="19"/>
        <v>7420979.3200000003</v>
      </c>
      <c r="I87" s="151">
        <f t="shared" si="19"/>
        <v>0</v>
      </c>
      <c r="J87" s="151">
        <f t="shared" si="19"/>
        <v>0</v>
      </c>
      <c r="K87" s="151">
        <f t="shared" si="19"/>
        <v>0</v>
      </c>
      <c r="L87" s="151">
        <f t="shared" si="19"/>
        <v>0</v>
      </c>
      <c r="M87" s="151">
        <f t="shared" si="19"/>
        <v>0</v>
      </c>
      <c r="N87" s="151">
        <f t="shared" si="19"/>
        <v>0</v>
      </c>
      <c r="O87" s="151">
        <f t="shared" si="19"/>
        <v>0</v>
      </c>
      <c r="P87" s="151">
        <f t="shared" si="19"/>
        <v>0</v>
      </c>
      <c r="Q87" s="150">
        <f t="shared" si="18"/>
        <v>23363608.080000002</v>
      </c>
    </row>
    <row r="88" spans="2:17" x14ac:dyDescent="0.2">
      <c r="B88" s="709"/>
      <c r="C88" s="725" t="s">
        <v>78</v>
      </c>
      <c r="D88" s="726"/>
      <c r="E88" s="140"/>
      <c r="F88" s="140">
        <v>2054738.57</v>
      </c>
      <c r="G88" s="140">
        <v>2097869.7599999998</v>
      </c>
      <c r="H88" s="140">
        <v>2139782.15</v>
      </c>
      <c r="I88" s="140"/>
      <c r="J88" s="140"/>
      <c r="K88" s="140"/>
      <c r="L88" s="140"/>
      <c r="M88" s="140"/>
      <c r="N88" s="140"/>
      <c r="O88" s="140"/>
      <c r="P88" s="140"/>
      <c r="Q88" s="141">
        <f t="shared" si="18"/>
        <v>6292390.4800000004</v>
      </c>
    </row>
    <row r="89" spans="2:17" ht="16.5" thickBot="1" x14ac:dyDescent="0.25">
      <c r="B89" s="709"/>
      <c r="C89" s="716" t="s">
        <v>79</v>
      </c>
      <c r="D89" s="717"/>
      <c r="E89" s="143"/>
      <c r="F89" s="143">
        <v>8299.52</v>
      </c>
      <c r="G89" s="143">
        <v>2138.1</v>
      </c>
      <c r="H89" s="143">
        <v>6520.7</v>
      </c>
      <c r="I89" s="143"/>
      <c r="J89" s="143"/>
      <c r="K89" s="143"/>
      <c r="L89" s="143"/>
      <c r="M89" s="143"/>
      <c r="N89" s="143"/>
      <c r="O89" s="143"/>
      <c r="P89" s="143"/>
      <c r="Q89" s="144">
        <f t="shared" si="18"/>
        <v>16958.32</v>
      </c>
    </row>
    <row r="90" spans="2:17" ht="16.5" thickTop="1" x14ac:dyDescent="0.2">
      <c r="B90" s="709"/>
      <c r="C90" s="714" t="s">
        <v>35</v>
      </c>
      <c r="D90" s="715"/>
      <c r="E90" s="151">
        <f>E87+E88+E89</f>
        <v>0</v>
      </c>
      <c r="F90" s="151">
        <f t="shared" ref="F90:P90" si="20">F87+F88+F89</f>
        <v>10877496.32</v>
      </c>
      <c r="G90" s="151">
        <f t="shared" si="20"/>
        <v>9228178.3900000006</v>
      </c>
      <c r="H90" s="151">
        <f t="shared" si="20"/>
        <v>9567282.1699999999</v>
      </c>
      <c r="I90" s="151">
        <f t="shared" si="20"/>
        <v>0</v>
      </c>
      <c r="J90" s="151">
        <f t="shared" si="20"/>
        <v>0</v>
      </c>
      <c r="K90" s="151">
        <f t="shared" si="20"/>
        <v>0</v>
      </c>
      <c r="L90" s="151">
        <f t="shared" si="20"/>
        <v>0</v>
      </c>
      <c r="M90" s="151">
        <f t="shared" si="20"/>
        <v>0</v>
      </c>
      <c r="N90" s="151">
        <f t="shared" si="20"/>
        <v>0</v>
      </c>
      <c r="O90" s="151">
        <f t="shared" si="20"/>
        <v>0</v>
      </c>
      <c r="P90" s="151">
        <f t="shared" si="20"/>
        <v>0</v>
      </c>
      <c r="Q90" s="150">
        <f t="shared" si="18"/>
        <v>29672956.880000003</v>
      </c>
    </row>
    <row r="91" spans="2:17" x14ac:dyDescent="0.2">
      <c r="B91" s="709"/>
      <c r="C91" s="725" t="s">
        <v>30</v>
      </c>
      <c r="D91" s="726"/>
      <c r="E91" s="152"/>
      <c r="F91" s="152"/>
      <c r="G91" s="152"/>
      <c r="H91" s="152"/>
      <c r="I91" s="152"/>
      <c r="J91" s="152"/>
      <c r="K91" s="152"/>
      <c r="L91" s="152"/>
      <c r="M91" s="152"/>
      <c r="N91" s="152"/>
      <c r="O91" s="152"/>
      <c r="P91" s="152"/>
      <c r="Q91" s="153" t="e">
        <f>AVERAGE(E91:P91)</f>
        <v>#DIV/0!</v>
      </c>
    </row>
    <row r="92" spans="2:17" ht="16.5" thickBot="1" x14ac:dyDescent="0.25">
      <c r="B92" s="710"/>
      <c r="C92" s="720" t="s">
        <v>80</v>
      </c>
      <c r="D92" s="721"/>
      <c r="E92" s="154" t="e">
        <f>E90/E91</f>
        <v>#DIV/0!</v>
      </c>
      <c r="F92" s="155" t="e">
        <f t="shared" ref="F92:Q92" si="21">F90/F91</f>
        <v>#DIV/0!</v>
      </c>
      <c r="G92" s="155" t="e">
        <f t="shared" si="21"/>
        <v>#DIV/0!</v>
      </c>
      <c r="H92" s="155" t="e">
        <f t="shared" si="21"/>
        <v>#DIV/0!</v>
      </c>
      <c r="I92" s="155" t="e">
        <f t="shared" si="21"/>
        <v>#DIV/0!</v>
      </c>
      <c r="J92" s="155" t="e">
        <f t="shared" si="21"/>
        <v>#DIV/0!</v>
      </c>
      <c r="K92" s="156" t="e">
        <f t="shared" si="21"/>
        <v>#DIV/0!</v>
      </c>
      <c r="L92" s="156" t="e">
        <f t="shared" si="21"/>
        <v>#DIV/0!</v>
      </c>
      <c r="M92" s="156" t="e">
        <f t="shared" si="21"/>
        <v>#DIV/0!</v>
      </c>
      <c r="N92" s="156" t="e">
        <f t="shared" si="21"/>
        <v>#DIV/0!</v>
      </c>
      <c r="O92" s="156" t="e">
        <f t="shared" si="21"/>
        <v>#DIV/0!</v>
      </c>
      <c r="P92" s="156" t="e">
        <f t="shared" si="21"/>
        <v>#DIV/0!</v>
      </c>
      <c r="Q92" s="157" t="e">
        <f t="shared" si="21"/>
        <v>#DIV/0!</v>
      </c>
    </row>
    <row r="93" spans="2:17" x14ac:dyDescent="0.2">
      <c r="B93" s="708" t="s">
        <v>42</v>
      </c>
      <c r="C93" s="711" t="s">
        <v>74</v>
      </c>
      <c r="D93" s="160" t="s">
        <v>14</v>
      </c>
      <c r="E93" s="137"/>
      <c r="F93" s="137">
        <v>130421150.50999999</v>
      </c>
      <c r="G93" s="137">
        <v>108251703.80000001</v>
      </c>
      <c r="H93" s="137">
        <v>105164817.40999998</v>
      </c>
      <c r="I93" s="137"/>
      <c r="J93" s="137"/>
      <c r="K93" s="137"/>
      <c r="L93" s="137"/>
      <c r="M93" s="137"/>
      <c r="N93" s="137"/>
      <c r="O93" s="137"/>
      <c r="P93" s="137"/>
      <c r="Q93" s="138">
        <f>SUM(E93:P93)</f>
        <v>343837671.71999997</v>
      </c>
    </row>
    <row r="94" spans="2:17" x14ac:dyDescent="0.2">
      <c r="B94" s="709"/>
      <c r="C94" s="712"/>
      <c r="D94" s="161" t="s">
        <v>75</v>
      </c>
      <c r="E94" s="140"/>
      <c r="F94" s="140">
        <v>557663.2300000001</v>
      </c>
      <c r="G94" s="140">
        <v>405434.5</v>
      </c>
      <c r="H94" s="140">
        <v>386007.94</v>
      </c>
      <c r="I94" s="140"/>
      <c r="J94" s="140"/>
      <c r="K94" s="140"/>
      <c r="L94" s="140"/>
      <c r="M94" s="140"/>
      <c r="N94" s="140"/>
      <c r="O94" s="140"/>
      <c r="P94" s="140"/>
      <c r="Q94" s="141">
        <f t="shared" ref="Q94:Q101" si="22">SUM(E94:P94)</f>
        <v>1349105.6700000002</v>
      </c>
    </row>
    <row r="95" spans="2:17" x14ac:dyDescent="0.2">
      <c r="B95" s="709"/>
      <c r="C95" s="712"/>
      <c r="D95" s="161" t="s">
        <v>16</v>
      </c>
      <c r="E95" s="140"/>
      <c r="F95" s="140">
        <v>418115.25</v>
      </c>
      <c r="G95" s="140">
        <v>151718.98000000001</v>
      </c>
      <c r="H95" s="140">
        <v>284390.23</v>
      </c>
      <c r="I95" s="140"/>
      <c r="J95" s="140"/>
      <c r="K95" s="140"/>
      <c r="L95" s="140"/>
      <c r="M95" s="140"/>
      <c r="N95" s="140"/>
      <c r="O95" s="140"/>
      <c r="P95" s="140"/>
      <c r="Q95" s="141">
        <f t="shared" si="22"/>
        <v>854224.46</v>
      </c>
    </row>
    <row r="96" spans="2:17" x14ac:dyDescent="0.2">
      <c r="B96" s="709"/>
      <c r="C96" s="712"/>
      <c r="D96" s="161" t="s">
        <v>76</v>
      </c>
      <c r="E96" s="140"/>
      <c r="F96" s="140">
        <v>2407902.4500000002</v>
      </c>
      <c r="G96" s="140">
        <v>2653267.9500000002</v>
      </c>
      <c r="H96" s="140">
        <v>2718511.28</v>
      </c>
      <c r="I96" s="140"/>
      <c r="J96" s="140"/>
      <c r="K96" s="140"/>
      <c r="L96" s="140"/>
      <c r="M96" s="140"/>
      <c r="N96" s="140"/>
      <c r="O96" s="140"/>
      <c r="P96" s="140"/>
      <c r="Q96" s="141">
        <f t="shared" si="22"/>
        <v>7779681.6799999997</v>
      </c>
    </row>
    <row r="97" spans="2:17" ht="16.5" thickBot="1" x14ac:dyDescent="0.25">
      <c r="B97" s="709"/>
      <c r="C97" s="712"/>
      <c r="D97" s="162" t="s">
        <v>17</v>
      </c>
      <c r="E97" s="143"/>
      <c r="F97" s="143">
        <v>0</v>
      </c>
      <c r="G97" s="143">
        <v>0</v>
      </c>
      <c r="H97" s="143">
        <v>0</v>
      </c>
      <c r="I97" s="143"/>
      <c r="J97" s="143"/>
      <c r="K97" s="143"/>
      <c r="L97" s="143"/>
      <c r="M97" s="143"/>
      <c r="N97" s="143"/>
      <c r="O97" s="143"/>
      <c r="P97" s="143"/>
      <c r="Q97" s="144">
        <f t="shared" si="22"/>
        <v>0</v>
      </c>
    </row>
    <row r="98" spans="2:17" ht="16.5" thickTop="1" x14ac:dyDescent="0.2">
      <c r="B98" s="709"/>
      <c r="C98" s="727"/>
      <c r="D98" s="163" t="s">
        <v>77</v>
      </c>
      <c r="E98" s="151">
        <f>SUM(E93:E97)</f>
        <v>0</v>
      </c>
      <c r="F98" s="151">
        <f t="shared" ref="F98:P98" si="23">SUM(F93:F97)</f>
        <v>133804831.44</v>
      </c>
      <c r="G98" s="151">
        <f t="shared" si="23"/>
        <v>111462125.23000002</v>
      </c>
      <c r="H98" s="151">
        <f t="shared" si="23"/>
        <v>108553726.85999998</v>
      </c>
      <c r="I98" s="151">
        <f t="shared" si="23"/>
        <v>0</v>
      </c>
      <c r="J98" s="151">
        <f t="shared" si="23"/>
        <v>0</v>
      </c>
      <c r="K98" s="151">
        <f t="shared" si="23"/>
        <v>0</v>
      </c>
      <c r="L98" s="151">
        <f t="shared" si="23"/>
        <v>0</v>
      </c>
      <c r="M98" s="151">
        <f t="shared" si="23"/>
        <v>0</v>
      </c>
      <c r="N98" s="151">
        <f t="shared" si="23"/>
        <v>0</v>
      </c>
      <c r="O98" s="151">
        <f t="shared" si="23"/>
        <v>0</v>
      </c>
      <c r="P98" s="151">
        <f t="shared" si="23"/>
        <v>0</v>
      </c>
      <c r="Q98" s="150">
        <f t="shared" si="22"/>
        <v>353820683.52999997</v>
      </c>
    </row>
    <row r="99" spans="2:17" x14ac:dyDescent="0.2">
      <c r="B99" s="709"/>
      <c r="C99" s="725" t="s">
        <v>78</v>
      </c>
      <c r="D99" s="726"/>
      <c r="E99" s="140"/>
      <c r="F99" s="140">
        <v>19674016.100000001</v>
      </c>
      <c r="G99" s="140">
        <v>20238774.77</v>
      </c>
      <c r="H99" s="140">
        <v>20313196.379999999</v>
      </c>
      <c r="I99" s="140"/>
      <c r="J99" s="140"/>
      <c r="K99" s="140"/>
      <c r="L99" s="140"/>
      <c r="M99" s="140"/>
      <c r="N99" s="140"/>
      <c r="O99" s="140"/>
      <c r="P99" s="140"/>
      <c r="Q99" s="141">
        <f t="shared" si="22"/>
        <v>60225987.25</v>
      </c>
    </row>
    <row r="100" spans="2:17" ht="16.5" thickBot="1" x14ac:dyDescent="0.25">
      <c r="B100" s="709"/>
      <c r="C100" s="716" t="s">
        <v>79</v>
      </c>
      <c r="D100" s="717"/>
      <c r="E100" s="143"/>
      <c r="F100" s="143">
        <v>179155.64</v>
      </c>
      <c r="G100" s="143">
        <v>90850.59</v>
      </c>
      <c r="H100" s="143">
        <v>169150.83</v>
      </c>
      <c r="I100" s="143"/>
      <c r="J100" s="143"/>
      <c r="K100" s="143"/>
      <c r="L100" s="143"/>
      <c r="M100" s="143"/>
      <c r="N100" s="143"/>
      <c r="O100" s="143"/>
      <c r="P100" s="143"/>
      <c r="Q100" s="144">
        <f t="shared" si="22"/>
        <v>439157.05999999994</v>
      </c>
    </row>
    <row r="101" spans="2:17" ht="16.5" thickTop="1" x14ac:dyDescent="0.2">
      <c r="B101" s="709"/>
      <c r="C101" s="714" t="s">
        <v>35</v>
      </c>
      <c r="D101" s="715"/>
      <c r="E101" s="151">
        <f>E98+E99+E100</f>
        <v>0</v>
      </c>
      <c r="F101" s="151">
        <f t="shared" ref="F101:P101" si="24">F98+F99+F100</f>
        <v>153658003.17999998</v>
      </c>
      <c r="G101" s="151">
        <f t="shared" si="24"/>
        <v>131791750.59000002</v>
      </c>
      <c r="H101" s="151">
        <f t="shared" si="24"/>
        <v>129036074.06999998</v>
      </c>
      <c r="I101" s="151">
        <f t="shared" si="24"/>
        <v>0</v>
      </c>
      <c r="J101" s="151">
        <f t="shared" si="24"/>
        <v>0</v>
      </c>
      <c r="K101" s="151">
        <f t="shared" si="24"/>
        <v>0</v>
      </c>
      <c r="L101" s="151">
        <f t="shared" si="24"/>
        <v>0</v>
      </c>
      <c r="M101" s="151">
        <f t="shared" si="24"/>
        <v>0</v>
      </c>
      <c r="N101" s="151">
        <f t="shared" si="24"/>
        <v>0</v>
      </c>
      <c r="O101" s="151">
        <f t="shared" si="24"/>
        <v>0</v>
      </c>
      <c r="P101" s="151">
        <f t="shared" si="24"/>
        <v>0</v>
      </c>
      <c r="Q101" s="150">
        <f t="shared" si="22"/>
        <v>414485827.83999997</v>
      </c>
    </row>
    <row r="102" spans="2:17" x14ac:dyDescent="0.2">
      <c r="B102" s="709"/>
      <c r="C102" s="725" t="s">
        <v>30</v>
      </c>
      <c r="D102" s="726"/>
      <c r="E102" s="152"/>
      <c r="F102" s="152"/>
      <c r="G102" s="152"/>
      <c r="H102" s="152"/>
      <c r="I102" s="152"/>
      <c r="J102" s="152"/>
      <c r="K102" s="152"/>
      <c r="L102" s="152"/>
      <c r="M102" s="152"/>
      <c r="N102" s="152"/>
      <c r="O102" s="152"/>
      <c r="P102" s="152"/>
      <c r="Q102" s="153" t="e">
        <f>AVERAGE(E102:P102)</f>
        <v>#DIV/0!</v>
      </c>
    </row>
    <row r="103" spans="2:17" ht="16.5" thickBot="1" x14ac:dyDescent="0.25">
      <c r="B103" s="710"/>
      <c r="C103" s="728" t="s">
        <v>80</v>
      </c>
      <c r="D103" s="729"/>
      <c r="E103" s="154" t="e">
        <f>E101/E102</f>
        <v>#DIV/0!</v>
      </c>
      <c r="F103" s="155" t="e">
        <f t="shared" ref="F103:Q103" si="25">F101/F102</f>
        <v>#DIV/0!</v>
      </c>
      <c r="G103" s="155" t="e">
        <f t="shared" si="25"/>
        <v>#DIV/0!</v>
      </c>
      <c r="H103" s="155" t="e">
        <f t="shared" si="25"/>
        <v>#DIV/0!</v>
      </c>
      <c r="I103" s="155" t="e">
        <f t="shared" si="25"/>
        <v>#DIV/0!</v>
      </c>
      <c r="J103" s="155" t="e">
        <f t="shared" si="25"/>
        <v>#DIV/0!</v>
      </c>
      <c r="K103" s="156" t="e">
        <f t="shared" si="25"/>
        <v>#DIV/0!</v>
      </c>
      <c r="L103" s="156" t="e">
        <f t="shared" si="25"/>
        <v>#DIV/0!</v>
      </c>
      <c r="M103" s="156" t="e">
        <f t="shared" si="25"/>
        <v>#DIV/0!</v>
      </c>
      <c r="N103" s="156" t="e">
        <f t="shared" si="25"/>
        <v>#DIV/0!</v>
      </c>
      <c r="O103" s="156" t="e">
        <f t="shared" si="25"/>
        <v>#DIV/0!</v>
      </c>
      <c r="P103" s="156" t="e">
        <f t="shared" si="25"/>
        <v>#DIV/0!</v>
      </c>
      <c r="Q103" s="157" t="e">
        <f t="shared" si="25"/>
        <v>#DIV/0!</v>
      </c>
    </row>
    <row r="104" spans="2:17" x14ac:dyDescent="0.2">
      <c r="B104" s="709" t="s">
        <v>81</v>
      </c>
      <c r="C104" s="711" t="s">
        <v>74</v>
      </c>
      <c r="D104" s="163" t="s">
        <v>14</v>
      </c>
      <c r="E104" s="137">
        <f t="shared" ref="E104:P104" si="26">E82+E93</f>
        <v>0</v>
      </c>
      <c r="F104" s="137">
        <f t="shared" si="26"/>
        <v>138988024.66</v>
      </c>
      <c r="G104" s="137">
        <f t="shared" si="26"/>
        <v>115113488.84000002</v>
      </c>
      <c r="H104" s="137">
        <f t="shared" si="26"/>
        <v>112306418.81999998</v>
      </c>
      <c r="I104" s="137">
        <f t="shared" si="26"/>
        <v>0</v>
      </c>
      <c r="J104" s="137">
        <f t="shared" si="26"/>
        <v>0</v>
      </c>
      <c r="K104" s="137">
        <f t="shared" si="26"/>
        <v>0</v>
      </c>
      <c r="L104" s="137">
        <f t="shared" si="26"/>
        <v>0</v>
      </c>
      <c r="M104" s="137">
        <f t="shared" si="26"/>
        <v>0</v>
      </c>
      <c r="N104" s="137">
        <f t="shared" si="26"/>
        <v>0</v>
      </c>
      <c r="O104" s="137">
        <f t="shared" si="26"/>
        <v>0</v>
      </c>
      <c r="P104" s="137">
        <f t="shared" si="26"/>
        <v>0</v>
      </c>
      <c r="Q104" s="138">
        <f>SUM(E104:P104)</f>
        <v>366407932.31999999</v>
      </c>
    </row>
    <row r="105" spans="2:17" x14ac:dyDescent="0.2">
      <c r="B105" s="709"/>
      <c r="C105" s="712"/>
      <c r="D105" s="161" t="s">
        <v>75</v>
      </c>
      <c r="E105" s="140">
        <f t="shared" ref="E105:P108" si="27">E83+E94</f>
        <v>0</v>
      </c>
      <c r="F105" s="140">
        <f t="shared" si="27"/>
        <v>558022.4800000001</v>
      </c>
      <c r="G105" s="140">
        <f t="shared" si="27"/>
        <v>405925.79</v>
      </c>
      <c r="H105" s="140">
        <f t="shared" si="27"/>
        <v>388278.94</v>
      </c>
      <c r="I105" s="140">
        <f t="shared" si="27"/>
        <v>0</v>
      </c>
      <c r="J105" s="140">
        <f t="shared" si="27"/>
        <v>0</v>
      </c>
      <c r="K105" s="140">
        <f t="shared" si="27"/>
        <v>0</v>
      </c>
      <c r="L105" s="140">
        <f t="shared" si="27"/>
        <v>0</v>
      </c>
      <c r="M105" s="140">
        <f t="shared" si="27"/>
        <v>0</v>
      </c>
      <c r="N105" s="140">
        <f t="shared" si="27"/>
        <v>0</v>
      </c>
      <c r="O105" s="140">
        <f t="shared" si="27"/>
        <v>0</v>
      </c>
      <c r="P105" s="140">
        <f t="shared" si="27"/>
        <v>0</v>
      </c>
      <c r="Q105" s="141">
        <f t="shared" ref="Q105:Q112" si="28">SUM(E105:P105)</f>
        <v>1352227.21</v>
      </c>
    </row>
    <row r="106" spans="2:17" x14ac:dyDescent="0.2">
      <c r="B106" s="709"/>
      <c r="C106" s="712"/>
      <c r="D106" s="161" t="s">
        <v>16</v>
      </c>
      <c r="E106" s="140">
        <f t="shared" si="27"/>
        <v>0</v>
      </c>
      <c r="F106" s="140">
        <f t="shared" si="27"/>
        <v>418115.25</v>
      </c>
      <c r="G106" s="140">
        <f t="shared" si="27"/>
        <v>151718.98000000001</v>
      </c>
      <c r="H106" s="140">
        <f t="shared" si="27"/>
        <v>284390.23</v>
      </c>
      <c r="I106" s="140">
        <f t="shared" si="27"/>
        <v>0</v>
      </c>
      <c r="J106" s="140">
        <f t="shared" si="27"/>
        <v>0</v>
      </c>
      <c r="K106" s="140">
        <f t="shared" si="27"/>
        <v>0</v>
      </c>
      <c r="L106" s="140">
        <f t="shared" si="27"/>
        <v>0</v>
      </c>
      <c r="M106" s="140">
        <f t="shared" si="27"/>
        <v>0</v>
      </c>
      <c r="N106" s="140">
        <f t="shared" si="27"/>
        <v>0</v>
      </c>
      <c r="O106" s="140">
        <f t="shared" si="27"/>
        <v>0</v>
      </c>
      <c r="P106" s="140">
        <f t="shared" si="27"/>
        <v>0</v>
      </c>
      <c r="Q106" s="141">
        <f t="shared" si="28"/>
        <v>854224.46</v>
      </c>
    </row>
    <row r="107" spans="2:17" x14ac:dyDescent="0.2">
      <c r="B107" s="709"/>
      <c r="C107" s="712"/>
      <c r="D107" s="161" t="s">
        <v>76</v>
      </c>
      <c r="E107" s="140">
        <f t="shared" si="27"/>
        <v>0</v>
      </c>
      <c r="F107" s="140">
        <f t="shared" si="27"/>
        <v>2655127.2800000003</v>
      </c>
      <c r="G107" s="140">
        <f t="shared" si="27"/>
        <v>2919162.1500000004</v>
      </c>
      <c r="H107" s="140">
        <f t="shared" si="27"/>
        <v>2995618.19</v>
      </c>
      <c r="I107" s="140">
        <f t="shared" si="27"/>
        <v>0</v>
      </c>
      <c r="J107" s="140">
        <f t="shared" si="27"/>
        <v>0</v>
      </c>
      <c r="K107" s="140">
        <f t="shared" si="27"/>
        <v>0</v>
      </c>
      <c r="L107" s="140">
        <f t="shared" si="27"/>
        <v>0</v>
      </c>
      <c r="M107" s="140">
        <f t="shared" si="27"/>
        <v>0</v>
      </c>
      <c r="N107" s="140">
        <f t="shared" si="27"/>
        <v>0</v>
      </c>
      <c r="O107" s="140">
        <f t="shared" si="27"/>
        <v>0</v>
      </c>
      <c r="P107" s="140">
        <f t="shared" si="27"/>
        <v>0</v>
      </c>
      <c r="Q107" s="141">
        <f t="shared" si="28"/>
        <v>8569907.620000001</v>
      </c>
    </row>
    <row r="108" spans="2:17" ht="16.5" thickBot="1" x14ac:dyDescent="0.25">
      <c r="B108" s="709"/>
      <c r="C108" s="712"/>
      <c r="D108" s="162" t="s">
        <v>17</v>
      </c>
      <c r="E108" s="143">
        <f t="shared" si="27"/>
        <v>0</v>
      </c>
      <c r="F108" s="143">
        <f t="shared" si="27"/>
        <v>0</v>
      </c>
      <c r="G108" s="143">
        <f t="shared" si="27"/>
        <v>0</v>
      </c>
      <c r="H108" s="143">
        <f t="shared" si="27"/>
        <v>0</v>
      </c>
      <c r="I108" s="143">
        <f t="shared" si="27"/>
        <v>0</v>
      </c>
      <c r="J108" s="143">
        <f t="shared" si="27"/>
        <v>0</v>
      </c>
      <c r="K108" s="143">
        <f t="shared" si="27"/>
        <v>0</v>
      </c>
      <c r="L108" s="143">
        <f t="shared" si="27"/>
        <v>0</v>
      </c>
      <c r="M108" s="143">
        <f t="shared" si="27"/>
        <v>0</v>
      </c>
      <c r="N108" s="143">
        <f t="shared" si="27"/>
        <v>0</v>
      </c>
      <c r="O108" s="143">
        <f t="shared" si="27"/>
        <v>0</v>
      </c>
      <c r="P108" s="143">
        <f t="shared" si="27"/>
        <v>0</v>
      </c>
      <c r="Q108" s="144">
        <f t="shared" si="28"/>
        <v>0</v>
      </c>
    </row>
    <row r="109" spans="2:17" ht="16.5" thickTop="1" x14ac:dyDescent="0.2">
      <c r="B109" s="709"/>
      <c r="C109" s="727"/>
      <c r="D109" s="163" t="s">
        <v>77</v>
      </c>
      <c r="E109" s="151">
        <f>SUM(E104:E108)</f>
        <v>0</v>
      </c>
      <c r="F109" s="151">
        <f t="shared" ref="F109:P109" si="29">SUM(F104:F108)</f>
        <v>142619289.66999999</v>
      </c>
      <c r="G109" s="151">
        <f t="shared" si="29"/>
        <v>118590295.76000004</v>
      </c>
      <c r="H109" s="151">
        <f t="shared" si="29"/>
        <v>115974706.17999998</v>
      </c>
      <c r="I109" s="151">
        <f t="shared" si="29"/>
        <v>0</v>
      </c>
      <c r="J109" s="151">
        <f t="shared" si="29"/>
        <v>0</v>
      </c>
      <c r="K109" s="151">
        <f t="shared" si="29"/>
        <v>0</v>
      </c>
      <c r="L109" s="151">
        <f t="shared" si="29"/>
        <v>0</v>
      </c>
      <c r="M109" s="151">
        <f t="shared" si="29"/>
        <v>0</v>
      </c>
      <c r="N109" s="151">
        <f t="shared" si="29"/>
        <v>0</v>
      </c>
      <c r="O109" s="151">
        <f t="shared" si="29"/>
        <v>0</v>
      </c>
      <c r="P109" s="151">
        <f t="shared" si="29"/>
        <v>0</v>
      </c>
      <c r="Q109" s="150">
        <f t="shared" si="28"/>
        <v>377184291.61000001</v>
      </c>
    </row>
    <row r="110" spans="2:17" x14ac:dyDescent="0.2">
      <c r="B110" s="709"/>
      <c r="C110" s="725" t="s">
        <v>78</v>
      </c>
      <c r="D110" s="726"/>
      <c r="E110" s="140">
        <f>E88+E99</f>
        <v>0</v>
      </c>
      <c r="F110" s="140">
        <f t="shared" ref="F110:J111" si="30">F88+F99</f>
        <v>21728754.670000002</v>
      </c>
      <c r="G110" s="140">
        <f t="shared" si="30"/>
        <v>22336644.530000001</v>
      </c>
      <c r="H110" s="140">
        <f t="shared" si="30"/>
        <v>22452978.529999997</v>
      </c>
      <c r="I110" s="140">
        <f t="shared" si="30"/>
        <v>0</v>
      </c>
      <c r="J110" s="140">
        <f t="shared" si="30"/>
        <v>0</v>
      </c>
      <c r="K110" s="140">
        <f>K88+K99</f>
        <v>0</v>
      </c>
      <c r="L110" s="140">
        <f t="shared" ref="L110:P111" si="31">L88+L99</f>
        <v>0</v>
      </c>
      <c r="M110" s="140">
        <f t="shared" si="31"/>
        <v>0</v>
      </c>
      <c r="N110" s="140">
        <f t="shared" si="31"/>
        <v>0</v>
      </c>
      <c r="O110" s="140">
        <f t="shared" si="31"/>
        <v>0</v>
      </c>
      <c r="P110" s="140">
        <f t="shared" si="31"/>
        <v>0</v>
      </c>
      <c r="Q110" s="141">
        <f t="shared" si="28"/>
        <v>66518377.730000004</v>
      </c>
    </row>
    <row r="111" spans="2:17" ht="16.5" thickBot="1" x14ac:dyDescent="0.25">
      <c r="B111" s="709"/>
      <c r="C111" s="716" t="s">
        <v>79</v>
      </c>
      <c r="D111" s="717"/>
      <c r="E111" s="143">
        <f>E89+E100</f>
        <v>0</v>
      </c>
      <c r="F111" s="143">
        <f t="shared" si="30"/>
        <v>187455.16</v>
      </c>
      <c r="G111" s="143">
        <f t="shared" si="30"/>
        <v>92988.69</v>
      </c>
      <c r="H111" s="143">
        <f t="shared" si="30"/>
        <v>175671.53</v>
      </c>
      <c r="I111" s="143">
        <f t="shared" si="30"/>
        <v>0</v>
      </c>
      <c r="J111" s="143">
        <f t="shared" si="30"/>
        <v>0</v>
      </c>
      <c r="K111" s="143">
        <f>K89+K100</f>
        <v>0</v>
      </c>
      <c r="L111" s="143">
        <f t="shared" si="31"/>
        <v>0</v>
      </c>
      <c r="M111" s="143">
        <f t="shared" si="31"/>
        <v>0</v>
      </c>
      <c r="N111" s="143">
        <f t="shared" si="31"/>
        <v>0</v>
      </c>
      <c r="O111" s="143">
        <f t="shared" si="31"/>
        <v>0</v>
      </c>
      <c r="P111" s="143">
        <f t="shared" si="31"/>
        <v>0</v>
      </c>
      <c r="Q111" s="144">
        <f t="shared" si="28"/>
        <v>456115.38</v>
      </c>
    </row>
    <row r="112" spans="2:17" ht="16.5" thickTop="1" x14ac:dyDescent="0.2">
      <c r="B112" s="709"/>
      <c r="C112" s="714" t="s">
        <v>35</v>
      </c>
      <c r="D112" s="715"/>
      <c r="E112" s="151">
        <f>E109+E110+E111</f>
        <v>0</v>
      </c>
      <c r="F112" s="151">
        <f t="shared" ref="F112:P112" si="32">F109+F110+F111</f>
        <v>164535499.49999997</v>
      </c>
      <c r="G112" s="151">
        <f t="shared" si="32"/>
        <v>141019928.98000002</v>
      </c>
      <c r="H112" s="151">
        <f t="shared" si="32"/>
        <v>138603356.23999998</v>
      </c>
      <c r="I112" s="151">
        <f t="shared" si="32"/>
        <v>0</v>
      </c>
      <c r="J112" s="151">
        <f t="shared" si="32"/>
        <v>0</v>
      </c>
      <c r="K112" s="151">
        <f t="shared" si="32"/>
        <v>0</v>
      </c>
      <c r="L112" s="151">
        <f t="shared" si="32"/>
        <v>0</v>
      </c>
      <c r="M112" s="151">
        <f t="shared" si="32"/>
        <v>0</v>
      </c>
      <c r="N112" s="151">
        <f t="shared" si="32"/>
        <v>0</v>
      </c>
      <c r="O112" s="151">
        <f t="shared" si="32"/>
        <v>0</v>
      </c>
      <c r="P112" s="151">
        <f t="shared" si="32"/>
        <v>0</v>
      </c>
      <c r="Q112" s="150">
        <f t="shared" si="28"/>
        <v>444158784.72000003</v>
      </c>
    </row>
    <row r="113" spans="2:17" x14ac:dyDescent="0.2">
      <c r="B113" s="709"/>
      <c r="C113" s="725" t="s">
        <v>30</v>
      </c>
      <c r="D113" s="726"/>
      <c r="E113" s="152">
        <f>E91+E102</f>
        <v>0</v>
      </c>
      <c r="F113" s="152">
        <f t="shared" ref="F113:P113" si="33">F91+F102</f>
        <v>0</v>
      </c>
      <c r="G113" s="152">
        <f t="shared" si="33"/>
        <v>0</v>
      </c>
      <c r="H113" s="152">
        <f t="shared" si="33"/>
        <v>0</v>
      </c>
      <c r="I113" s="152">
        <f t="shared" si="33"/>
        <v>0</v>
      </c>
      <c r="J113" s="152">
        <f t="shared" si="33"/>
        <v>0</v>
      </c>
      <c r="K113" s="152">
        <f t="shared" si="33"/>
        <v>0</v>
      </c>
      <c r="L113" s="152">
        <f t="shared" si="33"/>
        <v>0</v>
      </c>
      <c r="M113" s="152">
        <f t="shared" si="33"/>
        <v>0</v>
      </c>
      <c r="N113" s="152">
        <f t="shared" si="33"/>
        <v>0</v>
      </c>
      <c r="O113" s="152">
        <f t="shared" si="33"/>
        <v>0</v>
      </c>
      <c r="P113" s="152">
        <f t="shared" si="33"/>
        <v>0</v>
      </c>
      <c r="Q113" s="153">
        <f>AVERAGE(E113:P113)</f>
        <v>0</v>
      </c>
    </row>
    <row r="114" spans="2:17" ht="16.5" thickBot="1" x14ac:dyDescent="0.25">
      <c r="B114" s="710"/>
      <c r="C114" s="728" t="s">
        <v>80</v>
      </c>
      <c r="D114" s="729"/>
      <c r="E114" s="154" t="e">
        <f>E112/E113</f>
        <v>#DIV/0!</v>
      </c>
      <c r="F114" s="155" t="e">
        <f t="shared" ref="F114:Q114" si="34">F112/F113</f>
        <v>#DIV/0!</v>
      </c>
      <c r="G114" s="155" t="e">
        <f t="shared" si="34"/>
        <v>#DIV/0!</v>
      </c>
      <c r="H114" s="155" t="e">
        <f t="shared" si="34"/>
        <v>#DIV/0!</v>
      </c>
      <c r="I114" s="155" t="e">
        <f t="shared" si="34"/>
        <v>#DIV/0!</v>
      </c>
      <c r="J114" s="155" t="e">
        <f t="shared" si="34"/>
        <v>#DIV/0!</v>
      </c>
      <c r="K114" s="156" t="e">
        <f t="shared" si="34"/>
        <v>#DIV/0!</v>
      </c>
      <c r="L114" s="156" t="e">
        <f t="shared" si="34"/>
        <v>#DIV/0!</v>
      </c>
      <c r="M114" s="156" t="e">
        <f t="shared" si="34"/>
        <v>#DIV/0!</v>
      </c>
      <c r="N114" s="156" t="e">
        <f t="shared" si="34"/>
        <v>#DIV/0!</v>
      </c>
      <c r="O114" s="156" t="e">
        <f t="shared" si="34"/>
        <v>#DIV/0!</v>
      </c>
      <c r="P114" s="156" t="e">
        <f t="shared" si="34"/>
        <v>#DIV/0!</v>
      </c>
      <c r="Q114" s="157" t="e">
        <f t="shared" si="34"/>
        <v>#DIV/0!</v>
      </c>
    </row>
    <row r="115" spans="2:17" x14ac:dyDescent="0.2">
      <c r="B115" s="722" t="s">
        <v>4</v>
      </c>
      <c r="C115" s="722"/>
      <c r="D115" s="722"/>
      <c r="E115" s="722"/>
      <c r="F115" s="722"/>
      <c r="G115" s="722"/>
      <c r="H115" s="722"/>
      <c r="I115" s="722"/>
      <c r="J115" s="722"/>
      <c r="K115" s="722"/>
      <c r="L115" s="722"/>
      <c r="M115" s="722"/>
      <c r="N115" s="722"/>
      <c r="O115" s="722"/>
      <c r="P115" s="722"/>
      <c r="Q115" s="722"/>
    </row>
    <row r="116" spans="2:17" x14ac:dyDescent="0.2">
      <c r="B116" s="723" t="s">
        <v>82</v>
      </c>
      <c r="C116" s="723"/>
      <c r="D116" s="723"/>
      <c r="E116" s="723"/>
      <c r="F116" s="723"/>
      <c r="G116" s="723"/>
      <c r="H116" s="723"/>
      <c r="I116" s="723"/>
      <c r="J116" s="723"/>
      <c r="K116" s="723"/>
      <c r="L116" s="723"/>
      <c r="M116" s="723"/>
      <c r="N116" s="723"/>
      <c r="O116" s="723"/>
      <c r="P116" s="723"/>
      <c r="Q116" s="723"/>
    </row>
    <row r="117" spans="2:17" x14ac:dyDescent="0.2">
      <c r="B117" s="723" t="s">
        <v>83</v>
      </c>
      <c r="C117" s="723"/>
      <c r="D117" s="723"/>
      <c r="E117" s="723"/>
      <c r="F117" s="723"/>
      <c r="G117" s="723"/>
      <c r="H117" s="723"/>
      <c r="I117" s="723"/>
      <c r="J117" s="723"/>
      <c r="K117" s="723"/>
      <c r="L117" s="723"/>
      <c r="M117" s="723"/>
      <c r="N117" s="723"/>
      <c r="O117" s="723"/>
      <c r="P117" s="723"/>
      <c r="Q117" s="723"/>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60"/>
  <sheetViews>
    <sheetView view="pageBreakPreview" zoomScale="90" zoomScaleNormal="100" zoomScaleSheetLayoutView="90" workbookViewId="0">
      <selection activeCell="D49" sqref="D49"/>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29"/>
      <c r="B1" s="529"/>
      <c r="C1" s="8"/>
    </row>
    <row r="2" spans="1:3" ht="16.5" thickBot="1" x14ac:dyDescent="0.25">
      <c r="A2" s="55"/>
      <c r="B2" s="55"/>
      <c r="C2" s="55"/>
    </row>
    <row r="3" spans="1:3" ht="16.5" thickBot="1" x14ac:dyDescent="0.25">
      <c r="A3" s="56"/>
      <c r="B3" s="530" t="s">
        <v>165</v>
      </c>
      <c r="C3" s="531"/>
    </row>
    <row r="4" spans="1:3" ht="15.75" x14ac:dyDescent="0.2">
      <c r="A4" s="56"/>
      <c r="B4" s="430" t="s">
        <v>245</v>
      </c>
      <c r="C4" s="431">
        <v>9043278907</v>
      </c>
    </row>
    <row r="5" spans="1:3" ht="16.5" customHeight="1" x14ac:dyDescent="0.2">
      <c r="A5" s="56"/>
      <c r="B5" s="23" t="s">
        <v>246</v>
      </c>
      <c r="C5" s="281">
        <v>-7011151</v>
      </c>
    </row>
    <row r="6" spans="1:3" ht="16.5" customHeight="1" x14ac:dyDescent="0.2">
      <c r="A6" s="56"/>
      <c r="B6" s="23" t="s">
        <v>247</v>
      </c>
      <c r="C6" s="281">
        <v>5068381</v>
      </c>
    </row>
    <row r="7" spans="1:3" ht="16.5" customHeight="1" x14ac:dyDescent="0.2">
      <c r="A7" s="56"/>
      <c r="B7" s="23" t="s">
        <v>248</v>
      </c>
      <c r="C7" s="281">
        <v>-5565000</v>
      </c>
    </row>
    <row r="8" spans="1:3" ht="16.5" customHeight="1" x14ac:dyDescent="0.2">
      <c r="A8" s="56"/>
      <c r="B8" s="56" t="s">
        <v>249</v>
      </c>
      <c r="C8" s="281">
        <v>0</v>
      </c>
    </row>
    <row r="9" spans="1:3" ht="16.5" customHeight="1" x14ac:dyDescent="0.2">
      <c r="A9" s="56"/>
      <c r="B9" s="56" t="s">
        <v>250</v>
      </c>
      <c r="C9" s="281">
        <v>-4310802</v>
      </c>
    </row>
    <row r="10" spans="1:3" ht="16.5" customHeight="1" x14ac:dyDescent="0.2">
      <c r="A10" s="56"/>
      <c r="B10" s="443" t="s">
        <v>251</v>
      </c>
      <c r="C10" s="282">
        <v>9031460335</v>
      </c>
    </row>
    <row r="11" spans="1:3" ht="15.75" customHeight="1" thickBot="1" x14ac:dyDescent="0.25">
      <c r="A11" s="56"/>
      <c r="B11" s="374" t="s">
        <v>252</v>
      </c>
      <c r="C11" s="375">
        <v>3831582300</v>
      </c>
    </row>
    <row r="12" spans="1:3" ht="18" customHeight="1" thickTop="1" x14ac:dyDescent="0.2">
      <c r="A12" s="56"/>
      <c r="B12" s="373" t="s">
        <v>251</v>
      </c>
      <c r="C12" s="282">
        <v>5199878035</v>
      </c>
    </row>
    <row r="60"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D49" sqref="D49"/>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7" customFormat="1" ht="16.5" thickBot="1" x14ac:dyDescent="0.25">
      <c r="C1" s="107" t="s">
        <v>57</v>
      </c>
      <c r="D1" s="107" t="s">
        <v>57</v>
      </c>
      <c r="E1" s="107" t="s">
        <v>57</v>
      </c>
      <c r="F1" s="107" t="s">
        <v>57</v>
      </c>
      <c r="G1" s="107" t="s">
        <v>57</v>
      </c>
      <c r="H1" s="107" t="s">
        <v>57</v>
      </c>
      <c r="I1" s="107" t="s">
        <v>57</v>
      </c>
      <c r="J1" s="107" t="s">
        <v>57</v>
      </c>
      <c r="K1" s="107" t="s">
        <v>57</v>
      </c>
      <c r="L1" s="107" t="s">
        <v>57</v>
      </c>
      <c r="M1" s="107" t="s">
        <v>57</v>
      </c>
      <c r="N1" s="107" t="s">
        <v>57</v>
      </c>
      <c r="O1" s="107" t="s">
        <v>57</v>
      </c>
    </row>
    <row r="2" spans="1:15" s="107" customFormat="1" ht="16.5" thickBot="1" x14ac:dyDescent="0.25">
      <c r="A2" s="540" t="s">
        <v>166</v>
      </c>
      <c r="B2" s="541"/>
      <c r="C2" s="541"/>
      <c r="D2" s="541"/>
      <c r="E2" s="541"/>
      <c r="F2" s="541"/>
      <c r="G2" s="541"/>
      <c r="H2" s="541"/>
      <c r="I2" s="541"/>
      <c r="J2" s="541"/>
      <c r="K2" s="541"/>
      <c r="L2" s="541"/>
      <c r="M2" s="541"/>
      <c r="N2" s="541"/>
      <c r="O2" s="542"/>
    </row>
    <row r="3" spans="1:15" ht="31.5" customHeight="1" thickBot="1" x14ac:dyDescent="0.25">
      <c r="A3" s="108"/>
      <c r="B3" s="109" t="s">
        <v>13</v>
      </c>
      <c r="C3" s="121">
        <v>44013</v>
      </c>
      <c r="D3" s="122">
        <v>44044</v>
      </c>
      <c r="E3" s="122">
        <v>44075</v>
      </c>
      <c r="F3" s="122">
        <v>44105</v>
      </c>
      <c r="G3" s="122">
        <v>44136</v>
      </c>
      <c r="H3" s="122">
        <v>44166</v>
      </c>
      <c r="I3" s="122">
        <v>44197</v>
      </c>
      <c r="J3" s="122">
        <v>44228</v>
      </c>
      <c r="K3" s="122">
        <v>44256</v>
      </c>
      <c r="L3" s="122">
        <v>44287</v>
      </c>
      <c r="M3" s="122">
        <v>44317</v>
      </c>
      <c r="N3" s="122">
        <v>44348</v>
      </c>
      <c r="O3" s="110" t="s">
        <v>167</v>
      </c>
    </row>
    <row r="4" spans="1:15" ht="31.5" customHeight="1" x14ac:dyDescent="0.2">
      <c r="A4" s="543" t="s">
        <v>53</v>
      </c>
      <c r="B4" s="111" t="s">
        <v>253</v>
      </c>
      <c r="C4" s="390">
        <v>40306138</v>
      </c>
      <c r="D4" s="390">
        <v>61890659</v>
      </c>
      <c r="E4" s="391">
        <v>61852771</v>
      </c>
      <c r="F4" s="391">
        <v>43526350</v>
      </c>
      <c r="G4" s="391">
        <v>43570570</v>
      </c>
      <c r="H4" s="391"/>
      <c r="I4" s="391"/>
      <c r="J4" s="391"/>
      <c r="K4" s="392"/>
      <c r="L4" s="392"/>
      <c r="M4" s="392"/>
      <c r="N4" s="393"/>
      <c r="O4" s="283">
        <v>251146488</v>
      </c>
    </row>
    <row r="5" spans="1:15" ht="31.5" customHeight="1" x14ac:dyDescent="0.2">
      <c r="A5" s="544"/>
      <c r="B5" s="111" t="s">
        <v>254</v>
      </c>
      <c r="C5" s="394">
        <v>0</v>
      </c>
      <c r="D5" s="394">
        <v>0</v>
      </c>
      <c r="E5" s="395">
        <v>0</v>
      </c>
      <c r="F5" s="395">
        <v>0</v>
      </c>
      <c r="G5" s="395">
        <v>0</v>
      </c>
      <c r="H5" s="395"/>
      <c r="I5" s="395"/>
      <c r="J5" s="395"/>
      <c r="K5" s="396"/>
      <c r="L5" s="396"/>
      <c r="M5" s="396"/>
      <c r="N5" s="397"/>
      <c r="O5" s="283">
        <v>0</v>
      </c>
    </row>
    <row r="6" spans="1:15" ht="31.5" customHeight="1" x14ac:dyDescent="0.2">
      <c r="A6" s="544"/>
      <c r="B6" s="112" t="s">
        <v>255</v>
      </c>
      <c r="C6" s="398">
        <v>7537146</v>
      </c>
      <c r="D6" s="398">
        <v>7645878</v>
      </c>
      <c r="E6" s="399">
        <v>7645865</v>
      </c>
      <c r="F6" s="399">
        <v>7555270</v>
      </c>
      <c r="G6" s="399">
        <v>7555270</v>
      </c>
      <c r="H6" s="399"/>
      <c r="I6" s="399"/>
      <c r="J6" s="399"/>
      <c r="K6" s="400"/>
      <c r="L6" s="400"/>
      <c r="M6" s="400"/>
      <c r="N6" s="401"/>
      <c r="O6" s="284">
        <v>37939429</v>
      </c>
    </row>
    <row r="7" spans="1:15" ht="31.5" customHeight="1" x14ac:dyDescent="0.2">
      <c r="A7" s="544"/>
      <c r="B7" s="112" t="s">
        <v>256</v>
      </c>
      <c r="C7" s="402">
        <v>8998362</v>
      </c>
      <c r="D7" s="402">
        <v>-4499181</v>
      </c>
      <c r="E7" s="403">
        <v>-4499181</v>
      </c>
      <c r="F7" s="403">
        <v>0</v>
      </c>
      <c r="G7" s="403">
        <v>0</v>
      </c>
      <c r="H7" s="403"/>
      <c r="I7" s="403"/>
      <c r="J7" s="403"/>
      <c r="K7" s="404"/>
      <c r="L7" s="404"/>
      <c r="M7" s="404"/>
      <c r="N7" s="405"/>
      <c r="O7" s="284">
        <v>0</v>
      </c>
    </row>
    <row r="8" spans="1:15" ht="31.5" customHeight="1" x14ac:dyDescent="0.2">
      <c r="A8" s="544"/>
      <c r="B8" s="406" t="s">
        <v>257</v>
      </c>
      <c r="C8" s="402">
        <v>0</v>
      </c>
      <c r="D8" s="402">
        <v>0</v>
      </c>
      <c r="E8" s="403">
        <v>12909768</v>
      </c>
      <c r="F8" s="403">
        <v>0</v>
      </c>
      <c r="G8" s="403">
        <v>0</v>
      </c>
      <c r="H8" s="403"/>
      <c r="I8" s="403"/>
      <c r="J8" s="403"/>
      <c r="K8" s="404"/>
      <c r="L8" s="404"/>
      <c r="M8" s="404"/>
      <c r="N8" s="405"/>
      <c r="O8" s="284">
        <v>12909768</v>
      </c>
    </row>
    <row r="9" spans="1:15" ht="31.5" customHeight="1" thickBot="1" x14ac:dyDescent="0.25">
      <c r="A9" s="544"/>
      <c r="B9" s="407" t="s">
        <v>258</v>
      </c>
      <c r="C9" s="408">
        <v>38911921</v>
      </c>
      <c r="D9" s="408">
        <v>88452217</v>
      </c>
      <c r="E9" s="409">
        <v>88452208</v>
      </c>
      <c r="F9" s="409">
        <v>46553865</v>
      </c>
      <c r="G9" s="409">
        <v>46553865</v>
      </c>
      <c r="H9" s="409"/>
      <c r="I9" s="409"/>
      <c r="J9" s="409"/>
      <c r="K9" s="410"/>
      <c r="L9" s="410"/>
      <c r="M9" s="410"/>
      <c r="N9" s="411"/>
      <c r="O9" s="285">
        <v>308924076</v>
      </c>
    </row>
    <row r="10" spans="1:15" ht="31.5" customHeight="1" thickTop="1" thickBot="1" x14ac:dyDescent="0.25">
      <c r="A10" s="545"/>
      <c r="B10" s="113" t="s">
        <v>259</v>
      </c>
      <c r="C10" s="286">
        <v>95753567</v>
      </c>
      <c r="D10" s="286">
        <v>153489573</v>
      </c>
      <c r="E10" s="286">
        <v>166361431</v>
      </c>
      <c r="F10" s="286">
        <v>97635485</v>
      </c>
      <c r="G10" s="286">
        <v>97679705</v>
      </c>
      <c r="H10" s="286"/>
      <c r="I10" s="286"/>
      <c r="J10" s="286"/>
      <c r="K10" s="412"/>
      <c r="L10" s="412"/>
      <c r="M10" s="412"/>
      <c r="N10" s="412"/>
      <c r="O10" s="287">
        <v>610919761</v>
      </c>
    </row>
    <row r="11" spans="1:15" ht="31.5" customHeight="1" x14ac:dyDescent="0.2">
      <c r="A11" s="544" t="s">
        <v>54</v>
      </c>
      <c r="B11" s="415" t="s">
        <v>260</v>
      </c>
      <c r="C11" s="424">
        <v>18216602</v>
      </c>
      <c r="D11" s="424">
        <v>18031380</v>
      </c>
      <c r="E11" s="391">
        <v>18031377</v>
      </c>
      <c r="F11" s="391">
        <v>18028214</v>
      </c>
      <c r="G11" s="391">
        <v>18028214</v>
      </c>
      <c r="H11" s="391"/>
      <c r="I11" s="391"/>
      <c r="J11" s="391"/>
      <c r="K11" s="392"/>
      <c r="L11" s="392"/>
      <c r="M11" s="392"/>
      <c r="N11" s="393"/>
      <c r="O11" s="425">
        <v>90335787</v>
      </c>
    </row>
    <row r="12" spans="1:15" ht="31.5" customHeight="1" x14ac:dyDescent="0.2">
      <c r="A12" s="544"/>
      <c r="B12" s="112" t="s">
        <v>256</v>
      </c>
      <c r="C12" s="398">
        <v>0</v>
      </c>
      <c r="D12" s="398">
        <v>-40492629</v>
      </c>
      <c r="E12" s="399">
        <v>-40492629</v>
      </c>
      <c r="F12" s="399">
        <v>0</v>
      </c>
      <c r="G12" s="399">
        <v>0</v>
      </c>
      <c r="H12" s="399"/>
      <c r="I12" s="399"/>
      <c r="J12" s="399"/>
      <c r="K12" s="400"/>
      <c r="L12" s="400"/>
      <c r="M12" s="400"/>
      <c r="N12" s="426"/>
      <c r="O12" s="284">
        <v>-80985258</v>
      </c>
    </row>
    <row r="13" spans="1:15" ht="31.5" customHeight="1" thickBot="1" x14ac:dyDescent="0.25">
      <c r="A13" s="544"/>
      <c r="B13" s="113" t="s">
        <v>261</v>
      </c>
      <c r="C13" s="416">
        <v>18216602</v>
      </c>
      <c r="D13" s="416">
        <v>-22461249</v>
      </c>
      <c r="E13" s="417">
        <v>-22461252</v>
      </c>
      <c r="F13" s="417">
        <v>18028214</v>
      </c>
      <c r="G13" s="417">
        <v>18028214</v>
      </c>
      <c r="H13" s="417"/>
      <c r="I13" s="417"/>
      <c r="J13" s="417"/>
      <c r="K13" s="418"/>
      <c r="L13" s="413"/>
      <c r="M13" s="413"/>
      <c r="N13" s="414"/>
      <c r="O13" s="419">
        <v>9350529</v>
      </c>
    </row>
    <row r="14" spans="1:15" ht="16.5" thickBot="1" x14ac:dyDescent="0.25">
      <c r="A14" s="532" t="s">
        <v>262</v>
      </c>
      <c r="B14" s="533"/>
      <c r="C14" s="288">
        <v>113970169</v>
      </c>
      <c r="D14" s="289">
        <v>131028324</v>
      </c>
      <c r="E14" s="289">
        <v>143900179</v>
      </c>
      <c r="F14" s="289">
        <v>115663699</v>
      </c>
      <c r="G14" s="289">
        <v>115707919</v>
      </c>
      <c r="H14" s="289"/>
      <c r="I14" s="289"/>
      <c r="J14" s="289"/>
      <c r="K14" s="420"/>
      <c r="L14" s="420"/>
      <c r="M14" s="420"/>
      <c r="N14" s="420"/>
      <c r="O14" s="290">
        <v>620270290</v>
      </c>
    </row>
    <row r="15" spans="1:15" ht="15.75" x14ac:dyDescent="0.2">
      <c r="A15" s="534" t="s">
        <v>4</v>
      </c>
      <c r="B15" s="535"/>
      <c r="C15" s="535"/>
      <c r="D15" s="535"/>
      <c r="E15" s="535"/>
      <c r="F15" s="535"/>
      <c r="G15" s="535"/>
      <c r="H15" s="535"/>
      <c r="I15" s="535"/>
      <c r="J15" s="535"/>
      <c r="K15" s="535"/>
      <c r="L15" s="535"/>
      <c r="M15" s="535"/>
      <c r="N15" s="535"/>
      <c r="O15" s="536"/>
    </row>
    <row r="16" spans="1:15" ht="13.5" thickBot="1" x14ac:dyDescent="0.25">
      <c r="A16" s="537"/>
      <c r="B16" s="538"/>
      <c r="C16" s="538"/>
      <c r="D16" s="538"/>
      <c r="E16" s="538"/>
      <c r="F16" s="538"/>
      <c r="G16" s="538"/>
      <c r="H16" s="538"/>
      <c r="I16" s="538"/>
      <c r="J16" s="538"/>
      <c r="K16" s="538"/>
      <c r="L16" s="538"/>
      <c r="M16" s="538"/>
      <c r="N16" s="538"/>
      <c r="O16" s="539"/>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76"/>
  <sheetViews>
    <sheetView view="pageBreakPreview" topLeftCell="B119" zoomScale="80" zoomScaleNormal="100" zoomScaleSheetLayoutView="80" workbookViewId="0">
      <selection activeCell="D49" sqref="D49"/>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46" t="s">
        <v>49</v>
      </c>
      <c r="C1" s="547"/>
      <c r="D1" s="547"/>
      <c r="E1" s="547"/>
      <c r="F1" s="547"/>
      <c r="G1" s="547"/>
      <c r="H1" s="547"/>
      <c r="I1" s="547"/>
      <c r="J1" s="547"/>
      <c r="K1" s="547"/>
      <c r="L1" s="547"/>
      <c r="M1" s="547"/>
      <c r="N1" s="547"/>
      <c r="O1" s="547"/>
      <c r="P1" s="547"/>
      <c r="Q1" s="547"/>
      <c r="R1" s="548"/>
    </row>
    <row r="2" spans="2:18" ht="62.25" customHeight="1" x14ac:dyDescent="0.2">
      <c r="B2" s="68"/>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9" t="s">
        <v>0</v>
      </c>
    </row>
    <row r="3" spans="2:18" ht="15.75" hidden="1" x14ac:dyDescent="0.2">
      <c r="B3" s="70">
        <v>39995</v>
      </c>
      <c r="C3" s="2">
        <v>38058</v>
      </c>
      <c r="D3" s="2">
        <v>6774</v>
      </c>
      <c r="E3" s="2">
        <v>52315</v>
      </c>
      <c r="F3" s="2"/>
      <c r="G3" s="32">
        <v>70356</v>
      </c>
      <c r="H3" s="2">
        <v>0</v>
      </c>
      <c r="I3" s="2"/>
      <c r="J3" s="2">
        <v>393</v>
      </c>
      <c r="K3" s="2">
        <v>259609</v>
      </c>
      <c r="L3" s="2"/>
      <c r="M3" s="2">
        <v>18285</v>
      </c>
      <c r="N3" s="2">
        <v>7745</v>
      </c>
      <c r="O3" s="2"/>
      <c r="P3" s="2">
        <v>3930</v>
      </c>
      <c r="Q3" s="2">
        <v>15434</v>
      </c>
      <c r="R3" s="71">
        <v>472899</v>
      </c>
    </row>
    <row r="4" spans="2:18" ht="15.75" hidden="1" x14ac:dyDescent="0.2">
      <c r="B4" s="70">
        <v>40026</v>
      </c>
      <c r="C4" s="2">
        <v>38306</v>
      </c>
      <c r="D4" s="2">
        <v>6863</v>
      </c>
      <c r="E4" s="2">
        <v>52573</v>
      </c>
      <c r="F4" s="2"/>
      <c r="G4" s="32">
        <v>71467</v>
      </c>
      <c r="H4" s="34">
        <v>0</v>
      </c>
      <c r="I4" s="2"/>
      <c r="J4" s="2">
        <v>395</v>
      </c>
      <c r="K4" s="2">
        <v>263415</v>
      </c>
      <c r="L4" s="2"/>
      <c r="M4" s="2">
        <v>18325</v>
      </c>
      <c r="N4" s="2">
        <v>7849</v>
      </c>
      <c r="O4" s="2"/>
      <c r="P4" s="2">
        <v>3835</v>
      </c>
      <c r="Q4" s="2">
        <v>15522</v>
      </c>
      <c r="R4" s="71">
        <v>478550</v>
      </c>
    </row>
    <row r="5" spans="2:18" ht="15.75" hidden="1" x14ac:dyDescent="0.2">
      <c r="B5" s="70">
        <v>40057</v>
      </c>
      <c r="C5" s="2">
        <v>38346</v>
      </c>
      <c r="D5" s="2">
        <v>6945</v>
      </c>
      <c r="E5" s="2">
        <v>52710</v>
      </c>
      <c r="F5" s="2"/>
      <c r="G5" s="32">
        <v>72192</v>
      </c>
      <c r="H5" s="34">
        <v>0</v>
      </c>
      <c r="I5" s="2"/>
      <c r="J5" s="2">
        <v>402</v>
      </c>
      <c r="K5" s="2">
        <v>266381</v>
      </c>
      <c r="L5" s="2"/>
      <c r="M5" s="2">
        <v>18200</v>
      </c>
      <c r="N5" s="2">
        <v>7775</v>
      </c>
      <c r="O5" s="2"/>
      <c r="P5" s="2">
        <v>3724</v>
      </c>
      <c r="Q5" s="2">
        <v>15513</v>
      </c>
      <c r="R5" s="71">
        <v>482188</v>
      </c>
    </row>
    <row r="6" spans="2:18" ht="15.75" hidden="1" x14ac:dyDescent="0.2">
      <c r="B6" s="70">
        <v>40087</v>
      </c>
      <c r="C6" s="2">
        <v>38480</v>
      </c>
      <c r="D6" s="2">
        <v>6985</v>
      </c>
      <c r="E6" s="2">
        <v>52847</v>
      </c>
      <c r="F6" s="2"/>
      <c r="G6" s="32">
        <v>73474</v>
      </c>
      <c r="H6" s="34">
        <v>0</v>
      </c>
      <c r="I6" s="2"/>
      <c r="J6" s="2">
        <v>406</v>
      </c>
      <c r="K6" s="2">
        <v>270514</v>
      </c>
      <c r="L6" s="2"/>
      <c r="M6" s="2">
        <v>18169</v>
      </c>
      <c r="N6" s="2">
        <v>7713</v>
      </c>
      <c r="O6" s="2"/>
      <c r="P6" s="2">
        <v>3650</v>
      </c>
      <c r="Q6" s="2">
        <v>15638</v>
      </c>
      <c r="R6" s="71">
        <v>487876</v>
      </c>
    </row>
    <row r="7" spans="2:18" ht="15.75" hidden="1" x14ac:dyDescent="0.2">
      <c r="B7" s="70">
        <v>40118</v>
      </c>
      <c r="C7" s="2">
        <v>38387</v>
      </c>
      <c r="D7" s="2">
        <v>6986</v>
      </c>
      <c r="E7" s="2">
        <v>52982</v>
      </c>
      <c r="F7" s="2"/>
      <c r="G7" s="32">
        <v>73957</v>
      </c>
      <c r="H7" s="34">
        <v>0</v>
      </c>
      <c r="I7" s="2"/>
      <c r="J7" s="2">
        <v>418</v>
      </c>
      <c r="K7" s="2">
        <v>272453</v>
      </c>
      <c r="L7" s="2"/>
      <c r="M7" s="2">
        <v>17992</v>
      </c>
      <c r="N7" s="2">
        <v>7674</v>
      </c>
      <c r="O7" s="2"/>
      <c r="P7" s="2">
        <v>3644</v>
      </c>
      <c r="Q7" s="2">
        <v>15743</v>
      </c>
      <c r="R7" s="71">
        <v>490236</v>
      </c>
    </row>
    <row r="8" spans="2:18" ht="15.75" hidden="1" x14ac:dyDescent="0.2">
      <c r="B8" s="70">
        <v>40148</v>
      </c>
      <c r="C8" s="2">
        <v>38410</v>
      </c>
      <c r="D8" s="2">
        <v>7025</v>
      </c>
      <c r="E8" s="2">
        <v>53000</v>
      </c>
      <c r="F8" s="2"/>
      <c r="G8" s="32">
        <v>75120</v>
      </c>
      <c r="H8" s="34">
        <v>0</v>
      </c>
      <c r="I8" s="2"/>
      <c r="J8" s="2">
        <v>411</v>
      </c>
      <c r="K8" s="2">
        <v>275867</v>
      </c>
      <c r="L8" s="2"/>
      <c r="M8" s="2">
        <v>18371</v>
      </c>
      <c r="N8" s="2">
        <v>7627</v>
      </c>
      <c r="O8" s="2"/>
      <c r="P8" s="2">
        <v>3632</v>
      </c>
      <c r="Q8" s="2">
        <v>15846</v>
      </c>
      <c r="R8" s="71">
        <v>495309</v>
      </c>
    </row>
    <row r="9" spans="2:18" ht="15.75" hidden="1" x14ac:dyDescent="0.2">
      <c r="B9" s="70">
        <v>40179</v>
      </c>
      <c r="C9" s="2">
        <v>38452</v>
      </c>
      <c r="D9" s="2">
        <v>7047</v>
      </c>
      <c r="E9" s="2">
        <v>53255</v>
      </c>
      <c r="F9" s="2"/>
      <c r="G9" s="32">
        <v>76403</v>
      </c>
      <c r="H9" s="34">
        <v>0</v>
      </c>
      <c r="I9" s="2"/>
      <c r="J9" s="2">
        <v>416</v>
      </c>
      <c r="K9" s="2">
        <v>279000</v>
      </c>
      <c r="L9" s="2"/>
      <c r="M9" s="2">
        <v>18400</v>
      </c>
      <c r="N9" s="2">
        <v>7796</v>
      </c>
      <c r="O9" s="2"/>
      <c r="P9" s="2">
        <v>3610</v>
      </c>
      <c r="Q9" s="2">
        <v>15954</v>
      </c>
      <c r="R9" s="71">
        <v>500333</v>
      </c>
    </row>
    <row r="10" spans="2:18" ht="15.75" hidden="1" x14ac:dyDescent="0.2">
      <c r="B10" s="70">
        <v>40210</v>
      </c>
      <c r="C10" s="2">
        <v>38432</v>
      </c>
      <c r="D10" s="2">
        <v>7049</v>
      </c>
      <c r="E10" s="2">
        <v>53298</v>
      </c>
      <c r="F10" s="2"/>
      <c r="G10" s="32">
        <v>77214</v>
      </c>
      <c r="H10" s="34">
        <v>0</v>
      </c>
      <c r="I10" s="2"/>
      <c r="J10" s="2">
        <v>431</v>
      </c>
      <c r="K10" s="2">
        <v>279898</v>
      </c>
      <c r="L10" s="2"/>
      <c r="M10" s="2">
        <v>18467</v>
      </c>
      <c r="N10" s="2">
        <v>7779</v>
      </c>
      <c r="O10" s="2"/>
      <c r="P10" s="2">
        <v>3550</v>
      </c>
      <c r="Q10" s="2">
        <v>16076</v>
      </c>
      <c r="R10" s="71">
        <v>502194</v>
      </c>
    </row>
    <row r="11" spans="2:18" ht="15.75" hidden="1" x14ac:dyDescent="0.2">
      <c r="B11" s="70">
        <v>40238</v>
      </c>
      <c r="C11" s="2">
        <v>38597</v>
      </c>
      <c r="D11" s="2">
        <v>7152</v>
      </c>
      <c r="E11" s="2">
        <v>53629</v>
      </c>
      <c r="F11" s="2"/>
      <c r="G11" s="32">
        <v>79286</v>
      </c>
      <c r="H11" s="34">
        <v>0</v>
      </c>
      <c r="I11" s="2"/>
      <c r="J11" s="2">
        <v>449</v>
      </c>
      <c r="K11" s="2">
        <v>283625</v>
      </c>
      <c r="L11" s="2"/>
      <c r="M11" s="2">
        <v>18486</v>
      </c>
      <c r="N11" s="2">
        <v>7996</v>
      </c>
      <c r="O11" s="2"/>
      <c r="P11" s="2">
        <v>3768</v>
      </c>
      <c r="Q11" s="2">
        <v>16212</v>
      </c>
      <c r="R11" s="71">
        <v>509200</v>
      </c>
    </row>
    <row r="12" spans="2:18" ht="15.75" hidden="1" x14ac:dyDescent="0.2">
      <c r="B12" s="70">
        <v>40269</v>
      </c>
      <c r="C12" s="2">
        <v>38727</v>
      </c>
      <c r="D12" s="2">
        <v>7212</v>
      </c>
      <c r="E12" s="2">
        <v>53904</v>
      </c>
      <c r="F12" s="2"/>
      <c r="G12" s="32">
        <v>80192</v>
      </c>
      <c r="H12" s="34">
        <v>0</v>
      </c>
      <c r="I12" s="2"/>
      <c r="J12" s="2">
        <v>452</v>
      </c>
      <c r="K12" s="2">
        <v>285746</v>
      </c>
      <c r="L12" s="2"/>
      <c r="M12" s="2">
        <v>18552</v>
      </c>
      <c r="N12" s="2">
        <v>8054</v>
      </c>
      <c r="O12" s="2"/>
      <c r="P12" s="2">
        <v>3831</v>
      </c>
      <c r="Q12" s="2">
        <v>16308</v>
      </c>
      <c r="R12" s="71">
        <v>512978</v>
      </c>
    </row>
    <row r="13" spans="2:18" ht="15.75" hidden="1" x14ac:dyDescent="0.2">
      <c r="B13" s="70">
        <v>40299</v>
      </c>
      <c r="C13" s="2">
        <v>38754</v>
      </c>
      <c r="D13" s="2">
        <v>7228</v>
      </c>
      <c r="E13" s="2">
        <v>54164</v>
      </c>
      <c r="F13" s="2"/>
      <c r="G13" s="32">
        <v>75804</v>
      </c>
      <c r="H13" s="32">
        <v>18253</v>
      </c>
      <c r="I13" s="2"/>
      <c r="J13" s="2">
        <v>455</v>
      </c>
      <c r="K13" s="2">
        <v>285779</v>
      </c>
      <c r="L13" s="2"/>
      <c r="M13" s="2">
        <v>18651</v>
      </c>
      <c r="N13" s="2">
        <v>8039</v>
      </c>
      <c r="O13" s="2"/>
      <c r="P13" s="2">
        <v>3615</v>
      </c>
      <c r="Q13" s="2">
        <v>16285</v>
      </c>
      <c r="R13" s="71">
        <v>527027</v>
      </c>
    </row>
    <row r="14" spans="2:18" ht="15.75" hidden="1" x14ac:dyDescent="0.2">
      <c r="B14" s="70">
        <v>40330</v>
      </c>
      <c r="C14" s="2">
        <v>38900</v>
      </c>
      <c r="D14" s="2">
        <v>7326</v>
      </c>
      <c r="E14" s="2">
        <v>54493</v>
      </c>
      <c r="F14" s="2"/>
      <c r="G14" s="32">
        <v>72608</v>
      </c>
      <c r="H14" s="32">
        <v>20607</v>
      </c>
      <c r="I14" s="2"/>
      <c r="J14" s="2">
        <v>466</v>
      </c>
      <c r="K14" s="2">
        <v>285778</v>
      </c>
      <c r="L14" s="2"/>
      <c r="M14" s="2">
        <v>18678</v>
      </c>
      <c r="N14" s="2">
        <v>7903</v>
      </c>
      <c r="O14" s="2"/>
      <c r="P14" s="2">
        <v>3522</v>
      </c>
      <c r="Q14" s="2">
        <v>16495</v>
      </c>
      <c r="R14" s="71">
        <v>526776</v>
      </c>
    </row>
    <row r="15" spans="2:18" ht="15.75" hidden="1" x14ac:dyDescent="0.2">
      <c r="B15" s="72" t="s">
        <v>21</v>
      </c>
      <c r="C15" s="6">
        <v>38487</v>
      </c>
      <c r="D15" s="6">
        <v>7049</v>
      </c>
      <c r="E15" s="6">
        <v>53264</v>
      </c>
      <c r="F15" s="6"/>
      <c r="G15" s="6">
        <v>74839</v>
      </c>
      <c r="H15" s="6">
        <v>3238</v>
      </c>
      <c r="I15" s="6"/>
      <c r="J15" s="6">
        <v>425</v>
      </c>
      <c r="K15" s="6">
        <v>275672</v>
      </c>
      <c r="L15" s="6"/>
      <c r="M15" s="6">
        <v>18381</v>
      </c>
      <c r="N15" s="6">
        <v>7830</v>
      </c>
      <c r="O15" s="6"/>
      <c r="P15" s="6">
        <v>3693</v>
      </c>
      <c r="Q15" s="6">
        <v>15919</v>
      </c>
      <c r="R15" s="73">
        <v>498797</v>
      </c>
    </row>
    <row r="16" spans="2:18" ht="15.75" hidden="1" x14ac:dyDescent="0.2">
      <c r="B16" s="70">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1">
        <v>492063</v>
      </c>
    </row>
    <row r="17" spans="2:18" ht="15.75" hidden="1" x14ac:dyDescent="0.2">
      <c r="B17" s="70">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1">
        <v>539073</v>
      </c>
    </row>
    <row r="18" spans="2:18" ht="15.75" hidden="1" x14ac:dyDescent="0.2">
      <c r="B18" s="70">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1">
        <v>541285</v>
      </c>
    </row>
    <row r="19" spans="2:18" ht="15.75" hidden="1" x14ac:dyDescent="0.2">
      <c r="B19" s="70">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1">
        <v>546301</v>
      </c>
    </row>
    <row r="20" spans="2:18" ht="15.75" hidden="1" x14ac:dyDescent="0.2">
      <c r="B20" s="70">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1">
        <v>551168</v>
      </c>
    </row>
    <row r="21" spans="2:18" ht="15.75" hidden="1" x14ac:dyDescent="0.2">
      <c r="B21" s="70">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1">
        <v>556120</v>
      </c>
    </row>
    <row r="22" spans="2:18" ht="15.75" hidden="1" x14ac:dyDescent="0.2">
      <c r="B22" s="70">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1">
        <v>564115</v>
      </c>
    </row>
    <row r="23" spans="2:18" ht="15.75" hidden="1" x14ac:dyDescent="0.2">
      <c r="B23" s="70">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1">
        <v>569088</v>
      </c>
    </row>
    <row r="24" spans="2:18" ht="15.75" hidden="1" x14ac:dyDescent="0.2">
      <c r="B24" s="70">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1">
        <v>578192</v>
      </c>
    </row>
    <row r="25" spans="2:18" ht="15.75" hidden="1" x14ac:dyDescent="0.2">
      <c r="B25" s="70">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1">
        <v>579436</v>
      </c>
    </row>
    <row r="26" spans="2:18" ht="15.75" hidden="1" x14ac:dyDescent="0.2">
      <c r="B26" s="70">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1">
        <v>583951</v>
      </c>
    </row>
    <row r="27" spans="2:18" ht="15.75" hidden="1" x14ac:dyDescent="0.2">
      <c r="B27" s="70">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1">
        <v>588925</v>
      </c>
    </row>
    <row r="28" spans="2:18" ht="15.75" hidden="1" x14ac:dyDescent="0.2">
      <c r="B28" s="72"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3">
        <v>560717</v>
      </c>
    </row>
    <row r="29" spans="2:18" ht="15.75" hidden="1" x14ac:dyDescent="0.2">
      <c r="B29" s="70">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1">
        <v>591843</v>
      </c>
    </row>
    <row r="30" spans="2:18" ht="15.75" hidden="1" x14ac:dyDescent="0.2">
      <c r="B30" s="70">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1">
        <v>597705</v>
      </c>
    </row>
    <row r="31" spans="2:18" ht="15.75" hidden="1" x14ac:dyDescent="0.2">
      <c r="B31" s="70">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1">
        <v>602910</v>
      </c>
    </row>
    <row r="32" spans="2:18" ht="15.75" hidden="1" x14ac:dyDescent="0.2">
      <c r="B32" s="70">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1">
        <v>608533</v>
      </c>
    </row>
    <row r="33" spans="2:18" ht="15.75" hidden="1" x14ac:dyDescent="0.2">
      <c r="B33" s="70">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1">
        <v>614146</v>
      </c>
    </row>
    <row r="34" spans="2:18" ht="15.75" hidden="1" x14ac:dyDescent="0.2">
      <c r="B34" s="70">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1">
        <v>620799</v>
      </c>
    </row>
    <row r="35" spans="2:18" ht="15.75" hidden="1" x14ac:dyDescent="0.2">
      <c r="B35" s="70">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1">
        <v>620542</v>
      </c>
    </row>
    <row r="36" spans="2:18" ht="15.75" hidden="1" x14ac:dyDescent="0.2">
      <c r="B36" s="70">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1">
        <v>626106</v>
      </c>
    </row>
    <row r="37" spans="2:18" ht="15.75" hidden="1" x14ac:dyDescent="0.2">
      <c r="B37" s="70">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1">
        <v>632511</v>
      </c>
    </row>
    <row r="38" spans="2:18" ht="15.75" hidden="1" x14ac:dyDescent="0.2">
      <c r="B38" s="70">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1">
        <v>630699</v>
      </c>
    </row>
    <row r="39" spans="2:18" ht="15.75" hidden="1" x14ac:dyDescent="0.2">
      <c r="B39" s="70">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1">
        <v>642649</v>
      </c>
    </row>
    <row r="40" spans="2:18" ht="15.75" hidden="1" x14ac:dyDescent="0.2">
      <c r="B40" s="70">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1">
        <v>651122</v>
      </c>
    </row>
    <row r="41" spans="2:18" ht="15.75" hidden="1" x14ac:dyDescent="0.2">
      <c r="B41" s="74"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5">
        <v>619963</v>
      </c>
    </row>
    <row r="42" spans="2:18" ht="15.75" hidden="1" x14ac:dyDescent="0.2">
      <c r="B42" s="70">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1">
        <v>649015</v>
      </c>
    </row>
    <row r="43" spans="2:18" ht="15.75" hidden="1" x14ac:dyDescent="0.2">
      <c r="B43" s="70">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1">
        <v>655796</v>
      </c>
    </row>
    <row r="44" spans="2:18" ht="15.75" hidden="1" x14ac:dyDescent="0.2">
      <c r="B44" s="70">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1">
        <v>660365</v>
      </c>
    </row>
    <row r="45" spans="2:18" ht="15.75" hidden="1" x14ac:dyDescent="0.2">
      <c r="B45" s="70">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1">
        <v>661214</v>
      </c>
    </row>
    <row r="46" spans="2:18" ht="15.75" hidden="1" x14ac:dyDescent="0.2">
      <c r="B46" s="70">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1">
        <v>669203</v>
      </c>
    </row>
    <row r="47" spans="2:18" ht="15.75" hidden="1" x14ac:dyDescent="0.2">
      <c r="B47" s="70">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1">
        <v>671879</v>
      </c>
    </row>
    <row r="48" spans="2:18" ht="15.75" hidden="1" x14ac:dyDescent="0.2">
      <c r="B48" s="70">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1">
        <v>680513</v>
      </c>
    </row>
    <row r="49" spans="2:18" ht="15.75" hidden="1" x14ac:dyDescent="0.2">
      <c r="B49" s="70">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1">
        <v>693865</v>
      </c>
    </row>
    <row r="50" spans="2:18" ht="15.75" hidden="1" x14ac:dyDescent="0.2">
      <c r="B50" s="70">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1">
        <v>698137</v>
      </c>
    </row>
    <row r="51" spans="2:18" ht="15.75" hidden="1" x14ac:dyDescent="0.2">
      <c r="B51" s="70">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1">
        <v>707290</v>
      </c>
    </row>
    <row r="52" spans="2:18" ht="15.75" hidden="1" x14ac:dyDescent="0.2">
      <c r="B52" s="70">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1">
        <v>719585</v>
      </c>
    </row>
    <row r="53" spans="2:18" ht="15.75" hidden="1" x14ac:dyDescent="0.2">
      <c r="B53" s="70">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1">
        <v>729074</v>
      </c>
    </row>
    <row r="54" spans="2:18" ht="15.75" hidden="1" x14ac:dyDescent="0.2">
      <c r="B54" s="74"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5">
        <v>682994</v>
      </c>
    </row>
    <row r="55" spans="2:18" ht="15.75" hidden="1" x14ac:dyDescent="0.2">
      <c r="B55" s="76">
        <v>41456</v>
      </c>
      <c r="C55" s="65">
        <v>41243</v>
      </c>
      <c r="D55" s="65">
        <v>9466</v>
      </c>
      <c r="E55" s="65">
        <v>63919</v>
      </c>
      <c r="F55" s="65">
        <v>1494</v>
      </c>
      <c r="G55" s="66">
        <v>105843</v>
      </c>
      <c r="H55" s="66">
        <v>43321</v>
      </c>
      <c r="I55" s="66">
        <v>16073</v>
      </c>
      <c r="J55" s="66">
        <v>660</v>
      </c>
      <c r="K55" s="66">
        <v>379057</v>
      </c>
      <c r="L55" s="66">
        <v>11487</v>
      </c>
      <c r="M55" s="65">
        <v>17652</v>
      </c>
      <c r="N55" s="66">
        <v>9053</v>
      </c>
      <c r="O55" s="66">
        <v>334</v>
      </c>
      <c r="P55" s="65">
        <v>2754</v>
      </c>
      <c r="Q55" s="65">
        <v>22368</v>
      </c>
      <c r="R55" s="77">
        <v>724724</v>
      </c>
    </row>
    <row r="56" spans="2:18" ht="15.75" hidden="1" x14ac:dyDescent="0.2">
      <c r="B56" s="70">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1">
        <v>731093</v>
      </c>
    </row>
    <row r="57" spans="2:18" ht="15.75" hidden="1" x14ac:dyDescent="0.2">
      <c r="B57" s="70">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1">
        <v>744085</v>
      </c>
    </row>
    <row r="58" spans="2:18" ht="15.75" hidden="1" x14ac:dyDescent="0.2">
      <c r="B58" s="70">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1">
        <v>735952</v>
      </c>
    </row>
    <row r="59" spans="2:18" ht="15.75" hidden="1" x14ac:dyDescent="0.2">
      <c r="B59" s="70">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1">
        <v>753807</v>
      </c>
    </row>
    <row r="60" spans="2:18" ht="37.5" hidden="1" customHeight="1" x14ac:dyDescent="0.2">
      <c r="B60" s="70">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1">
        <v>772954</v>
      </c>
    </row>
    <row r="61" spans="2:18" ht="15.75" hidden="1" x14ac:dyDescent="0.2">
      <c r="B61" s="70">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1">
        <v>889665</v>
      </c>
    </row>
    <row r="62" spans="2:18" ht="15.75" hidden="1" x14ac:dyDescent="0.2">
      <c r="B62" s="70">
        <v>41671</v>
      </c>
      <c r="C62" s="2">
        <v>42003</v>
      </c>
      <c r="D62" s="2">
        <v>9919</v>
      </c>
      <c r="E62" s="2">
        <v>64798</v>
      </c>
      <c r="F62" s="2">
        <v>3146</v>
      </c>
      <c r="G62" s="67">
        <v>129759</v>
      </c>
      <c r="H62" s="67">
        <v>51272</v>
      </c>
      <c r="I62" s="32">
        <v>125369</v>
      </c>
      <c r="J62" s="32">
        <v>527</v>
      </c>
      <c r="K62" s="32">
        <v>403888</v>
      </c>
      <c r="L62" s="32">
        <v>33263</v>
      </c>
      <c r="M62" s="2">
        <v>17744</v>
      </c>
      <c r="N62" s="32">
        <v>14691</v>
      </c>
      <c r="O62" s="2">
        <v>1471</v>
      </c>
      <c r="P62" s="2">
        <v>2374</v>
      </c>
      <c r="Q62" s="2">
        <v>23302</v>
      </c>
      <c r="R62" s="71">
        <v>923526</v>
      </c>
    </row>
    <row r="63" spans="2:18" ht="15.75" hidden="1" x14ac:dyDescent="0.2">
      <c r="B63" s="70">
        <v>41699</v>
      </c>
      <c r="C63" s="2">
        <v>42145</v>
      </c>
      <c r="D63" s="2">
        <v>10027</v>
      </c>
      <c r="E63" s="2">
        <v>64312</v>
      </c>
      <c r="F63" s="2">
        <v>3188</v>
      </c>
      <c r="G63" s="67">
        <v>138165</v>
      </c>
      <c r="H63" s="67">
        <v>53923</v>
      </c>
      <c r="I63" s="32">
        <v>157246</v>
      </c>
      <c r="J63" s="32">
        <v>498</v>
      </c>
      <c r="K63" s="32">
        <v>408290</v>
      </c>
      <c r="L63" s="32">
        <v>38398</v>
      </c>
      <c r="M63" s="2">
        <v>17704</v>
      </c>
      <c r="N63" s="32">
        <v>14991</v>
      </c>
      <c r="O63" s="2">
        <v>1596</v>
      </c>
      <c r="P63" s="2">
        <v>2426</v>
      </c>
      <c r="Q63" s="2">
        <v>24063</v>
      </c>
      <c r="R63" s="71">
        <v>976972</v>
      </c>
    </row>
    <row r="64" spans="2:18" ht="15.75" hidden="1" x14ac:dyDescent="0.2">
      <c r="B64" s="70">
        <v>41730</v>
      </c>
      <c r="C64" s="2">
        <v>41762</v>
      </c>
      <c r="D64" s="2">
        <v>10129</v>
      </c>
      <c r="E64" s="2">
        <v>64148</v>
      </c>
      <c r="F64" s="2">
        <v>3288</v>
      </c>
      <c r="G64" s="67">
        <v>144089</v>
      </c>
      <c r="H64" s="67">
        <v>55524</v>
      </c>
      <c r="I64" s="32">
        <v>171950</v>
      </c>
      <c r="J64" s="32">
        <v>492</v>
      </c>
      <c r="K64" s="32">
        <v>415666</v>
      </c>
      <c r="L64" s="32">
        <v>39128</v>
      </c>
      <c r="M64" s="2">
        <v>19526</v>
      </c>
      <c r="N64" s="32">
        <v>15093</v>
      </c>
      <c r="O64" s="2">
        <v>1559</v>
      </c>
      <c r="P64" s="2">
        <v>2467</v>
      </c>
      <c r="Q64" s="2">
        <v>24662</v>
      </c>
      <c r="R64" s="71">
        <v>1009483</v>
      </c>
    </row>
    <row r="65" spans="2:18" ht="15.75" hidden="1" x14ac:dyDescent="0.2">
      <c r="B65" s="70">
        <v>41760</v>
      </c>
      <c r="C65" s="2">
        <v>41991</v>
      </c>
      <c r="D65" s="2">
        <v>10162</v>
      </c>
      <c r="E65" s="2">
        <v>64492</v>
      </c>
      <c r="F65" s="2">
        <v>3257</v>
      </c>
      <c r="G65" s="67">
        <v>145211</v>
      </c>
      <c r="H65" s="67">
        <v>54497</v>
      </c>
      <c r="I65" s="32">
        <v>176827</v>
      </c>
      <c r="J65" s="32">
        <v>488</v>
      </c>
      <c r="K65" s="32">
        <v>420786</v>
      </c>
      <c r="L65" s="32">
        <v>39624</v>
      </c>
      <c r="M65" s="2">
        <v>20168</v>
      </c>
      <c r="N65" s="32">
        <v>15086</v>
      </c>
      <c r="O65" s="2">
        <v>1549</v>
      </c>
      <c r="P65" s="2">
        <v>2487</v>
      </c>
      <c r="Q65" s="2">
        <v>25120</v>
      </c>
      <c r="R65" s="71">
        <v>1021745</v>
      </c>
    </row>
    <row r="66" spans="2:18" ht="15.75" hidden="1" x14ac:dyDescent="0.2">
      <c r="B66" s="70">
        <v>41791</v>
      </c>
      <c r="C66" s="2">
        <v>41564</v>
      </c>
      <c r="D66" s="2">
        <v>10263</v>
      </c>
      <c r="E66" s="2">
        <v>64968</v>
      </c>
      <c r="F66" s="2">
        <v>3186</v>
      </c>
      <c r="G66" s="67">
        <v>149545</v>
      </c>
      <c r="H66" s="67">
        <v>58549</v>
      </c>
      <c r="I66" s="32">
        <v>186802</v>
      </c>
      <c r="J66" s="32">
        <v>477</v>
      </c>
      <c r="K66" s="32">
        <v>425952</v>
      </c>
      <c r="L66" s="32">
        <v>40754</v>
      </c>
      <c r="M66" s="2">
        <v>20268</v>
      </c>
      <c r="N66" s="32">
        <v>15007</v>
      </c>
      <c r="O66" s="2">
        <v>1634</v>
      </c>
      <c r="P66" s="2">
        <v>2821</v>
      </c>
      <c r="Q66" s="2">
        <v>25676</v>
      </c>
      <c r="R66" s="71">
        <v>1047466</v>
      </c>
    </row>
    <row r="67" spans="2:18" ht="15.75" hidden="1" x14ac:dyDescent="0.2">
      <c r="B67" s="74"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5">
        <v>860957</v>
      </c>
    </row>
    <row r="68" spans="2:18" ht="15.75" hidden="1" x14ac:dyDescent="0.2">
      <c r="B68" s="76">
        <v>41821</v>
      </c>
      <c r="C68" s="65">
        <v>41551</v>
      </c>
      <c r="D68" s="65">
        <v>10346</v>
      </c>
      <c r="E68" s="65">
        <v>65459</v>
      </c>
      <c r="F68" s="65">
        <v>3065</v>
      </c>
      <c r="G68" s="65">
        <v>153837</v>
      </c>
      <c r="H68" s="65">
        <v>60981</v>
      </c>
      <c r="I68" s="65">
        <v>194454</v>
      </c>
      <c r="J68" s="65">
        <v>472</v>
      </c>
      <c r="K68" s="66">
        <v>431203</v>
      </c>
      <c r="L68" s="66">
        <v>41550</v>
      </c>
      <c r="M68" s="65">
        <v>20190</v>
      </c>
      <c r="N68" s="65">
        <v>15038</v>
      </c>
      <c r="O68" s="65">
        <v>1672</v>
      </c>
      <c r="P68" s="65">
        <v>2551</v>
      </c>
      <c r="Q68" s="65">
        <v>25963</v>
      </c>
      <c r="R68" s="77">
        <v>1068332</v>
      </c>
    </row>
    <row r="69" spans="2:18" ht="15.75" hidden="1" x14ac:dyDescent="0.2">
      <c r="B69" s="70">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1">
        <v>1089078</v>
      </c>
    </row>
    <row r="70" spans="2:18" ht="15.75" hidden="1" x14ac:dyDescent="0.2">
      <c r="B70" s="70">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1">
        <v>1106597</v>
      </c>
    </row>
    <row r="71" spans="2:18" ht="15.75" hidden="1" x14ac:dyDescent="0.2">
      <c r="B71" s="70">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1">
        <v>1120120</v>
      </c>
    </row>
    <row r="72" spans="2:18" ht="15.75" hidden="1" x14ac:dyDescent="0.2">
      <c r="B72" s="70">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1">
        <v>1125105</v>
      </c>
    </row>
    <row r="73" spans="2:18" ht="15.75" hidden="1" x14ac:dyDescent="0.2">
      <c r="B73" s="70">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1">
        <v>1153171</v>
      </c>
    </row>
    <row r="74" spans="2:18" ht="15.75" hidden="1" x14ac:dyDescent="0.2">
      <c r="B74" s="70">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1">
        <v>1172532</v>
      </c>
    </row>
    <row r="75" spans="2:18" ht="15.75" hidden="1" x14ac:dyDescent="0.2">
      <c r="B75" s="70">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1">
        <v>1194129</v>
      </c>
    </row>
    <row r="76" spans="2:18" ht="15.75" hidden="1" x14ac:dyDescent="0.2">
      <c r="B76" s="70">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1">
        <v>1209912</v>
      </c>
    </row>
    <row r="77" spans="2:18" ht="15.75" hidden="1" x14ac:dyDescent="0.2">
      <c r="B77" s="70">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1">
        <v>1221991</v>
      </c>
    </row>
    <row r="78" spans="2:18" ht="15.75" hidden="1" x14ac:dyDescent="0.2">
      <c r="B78" s="70">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1">
        <v>1232065</v>
      </c>
    </row>
    <row r="79" spans="2:18" ht="15.75" hidden="1" x14ac:dyDescent="0.2">
      <c r="B79" s="70">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1">
        <v>1241434</v>
      </c>
    </row>
    <row r="80" spans="2:18" ht="15.75" hidden="1" x14ac:dyDescent="0.2">
      <c r="B80" s="74"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5">
        <v>1161206</v>
      </c>
    </row>
    <row r="81" spans="2:18" ht="15.75" hidden="1" x14ac:dyDescent="0.2">
      <c r="B81" s="70">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1">
        <v>1247541</v>
      </c>
    </row>
    <row r="82" spans="2:18" ht="15.75" hidden="1" x14ac:dyDescent="0.2">
      <c r="B82" s="70">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1">
        <v>1261268</v>
      </c>
    </row>
    <row r="83" spans="2:18" ht="15.75" hidden="1" x14ac:dyDescent="0.2">
      <c r="B83" s="70">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1">
        <v>1269735</v>
      </c>
    </row>
    <row r="84" spans="2:18" ht="15.75" hidden="1" x14ac:dyDescent="0.2">
      <c r="B84" s="70">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1">
        <v>1272951</v>
      </c>
    </row>
    <row r="85" spans="2:18" ht="15.75" hidden="1" x14ac:dyDescent="0.2">
      <c r="B85" s="70">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1">
        <v>1283903</v>
      </c>
    </row>
    <row r="86" spans="2:18" ht="15.75" hidden="1" x14ac:dyDescent="0.2">
      <c r="B86" s="70">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1">
        <v>1298364</v>
      </c>
    </row>
    <row r="87" spans="2:18" ht="15.75" hidden="1" x14ac:dyDescent="0.2">
      <c r="B87" s="70">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1">
        <v>1308021</v>
      </c>
    </row>
    <row r="88" spans="2:18" ht="15.75" hidden="1" x14ac:dyDescent="0.2">
      <c r="B88" s="70">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1">
        <v>1313386</v>
      </c>
    </row>
    <row r="89" spans="2:18" ht="15.75" hidden="1" x14ac:dyDescent="0.2">
      <c r="B89" s="70">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1">
        <v>1321725</v>
      </c>
    </row>
    <row r="90" spans="2:18" ht="15.75" hidden="1" x14ac:dyDescent="0.2">
      <c r="B90" s="70">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1">
        <v>1326889</v>
      </c>
    </row>
    <row r="91" spans="2:18" ht="15.75" hidden="1" x14ac:dyDescent="0.2">
      <c r="B91" s="70">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1">
        <v>1329076</v>
      </c>
    </row>
    <row r="92" spans="2:18" ht="15.75" hidden="1" x14ac:dyDescent="0.2">
      <c r="B92" s="70">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1">
        <v>1330977</v>
      </c>
    </row>
    <row r="93" spans="2:18" ht="15.75" hidden="1" x14ac:dyDescent="0.2">
      <c r="B93" s="74"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5">
        <v>1296986</v>
      </c>
    </row>
    <row r="94" spans="2:18" ht="15.75" hidden="1" x14ac:dyDescent="0.2">
      <c r="B94" s="70">
        <v>42552</v>
      </c>
      <c r="C94" s="291">
        <v>43104</v>
      </c>
      <c r="D94" s="291">
        <v>10931</v>
      </c>
      <c r="E94" s="291">
        <v>67836</v>
      </c>
      <c r="F94" s="291">
        <v>5334</v>
      </c>
      <c r="G94" s="291">
        <v>150888</v>
      </c>
      <c r="H94" s="291">
        <v>90622</v>
      </c>
      <c r="I94" s="291">
        <v>351908</v>
      </c>
      <c r="J94" s="291">
        <v>313</v>
      </c>
      <c r="K94" s="291">
        <v>470963</v>
      </c>
      <c r="L94" s="291">
        <v>62982</v>
      </c>
      <c r="M94" s="291">
        <v>20118</v>
      </c>
      <c r="N94" s="291">
        <v>14896</v>
      </c>
      <c r="O94" s="291">
        <v>1883</v>
      </c>
      <c r="P94" s="291">
        <v>2630</v>
      </c>
      <c r="Q94" s="291">
        <v>33512</v>
      </c>
      <c r="R94" s="292">
        <v>1327920</v>
      </c>
    </row>
    <row r="95" spans="2:18" ht="15.75" hidden="1" x14ac:dyDescent="0.2">
      <c r="B95" s="70">
        <v>42583</v>
      </c>
      <c r="C95" s="291">
        <v>43374</v>
      </c>
      <c r="D95" s="291">
        <v>11011</v>
      </c>
      <c r="E95" s="291">
        <v>67906</v>
      </c>
      <c r="F95" s="291">
        <v>5452</v>
      </c>
      <c r="G95" s="291">
        <v>150673</v>
      </c>
      <c r="H95" s="291">
        <v>91044</v>
      </c>
      <c r="I95" s="291">
        <v>359971</v>
      </c>
      <c r="J95" s="291">
        <v>310</v>
      </c>
      <c r="K95" s="291">
        <v>471980</v>
      </c>
      <c r="L95" s="291">
        <v>63715</v>
      </c>
      <c r="M95" s="291">
        <v>20203</v>
      </c>
      <c r="N95" s="291">
        <v>14911</v>
      </c>
      <c r="O95" s="291">
        <v>1872</v>
      </c>
      <c r="P95" s="291">
        <v>2634</v>
      </c>
      <c r="Q95" s="291">
        <v>33636</v>
      </c>
      <c r="R95" s="292">
        <v>1338692</v>
      </c>
    </row>
    <row r="96" spans="2:18" ht="15.75" hidden="1" x14ac:dyDescent="0.2">
      <c r="B96" s="70">
        <v>42614</v>
      </c>
      <c r="C96" s="291">
        <v>43633</v>
      </c>
      <c r="D96" s="291">
        <v>11039</v>
      </c>
      <c r="E96" s="291">
        <v>68043</v>
      </c>
      <c r="F96" s="291">
        <v>5598</v>
      </c>
      <c r="G96" s="291">
        <v>151271</v>
      </c>
      <c r="H96" s="291">
        <v>90010</v>
      </c>
      <c r="I96" s="291">
        <v>356125</v>
      </c>
      <c r="J96" s="291">
        <v>311</v>
      </c>
      <c r="K96" s="291">
        <v>471754</v>
      </c>
      <c r="L96" s="291">
        <v>64431</v>
      </c>
      <c r="M96" s="291">
        <v>20296</v>
      </c>
      <c r="N96" s="291">
        <v>14401</v>
      </c>
      <c r="O96" s="291">
        <v>1797</v>
      </c>
      <c r="P96" s="291">
        <v>2571</v>
      </c>
      <c r="Q96" s="291">
        <v>33623</v>
      </c>
      <c r="R96" s="292">
        <v>1334903</v>
      </c>
    </row>
    <row r="97" spans="2:18" ht="15.75" hidden="1" x14ac:dyDescent="0.2">
      <c r="B97" s="70">
        <v>42644</v>
      </c>
      <c r="C97" s="291">
        <v>43725</v>
      </c>
      <c r="D97" s="291">
        <v>11131</v>
      </c>
      <c r="E97" s="291">
        <v>67951</v>
      </c>
      <c r="F97" s="291">
        <v>5825</v>
      </c>
      <c r="G97" s="291">
        <v>153579</v>
      </c>
      <c r="H97" s="291">
        <v>88537</v>
      </c>
      <c r="I97" s="291">
        <v>353370</v>
      </c>
      <c r="J97" s="291">
        <v>312</v>
      </c>
      <c r="K97" s="291">
        <v>471116</v>
      </c>
      <c r="L97" s="291">
        <v>64454</v>
      </c>
      <c r="M97" s="291">
        <v>20260</v>
      </c>
      <c r="N97" s="291">
        <v>14168</v>
      </c>
      <c r="O97" s="291">
        <v>1790</v>
      </c>
      <c r="P97" s="291">
        <v>2455</v>
      </c>
      <c r="Q97" s="291">
        <v>33461</v>
      </c>
      <c r="R97" s="292">
        <v>1332134</v>
      </c>
    </row>
    <row r="98" spans="2:18" ht="15.75" hidden="1" x14ac:dyDescent="0.2">
      <c r="B98" s="70">
        <v>42675</v>
      </c>
      <c r="C98" s="291">
        <v>43913</v>
      </c>
      <c r="D98" s="291">
        <v>11233</v>
      </c>
      <c r="E98" s="291">
        <v>67914</v>
      </c>
      <c r="F98" s="291">
        <v>5918</v>
      </c>
      <c r="G98" s="291">
        <v>155687</v>
      </c>
      <c r="H98" s="291">
        <v>90158</v>
      </c>
      <c r="I98" s="291">
        <v>358986</v>
      </c>
      <c r="J98" s="291">
        <v>306</v>
      </c>
      <c r="K98" s="291">
        <v>473863</v>
      </c>
      <c r="L98" s="291">
        <v>61650</v>
      </c>
      <c r="M98" s="291">
        <v>20306</v>
      </c>
      <c r="N98" s="291">
        <v>13876</v>
      </c>
      <c r="O98" s="291">
        <v>1738</v>
      </c>
      <c r="P98" s="291">
        <v>2434</v>
      </c>
      <c r="Q98" s="291">
        <v>33416</v>
      </c>
      <c r="R98" s="292">
        <v>1341398</v>
      </c>
    </row>
    <row r="99" spans="2:18" ht="15.75" hidden="1" x14ac:dyDescent="0.2">
      <c r="B99" s="70">
        <v>42705</v>
      </c>
      <c r="C99" s="291">
        <v>43481</v>
      </c>
      <c r="D99" s="291">
        <v>11181</v>
      </c>
      <c r="E99" s="291">
        <v>66509</v>
      </c>
      <c r="F99" s="291">
        <v>6114</v>
      </c>
      <c r="G99" s="291">
        <v>157155</v>
      </c>
      <c r="H99" s="291">
        <v>90730</v>
      </c>
      <c r="I99" s="291">
        <v>362193</v>
      </c>
      <c r="J99" s="291">
        <v>303</v>
      </c>
      <c r="K99" s="291">
        <v>472054</v>
      </c>
      <c r="L99" s="291">
        <v>62524</v>
      </c>
      <c r="M99" s="291">
        <v>20296</v>
      </c>
      <c r="N99" s="291">
        <v>13608</v>
      </c>
      <c r="O99" s="291">
        <v>1736</v>
      </c>
      <c r="P99" s="291">
        <v>2430</v>
      </c>
      <c r="Q99" s="291">
        <v>33390</v>
      </c>
      <c r="R99" s="292">
        <v>1343704</v>
      </c>
    </row>
    <row r="100" spans="2:18" ht="15.75" hidden="1" x14ac:dyDescent="0.2">
      <c r="B100" s="70">
        <v>42736</v>
      </c>
      <c r="C100" s="291">
        <v>43888</v>
      </c>
      <c r="D100" s="291">
        <v>11405</v>
      </c>
      <c r="E100" s="291">
        <v>68174</v>
      </c>
      <c r="F100" s="291">
        <v>6267</v>
      </c>
      <c r="G100" s="291">
        <v>158234</v>
      </c>
      <c r="H100" s="291">
        <v>87555</v>
      </c>
      <c r="I100" s="291">
        <v>362098</v>
      </c>
      <c r="J100" s="291">
        <v>295</v>
      </c>
      <c r="K100" s="291">
        <v>469992</v>
      </c>
      <c r="L100" s="291">
        <v>64732</v>
      </c>
      <c r="M100" s="291">
        <v>20297</v>
      </c>
      <c r="N100" s="291">
        <v>13527</v>
      </c>
      <c r="O100" s="291">
        <v>1816</v>
      </c>
      <c r="P100" s="291">
        <v>2526</v>
      </c>
      <c r="Q100" s="291">
        <v>33173</v>
      </c>
      <c r="R100" s="292">
        <v>1343979</v>
      </c>
    </row>
    <row r="101" spans="2:18" ht="15.75" hidden="1" x14ac:dyDescent="0.2">
      <c r="B101" s="70">
        <v>42767</v>
      </c>
      <c r="C101" s="291">
        <v>43649</v>
      </c>
      <c r="D101" s="291">
        <v>11363</v>
      </c>
      <c r="E101" s="291">
        <v>67879</v>
      </c>
      <c r="F101" s="291">
        <v>6382</v>
      </c>
      <c r="G101" s="291">
        <v>158909</v>
      </c>
      <c r="H101" s="291">
        <v>86966</v>
      </c>
      <c r="I101" s="291">
        <v>361837</v>
      </c>
      <c r="J101" s="291">
        <v>285</v>
      </c>
      <c r="K101" s="291">
        <v>467770</v>
      </c>
      <c r="L101" s="291">
        <v>64616</v>
      </c>
      <c r="M101" s="291">
        <v>20235</v>
      </c>
      <c r="N101" s="291">
        <v>12860</v>
      </c>
      <c r="O101" s="291">
        <v>1765</v>
      </c>
      <c r="P101" s="291">
        <v>2406</v>
      </c>
      <c r="Q101" s="291">
        <v>33167</v>
      </c>
      <c r="R101" s="292">
        <v>1340089</v>
      </c>
    </row>
    <row r="102" spans="2:18" ht="15.75" hidden="1" x14ac:dyDescent="0.2">
      <c r="B102" s="70">
        <v>42795</v>
      </c>
      <c r="C102" s="291">
        <v>44261</v>
      </c>
      <c r="D102" s="291">
        <v>11397</v>
      </c>
      <c r="E102" s="291">
        <v>67558</v>
      </c>
      <c r="F102" s="291">
        <v>6964</v>
      </c>
      <c r="G102" s="291">
        <v>164569</v>
      </c>
      <c r="H102" s="291">
        <v>156205</v>
      </c>
      <c r="I102" s="291">
        <v>296427</v>
      </c>
      <c r="J102" s="291">
        <v>285</v>
      </c>
      <c r="K102" s="291">
        <v>465588</v>
      </c>
      <c r="L102" s="291">
        <v>68165</v>
      </c>
      <c r="M102" s="291">
        <v>20034</v>
      </c>
      <c r="N102" s="291">
        <v>12813</v>
      </c>
      <c r="O102" s="291">
        <v>2392</v>
      </c>
      <c r="P102" s="291">
        <v>2789</v>
      </c>
      <c r="Q102" s="291">
        <v>34322</v>
      </c>
      <c r="R102" s="292">
        <v>1353769</v>
      </c>
    </row>
    <row r="103" spans="2:18" ht="15.75" hidden="1" x14ac:dyDescent="0.2">
      <c r="B103" s="70">
        <v>42826</v>
      </c>
      <c r="C103" s="291">
        <v>44637</v>
      </c>
      <c r="D103" s="291">
        <v>11381</v>
      </c>
      <c r="E103" s="291">
        <v>67367</v>
      </c>
      <c r="F103" s="291">
        <v>7018</v>
      </c>
      <c r="G103" s="291">
        <v>174085</v>
      </c>
      <c r="H103" s="291">
        <v>141660</v>
      </c>
      <c r="I103" s="291">
        <v>309197</v>
      </c>
      <c r="J103" s="291">
        <v>279</v>
      </c>
      <c r="K103" s="291">
        <v>466511</v>
      </c>
      <c r="L103" s="291">
        <v>67508</v>
      </c>
      <c r="M103" s="291">
        <v>20433</v>
      </c>
      <c r="N103" s="291">
        <v>12786</v>
      </c>
      <c r="O103" s="291">
        <v>2321</v>
      </c>
      <c r="P103" s="291">
        <v>2868</v>
      </c>
      <c r="Q103" s="291">
        <v>34407</v>
      </c>
      <c r="R103" s="292">
        <v>1362458</v>
      </c>
    </row>
    <row r="104" spans="2:18" ht="15.75" hidden="1" x14ac:dyDescent="0.2">
      <c r="B104" s="70">
        <v>42856</v>
      </c>
      <c r="C104" s="291">
        <v>44816</v>
      </c>
      <c r="D104" s="291">
        <v>11401</v>
      </c>
      <c r="E104" s="291">
        <v>67183</v>
      </c>
      <c r="F104" s="291">
        <v>7042</v>
      </c>
      <c r="G104" s="291">
        <v>179878</v>
      </c>
      <c r="H104" s="291">
        <v>116609</v>
      </c>
      <c r="I104" s="291">
        <v>333778</v>
      </c>
      <c r="J104" s="291">
        <v>274</v>
      </c>
      <c r="K104" s="291">
        <v>467044</v>
      </c>
      <c r="L104" s="291">
        <v>67596</v>
      </c>
      <c r="M104" s="291">
        <v>20681</v>
      </c>
      <c r="N104" s="291">
        <v>12727</v>
      </c>
      <c r="O104" s="291">
        <v>2276</v>
      </c>
      <c r="P104" s="291">
        <v>2992</v>
      </c>
      <c r="Q104" s="291">
        <v>34806</v>
      </c>
      <c r="R104" s="292">
        <v>1369103</v>
      </c>
    </row>
    <row r="105" spans="2:18" ht="15.75" hidden="1" x14ac:dyDescent="0.2">
      <c r="B105" s="70">
        <v>42887</v>
      </c>
      <c r="C105" s="291">
        <v>44814</v>
      </c>
      <c r="D105" s="291">
        <v>11420</v>
      </c>
      <c r="E105" s="291">
        <v>67109</v>
      </c>
      <c r="F105" s="291">
        <v>7102</v>
      </c>
      <c r="G105" s="291">
        <v>182132</v>
      </c>
      <c r="H105" s="291">
        <v>82613</v>
      </c>
      <c r="I105" s="291">
        <v>368291</v>
      </c>
      <c r="J105" s="291">
        <v>264</v>
      </c>
      <c r="K105" s="291">
        <v>462931</v>
      </c>
      <c r="L105" s="291">
        <v>66503</v>
      </c>
      <c r="M105" s="291">
        <v>20557</v>
      </c>
      <c r="N105" s="291">
        <v>12236</v>
      </c>
      <c r="O105" s="291">
        <v>2229</v>
      </c>
      <c r="P105" s="291">
        <v>2941</v>
      </c>
      <c r="Q105" s="291">
        <v>34798</v>
      </c>
      <c r="R105" s="292">
        <v>1365940</v>
      </c>
    </row>
    <row r="106" spans="2:18" ht="15.75" hidden="1" x14ac:dyDescent="0.2">
      <c r="B106" s="74" t="s">
        <v>122</v>
      </c>
      <c r="C106" s="293">
        <v>43941</v>
      </c>
      <c r="D106" s="293">
        <v>11241</v>
      </c>
      <c r="E106" s="293">
        <v>67619</v>
      </c>
      <c r="F106" s="293">
        <v>6251</v>
      </c>
      <c r="G106" s="293">
        <v>161422</v>
      </c>
      <c r="H106" s="293">
        <v>101059</v>
      </c>
      <c r="I106" s="293">
        <v>347848</v>
      </c>
      <c r="J106" s="293">
        <v>295</v>
      </c>
      <c r="K106" s="293">
        <v>469297</v>
      </c>
      <c r="L106" s="293">
        <v>64906</v>
      </c>
      <c r="M106" s="293">
        <v>20310</v>
      </c>
      <c r="N106" s="293">
        <v>13567</v>
      </c>
      <c r="O106" s="293">
        <v>1968</v>
      </c>
      <c r="P106" s="293">
        <v>2640</v>
      </c>
      <c r="Q106" s="293">
        <v>33809</v>
      </c>
      <c r="R106" s="294">
        <v>1346173</v>
      </c>
    </row>
    <row r="107" spans="2:18" ht="15.75" x14ac:dyDescent="0.2">
      <c r="B107" s="70">
        <v>42917</v>
      </c>
      <c r="C107" s="291">
        <v>44896</v>
      </c>
      <c r="D107" s="291">
        <v>11410</v>
      </c>
      <c r="E107" s="291">
        <v>67009</v>
      </c>
      <c r="F107" s="291">
        <v>7274</v>
      </c>
      <c r="G107" s="291">
        <v>181640</v>
      </c>
      <c r="H107" s="291">
        <v>82329</v>
      </c>
      <c r="I107" s="291">
        <v>370674</v>
      </c>
      <c r="J107" s="291">
        <v>150</v>
      </c>
      <c r="K107" s="291">
        <v>457780</v>
      </c>
      <c r="L107" s="291">
        <v>65467</v>
      </c>
      <c r="M107" s="291">
        <v>20651</v>
      </c>
      <c r="N107" s="291">
        <v>11545</v>
      </c>
      <c r="O107" s="291">
        <v>2177</v>
      </c>
      <c r="P107" s="291">
        <v>2925</v>
      </c>
      <c r="Q107" s="291">
        <v>34833</v>
      </c>
      <c r="R107" s="292">
        <v>1360760</v>
      </c>
    </row>
    <row r="108" spans="2:18" ht="15.75" x14ac:dyDescent="0.2">
      <c r="B108" s="70">
        <v>42948</v>
      </c>
      <c r="C108" s="291">
        <v>45233</v>
      </c>
      <c r="D108" s="291">
        <v>11486</v>
      </c>
      <c r="E108" s="291">
        <v>67079</v>
      </c>
      <c r="F108" s="291">
        <v>7366</v>
      </c>
      <c r="G108" s="291">
        <v>182123</v>
      </c>
      <c r="H108" s="291">
        <v>83011</v>
      </c>
      <c r="I108" s="291">
        <v>374722</v>
      </c>
      <c r="J108" s="291">
        <v>145</v>
      </c>
      <c r="K108" s="291">
        <v>457326</v>
      </c>
      <c r="L108" s="291">
        <v>66362</v>
      </c>
      <c r="M108" s="291">
        <v>20804</v>
      </c>
      <c r="N108" s="291">
        <v>11069</v>
      </c>
      <c r="O108" s="291">
        <v>2119</v>
      </c>
      <c r="P108" s="291">
        <v>2957</v>
      </c>
      <c r="Q108" s="291">
        <v>35078</v>
      </c>
      <c r="R108" s="292">
        <v>1366880</v>
      </c>
    </row>
    <row r="109" spans="2:18" ht="15.75" x14ac:dyDescent="0.2">
      <c r="B109" s="70">
        <v>42979</v>
      </c>
      <c r="C109" s="291">
        <v>45431</v>
      </c>
      <c r="D109" s="291">
        <v>11509</v>
      </c>
      <c r="E109" s="291">
        <v>66918</v>
      </c>
      <c r="F109" s="291">
        <v>7462</v>
      </c>
      <c r="G109" s="291">
        <v>181352</v>
      </c>
      <c r="H109" s="291">
        <v>82088</v>
      </c>
      <c r="I109" s="291">
        <v>376011</v>
      </c>
      <c r="J109" s="291">
        <v>132</v>
      </c>
      <c r="K109" s="291">
        <v>452116</v>
      </c>
      <c r="L109" s="291">
        <v>66778</v>
      </c>
      <c r="M109" s="291">
        <v>20941</v>
      </c>
      <c r="N109" s="291">
        <v>10343</v>
      </c>
      <c r="O109" s="291">
        <v>2105</v>
      </c>
      <c r="P109" s="291">
        <v>2831</v>
      </c>
      <c r="Q109" s="291">
        <v>35157</v>
      </c>
      <c r="R109" s="292">
        <v>1361174</v>
      </c>
    </row>
    <row r="110" spans="2:18" ht="15.75" x14ac:dyDescent="0.2">
      <c r="B110" s="70">
        <v>43009</v>
      </c>
      <c r="C110" s="291">
        <v>45606</v>
      </c>
      <c r="D110" s="291">
        <v>11558</v>
      </c>
      <c r="E110" s="291">
        <v>66985</v>
      </c>
      <c r="F110" s="291">
        <v>7797</v>
      </c>
      <c r="G110" s="291">
        <v>179385</v>
      </c>
      <c r="H110" s="291">
        <v>73998</v>
      </c>
      <c r="I110" s="291">
        <v>350968</v>
      </c>
      <c r="J110" s="291">
        <v>139</v>
      </c>
      <c r="K110" s="291">
        <v>444507</v>
      </c>
      <c r="L110" s="291">
        <v>67110</v>
      </c>
      <c r="M110" s="291">
        <v>21093</v>
      </c>
      <c r="N110" s="291">
        <v>9948</v>
      </c>
      <c r="O110" s="291">
        <v>2197</v>
      </c>
      <c r="P110" s="291">
        <v>2842</v>
      </c>
      <c r="Q110" s="291">
        <v>34883</v>
      </c>
      <c r="R110" s="292">
        <v>1319016</v>
      </c>
    </row>
    <row r="111" spans="2:18" ht="15.75" x14ac:dyDescent="0.2">
      <c r="B111" s="70">
        <v>43040</v>
      </c>
      <c r="C111" s="291">
        <v>45824</v>
      </c>
      <c r="D111" s="291">
        <v>11643</v>
      </c>
      <c r="E111" s="291">
        <v>67142</v>
      </c>
      <c r="F111" s="291">
        <v>7980</v>
      </c>
      <c r="G111" s="291">
        <v>179750</v>
      </c>
      <c r="H111" s="291">
        <v>71489</v>
      </c>
      <c r="I111" s="291">
        <v>350249</v>
      </c>
      <c r="J111" s="291">
        <v>149</v>
      </c>
      <c r="K111" s="291">
        <v>441219</v>
      </c>
      <c r="L111" s="291">
        <v>66946</v>
      </c>
      <c r="M111" s="291">
        <v>21305</v>
      </c>
      <c r="N111" s="291">
        <v>9601</v>
      </c>
      <c r="O111" s="291">
        <v>2222</v>
      </c>
      <c r="P111" s="291">
        <v>2716</v>
      </c>
      <c r="Q111" s="291">
        <v>34999</v>
      </c>
      <c r="R111" s="292">
        <v>1313234</v>
      </c>
    </row>
    <row r="112" spans="2:18" ht="15.75" x14ac:dyDescent="0.2">
      <c r="B112" s="70">
        <v>43070</v>
      </c>
      <c r="C112" s="291">
        <v>45985</v>
      </c>
      <c r="D112" s="291">
        <v>11718</v>
      </c>
      <c r="E112" s="291">
        <v>67066</v>
      </c>
      <c r="F112" s="291">
        <v>8204</v>
      </c>
      <c r="G112" s="291">
        <v>179877</v>
      </c>
      <c r="H112" s="291">
        <v>72942</v>
      </c>
      <c r="I112" s="291">
        <v>356175</v>
      </c>
      <c r="J112" s="291">
        <v>151</v>
      </c>
      <c r="K112" s="291">
        <v>439244</v>
      </c>
      <c r="L112" s="291">
        <v>66517</v>
      </c>
      <c r="M112" s="291">
        <v>21485</v>
      </c>
      <c r="N112" s="291">
        <v>9138</v>
      </c>
      <c r="O112" s="291">
        <v>2154</v>
      </c>
      <c r="P112" s="291">
        <v>2677</v>
      </c>
      <c r="Q112" s="291">
        <v>35001</v>
      </c>
      <c r="R112" s="292">
        <v>1318334</v>
      </c>
    </row>
    <row r="113" spans="2:18" ht="15.75" x14ac:dyDescent="0.2">
      <c r="B113" s="70">
        <v>43101</v>
      </c>
      <c r="C113" s="291">
        <v>46005</v>
      </c>
      <c r="D113" s="291">
        <v>11812</v>
      </c>
      <c r="E113" s="291">
        <v>67365</v>
      </c>
      <c r="F113" s="291">
        <v>8438</v>
      </c>
      <c r="G113" s="291">
        <v>180335</v>
      </c>
      <c r="H113" s="291">
        <v>69709</v>
      </c>
      <c r="I113" s="291">
        <v>345699</v>
      </c>
      <c r="J113" s="291">
        <v>157</v>
      </c>
      <c r="K113" s="291">
        <v>437341</v>
      </c>
      <c r="L113" s="291">
        <v>66260</v>
      </c>
      <c r="M113" s="291">
        <v>21576</v>
      </c>
      <c r="N113" s="291">
        <v>9238</v>
      </c>
      <c r="O113" s="291">
        <v>2202</v>
      </c>
      <c r="P113" s="291">
        <v>2704</v>
      </c>
      <c r="Q113" s="291">
        <v>34842</v>
      </c>
      <c r="R113" s="292">
        <v>1303683</v>
      </c>
    </row>
    <row r="114" spans="2:18" ht="15.75" x14ac:dyDescent="0.2">
      <c r="B114" s="70">
        <v>43132</v>
      </c>
      <c r="C114" s="291">
        <v>46038</v>
      </c>
      <c r="D114" s="291">
        <v>11860</v>
      </c>
      <c r="E114" s="291">
        <v>67688</v>
      </c>
      <c r="F114" s="291">
        <v>8663</v>
      </c>
      <c r="G114" s="291">
        <v>180744</v>
      </c>
      <c r="H114" s="291">
        <v>70071</v>
      </c>
      <c r="I114" s="291">
        <v>345064</v>
      </c>
      <c r="J114" s="291">
        <v>165</v>
      </c>
      <c r="K114" s="291">
        <v>433460</v>
      </c>
      <c r="L114" s="291">
        <v>64494</v>
      </c>
      <c r="M114" s="291">
        <v>21701</v>
      </c>
      <c r="N114" s="291">
        <v>9067</v>
      </c>
      <c r="O114" s="291">
        <v>2219</v>
      </c>
      <c r="P114" s="291">
        <v>2707</v>
      </c>
      <c r="Q114" s="291">
        <v>34868</v>
      </c>
      <c r="R114" s="292">
        <v>1298809</v>
      </c>
    </row>
    <row r="115" spans="2:18" ht="15.75" x14ac:dyDescent="0.2">
      <c r="B115" s="70">
        <v>43160</v>
      </c>
      <c r="C115" s="291">
        <v>46038</v>
      </c>
      <c r="D115" s="291">
        <v>11968</v>
      </c>
      <c r="E115" s="291">
        <v>67875</v>
      </c>
      <c r="F115" s="291">
        <v>8689</v>
      </c>
      <c r="G115" s="291">
        <v>176469</v>
      </c>
      <c r="H115" s="291">
        <v>74829</v>
      </c>
      <c r="I115" s="291">
        <v>344991</v>
      </c>
      <c r="J115" s="291">
        <v>163</v>
      </c>
      <c r="K115" s="291">
        <v>429162</v>
      </c>
      <c r="L115" s="291">
        <v>63156</v>
      </c>
      <c r="M115" s="291">
        <v>21926</v>
      </c>
      <c r="N115" s="291">
        <v>9198</v>
      </c>
      <c r="O115" s="291">
        <v>2216</v>
      </c>
      <c r="P115" s="291">
        <v>2763</v>
      </c>
      <c r="Q115" s="291">
        <v>34817</v>
      </c>
      <c r="R115" s="292">
        <v>1294260</v>
      </c>
    </row>
    <row r="116" spans="2:18" ht="15.75" x14ac:dyDescent="0.2">
      <c r="B116" s="70">
        <v>43191</v>
      </c>
      <c r="C116" s="291">
        <v>46302</v>
      </c>
      <c r="D116" s="291">
        <v>12054</v>
      </c>
      <c r="E116" s="291">
        <v>67963</v>
      </c>
      <c r="F116" s="291">
        <v>8698</v>
      </c>
      <c r="G116" s="291">
        <v>177031</v>
      </c>
      <c r="H116" s="291">
        <v>73217</v>
      </c>
      <c r="I116" s="291">
        <v>337958</v>
      </c>
      <c r="J116" s="291">
        <v>169</v>
      </c>
      <c r="K116" s="291">
        <v>423241</v>
      </c>
      <c r="L116" s="291">
        <v>59499</v>
      </c>
      <c r="M116" s="291">
        <v>21947</v>
      </c>
      <c r="N116" s="291">
        <v>9967</v>
      </c>
      <c r="O116" s="291">
        <v>2316</v>
      </c>
      <c r="P116" s="291">
        <v>2823</v>
      </c>
      <c r="Q116" s="291">
        <v>34553</v>
      </c>
      <c r="R116" s="292">
        <v>1277738</v>
      </c>
    </row>
    <row r="117" spans="2:18" ht="15.75" x14ac:dyDescent="0.2">
      <c r="B117" s="70">
        <v>43221</v>
      </c>
      <c r="C117" s="291">
        <v>46534</v>
      </c>
      <c r="D117" s="291">
        <v>12138</v>
      </c>
      <c r="E117" s="291">
        <v>68152</v>
      </c>
      <c r="F117" s="291">
        <v>8842</v>
      </c>
      <c r="G117" s="291">
        <v>177139</v>
      </c>
      <c r="H117" s="291">
        <v>72831</v>
      </c>
      <c r="I117" s="291">
        <v>338829</v>
      </c>
      <c r="J117" s="291">
        <v>165</v>
      </c>
      <c r="K117" s="291">
        <v>421753</v>
      </c>
      <c r="L117" s="291">
        <v>58572</v>
      </c>
      <c r="M117" s="291">
        <v>22153</v>
      </c>
      <c r="N117" s="291">
        <v>10082</v>
      </c>
      <c r="O117" s="291">
        <v>2363</v>
      </c>
      <c r="P117" s="291">
        <v>2930</v>
      </c>
      <c r="Q117" s="291">
        <v>34463</v>
      </c>
      <c r="R117" s="292">
        <v>1276946</v>
      </c>
    </row>
    <row r="118" spans="2:18" ht="15.75" x14ac:dyDescent="0.2">
      <c r="B118" s="70">
        <v>43252</v>
      </c>
      <c r="C118" s="291">
        <v>46991</v>
      </c>
      <c r="D118" s="291">
        <v>12411</v>
      </c>
      <c r="E118" s="291">
        <v>69127</v>
      </c>
      <c r="F118" s="291">
        <v>8690</v>
      </c>
      <c r="G118" s="291">
        <v>182397</v>
      </c>
      <c r="H118" s="291">
        <v>68816</v>
      </c>
      <c r="I118" s="291">
        <v>339937</v>
      </c>
      <c r="J118" s="291">
        <v>169</v>
      </c>
      <c r="K118" s="291">
        <v>428112</v>
      </c>
      <c r="L118" s="291">
        <v>60990</v>
      </c>
      <c r="M118" s="291">
        <v>22094</v>
      </c>
      <c r="N118" s="291">
        <v>12298</v>
      </c>
      <c r="O118" s="291">
        <v>2463</v>
      </c>
      <c r="P118" s="291">
        <v>2831</v>
      </c>
      <c r="Q118" s="291">
        <v>34444</v>
      </c>
      <c r="R118" s="292">
        <v>1291770</v>
      </c>
    </row>
    <row r="119" spans="2:18" ht="15.75" x14ac:dyDescent="0.2">
      <c r="B119" s="74" t="s">
        <v>123</v>
      </c>
      <c r="C119" s="293">
        <v>45907</v>
      </c>
      <c r="D119" s="293">
        <v>11797</v>
      </c>
      <c r="E119" s="293">
        <v>67531</v>
      </c>
      <c r="F119" s="293">
        <v>8175</v>
      </c>
      <c r="G119" s="293">
        <v>179854</v>
      </c>
      <c r="H119" s="293">
        <v>74611</v>
      </c>
      <c r="I119" s="293">
        <v>352606</v>
      </c>
      <c r="J119" s="293">
        <v>155</v>
      </c>
      <c r="K119" s="293">
        <v>438771</v>
      </c>
      <c r="L119" s="293">
        <v>64346</v>
      </c>
      <c r="M119" s="293">
        <v>21473</v>
      </c>
      <c r="N119" s="293">
        <v>10125</v>
      </c>
      <c r="O119" s="293">
        <v>2229</v>
      </c>
      <c r="P119" s="293">
        <v>2809</v>
      </c>
      <c r="Q119" s="293">
        <v>34828</v>
      </c>
      <c r="R119" s="294">
        <v>1315217</v>
      </c>
    </row>
    <row r="120" spans="2:18" ht="15.75" x14ac:dyDescent="0.2">
      <c r="B120" s="70">
        <v>43282</v>
      </c>
      <c r="C120" s="291">
        <v>47275</v>
      </c>
      <c r="D120" s="291">
        <v>12499</v>
      </c>
      <c r="E120" s="291">
        <v>69243</v>
      </c>
      <c r="F120" s="291">
        <v>8791</v>
      </c>
      <c r="G120" s="291">
        <v>183930</v>
      </c>
      <c r="H120" s="291">
        <v>68773</v>
      </c>
      <c r="I120" s="291">
        <v>336317</v>
      </c>
      <c r="J120" s="291">
        <v>160</v>
      </c>
      <c r="K120" s="291">
        <v>429605</v>
      </c>
      <c r="L120" s="291">
        <v>60022</v>
      </c>
      <c r="M120" s="291">
        <v>22059</v>
      </c>
      <c r="N120" s="291">
        <v>12567</v>
      </c>
      <c r="O120" s="291">
        <v>2395</v>
      </c>
      <c r="P120" s="291">
        <v>2868</v>
      </c>
      <c r="Q120" s="291">
        <v>34656</v>
      </c>
      <c r="R120" s="292">
        <v>1291160</v>
      </c>
    </row>
    <row r="121" spans="2:18" ht="15.75" x14ac:dyDescent="0.2">
      <c r="B121" s="70">
        <v>43313</v>
      </c>
      <c r="C121" s="291">
        <v>47463</v>
      </c>
      <c r="D121" s="291">
        <v>12559</v>
      </c>
      <c r="E121" s="291">
        <v>69221</v>
      </c>
      <c r="F121" s="291">
        <v>8734</v>
      </c>
      <c r="G121" s="291">
        <v>183083</v>
      </c>
      <c r="H121" s="291">
        <v>69297</v>
      </c>
      <c r="I121" s="291">
        <v>340105</v>
      </c>
      <c r="J121" s="291">
        <v>158</v>
      </c>
      <c r="K121" s="291">
        <v>429302</v>
      </c>
      <c r="L121" s="291">
        <v>60233</v>
      </c>
      <c r="M121" s="291">
        <v>21913</v>
      </c>
      <c r="N121" s="291">
        <v>12450</v>
      </c>
      <c r="O121" s="291">
        <v>2243</v>
      </c>
      <c r="P121" s="291">
        <v>2796</v>
      </c>
      <c r="Q121" s="291">
        <v>34802</v>
      </c>
      <c r="R121" s="292">
        <v>1294359</v>
      </c>
    </row>
    <row r="122" spans="2:18" ht="15.75" x14ac:dyDescent="0.2">
      <c r="B122" s="70">
        <v>43344</v>
      </c>
      <c r="C122" s="291">
        <v>47564</v>
      </c>
      <c r="D122" s="291">
        <v>12647</v>
      </c>
      <c r="E122" s="291">
        <v>69235</v>
      </c>
      <c r="F122" s="291">
        <v>8667</v>
      </c>
      <c r="G122" s="291">
        <v>182792</v>
      </c>
      <c r="H122" s="291">
        <v>68226</v>
      </c>
      <c r="I122" s="291">
        <v>342428</v>
      </c>
      <c r="J122" s="291">
        <v>154</v>
      </c>
      <c r="K122" s="291">
        <v>429176</v>
      </c>
      <c r="L122" s="291">
        <v>60450</v>
      </c>
      <c r="M122" s="291">
        <v>21826</v>
      </c>
      <c r="N122" s="291">
        <v>12375</v>
      </c>
      <c r="O122" s="291">
        <v>2190</v>
      </c>
      <c r="P122" s="291">
        <v>2654</v>
      </c>
      <c r="Q122" s="291">
        <v>35434</v>
      </c>
      <c r="R122" s="292">
        <v>1295818</v>
      </c>
    </row>
    <row r="123" spans="2:18" ht="15.75" x14ac:dyDescent="0.2">
      <c r="B123" s="70">
        <v>43374</v>
      </c>
      <c r="C123" s="291">
        <v>47546</v>
      </c>
      <c r="D123" s="291">
        <v>12681</v>
      </c>
      <c r="E123" s="291">
        <v>68963</v>
      </c>
      <c r="F123" s="291">
        <v>8606</v>
      </c>
      <c r="G123" s="291">
        <v>178102</v>
      </c>
      <c r="H123" s="291">
        <v>66710</v>
      </c>
      <c r="I123" s="291">
        <v>341696</v>
      </c>
      <c r="J123" s="291">
        <v>155</v>
      </c>
      <c r="K123" s="291">
        <v>423792</v>
      </c>
      <c r="L123" s="291">
        <v>61197</v>
      </c>
      <c r="M123" s="291">
        <v>21804</v>
      </c>
      <c r="N123" s="291">
        <v>12319</v>
      </c>
      <c r="O123" s="291">
        <v>2412</v>
      </c>
      <c r="P123" s="291">
        <v>2583</v>
      </c>
      <c r="Q123" s="291">
        <v>35294</v>
      </c>
      <c r="R123" s="292">
        <v>1283860</v>
      </c>
    </row>
    <row r="124" spans="2:18" ht="15.75" x14ac:dyDescent="0.2">
      <c r="B124" s="70">
        <v>43405</v>
      </c>
      <c r="C124" s="291">
        <v>47544</v>
      </c>
      <c r="D124" s="291">
        <v>12696</v>
      </c>
      <c r="E124" s="291">
        <v>68776</v>
      </c>
      <c r="F124" s="291">
        <v>8641</v>
      </c>
      <c r="G124" s="291">
        <v>176139</v>
      </c>
      <c r="H124" s="291">
        <v>64480</v>
      </c>
      <c r="I124" s="291">
        <v>334945</v>
      </c>
      <c r="J124" s="291">
        <v>148</v>
      </c>
      <c r="K124" s="291">
        <v>420435</v>
      </c>
      <c r="L124" s="291">
        <v>61569</v>
      </c>
      <c r="M124" s="291">
        <v>21741</v>
      </c>
      <c r="N124" s="291">
        <v>12138</v>
      </c>
      <c r="O124" s="291">
        <v>2366</v>
      </c>
      <c r="P124" s="291">
        <v>2533</v>
      </c>
      <c r="Q124" s="291">
        <v>35078</v>
      </c>
      <c r="R124" s="292">
        <v>1269229</v>
      </c>
    </row>
    <row r="125" spans="2:18" ht="15.75" x14ac:dyDescent="0.2">
      <c r="B125" s="70">
        <v>43435</v>
      </c>
      <c r="C125" s="291">
        <v>47622</v>
      </c>
      <c r="D125" s="291">
        <v>12683</v>
      </c>
      <c r="E125" s="291">
        <v>68468</v>
      </c>
      <c r="F125" s="291">
        <v>8819</v>
      </c>
      <c r="G125" s="291">
        <v>175299</v>
      </c>
      <c r="H125" s="291">
        <v>63665</v>
      </c>
      <c r="I125" s="291">
        <v>333858</v>
      </c>
      <c r="J125" s="291">
        <v>138</v>
      </c>
      <c r="K125" s="291">
        <v>417916</v>
      </c>
      <c r="L125" s="291">
        <v>60273</v>
      </c>
      <c r="M125" s="291">
        <v>22127</v>
      </c>
      <c r="N125" s="291">
        <v>11881</v>
      </c>
      <c r="O125" s="291">
        <v>2323</v>
      </c>
      <c r="P125" s="291">
        <v>2495</v>
      </c>
      <c r="Q125" s="291">
        <v>34728</v>
      </c>
      <c r="R125" s="292">
        <v>1262295</v>
      </c>
    </row>
    <row r="126" spans="2:18" ht="15.75" x14ac:dyDescent="0.2">
      <c r="B126" s="70">
        <v>43466</v>
      </c>
      <c r="C126" s="291">
        <v>48091</v>
      </c>
      <c r="D126" s="291">
        <v>12746</v>
      </c>
      <c r="E126" s="291">
        <v>69053</v>
      </c>
      <c r="F126" s="291">
        <v>9147</v>
      </c>
      <c r="G126" s="291">
        <v>175180</v>
      </c>
      <c r="H126" s="291">
        <v>61152</v>
      </c>
      <c r="I126" s="291">
        <v>327637</v>
      </c>
      <c r="J126" s="291">
        <v>142</v>
      </c>
      <c r="K126" s="291">
        <v>416568</v>
      </c>
      <c r="L126" s="291">
        <v>60891</v>
      </c>
      <c r="M126" s="291">
        <v>21696</v>
      </c>
      <c r="N126" s="291">
        <v>12073</v>
      </c>
      <c r="O126" s="291">
        <v>2347</v>
      </c>
      <c r="P126" s="291">
        <v>2604</v>
      </c>
      <c r="Q126" s="291">
        <v>34657</v>
      </c>
      <c r="R126" s="292">
        <v>1253984</v>
      </c>
    </row>
    <row r="127" spans="2:18" ht="15.75" x14ac:dyDescent="0.2">
      <c r="B127" s="70">
        <v>43497</v>
      </c>
      <c r="C127" s="291">
        <v>47571</v>
      </c>
      <c r="D127" s="291">
        <v>12675</v>
      </c>
      <c r="E127" s="291">
        <v>68711</v>
      </c>
      <c r="F127" s="291">
        <v>9249</v>
      </c>
      <c r="G127" s="291">
        <v>173809</v>
      </c>
      <c r="H127" s="291">
        <v>61050</v>
      </c>
      <c r="I127" s="291">
        <v>327212</v>
      </c>
      <c r="J127" s="291">
        <v>148</v>
      </c>
      <c r="K127" s="291">
        <v>416362</v>
      </c>
      <c r="L127" s="291">
        <v>60720</v>
      </c>
      <c r="M127" s="291">
        <v>21794</v>
      </c>
      <c r="N127" s="291">
        <v>11977</v>
      </c>
      <c r="O127" s="291">
        <v>2312</v>
      </c>
      <c r="P127" s="291">
        <v>2580</v>
      </c>
      <c r="Q127" s="291">
        <v>34608</v>
      </c>
      <c r="R127" s="292">
        <v>1250778</v>
      </c>
    </row>
    <row r="128" spans="2:18" ht="15.75" x14ac:dyDescent="0.2">
      <c r="B128" s="70">
        <v>43525</v>
      </c>
      <c r="C128" s="291">
        <v>47704</v>
      </c>
      <c r="D128" s="291">
        <v>12773</v>
      </c>
      <c r="E128" s="291">
        <v>68259</v>
      </c>
      <c r="F128" s="291">
        <v>9213</v>
      </c>
      <c r="G128" s="291">
        <v>171958</v>
      </c>
      <c r="H128" s="291">
        <v>60326</v>
      </c>
      <c r="I128" s="291">
        <v>325645</v>
      </c>
      <c r="J128" s="291">
        <v>140</v>
      </c>
      <c r="K128" s="291">
        <v>415610</v>
      </c>
      <c r="L128" s="291">
        <v>59487</v>
      </c>
      <c r="M128" s="291">
        <v>21720</v>
      </c>
      <c r="N128" s="291">
        <v>12097</v>
      </c>
      <c r="O128" s="291">
        <v>2312</v>
      </c>
      <c r="P128" s="291">
        <v>2650</v>
      </c>
      <c r="Q128" s="291">
        <v>34426</v>
      </c>
      <c r="R128" s="292">
        <v>1244320</v>
      </c>
    </row>
    <row r="129" spans="2:18" ht="15.75" x14ac:dyDescent="0.2">
      <c r="B129" s="70">
        <v>43556</v>
      </c>
      <c r="C129" s="291">
        <v>47704</v>
      </c>
      <c r="D129" s="291">
        <v>12818</v>
      </c>
      <c r="E129" s="291">
        <v>67927</v>
      </c>
      <c r="F129" s="291">
        <v>9255</v>
      </c>
      <c r="G129" s="291">
        <v>170750</v>
      </c>
      <c r="H129" s="291">
        <v>59944</v>
      </c>
      <c r="I129" s="291">
        <v>317866</v>
      </c>
      <c r="J129" s="291">
        <v>131</v>
      </c>
      <c r="K129" s="291">
        <v>414766</v>
      </c>
      <c r="L129" s="291">
        <v>56610</v>
      </c>
      <c r="M129" s="291">
        <v>21706</v>
      </c>
      <c r="N129" s="291">
        <v>12220</v>
      </c>
      <c r="O129" s="291">
        <v>2184</v>
      </c>
      <c r="P129" s="291">
        <v>2706</v>
      </c>
      <c r="Q129" s="291">
        <v>34273</v>
      </c>
      <c r="R129" s="292">
        <v>1230860</v>
      </c>
    </row>
    <row r="130" spans="2:18" ht="15.75" x14ac:dyDescent="0.2">
      <c r="B130" s="70">
        <v>43586</v>
      </c>
      <c r="C130" s="291">
        <v>48018</v>
      </c>
      <c r="D130" s="291">
        <v>12880</v>
      </c>
      <c r="E130" s="291">
        <v>67913</v>
      </c>
      <c r="F130" s="291">
        <v>9305</v>
      </c>
      <c r="G130" s="291">
        <v>169791</v>
      </c>
      <c r="H130" s="291">
        <v>59887</v>
      </c>
      <c r="I130" s="291">
        <v>318368</v>
      </c>
      <c r="J130" s="291">
        <v>131</v>
      </c>
      <c r="K130" s="291">
        <v>415174</v>
      </c>
      <c r="L130" s="291">
        <v>55887</v>
      </c>
      <c r="M130" s="291">
        <v>21693</v>
      </c>
      <c r="N130" s="291">
        <v>12140</v>
      </c>
      <c r="O130" s="291">
        <v>2190</v>
      </c>
      <c r="P130" s="291">
        <v>2713</v>
      </c>
      <c r="Q130" s="291">
        <v>34284</v>
      </c>
      <c r="R130" s="292">
        <v>1230374</v>
      </c>
    </row>
    <row r="131" spans="2:18" ht="15.75" x14ac:dyDescent="0.2">
      <c r="B131" s="70">
        <v>43617</v>
      </c>
      <c r="C131" s="291">
        <v>48125</v>
      </c>
      <c r="D131" s="291">
        <v>12994</v>
      </c>
      <c r="E131" s="291">
        <v>67901</v>
      </c>
      <c r="F131" s="291">
        <v>9415</v>
      </c>
      <c r="G131" s="291">
        <v>169089</v>
      </c>
      <c r="H131" s="291">
        <v>59246</v>
      </c>
      <c r="I131" s="291">
        <v>320219</v>
      </c>
      <c r="J131" s="291">
        <v>131</v>
      </c>
      <c r="K131" s="291">
        <v>414330</v>
      </c>
      <c r="L131" s="291">
        <v>55169</v>
      </c>
      <c r="M131" s="291">
        <v>21705</v>
      </c>
      <c r="N131" s="291">
        <v>12112</v>
      </c>
      <c r="O131" s="291">
        <v>2239</v>
      </c>
      <c r="P131" s="291">
        <v>2665</v>
      </c>
      <c r="Q131" s="291">
        <v>33999</v>
      </c>
      <c r="R131" s="292">
        <v>1229339</v>
      </c>
    </row>
    <row r="132" spans="2:18" ht="15.75" x14ac:dyDescent="0.2">
      <c r="B132" s="74" t="s">
        <v>124</v>
      </c>
      <c r="C132" s="293">
        <v>47686</v>
      </c>
      <c r="D132" s="293">
        <v>12721</v>
      </c>
      <c r="E132" s="293">
        <v>68639</v>
      </c>
      <c r="F132" s="293">
        <v>8987</v>
      </c>
      <c r="G132" s="293">
        <v>175827</v>
      </c>
      <c r="H132" s="293">
        <v>63563</v>
      </c>
      <c r="I132" s="293">
        <v>330525</v>
      </c>
      <c r="J132" s="293">
        <v>145</v>
      </c>
      <c r="K132" s="293">
        <v>420253</v>
      </c>
      <c r="L132" s="293">
        <v>59376</v>
      </c>
      <c r="M132" s="293">
        <v>21815</v>
      </c>
      <c r="N132" s="293">
        <v>12196</v>
      </c>
      <c r="O132" s="293">
        <v>2293</v>
      </c>
      <c r="P132" s="293">
        <v>2654</v>
      </c>
      <c r="Q132" s="293">
        <v>34687</v>
      </c>
      <c r="R132" s="376">
        <v>1261367</v>
      </c>
    </row>
    <row r="133" spans="2:18" ht="15.75" x14ac:dyDescent="0.2">
      <c r="B133" s="70">
        <v>43647</v>
      </c>
      <c r="C133" s="291">
        <v>48316</v>
      </c>
      <c r="D133" s="291">
        <v>13013</v>
      </c>
      <c r="E133" s="291">
        <v>67860</v>
      </c>
      <c r="F133" s="291">
        <v>9613</v>
      </c>
      <c r="G133" s="291">
        <v>168544</v>
      </c>
      <c r="H133" s="291">
        <v>58061</v>
      </c>
      <c r="I133" s="291">
        <v>316042</v>
      </c>
      <c r="J133" s="291">
        <v>127</v>
      </c>
      <c r="K133" s="291">
        <v>412451</v>
      </c>
      <c r="L133" s="291">
        <v>54796</v>
      </c>
      <c r="M133" s="291">
        <v>21628</v>
      </c>
      <c r="N133" s="291">
        <v>12333</v>
      </c>
      <c r="O133" s="291">
        <v>2201</v>
      </c>
      <c r="P133" s="291">
        <v>2720</v>
      </c>
      <c r="Q133" s="291">
        <v>33847</v>
      </c>
      <c r="R133" s="292">
        <v>1221552</v>
      </c>
    </row>
    <row r="134" spans="2:18" ht="15.75" x14ac:dyDescent="0.2">
      <c r="B134" s="70">
        <v>43678</v>
      </c>
      <c r="C134" s="291">
        <v>48446</v>
      </c>
      <c r="D134" s="291">
        <v>12992</v>
      </c>
      <c r="E134" s="291">
        <v>67557</v>
      </c>
      <c r="F134" s="291">
        <v>9583</v>
      </c>
      <c r="G134" s="291">
        <v>167960</v>
      </c>
      <c r="H134" s="291">
        <v>57931</v>
      </c>
      <c r="I134" s="291">
        <v>318314</v>
      </c>
      <c r="J134" s="291">
        <v>131</v>
      </c>
      <c r="K134" s="291">
        <v>410883</v>
      </c>
      <c r="L134" s="291">
        <v>54394</v>
      </c>
      <c r="M134" s="291">
        <v>21674</v>
      </c>
      <c r="N134" s="291">
        <v>11967</v>
      </c>
      <c r="O134" s="291">
        <v>2127</v>
      </c>
      <c r="P134" s="291">
        <v>2531</v>
      </c>
      <c r="Q134" s="291">
        <v>34059</v>
      </c>
      <c r="R134" s="292">
        <v>1220549</v>
      </c>
    </row>
    <row r="135" spans="2:18" ht="15.75" x14ac:dyDescent="0.2">
      <c r="B135" s="70">
        <v>43709</v>
      </c>
      <c r="C135" s="291">
        <v>48386</v>
      </c>
      <c r="D135" s="291">
        <v>13012</v>
      </c>
      <c r="E135" s="291">
        <v>67382</v>
      </c>
      <c r="F135" s="291">
        <v>9644</v>
      </c>
      <c r="G135" s="291">
        <v>167359</v>
      </c>
      <c r="H135" s="291">
        <v>57640</v>
      </c>
      <c r="I135" s="291">
        <v>320213</v>
      </c>
      <c r="J135" s="291">
        <v>136</v>
      </c>
      <c r="K135" s="291">
        <v>409522</v>
      </c>
      <c r="L135" s="291">
        <v>54464</v>
      </c>
      <c r="M135" s="291">
        <v>21595</v>
      </c>
      <c r="N135" s="291">
        <v>11716</v>
      </c>
      <c r="O135" s="291">
        <v>2094</v>
      </c>
      <c r="P135" s="291">
        <v>2376</v>
      </c>
      <c r="Q135" s="291">
        <v>33890</v>
      </c>
      <c r="R135" s="292">
        <v>1219429</v>
      </c>
    </row>
    <row r="136" spans="2:18" ht="15.75" x14ac:dyDescent="0.2">
      <c r="B136" s="70">
        <v>43739</v>
      </c>
      <c r="C136" s="291">
        <v>48434</v>
      </c>
      <c r="D136" s="291">
        <v>12986</v>
      </c>
      <c r="E136" s="291">
        <v>67105</v>
      </c>
      <c r="F136" s="291">
        <v>9740</v>
      </c>
      <c r="G136" s="291">
        <v>165851</v>
      </c>
      <c r="H136" s="291">
        <v>58277</v>
      </c>
      <c r="I136" s="291">
        <v>319577</v>
      </c>
      <c r="J136" s="291">
        <v>146</v>
      </c>
      <c r="K136" s="291">
        <v>407413</v>
      </c>
      <c r="L136" s="291">
        <v>55221</v>
      </c>
      <c r="M136" s="291">
        <v>21599</v>
      </c>
      <c r="N136" s="291">
        <v>11490</v>
      </c>
      <c r="O136" s="291">
        <v>2075</v>
      </c>
      <c r="P136" s="291">
        <v>2386</v>
      </c>
      <c r="Q136" s="291">
        <v>33914</v>
      </c>
      <c r="R136" s="292">
        <v>1216214</v>
      </c>
    </row>
    <row r="137" spans="2:18" ht="15.75" x14ac:dyDescent="0.2">
      <c r="B137" s="70">
        <v>43770</v>
      </c>
      <c r="C137" s="291">
        <v>47574</v>
      </c>
      <c r="D137" s="291">
        <v>12898</v>
      </c>
      <c r="E137" s="291">
        <v>66382</v>
      </c>
      <c r="F137" s="291">
        <v>9841</v>
      </c>
      <c r="G137" s="291">
        <v>164578</v>
      </c>
      <c r="H137" s="291">
        <v>58658</v>
      </c>
      <c r="I137" s="291">
        <v>320755</v>
      </c>
      <c r="J137" s="291">
        <v>144</v>
      </c>
      <c r="K137" s="291">
        <v>405220</v>
      </c>
      <c r="L137" s="291">
        <v>56378</v>
      </c>
      <c r="M137" s="291">
        <v>21579</v>
      </c>
      <c r="N137" s="291">
        <v>11081</v>
      </c>
      <c r="O137" s="291">
        <v>2146</v>
      </c>
      <c r="P137" s="291">
        <v>2274</v>
      </c>
      <c r="Q137" s="291">
        <v>33566</v>
      </c>
      <c r="R137" s="292">
        <v>1213074</v>
      </c>
    </row>
    <row r="138" spans="2:18" ht="15.75" x14ac:dyDescent="0.2">
      <c r="B138" s="70">
        <v>43800</v>
      </c>
      <c r="C138" s="291">
        <v>47575</v>
      </c>
      <c r="D138" s="291">
        <v>12914</v>
      </c>
      <c r="E138" s="291">
        <v>66059</v>
      </c>
      <c r="F138" s="291">
        <v>10140</v>
      </c>
      <c r="G138" s="291">
        <v>161286</v>
      </c>
      <c r="H138" s="291">
        <v>59126</v>
      </c>
      <c r="I138" s="291">
        <v>319312</v>
      </c>
      <c r="J138" s="291">
        <v>136</v>
      </c>
      <c r="K138" s="291">
        <v>404097</v>
      </c>
      <c r="L138" s="291">
        <v>56938</v>
      </c>
      <c r="M138" s="291">
        <v>21585</v>
      </c>
      <c r="N138" s="291">
        <v>10832</v>
      </c>
      <c r="O138" s="291">
        <v>2129</v>
      </c>
      <c r="P138" s="291">
        <v>2219</v>
      </c>
      <c r="Q138" s="291">
        <v>33218</v>
      </c>
      <c r="R138" s="292">
        <v>1207566</v>
      </c>
    </row>
    <row r="139" spans="2:18" ht="15.75" x14ac:dyDescent="0.2">
      <c r="B139" s="70">
        <v>43831</v>
      </c>
      <c r="C139" s="291">
        <v>47095</v>
      </c>
      <c r="D139" s="291">
        <v>12981</v>
      </c>
      <c r="E139" s="291">
        <v>66551</v>
      </c>
      <c r="F139" s="291">
        <v>10244</v>
      </c>
      <c r="G139" s="291">
        <v>160061</v>
      </c>
      <c r="H139" s="291">
        <v>58152</v>
      </c>
      <c r="I139" s="291">
        <v>315372</v>
      </c>
      <c r="J139" s="291">
        <v>136</v>
      </c>
      <c r="K139" s="291">
        <v>400649</v>
      </c>
      <c r="L139" s="291">
        <v>57319</v>
      </c>
      <c r="M139" s="291">
        <v>21458</v>
      </c>
      <c r="N139" s="291">
        <v>10842</v>
      </c>
      <c r="O139" s="291">
        <v>2191</v>
      </c>
      <c r="P139" s="291">
        <v>2270</v>
      </c>
      <c r="Q139" s="291">
        <v>33011</v>
      </c>
      <c r="R139" s="292">
        <v>1198332</v>
      </c>
    </row>
    <row r="140" spans="2:18" ht="15.75" x14ac:dyDescent="0.2">
      <c r="B140" s="70">
        <v>43862</v>
      </c>
      <c r="C140" s="291">
        <v>46391</v>
      </c>
      <c r="D140" s="291">
        <v>13005</v>
      </c>
      <c r="E140" s="291">
        <v>66189</v>
      </c>
      <c r="F140" s="291">
        <v>10277</v>
      </c>
      <c r="G140" s="291">
        <v>159654</v>
      </c>
      <c r="H140" s="291">
        <v>57851</v>
      </c>
      <c r="I140" s="291">
        <v>315302</v>
      </c>
      <c r="J140" s="291">
        <v>131</v>
      </c>
      <c r="K140" s="291">
        <v>398833</v>
      </c>
      <c r="L140" s="291">
        <v>56886</v>
      </c>
      <c r="M140" s="291">
        <v>20978</v>
      </c>
      <c r="N140" s="291">
        <v>10763</v>
      </c>
      <c r="O140" s="291">
        <v>2187</v>
      </c>
      <c r="P140" s="291">
        <v>2249</v>
      </c>
      <c r="Q140" s="291">
        <v>32739</v>
      </c>
      <c r="R140" s="292">
        <v>1193435</v>
      </c>
    </row>
    <row r="141" spans="2:18" ht="15.75" x14ac:dyDescent="0.2">
      <c r="B141" s="70">
        <v>43891</v>
      </c>
      <c r="C141" s="291">
        <v>46567</v>
      </c>
      <c r="D141" s="291">
        <v>12976</v>
      </c>
      <c r="E141" s="291">
        <v>65220</v>
      </c>
      <c r="F141" s="291">
        <v>11546</v>
      </c>
      <c r="G141" s="291">
        <v>159152</v>
      </c>
      <c r="H141" s="291">
        <v>56350</v>
      </c>
      <c r="I141" s="291">
        <v>313931</v>
      </c>
      <c r="J141" s="291">
        <v>139</v>
      </c>
      <c r="K141" s="291">
        <v>398268</v>
      </c>
      <c r="L141" s="291">
        <v>56165</v>
      </c>
      <c r="M141" s="291">
        <v>20896</v>
      </c>
      <c r="N141" s="291">
        <v>11088</v>
      </c>
      <c r="O141" s="291">
        <v>2190</v>
      </c>
      <c r="P141" s="291">
        <v>2376</v>
      </c>
      <c r="Q141" s="291">
        <v>32749</v>
      </c>
      <c r="R141" s="292">
        <v>1189613</v>
      </c>
    </row>
    <row r="142" spans="2:18" ht="15.75" x14ac:dyDescent="0.2">
      <c r="B142" s="70">
        <v>43922</v>
      </c>
      <c r="C142" s="291">
        <v>46928</v>
      </c>
      <c r="D142" s="291">
        <v>13042</v>
      </c>
      <c r="E142" s="291">
        <v>65016</v>
      </c>
      <c r="F142" s="291">
        <v>13004</v>
      </c>
      <c r="G142" s="291">
        <v>164601</v>
      </c>
      <c r="H142" s="291">
        <v>58902</v>
      </c>
      <c r="I142" s="291">
        <v>327329</v>
      </c>
      <c r="J142" s="291">
        <v>136</v>
      </c>
      <c r="K142" s="291">
        <v>406330</v>
      </c>
      <c r="L142" s="291">
        <v>53847</v>
      </c>
      <c r="M142" s="291">
        <v>20928</v>
      </c>
      <c r="N142" s="291">
        <v>11807</v>
      </c>
      <c r="O142" s="291">
        <v>2112</v>
      </c>
      <c r="P142" s="291">
        <v>2374</v>
      </c>
      <c r="Q142" s="291">
        <v>33080</v>
      </c>
      <c r="R142" s="292">
        <v>1219436</v>
      </c>
    </row>
    <row r="143" spans="2:18" ht="15.75" x14ac:dyDescent="0.2">
      <c r="B143" s="70">
        <v>43952</v>
      </c>
      <c r="C143" s="291">
        <v>47372</v>
      </c>
      <c r="D143" s="291">
        <v>13205</v>
      </c>
      <c r="E143" s="291">
        <v>66253</v>
      </c>
      <c r="F143" s="291">
        <v>12220</v>
      </c>
      <c r="G143" s="291">
        <v>167303</v>
      </c>
      <c r="H143" s="291">
        <v>63964</v>
      </c>
      <c r="I143" s="291">
        <v>340281</v>
      </c>
      <c r="J143" s="291">
        <v>141</v>
      </c>
      <c r="K143" s="291">
        <v>415595</v>
      </c>
      <c r="L143" s="291">
        <v>56473</v>
      </c>
      <c r="M143" s="291">
        <v>20955</v>
      </c>
      <c r="N143" s="291">
        <v>12221</v>
      </c>
      <c r="O143" s="291">
        <v>2417</v>
      </c>
      <c r="P143" s="291">
        <v>2495</v>
      </c>
      <c r="Q143" s="291">
        <v>33409</v>
      </c>
      <c r="R143" s="292">
        <v>1254304</v>
      </c>
    </row>
    <row r="144" spans="2:18" ht="15.75" x14ac:dyDescent="0.2">
      <c r="B144" s="70">
        <v>43983</v>
      </c>
      <c r="C144" s="291">
        <v>47528</v>
      </c>
      <c r="D144" s="291">
        <v>13325</v>
      </c>
      <c r="E144" s="291">
        <v>66783</v>
      </c>
      <c r="F144" s="291">
        <v>12252</v>
      </c>
      <c r="G144" s="291">
        <v>167257</v>
      </c>
      <c r="H144" s="291">
        <v>69076</v>
      </c>
      <c r="I144" s="291">
        <v>348982</v>
      </c>
      <c r="J144" s="291">
        <v>144</v>
      </c>
      <c r="K144" s="291">
        <v>421306</v>
      </c>
      <c r="L144" s="291">
        <v>58208</v>
      </c>
      <c r="M144" s="291">
        <v>20960</v>
      </c>
      <c r="N144" s="291">
        <v>12424</v>
      </c>
      <c r="O144" s="291">
        <v>2639</v>
      </c>
      <c r="P144" s="291">
        <v>2732</v>
      </c>
      <c r="Q144" s="291">
        <v>33815</v>
      </c>
      <c r="R144" s="292">
        <v>1277431</v>
      </c>
    </row>
    <row r="145" spans="2:18" ht="15.75" x14ac:dyDescent="0.2">
      <c r="B145" s="74" t="s">
        <v>263</v>
      </c>
      <c r="C145" s="293">
        <v>47551</v>
      </c>
      <c r="D145" s="293">
        <v>13029</v>
      </c>
      <c r="E145" s="293">
        <v>66530</v>
      </c>
      <c r="F145" s="293">
        <v>10675</v>
      </c>
      <c r="G145" s="293">
        <v>164467</v>
      </c>
      <c r="H145" s="293">
        <v>59499</v>
      </c>
      <c r="I145" s="293">
        <v>322951</v>
      </c>
      <c r="J145" s="293">
        <v>137</v>
      </c>
      <c r="K145" s="293">
        <v>407547</v>
      </c>
      <c r="L145" s="293">
        <v>55924</v>
      </c>
      <c r="M145" s="293">
        <v>21320</v>
      </c>
      <c r="N145" s="293">
        <v>11547</v>
      </c>
      <c r="O145" s="293">
        <v>2209</v>
      </c>
      <c r="P145" s="293">
        <v>2417</v>
      </c>
      <c r="Q145" s="293">
        <v>33441</v>
      </c>
      <c r="R145" s="376">
        <v>1219244</v>
      </c>
    </row>
    <row r="146" spans="2:18" ht="15.75" x14ac:dyDescent="0.2">
      <c r="B146" s="70">
        <v>44013</v>
      </c>
      <c r="C146" s="291">
        <v>47686</v>
      </c>
      <c r="D146" s="291">
        <v>13413</v>
      </c>
      <c r="E146" s="291">
        <v>66981</v>
      </c>
      <c r="F146" s="291">
        <v>12259</v>
      </c>
      <c r="G146" s="291">
        <v>166034</v>
      </c>
      <c r="H146" s="291">
        <v>74285</v>
      </c>
      <c r="I146" s="291">
        <v>357091</v>
      </c>
      <c r="J146" s="291">
        <v>141</v>
      </c>
      <c r="K146" s="291">
        <v>424878</v>
      </c>
      <c r="L146" s="291">
        <v>60922</v>
      </c>
      <c r="M146" s="291">
        <v>20897</v>
      </c>
      <c r="N146" s="291">
        <v>12667</v>
      </c>
      <c r="O146" s="291">
        <v>2908</v>
      </c>
      <c r="P146" s="291">
        <v>2949</v>
      </c>
      <c r="Q146" s="291">
        <v>34313</v>
      </c>
      <c r="R146" s="292">
        <v>1297424</v>
      </c>
    </row>
    <row r="147" spans="2:18" ht="15.75" x14ac:dyDescent="0.2">
      <c r="B147" s="70">
        <v>44044</v>
      </c>
      <c r="C147" s="291">
        <v>47952</v>
      </c>
      <c r="D147" s="291">
        <v>13310</v>
      </c>
      <c r="E147" s="291">
        <v>65586</v>
      </c>
      <c r="F147" s="291">
        <v>14063</v>
      </c>
      <c r="G147" s="291">
        <v>167283</v>
      </c>
      <c r="H147" s="291">
        <v>77629</v>
      </c>
      <c r="I147" s="291">
        <v>366450</v>
      </c>
      <c r="J147" s="291">
        <v>144</v>
      </c>
      <c r="K147" s="291">
        <v>430134</v>
      </c>
      <c r="L147" s="291">
        <v>63267</v>
      </c>
      <c r="M147" s="291">
        <v>20900</v>
      </c>
      <c r="N147" s="291">
        <v>12830</v>
      </c>
      <c r="O147" s="291">
        <v>3139</v>
      </c>
      <c r="P147" s="291">
        <v>3203</v>
      </c>
      <c r="Q147" s="291">
        <v>34486</v>
      </c>
      <c r="R147" s="292">
        <v>1320376</v>
      </c>
    </row>
    <row r="148" spans="2:18" ht="15.75" x14ac:dyDescent="0.2">
      <c r="B148" s="70">
        <v>44075</v>
      </c>
      <c r="C148" s="291">
        <v>48151</v>
      </c>
      <c r="D148" s="291">
        <v>13376</v>
      </c>
      <c r="E148" s="291">
        <v>65621</v>
      </c>
      <c r="F148" s="291">
        <v>14398</v>
      </c>
      <c r="G148" s="291">
        <v>169873</v>
      </c>
      <c r="H148" s="291">
        <v>79159</v>
      </c>
      <c r="I148" s="291">
        <v>373840</v>
      </c>
      <c r="J148" s="291">
        <v>141</v>
      </c>
      <c r="K148" s="291">
        <v>435629</v>
      </c>
      <c r="L148" s="291">
        <v>64954</v>
      </c>
      <c r="M148" s="291">
        <v>20887</v>
      </c>
      <c r="N148" s="291">
        <v>12852</v>
      </c>
      <c r="O148" s="291">
        <v>3302</v>
      </c>
      <c r="P148" s="291">
        <v>3861</v>
      </c>
      <c r="Q148" s="291">
        <v>34759</v>
      </c>
      <c r="R148" s="292">
        <v>1340803</v>
      </c>
    </row>
    <row r="149" spans="2:18" ht="15.75" x14ac:dyDescent="0.2">
      <c r="B149" s="70">
        <v>44105</v>
      </c>
      <c r="C149" s="291">
        <v>48496</v>
      </c>
      <c r="D149" s="291">
        <v>13433</v>
      </c>
      <c r="E149" s="291">
        <v>65730</v>
      </c>
      <c r="F149" s="291">
        <v>14484</v>
      </c>
      <c r="G149" s="291">
        <v>170593</v>
      </c>
      <c r="H149" s="291">
        <v>83760</v>
      </c>
      <c r="I149" s="291">
        <v>382671</v>
      </c>
      <c r="J149" s="291">
        <v>141</v>
      </c>
      <c r="K149" s="291">
        <v>440714</v>
      </c>
      <c r="L149" s="291">
        <v>67223</v>
      </c>
      <c r="M149" s="291">
        <v>20947</v>
      </c>
      <c r="N149" s="291">
        <v>13123</v>
      </c>
      <c r="O149" s="291">
        <v>3546</v>
      </c>
      <c r="P149" s="291">
        <v>5442</v>
      </c>
      <c r="Q149" s="291">
        <v>34951</v>
      </c>
      <c r="R149" s="292">
        <v>1365254</v>
      </c>
    </row>
    <row r="150" spans="2:18" ht="15.75" x14ac:dyDescent="0.2">
      <c r="B150" s="70">
        <v>44136</v>
      </c>
      <c r="C150" s="291">
        <v>48621</v>
      </c>
      <c r="D150" s="291">
        <v>13481</v>
      </c>
      <c r="E150" s="291">
        <v>65897</v>
      </c>
      <c r="F150" s="291">
        <v>14355</v>
      </c>
      <c r="G150" s="291">
        <v>171651</v>
      </c>
      <c r="H150" s="291">
        <v>86094</v>
      </c>
      <c r="I150" s="291">
        <v>391656</v>
      </c>
      <c r="J150" s="291">
        <v>140</v>
      </c>
      <c r="K150" s="291">
        <v>445544</v>
      </c>
      <c r="L150" s="291">
        <v>67632</v>
      </c>
      <c r="M150" s="291">
        <v>20960</v>
      </c>
      <c r="N150" s="291">
        <v>13290</v>
      </c>
      <c r="O150" s="291">
        <v>3679</v>
      </c>
      <c r="P150" s="291">
        <v>6029</v>
      </c>
      <c r="Q150" s="291">
        <v>35190</v>
      </c>
      <c r="R150" s="292">
        <v>1384219</v>
      </c>
    </row>
    <row r="151" spans="2:18" ht="15.75" x14ac:dyDescent="0.2">
      <c r="B151" s="70">
        <v>44166</v>
      </c>
      <c r="C151" s="291"/>
      <c r="D151" s="291"/>
      <c r="E151" s="291"/>
      <c r="F151" s="291"/>
      <c r="G151" s="291"/>
      <c r="H151" s="291"/>
      <c r="I151" s="291"/>
      <c r="J151" s="291"/>
      <c r="K151" s="291"/>
      <c r="L151" s="291"/>
      <c r="M151" s="291"/>
      <c r="N151" s="291"/>
      <c r="O151" s="291"/>
      <c r="P151" s="291"/>
      <c r="Q151" s="291"/>
      <c r="R151" s="292"/>
    </row>
    <row r="152" spans="2:18" ht="15.75" x14ac:dyDescent="0.2">
      <c r="B152" s="70">
        <v>44197</v>
      </c>
      <c r="C152" s="291"/>
      <c r="D152" s="291"/>
      <c r="E152" s="291"/>
      <c r="F152" s="291"/>
      <c r="G152" s="291"/>
      <c r="H152" s="291"/>
      <c r="I152" s="291"/>
      <c r="J152" s="291"/>
      <c r="K152" s="291"/>
      <c r="L152" s="291"/>
      <c r="M152" s="291"/>
      <c r="N152" s="291"/>
      <c r="O152" s="291"/>
      <c r="P152" s="291"/>
      <c r="Q152" s="291"/>
      <c r="R152" s="292"/>
    </row>
    <row r="153" spans="2:18" ht="15.75" x14ac:dyDescent="0.2">
      <c r="B153" s="70">
        <v>44228</v>
      </c>
      <c r="C153" s="291"/>
      <c r="D153" s="291"/>
      <c r="E153" s="291"/>
      <c r="F153" s="291"/>
      <c r="G153" s="291"/>
      <c r="H153" s="291"/>
      <c r="I153" s="291"/>
      <c r="J153" s="291"/>
      <c r="K153" s="291"/>
      <c r="L153" s="291"/>
      <c r="M153" s="291"/>
      <c r="N153" s="291"/>
      <c r="O153" s="291"/>
      <c r="P153" s="291"/>
      <c r="Q153" s="291"/>
      <c r="R153" s="292"/>
    </row>
    <row r="154" spans="2:18" ht="15.75" x14ac:dyDescent="0.2">
      <c r="B154" s="70">
        <v>44256</v>
      </c>
      <c r="C154" s="291"/>
      <c r="D154" s="291"/>
      <c r="E154" s="291"/>
      <c r="F154" s="291"/>
      <c r="G154" s="291"/>
      <c r="H154" s="291"/>
      <c r="I154" s="291"/>
      <c r="J154" s="291"/>
      <c r="K154" s="291"/>
      <c r="L154" s="291"/>
      <c r="M154" s="291"/>
      <c r="N154" s="291"/>
      <c r="O154" s="291"/>
      <c r="P154" s="291"/>
      <c r="Q154" s="291"/>
      <c r="R154" s="292"/>
    </row>
    <row r="155" spans="2:18" ht="15.75" x14ac:dyDescent="0.2">
      <c r="B155" s="70">
        <v>44287</v>
      </c>
      <c r="C155" s="291"/>
      <c r="D155" s="291"/>
      <c r="E155" s="291"/>
      <c r="F155" s="291"/>
      <c r="G155" s="291"/>
      <c r="H155" s="291"/>
      <c r="I155" s="291"/>
      <c r="J155" s="291"/>
      <c r="K155" s="291"/>
      <c r="L155" s="291"/>
      <c r="M155" s="291"/>
      <c r="N155" s="291"/>
      <c r="O155" s="291"/>
      <c r="P155" s="291"/>
      <c r="Q155" s="291"/>
      <c r="R155" s="292"/>
    </row>
    <row r="156" spans="2:18" ht="15.75" x14ac:dyDescent="0.2">
      <c r="B156" s="70">
        <v>44317</v>
      </c>
      <c r="C156" s="291"/>
      <c r="D156" s="291"/>
      <c r="E156" s="291"/>
      <c r="F156" s="291"/>
      <c r="G156" s="291"/>
      <c r="H156" s="291"/>
      <c r="I156" s="291"/>
      <c r="J156" s="291"/>
      <c r="K156" s="291"/>
      <c r="L156" s="291"/>
      <c r="M156" s="291"/>
      <c r="N156" s="291"/>
      <c r="O156" s="291"/>
      <c r="P156" s="291"/>
      <c r="Q156" s="291"/>
      <c r="R156" s="292"/>
    </row>
    <row r="157" spans="2:18" ht="15.75" x14ac:dyDescent="0.2">
      <c r="B157" s="70">
        <v>44348</v>
      </c>
      <c r="C157" s="291"/>
      <c r="D157" s="291"/>
      <c r="E157" s="291"/>
      <c r="F157" s="291"/>
      <c r="G157" s="291"/>
      <c r="H157" s="291"/>
      <c r="I157" s="291"/>
      <c r="J157" s="291"/>
      <c r="K157" s="291"/>
      <c r="L157" s="291"/>
      <c r="M157" s="291"/>
      <c r="N157" s="291"/>
      <c r="O157" s="291"/>
      <c r="P157" s="291"/>
      <c r="Q157" s="291"/>
      <c r="R157" s="292"/>
    </row>
    <row r="158" spans="2:18" ht="15.75" customHeight="1" x14ac:dyDescent="0.25">
      <c r="B158" s="78" t="s">
        <v>264</v>
      </c>
      <c r="C158" s="295">
        <f>AVERAGE(C146:C157)</f>
        <v>48181.2</v>
      </c>
      <c r="D158" s="295">
        <f t="shared" ref="D158:R158" si="0">AVERAGE(D146:D157)</f>
        <v>13402.6</v>
      </c>
      <c r="E158" s="295">
        <f t="shared" si="0"/>
        <v>65963</v>
      </c>
      <c r="F158" s="295">
        <f t="shared" si="0"/>
        <v>13911.8</v>
      </c>
      <c r="G158" s="295">
        <f t="shared" si="0"/>
        <v>169086.8</v>
      </c>
      <c r="H158" s="295">
        <f t="shared" si="0"/>
        <v>80185.399999999994</v>
      </c>
      <c r="I158" s="295">
        <f t="shared" si="0"/>
        <v>374341.6</v>
      </c>
      <c r="J158" s="295">
        <f t="shared" si="0"/>
        <v>141.4</v>
      </c>
      <c r="K158" s="295">
        <f t="shared" si="0"/>
        <v>435379.8</v>
      </c>
      <c r="L158" s="295">
        <f t="shared" si="0"/>
        <v>64799.6</v>
      </c>
      <c r="M158" s="295">
        <f t="shared" si="0"/>
        <v>20918.2</v>
      </c>
      <c r="N158" s="295">
        <f t="shared" si="0"/>
        <v>12952.4</v>
      </c>
      <c r="O158" s="295">
        <f t="shared" si="0"/>
        <v>3314.8</v>
      </c>
      <c r="P158" s="295">
        <f t="shared" si="0"/>
        <v>4296.8</v>
      </c>
      <c r="Q158" s="295">
        <f t="shared" si="0"/>
        <v>34739.800000000003</v>
      </c>
      <c r="R158" s="296">
        <f t="shared" si="0"/>
        <v>1341615.2</v>
      </c>
    </row>
    <row r="159" spans="2:18" ht="15.75" customHeight="1" x14ac:dyDescent="0.25">
      <c r="B159" s="78" t="s">
        <v>265</v>
      </c>
      <c r="C159" s="295">
        <v>48301</v>
      </c>
      <c r="D159" s="295">
        <v>13435</v>
      </c>
      <c r="E159" s="295">
        <v>65964</v>
      </c>
      <c r="F159" s="295">
        <v>14580</v>
      </c>
      <c r="G159" s="295">
        <v>172515</v>
      </c>
      <c r="H159" s="295">
        <v>81695</v>
      </c>
      <c r="I159" s="295">
        <v>381763</v>
      </c>
      <c r="J159" s="295">
        <v>144</v>
      </c>
      <c r="K159" s="295">
        <v>438020</v>
      </c>
      <c r="L159" s="295">
        <v>65834</v>
      </c>
      <c r="M159" s="295">
        <v>20887</v>
      </c>
      <c r="N159" s="295">
        <v>13150</v>
      </c>
      <c r="O159" s="295">
        <v>3448</v>
      </c>
      <c r="P159" s="295">
        <v>3953</v>
      </c>
      <c r="Q159" s="295">
        <v>34990</v>
      </c>
      <c r="R159" s="296">
        <v>1358679</v>
      </c>
    </row>
    <row r="160" spans="2:18" ht="15.75" x14ac:dyDescent="0.2">
      <c r="B160" s="80" t="s">
        <v>266</v>
      </c>
      <c r="C160" s="291">
        <v>125</v>
      </c>
      <c r="D160" s="291">
        <v>48</v>
      </c>
      <c r="E160" s="291">
        <v>167</v>
      </c>
      <c r="F160" s="291">
        <v>-129</v>
      </c>
      <c r="G160" s="291">
        <v>1058</v>
      </c>
      <c r="H160" s="291">
        <v>2334</v>
      </c>
      <c r="I160" s="291">
        <v>8985</v>
      </c>
      <c r="J160" s="291">
        <v>-1</v>
      </c>
      <c r="K160" s="291">
        <v>4830</v>
      </c>
      <c r="L160" s="291">
        <v>409</v>
      </c>
      <c r="M160" s="291">
        <v>13</v>
      </c>
      <c r="N160" s="291">
        <v>167</v>
      </c>
      <c r="O160" s="291">
        <v>133</v>
      </c>
      <c r="P160" s="291">
        <v>587</v>
      </c>
      <c r="Q160" s="291">
        <v>239</v>
      </c>
      <c r="R160" s="297">
        <v>18965</v>
      </c>
    </row>
    <row r="161" spans="2:19" ht="15.75" x14ac:dyDescent="0.2">
      <c r="B161" s="80" t="s">
        <v>267</v>
      </c>
      <c r="C161" s="5">
        <v>2.5775321676014518E-3</v>
      </c>
      <c r="D161" s="5">
        <v>3.5732896597930469E-3</v>
      </c>
      <c r="E161" s="5">
        <v>2.5406967898980678E-3</v>
      </c>
      <c r="F161" s="5">
        <v>-8.9063794531897261E-3</v>
      </c>
      <c r="G161" s="5">
        <v>6.2018957401534644E-3</v>
      </c>
      <c r="H161" s="5">
        <v>2.7865329512893982E-2</v>
      </c>
      <c r="I161" s="5">
        <v>2.3479699271698143E-2</v>
      </c>
      <c r="J161" s="5">
        <v>-7.0921985815602835E-3</v>
      </c>
      <c r="K161" s="5">
        <v>1.0959488466443091E-2</v>
      </c>
      <c r="L161" s="5">
        <v>6.0842271246448389E-3</v>
      </c>
      <c r="M161" s="5">
        <v>6.2061393039576076E-4</v>
      </c>
      <c r="N161" s="5">
        <v>1.2725748685513983E-2</v>
      </c>
      <c r="O161" s="5">
        <v>3.750705019740553E-2</v>
      </c>
      <c r="P161" s="5">
        <v>0.10786475560455715</v>
      </c>
      <c r="Q161" s="5">
        <v>6.8381448313352983E-3</v>
      </c>
      <c r="R161" s="191">
        <v>1.389118801336601E-2</v>
      </c>
    </row>
    <row r="162" spans="2:19" ht="15.75" x14ac:dyDescent="0.2">
      <c r="B162" s="80" t="s">
        <v>268</v>
      </c>
      <c r="C162" s="291">
        <v>1047</v>
      </c>
      <c r="D162" s="291">
        <v>583</v>
      </c>
      <c r="E162" s="291">
        <v>-485</v>
      </c>
      <c r="F162" s="291">
        <v>4514</v>
      </c>
      <c r="G162" s="291">
        <v>7073</v>
      </c>
      <c r="H162" s="291">
        <v>27436</v>
      </c>
      <c r="I162" s="291">
        <v>70901</v>
      </c>
      <c r="J162" s="291">
        <v>-4</v>
      </c>
      <c r="K162" s="291">
        <v>40324</v>
      </c>
      <c r="L162" s="291">
        <v>11254</v>
      </c>
      <c r="M162" s="291">
        <v>-619</v>
      </c>
      <c r="N162" s="291">
        <v>2209</v>
      </c>
      <c r="O162" s="291">
        <v>1533</v>
      </c>
      <c r="P162" s="291">
        <v>3755</v>
      </c>
      <c r="Q162" s="291">
        <v>1624</v>
      </c>
      <c r="R162" s="297">
        <v>171145</v>
      </c>
    </row>
    <row r="163" spans="2:19" ht="16.5" thickBot="1" x14ac:dyDescent="0.25">
      <c r="B163" s="80" t="s">
        <v>269</v>
      </c>
      <c r="C163" s="5">
        <v>2.2280862292779469E-2</v>
      </c>
      <c r="D163" s="5">
        <v>4.6974458141970835E-2</v>
      </c>
      <c r="E163" s="5">
        <v>-7.01607186772173E-3</v>
      </c>
      <c r="F163" s="5">
        <v>0.51944764096662832</v>
      </c>
      <c r="G163" s="5">
        <v>3.8778050077578029E-2</v>
      </c>
      <c r="H163" s="5">
        <v>0.39868635201116021</v>
      </c>
      <c r="I163" s="5">
        <v>0.20857099992057351</v>
      </c>
      <c r="J163" s="5">
        <v>-2.3668639053254437E-2</v>
      </c>
      <c r="K163" s="5">
        <v>9.4190305340658517E-2</v>
      </c>
      <c r="L163" s="5">
        <v>0.18452205279554026</v>
      </c>
      <c r="M163" s="5">
        <v>-2.8016656105730061E-2</v>
      </c>
      <c r="N163" s="5">
        <v>0.17962270287851684</v>
      </c>
      <c r="O163" s="5">
        <v>0.62241169305724731</v>
      </c>
      <c r="P163" s="5">
        <v>1.3263864358883786</v>
      </c>
      <c r="Q163" s="5">
        <v>4.7148995470909304E-2</v>
      </c>
      <c r="R163" s="191">
        <v>0.13248875573825061</v>
      </c>
    </row>
    <row r="164" spans="2:19" ht="18.75" hidden="1" x14ac:dyDescent="0.2">
      <c r="B164" s="103" t="s">
        <v>62</v>
      </c>
      <c r="C164" s="4"/>
      <c r="D164" s="4"/>
      <c r="E164" s="4"/>
      <c r="F164" s="4"/>
      <c r="G164" s="104"/>
      <c r="H164" s="104"/>
      <c r="I164" s="4"/>
      <c r="J164" s="4"/>
      <c r="K164" s="4"/>
      <c r="L164" s="4"/>
      <c r="M164" s="4"/>
      <c r="N164" s="4"/>
      <c r="O164" s="4"/>
      <c r="P164" s="4"/>
      <c r="Q164" s="4"/>
      <c r="R164" s="79"/>
    </row>
    <row r="165" spans="2:19" ht="15.75" hidden="1" x14ac:dyDescent="0.2">
      <c r="B165" s="103" t="s">
        <v>5</v>
      </c>
      <c r="C165" s="4"/>
      <c r="D165" s="4"/>
      <c r="E165" s="4"/>
      <c r="F165" s="4"/>
      <c r="G165" s="4"/>
      <c r="H165" s="4"/>
      <c r="I165" s="4"/>
      <c r="J165" s="4"/>
      <c r="K165" s="4"/>
      <c r="L165" s="4"/>
      <c r="M165" s="4"/>
      <c r="N165" s="4"/>
      <c r="O165" s="4"/>
      <c r="P165" s="4"/>
      <c r="Q165" s="4"/>
      <c r="R165" s="79"/>
    </row>
    <row r="166" spans="2:19" ht="15.75" hidden="1" x14ac:dyDescent="0.2">
      <c r="B166" s="125" t="s">
        <v>22</v>
      </c>
      <c r="C166" s="4"/>
      <c r="D166" s="4"/>
      <c r="E166" s="4"/>
      <c r="F166" s="4"/>
      <c r="G166" s="104"/>
      <c r="H166" s="104"/>
      <c r="I166" s="4"/>
      <c r="J166" s="4"/>
      <c r="K166" s="4"/>
      <c r="L166" s="4"/>
      <c r="M166" s="4"/>
      <c r="N166" s="4"/>
      <c r="O166" s="4"/>
      <c r="P166" s="4"/>
      <c r="Q166" s="4"/>
      <c r="R166" s="79"/>
    </row>
    <row r="167" spans="2:19" ht="16.5" hidden="1" thickBot="1" x14ac:dyDescent="0.25">
      <c r="B167" s="126" t="s">
        <v>6</v>
      </c>
      <c r="C167" s="105"/>
      <c r="D167" s="105"/>
      <c r="E167" s="105"/>
      <c r="F167" s="105"/>
      <c r="G167" s="106"/>
      <c r="H167" s="106"/>
      <c r="I167" s="105"/>
      <c r="J167" s="105"/>
      <c r="K167" s="105"/>
      <c r="L167" s="105"/>
      <c r="M167" s="105"/>
      <c r="N167" s="105"/>
      <c r="O167" s="105"/>
      <c r="P167" s="105"/>
      <c r="Q167" s="105"/>
      <c r="R167" s="192"/>
    </row>
    <row r="168" spans="2:19" ht="16.5" hidden="1" thickBot="1" x14ac:dyDescent="0.25">
      <c r="B168" s="103"/>
      <c r="C168" s="4"/>
      <c r="D168" s="4"/>
      <c r="E168" s="4"/>
      <c r="F168" s="4"/>
      <c r="G168" s="4"/>
      <c r="H168" s="4"/>
      <c r="I168" s="4"/>
      <c r="J168" s="4"/>
      <c r="K168" s="4"/>
      <c r="L168" s="4"/>
      <c r="M168" s="4"/>
      <c r="N168" s="4"/>
      <c r="O168" s="4"/>
      <c r="P168" s="4"/>
      <c r="Q168" s="4"/>
      <c r="R168" s="79"/>
    </row>
    <row r="169" spans="2:19" x14ac:dyDescent="0.2">
      <c r="B169" s="549" t="s">
        <v>4</v>
      </c>
      <c r="C169" s="550"/>
      <c r="D169" s="550"/>
      <c r="E169" s="550"/>
      <c r="F169" s="550"/>
      <c r="G169" s="550"/>
      <c r="H169" s="550"/>
      <c r="I169" s="550"/>
      <c r="J169" s="550"/>
      <c r="K169" s="550"/>
      <c r="L169" s="550"/>
      <c r="M169" s="550"/>
      <c r="N169" s="550"/>
      <c r="O169" s="550"/>
      <c r="P169" s="550"/>
      <c r="Q169" s="550"/>
      <c r="R169" s="551"/>
    </row>
    <row r="170" spans="2:19" x14ac:dyDescent="0.2">
      <c r="B170" s="552" t="s">
        <v>125</v>
      </c>
      <c r="C170" s="553"/>
      <c r="D170" s="553"/>
      <c r="E170" s="553"/>
      <c r="F170" s="553"/>
      <c r="G170" s="553"/>
      <c r="H170" s="553"/>
      <c r="I170" s="553"/>
      <c r="J170" s="553"/>
      <c r="K170" s="553"/>
      <c r="L170" s="553"/>
      <c r="M170" s="553"/>
      <c r="N170" s="553"/>
      <c r="O170" s="553"/>
      <c r="P170" s="553"/>
      <c r="Q170" s="553"/>
      <c r="R170" s="554"/>
    </row>
    <row r="171" spans="2:19" x14ac:dyDescent="0.2">
      <c r="B171" s="555" t="s">
        <v>184</v>
      </c>
      <c r="C171" s="556"/>
      <c r="D171" s="556"/>
      <c r="E171" s="556"/>
      <c r="F171" s="556"/>
      <c r="G171" s="556"/>
      <c r="H171" s="556"/>
      <c r="I171" s="556"/>
      <c r="J171" s="556"/>
      <c r="K171" s="556"/>
      <c r="L171" s="556"/>
      <c r="M171" s="556"/>
      <c r="N171" s="556"/>
      <c r="O171" s="556"/>
      <c r="P171" s="556"/>
      <c r="Q171" s="556"/>
      <c r="R171" s="557"/>
    </row>
    <row r="172" spans="2:19" ht="26.25" customHeight="1" thickBot="1" x14ac:dyDescent="0.25">
      <c r="B172" s="558" t="s">
        <v>126</v>
      </c>
      <c r="C172" s="559"/>
      <c r="D172" s="559"/>
      <c r="E172" s="559"/>
      <c r="F172" s="559"/>
      <c r="G172" s="559"/>
      <c r="H172" s="559"/>
      <c r="I172" s="559"/>
      <c r="J172" s="559"/>
      <c r="K172" s="559"/>
      <c r="L172" s="559"/>
      <c r="M172" s="559"/>
      <c r="N172" s="559"/>
      <c r="O172" s="559"/>
      <c r="P172" s="559"/>
      <c r="Q172" s="559"/>
      <c r="R172" s="560"/>
    </row>
    <row r="173" spans="2:19" ht="31.5" x14ac:dyDescent="0.2">
      <c r="S173" s="250" t="s">
        <v>91</v>
      </c>
    </row>
    <row r="174" spans="2:19" ht="15.75" customHeight="1" x14ac:dyDescent="0.2"/>
    <row r="175" spans="2:19" ht="16.5" customHeight="1" x14ac:dyDescent="0.2"/>
    <row r="176" spans="2:19" ht="15.75" customHeight="1" x14ac:dyDescent="0.2"/>
  </sheetData>
  <mergeCells count="5">
    <mergeCell ref="B1:R1"/>
    <mergeCell ref="B169:R169"/>
    <mergeCell ref="B170:R170"/>
    <mergeCell ref="B171:R171"/>
    <mergeCell ref="B172:R172"/>
  </mergeCells>
  <printOptions horizontalCentered="1" gridLines="1"/>
  <pageMargins left="0.28999999999999998" right="0.28999999999999998" top="0.7" bottom="0.43" header="0.3" footer="0.27"/>
  <pageSetup scale="52" firstPageNumber="3"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topLeftCell="A43" zoomScale="70" zoomScaleNormal="100" zoomScaleSheetLayoutView="70" workbookViewId="0">
      <selection activeCell="D49" sqref="D49"/>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67" t="s">
        <v>67</v>
      </c>
      <c r="B1" s="568"/>
      <c r="C1" s="568"/>
      <c r="D1" s="568"/>
      <c r="E1" s="568"/>
      <c r="F1" s="568"/>
      <c r="G1" s="568"/>
      <c r="H1" s="568"/>
      <c r="I1" s="568"/>
      <c r="J1" s="568"/>
      <c r="K1" s="568"/>
      <c r="L1" s="568"/>
      <c r="M1" s="568"/>
      <c r="N1" s="568"/>
      <c r="O1" s="568"/>
      <c r="P1" s="568"/>
      <c r="Q1" s="569"/>
    </row>
    <row r="2" spans="1:17" ht="79.5" thickBot="1" x14ac:dyDescent="0.25">
      <c r="A2" s="98"/>
      <c r="B2" s="99" t="s">
        <v>37</v>
      </c>
      <c r="C2" s="99" t="s">
        <v>38</v>
      </c>
      <c r="D2" s="99" t="s">
        <v>39</v>
      </c>
      <c r="E2" s="99" t="s">
        <v>26</v>
      </c>
      <c r="F2" s="99" t="s">
        <v>40</v>
      </c>
      <c r="G2" s="99" t="s">
        <v>41</v>
      </c>
      <c r="H2" s="99" t="s">
        <v>42</v>
      </c>
      <c r="I2" s="99" t="s">
        <v>1</v>
      </c>
      <c r="J2" s="99" t="s">
        <v>47</v>
      </c>
      <c r="K2" s="99" t="s">
        <v>43</v>
      </c>
      <c r="L2" s="99" t="s">
        <v>2</v>
      </c>
      <c r="M2" s="99" t="s">
        <v>44</v>
      </c>
      <c r="N2" s="99" t="s">
        <v>45</v>
      </c>
      <c r="O2" s="99" t="s">
        <v>46</v>
      </c>
      <c r="P2" s="99" t="s">
        <v>9</v>
      </c>
      <c r="Q2" s="100" t="s">
        <v>0</v>
      </c>
    </row>
    <row r="3" spans="1:17" ht="19.5" thickBot="1" x14ac:dyDescent="0.25">
      <c r="A3" s="127" t="s">
        <v>68</v>
      </c>
      <c r="B3" s="128"/>
      <c r="C3" s="128"/>
      <c r="D3" s="128"/>
      <c r="E3" s="128"/>
      <c r="F3" s="128"/>
      <c r="G3" s="128"/>
      <c r="H3" s="128"/>
      <c r="I3" s="128"/>
      <c r="J3" s="128"/>
      <c r="K3" s="128"/>
      <c r="L3" s="128"/>
      <c r="M3" s="128"/>
      <c r="N3" s="128"/>
      <c r="O3" s="128"/>
      <c r="P3" s="128"/>
      <c r="Q3" s="129"/>
    </row>
    <row r="4" spans="1:17" ht="15.75" x14ac:dyDescent="0.2">
      <c r="A4" s="76">
        <v>44013</v>
      </c>
      <c r="B4" s="298">
        <v>37798</v>
      </c>
      <c r="C4" s="298">
        <v>11025</v>
      </c>
      <c r="D4" s="298">
        <v>59494</v>
      </c>
      <c r="E4" s="298">
        <v>11303</v>
      </c>
      <c r="F4" s="298">
        <v>146259</v>
      </c>
      <c r="G4" s="298">
        <v>64773</v>
      </c>
      <c r="H4" s="298">
        <v>305937</v>
      </c>
      <c r="I4" s="298">
        <v>141</v>
      </c>
      <c r="J4" s="298">
        <v>395007</v>
      </c>
      <c r="K4" s="298">
        <v>56649</v>
      </c>
      <c r="L4" s="298">
        <v>20303</v>
      </c>
      <c r="M4" s="298">
        <v>11133</v>
      </c>
      <c r="N4" s="298">
        <v>2546</v>
      </c>
      <c r="O4" s="298">
        <v>2947</v>
      </c>
      <c r="P4" s="298">
        <v>34313</v>
      </c>
      <c r="Q4" s="299">
        <v>1159628</v>
      </c>
    </row>
    <row r="5" spans="1:17" ht="15.75" x14ac:dyDescent="0.2">
      <c r="A5" s="70">
        <v>44044</v>
      </c>
      <c r="B5" s="291">
        <v>38040</v>
      </c>
      <c r="C5" s="291">
        <v>10905</v>
      </c>
      <c r="D5" s="291">
        <v>58283</v>
      </c>
      <c r="E5" s="291">
        <v>12906</v>
      </c>
      <c r="F5" s="291">
        <v>147325</v>
      </c>
      <c r="G5" s="291">
        <v>67670</v>
      </c>
      <c r="H5" s="291">
        <v>313774</v>
      </c>
      <c r="I5" s="291">
        <v>144</v>
      </c>
      <c r="J5" s="291">
        <v>400099</v>
      </c>
      <c r="K5" s="291">
        <v>58819</v>
      </c>
      <c r="L5" s="291">
        <v>20312</v>
      </c>
      <c r="M5" s="291">
        <v>11268</v>
      </c>
      <c r="N5" s="291">
        <v>2739</v>
      </c>
      <c r="O5" s="291">
        <v>3201</v>
      </c>
      <c r="P5" s="291">
        <v>34486</v>
      </c>
      <c r="Q5" s="292">
        <v>1179971</v>
      </c>
    </row>
    <row r="6" spans="1:17" ht="15.75" x14ac:dyDescent="0.2">
      <c r="A6" s="70">
        <v>44075</v>
      </c>
      <c r="B6" s="291">
        <v>38220</v>
      </c>
      <c r="C6" s="291">
        <v>10962</v>
      </c>
      <c r="D6" s="291">
        <v>58325</v>
      </c>
      <c r="E6" s="291">
        <v>13213</v>
      </c>
      <c r="F6" s="291">
        <v>149571</v>
      </c>
      <c r="G6" s="291">
        <v>69021</v>
      </c>
      <c r="H6" s="291">
        <v>319455</v>
      </c>
      <c r="I6" s="291">
        <v>141</v>
      </c>
      <c r="J6" s="291">
        <v>405152</v>
      </c>
      <c r="K6" s="291">
        <v>60377</v>
      </c>
      <c r="L6" s="291">
        <v>20302</v>
      </c>
      <c r="M6" s="291">
        <v>11301</v>
      </c>
      <c r="N6" s="291">
        <v>2874</v>
      </c>
      <c r="O6" s="291">
        <v>3857</v>
      </c>
      <c r="P6" s="291">
        <v>34759</v>
      </c>
      <c r="Q6" s="292">
        <v>1197530</v>
      </c>
    </row>
    <row r="7" spans="1:17" ht="15.75" x14ac:dyDescent="0.2">
      <c r="A7" s="70">
        <v>44105</v>
      </c>
      <c r="B7" s="291">
        <v>38484</v>
      </c>
      <c r="C7" s="291">
        <v>11024</v>
      </c>
      <c r="D7" s="291">
        <v>58448</v>
      </c>
      <c r="E7" s="291">
        <v>13306</v>
      </c>
      <c r="F7" s="291">
        <v>150206</v>
      </c>
      <c r="G7" s="291">
        <v>72989</v>
      </c>
      <c r="H7" s="291">
        <v>326682</v>
      </c>
      <c r="I7" s="291">
        <v>141</v>
      </c>
      <c r="J7" s="291">
        <v>409879</v>
      </c>
      <c r="K7" s="291">
        <v>62542</v>
      </c>
      <c r="L7" s="291">
        <v>20376</v>
      </c>
      <c r="M7" s="291">
        <v>11516</v>
      </c>
      <c r="N7" s="291">
        <v>3096</v>
      </c>
      <c r="O7" s="291">
        <v>5440</v>
      </c>
      <c r="P7" s="291">
        <v>34951</v>
      </c>
      <c r="Q7" s="292">
        <v>1219080</v>
      </c>
    </row>
    <row r="8" spans="1:17" ht="15.75" x14ac:dyDescent="0.2">
      <c r="A8" s="70">
        <v>44136</v>
      </c>
      <c r="B8" s="291">
        <v>38614</v>
      </c>
      <c r="C8" s="291">
        <v>11080</v>
      </c>
      <c r="D8" s="291">
        <v>58647</v>
      </c>
      <c r="E8" s="291">
        <v>13207</v>
      </c>
      <c r="F8" s="291">
        <v>151270</v>
      </c>
      <c r="G8" s="291">
        <v>75092</v>
      </c>
      <c r="H8" s="291">
        <v>334789</v>
      </c>
      <c r="I8" s="291">
        <v>140</v>
      </c>
      <c r="J8" s="291">
        <v>414457</v>
      </c>
      <c r="K8" s="291">
        <v>62901</v>
      </c>
      <c r="L8" s="291">
        <v>20393</v>
      </c>
      <c r="M8" s="291">
        <v>11698</v>
      </c>
      <c r="N8" s="291">
        <v>3203</v>
      </c>
      <c r="O8" s="291">
        <v>6028</v>
      </c>
      <c r="P8" s="291">
        <v>35190</v>
      </c>
      <c r="Q8" s="292">
        <v>1236709</v>
      </c>
    </row>
    <row r="9" spans="1:17" ht="15.75" x14ac:dyDescent="0.2">
      <c r="A9" s="70">
        <v>44166</v>
      </c>
      <c r="B9" s="291"/>
      <c r="C9" s="291"/>
      <c r="D9" s="291"/>
      <c r="E9" s="291"/>
      <c r="F9" s="291"/>
      <c r="G9" s="291"/>
      <c r="H9" s="291"/>
      <c r="I9" s="291"/>
      <c r="J9" s="291"/>
      <c r="K9" s="291"/>
      <c r="L9" s="291"/>
      <c r="M9" s="291"/>
      <c r="N9" s="291"/>
      <c r="O9" s="291"/>
      <c r="P9" s="291"/>
      <c r="Q9" s="292"/>
    </row>
    <row r="10" spans="1:17" ht="15.75" x14ac:dyDescent="0.2">
      <c r="A10" s="70">
        <v>44197</v>
      </c>
      <c r="B10" s="291"/>
      <c r="C10" s="291"/>
      <c r="D10" s="291"/>
      <c r="E10" s="291"/>
      <c r="F10" s="291"/>
      <c r="G10" s="291"/>
      <c r="H10" s="291"/>
      <c r="I10" s="291"/>
      <c r="J10" s="291"/>
      <c r="K10" s="291"/>
      <c r="L10" s="291"/>
      <c r="M10" s="291"/>
      <c r="N10" s="291"/>
      <c r="O10" s="291"/>
      <c r="P10" s="291"/>
      <c r="Q10" s="292"/>
    </row>
    <row r="11" spans="1:17" ht="15.75" x14ac:dyDescent="0.2">
      <c r="A11" s="70">
        <v>44228</v>
      </c>
      <c r="B11" s="291"/>
      <c r="C11" s="291"/>
      <c r="D11" s="291"/>
      <c r="E11" s="291"/>
      <c r="F11" s="291"/>
      <c r="G11" s="291"/>
      <c r="H11" s="291"/>
      <c r="I11" s="291"/>
      <c r="J11" s="291"/>
      <c r="K11" s="291"/>
      <c r="L11" s="291"/>
      <c r="M11" s="291"/>
      <c r="N11" s="291"/>
      <c r="O11" s="291"/>
      <c r="P11" s="291"/>
      <c r="Q11" s="292"/>
    </row>
    <row r="12" spans="1:17" ht="15.75" x14ac:dyDescent="0.2">
      <c r="A12" s="70">
        <v>44256</v>
      </c>
      <c r="B12" s="291"/>
      <c r="C12" s="291"/>
      <c r="D12" s="291"/>
      <c r="E12" s="291"/>
      <c r="F12" s="291"/>
      <c r="G12" s="291"/>
      <c r="H12" s="291"/>
      <c r="I12" s="291"/>
      <c r="J12" s="291"/>
      <c r="K12" s="291"/>
      <c r="L12" s="291"/>
      <c r="M12" s="291"/>
      <c r="N12" s="291"/>
      <c r="O12" s="291"/>
      <c r="P12" s="291"/>
      <c r="Q12" s="292"/>
    </row>
    <row r="13" spans="1:17" ht="15.75" x14ac:dyDescent="0.2">
      <c r="A13" s="70">
        <v>44287</v>
      </c>
      <c r="B13" s="291"/>
      <c r="C13" s="291"/>
      <c r="D13" s="291"/>
      <c r="E13" s="291"/>
      <c r="F13" s="291"/>
      <c r="G13" s="291"/>
      <c r="H13" s="291"/>
      <c r="I13" s="291"/>
      <c r="J13" s="291"/>
      <c r="K13" s="291"/>
      <c r="L13" s="291"/>
      <c r="M13" s="291"/>
      <c r="N13" s="291"/>
      <c r="O13" s="291"/>
      <c r="P13" s="291"/>
      <c r="Q13" s="292"/>
    </row>
    <row r="14" spans="1:17" ht="15.75" x14ac:dyDescent="0.2">
      <c r="A14" s="70">
        <v>44317</v>
      </c>
      <c r="B14" s="291"/>
      <c r="C14" s="291"/>
      <c r="D14" s="291"/>
      <c r="E14" s="291"/>
      <c r="F14" s="291"/>
      <c r="G14" s="291"/>
      <c r="H14" s="291"/>
      <c r="I14" s="291"/>
      <c r="J14" s="291"/>
      <c r="K14" s="291"/>
      <c r="L14" s="291"/>
      <c r="M14" s="291"/>
      <c r="N14" s="291"/>
      <c r="O14" s="291"/>
      <c r="P14" s="291"/>
      <c r="Q14" s="292"/>
    </row>
    <row r="15" spans="1:17" ht="16.5" thickBot="1" x14ac:dyDescent="0.25">
      <c r="A15" s="101">
        <v>44348</v>
      </c>
      <c r="B15" s="300"/>
      <c r="C15" s="300"/>
      <c r="D15" s="300"/>
      <c r="E15" s="300"/>
      <c r="F15" s="300"/>
      <c r="G15" s="300"/>
      <c r="H15" s="300"/>
      <c r="I15" s="300"/>
      <c r="J15" s="300"/>
      <c r="K15" s="300"/>
      <c r="L15" s="300"/>
      <c r="M15" s="300"/>
      <c r="N15" s="300"/>
      <c r="O15" s="300"/>
      <c r="P15" s="300"/>
      <c r="Q15" s="301"/>
    </row>
    <row r="16" spans="1:17" ht="17.25" thickTop="1" thickBot="1" x14ac:dyDescent="0.3">
      <c r="A16" s="78" t="s">
        <v>270</v>
      </c>
      <c r="B16" s="295">
        <v>38231</v>
      </c>
      <c r="C16" s="295">
        <v>10999</v>
      </c>
      <c r="D16" s="295">
        <v>58639</v>
      </c>
      <c r="E16" s="295">
        <v>12787</v>
      </c>
      <c r="F16" s="295">
        <v>148926</v>
      </c>
      <c r="G16" s="295">
        <v>69909</v>
      </c>
      <c r="H16" s="295">
        <v>320127</v>
      </c>
      <c r="I16" s="295">
        <v>141</v>
      </c>
      <c r="J16" s="295">
        <v>404919</v>
      </c>
      <c r="K16" s="295">
        <v>60258</v>
      </c>
      <c r="L16" s="295">
        <v>20337</v>
      </c>
      <c r="M16" s="295">
        <v>11383</v>
      </c>
      <c r="N16" s="295">
        <v>2892</v>
      </c>
      <c r="O16" s="295">
        <v>4295</v>
      </c>
      <c r="P16" s="295">
        <v>34740</v>
      </c>
      <c r="Q16" s="296">
        <v>1198583</v>
      </c>
    </row>
    <row r="17" spans="1:17" ht="19.5" thickBot="1" x14ac:dyDescent="0.25">
      <c r="A17" s="127" t="s">
        <v>69</v>
      </c>
      <c r="B17" s="302"/>
      <c r="C17" s="302"/>
      <c r="D17" s="302"/>
      <c r="E17" s="302"/>
      <c r="F17" s="302"/>
      <c r="G17" s="302"/>
      <c r="H17" s="302"/>
      <c r="I17" s="302"/>
      <c r="J17" s="302"/>
      <c r="K17" s="302"/>
      <c r="L17" s="302"/>
      <c r="M17" s="302"/>
      <c r="N17" s="302"/>
      <c r="O17" s="302"/>
      <c r="P17" s="302"/>
      <c r="Q17" s="303"/>
    </row>
    <row r="18" spans="1:17" ht="15.75" x14ac:dyDescent="0.2">
      <c r="A18" s="76">
        <v>44013</v>
      </c>
      <c r="B18" s="298">
        <v>9888</v>
      </c>
      <c r="C18" s="298">
        <v>2388</v>
      </c>
      <c r="D18" s="298">
        <v>7487</v>
      </c>
      <c r="E18" s="298">
        <v>956</v>
      </c>
      <c r="F18" s="298">
        <v>19775</v>
      </c>
      <c r="G18" s="298">
        <v>9512</v>
      </c>
      <c r="H18" s="298">
        <v>51154</v>
      </c>
      <c r="I18" s="298">
        <v>0</v>
      </c>
      <c r="J18" s="298">
        <v>29871</v>
      </c>
      <c r="K18" s="298">
        <v>4273</v>
      </c>
      <c r="L18" s="298">
        <v>594</v>
      </c>
      <c r="M18" s="298">
        <v>1534</v>
      </c>
      <c r="N18" s="298">
        <v>362</v>
      </c>
      <c r="O18" s="298">
        <v>2</v>
      </c>
      <c r="P18" s="298">
        <v>0</v>
      </c>
      <c r="Q18" s="299">
        <v>137796</v>
      </c>
    </row>
    <row r="19" spans="1:17" ht="15.75" x14ac:dyDescent="0.2">
      <c r="A19" s="70">
        <v>44044</v>
      </c>
      <c r="B19" s="291">
        <v>9912</v>
      </c>
      <c r="C19" s="291">
        <v>2405</v>
      </c>
      <c r="D19" s="291">
        <v>7303</v>
      </c>
      <c r="E19" s="291">
        <v>1157</v>
      </c>
      <c r="F19" s="291">
        <v>19958</v>
      </c>
      <c r="G19" s="291">
        <v>9959</v>
      </c>
      <c r="H19" s="291">
        <v>52676</v>
      </c>
      <c r="I19" s="291">
        <v>0</v>
      </c>
      <c r="J19" s="291">
        <v>30035</v>
      </c>
      <c r="K19" s="291">
        <v>4448</v>
      </c>
      <c r="L19" s="291">
        <v>588</v>
      </c>
      <c r="M19" s="291">
        <v>1562</v>
      </c>
      <c r="N19" s="291">
        <v>400</v>
      </c>
      <c r="O19" s="291">
        <v>2</v>
      </c>
      <c r="P19" s="291">
        <v>0</v>
      </c>
      <c r="Q19" s="292">
        <v>140405</v>
      </c>
    </row>
    <row r="20" spans="1:17" ht="15.75" x14ac:dyDescent="0.2">
      <c r="A20" s="70">
        <v>44075</v>
      </c>
      <c r="B20" s="291">
        <v>9931</v>
      </c>
      <c r="C20" s="291">
        <v>2414</v>
      </c>
      <c r="D20" s="291">
        <v>7296</v>
      </c>
      <c r="E20" s="291">
        <v>1185</v>
      </c>
      <c r="F20" s="291">
        <v>20302</v>
      </c>
      <c r="G20" s="291">
        <v>10138</v>
      </c>
      <c r="H20" s="291">
        <v>54385</v>
      </c>
      <c r="I20" s="291">
        <v>0</v>
      </c>
      <c r="J20" s="291">
        <v>30477</v>
      </c>
      <c r="K20" s="291">
        <v>4577</v>
      </c>
      <c r="L20" s="291">
        <v>585</v>
      </c>
      <c r="M20" s="291">
        <v>1551</v>
      </c>
      <c r="N20" s="291">
        <v>428</v>
      </c>
      <c r="O20" s="291">
        <v>4</v>
      </c>
      <c r="P20" s="291">
        <v>0</v>
      </c>
      <c r="Q20" s="292">
        <v>143273</v>
      </c>
    </row>
    <row r="21" spans="1:17" ht="15.75" x14ac:dyDescent="0.2">
      <c r="A21" s="70">
        <v>44105</v>
      </c>
      <c r="B21" s="291">
        <v>10012</v>
      </c>
      <c r="C21" s="291">
        <v>2409</v>
      </c>
      <c r="D21" s="291">
        <v>7282</v>
      </c>
      <c r="E21" s="291">
        <v>1178</v>
      </c>
      <c r="F21" s="291">
        <v>20387</v>
      </c>
      <c r="G21" s="291">
        <v>10771</v>
      </c>
      <c r="H21" s="291">
        <v>55989</v>
      </c>
      <c r="I21" s="291">
        <v>0</v>
      </c>
      <c r="J21" s="291">
        <v>30835</v>
      </c>
      <c r="K21" s="291">
        <v>4681</v>
      </c>
      <c r="L21" s="291">
        <v>571</v>
      </c>
      <c r="M21" s="291">
        <v>1607</v>
      </c>
      <c r="N21" s="291">
        <v>450</v>
      </c>
      <c r="O21" s="291">
        <v>2</v>
      </c>
      <c r="P21" s="291">
        <v>0</v>
      </c>
      <c r="Q21" s="292">
        <v>146174</v>
      </c>
    </row>
    <row r="22" spans="1:17" ht="15.75" x14ac:dyDescent="0.2">
      <c r="A22" s="70">
        <v>44136</v>
      </c>
      <c r="B22" s="291">
        <v>10007</v>
      </c>
      <c r="C22" s="291">
        <v>2401</v>
      </c>
      <c r="D22" s="291">
        <v>7250</v>
      </c>
      <c r="E22" s="291">
        <v>1148</v>
      </c>
      <c r="F22" s="291">
        <v>20381</v>
      </c>
      <c r="G22" s="291">
        <v>11002</v>
      </c>
      <c r="H22" s="291">
        <v>56867</v>
      </c>
      <c r="I22" s="291">
        <v>0</v>
      </c>
      <c r="J22" s="291">
        <v>31087</v>
      </c>
      <c r="K22" s="291">
        <v>4731</v>
      </c>
      <c r="L22" s="291">
        <v>567</v>
      </c>
      <c r="M22" s="291">
        <v>1592</v>
      </c>
      <c r="N22" s="291">
        <v>476</v>
      </c>
      <c r="O22" s="291">
        <v>1</v>
      </c>
      <c r="P22" s="291">
        <v>0</v>
      </c>
      <c r="Q22" s="292">
        <v>147510</v>
      </c>
    </row>
    <row r="23" spans="1:17" ht="15.75" x14ac:dyDescent="0.2">
      <c r="A23" s="70">
        <v>44166</v>
      </c>
      <c r="B23" s="291"/>
      <c r="C23" s="291"/>
      <c r="D23" s="291"/>
      <c r="E23" s="291"/>
      <c r="F23" s="291"/>
      <c r="G23" s="291"/>
      <c r="H23" s="291"/>
      <c r="I23" s="291"/>
      <c r="J23" s="291"/>
      <c r="K23" s="291"/>
      <c r="L23" s="291"/>
      <c r="M23" s="291"/>
      <c r="N23" s="291"/>
      <c r="O23" s="291"/>
      <c r="P23" s="291"/>
      <c r="Q23" s="292"/>
    </row>
    <row r="24" spans="1:17" ht="15.75" x14ac:dyDescent="0.2">
      <c r="A24" s="70">
        <v>44197</v>
      </c>
      <c r="B24" s="291"/>
      <c r="C24" s="291"/>
      <c r="D24" s="291"/>
      <c r="E24" s="291"/>
      <c r="F24" s="291"/>
      <c r="G24" s="291"/>
      <c r="H24" s="291"/>
      <c r="I24" s="291"/>
      <c r="J24" s="291"/>
      <c r="K24" s="291"/>
      <c r="L24" s="291"/>
      <c r="M24" s="291"/>
      <c r="N24" s="291"/>
      <c r="O24" s="291"/>
      <c r="P24" s="291"/>
      <c r="Q24" s="292"/>
    </row>
    <row r="25" spans="1:17" ht="15.75" x14ac:dyDescent="0.2">
      <c r="A25" s="70">
        <v>44228</v>
      </c>
      <c r="B25" s="291"/>
      <c r="C25" s="291"/>
      <c r="D25" s="291"/>
      <c r="E25" s="291"/>
      <c r="F25" s="291"/>
      <c r="G25" s="291"/>
      <c r="H25" s="291"/>
      <c r="I25" s="291"/>
      <c r="J25" s="291"/>
      <c r="K25" s="291"/>
      <c r="L25" s="291"/>
      <c r="M25" s="291"/>
      <c r="N25" s="291"/>
      <c r="O25" s="291"/>
      <c r="P25" s="291"/>
      <c r="Q25" s="292"/>
    </row>
    <row r="26" spans="1:17" ht="15.75" x14ac:dyDescent="0.2">
      <c r="A26" s="70">
        <v>44256</v>
      </c>
      <c r="B26" s="291"/>
      <c r="C26" s="291"/>
      <c r="D26" s="291"/>
      <c r="E26" s="291"/>
      <c r="F26" s="291"/>
      <c r="G26" s="291"/>
      <c r="H26" s="291"/>
      <c r="I26" s="291"/>
      <c r="J26" s="291"/>
      <c r="K26" s="291"/>
      <c r="L26" s="291"/>
      <c r="M26" s="291"/>
      <c r="N26" s="291"/>
      <c r="O26" s="291"/>
      <c r="P26" s="291"/>
      <c r="Q26" s="292"/>
    </row>
    <row r="27" spans="1:17" ht="15.75" x14ac:dyDescent="0.2">
      <c r="A27" s="70">
        <v>44287</v>
      </c>
      <c r="B27" s="291"/>
      <c r="C27" s="291"/>
      <c r="D27" s="291"/>
      <c r="E27" s="291"/>
      <c r="F27" s="291"/>
      <c r="G27" s="291"/>
      <c r="H27" s="291"/>
      <c r="I27" s="291"/>
      <c r="J27" s="291"/>
      <c r="K27" s="291"/>
      <c r="L27" s="291"/>
      <c r="M27" s="291"/>
      <c r="N27" s="291"/>
      <c r="O27" s="291"/>
      <c r="P27" s="291"/>
      <c r="Q27" s="292"/>
    </row>
    <row r="28" spans="1:17" ht="15.75" x14ac:dyDescent="0.2">
      <c r="A28" s="70">
        <v>44317</v>
      </c>
      <c r="B28" s="291"/>
      <c r="C28" s="291"/>
      <c r="D28" s="291"/>
      <c r="E28" s="291"/>
      <c r="F28" s="291"/>
      <c r="G28" s="291"/>
      <c r="H28" s="291"/>
      <c r="I28" s="291"/>
      <c r="J28" s="291"/>
      <c r="K28" s="291"/>
      <c r="L28" s="291"/>
      <c r="M28" s="291"/>
      <c r="N28" s="291"/>
      <c r="O28" s="291"/>
      <c r="P28" s="291"/>
      <c r="Q28" s="292"/>
    </row>
    <row r="29" spans="1:17" ht="16.5" thickBot="1" x14ac:dyDescent="0.25">
      <c r="A29" s="101">
        <v>44348</v>
      </c>
      <c r="B29" s="300"/>
      <c r="C29" s="300"/>
      <c r="D29" s="300"/>
      <c r="E29" s="300"/>
      <c r="F29" s="300"/>
      <c r="G29" s="300"/>
      <c r="H29" s="300"/>
      <c r="I29" s="300"/>
      <c r="J29" s="300"/>
      <c r="K29" s="300"/>
      <c r="L29" s="300"/>
      <c r="M29" s="300"/>
      <c r="N29" s="300"/>
      <c r="O29" s="300"/>
      <c r="P29" s="300"/>
      <c r="Q29" s="301"/>
    </row>
    <row r="30" spans="1:17" ht="17.25" thickTop="1" thickBot="1" x14ac:dyDescent="0.3">
      <c r="A30" s="78" t="s">
        <v>270</v>
      </c>
      <c r="B30" s="295">
        <v>9950</v>
      </c>
      <c r="C30" s="295">
        <v>2403</v>
      </c>
      <c r="D30" s="295">
        <v>7324</v>
      </c>
      <c r="E30" s="295">
        <v>1125</v>
      </c>
      <c r="F30" s="295">
        <v>20161</v>
      </c>
      <c r="G30" s="295">
        <v>10276</v>
      </c>
      <c r="H30" s="295">
        <v>54214</v>
      </c>
      <c r="I30" s="295">
        <v>0</v>
      </c>
      <c r="J30" s="295">
        <v>30461</v>
      </c>
      <c r="K30" s="295">
        <v>4542</v>
      </c>
      <c r="L30" s="295">
        <v>581</v>
      </c>
      <c r="M30" s="295">
        <v>1569</v>
      </c>
      <c r="N30" s="295">
        <v>423</v>
      </c>
      <c r="O30" s="295">
        <v>2</v>
      </c>
      <c r="P30" s="295">
        <v>0</v>
      </c>
      <c r="Q30" s="296">
        <v>143031</v>
      </c>
    </row>
    <row r="31" spans="1:17" ht="16.5" thickBot="1" x14ac:dyDescent="0.25">
      <c r="A31" s="127" t="s">
        <v>55</v>
      </c>
      <c r="B31" s="302"/>
      <c r="C31" s="302"/>
      <c r="D31" s="302"/>
      <c r="E31" s="302"/>
      <c r="F31" s="302"/>
      <c r="G31" s="302"/>
      <c r="H31" s="302"/>
      <c r="I31" s="302"/>
      <c r="J31" s="302"/>
      <c r="K31" s="302"/>
      <c r="L31" s="302"/>
      <c r="M31" s="302"/>
      <c r="N31" s="302"/>
      <c r="O31" s="302"/>
      <c r="P31" s="302"/>
      <c r="Q31" s="303"/>
    </row>
    <row r="32" spans="1:17" ht="15.75" x14ac:dyDescent="0.2">
      <c r="A32" s="76">
        <v>44013</v>
      </c>
      <c r="B32" s="298">
        <v>2517</v>
      </c>
      <c r="C32" s="298">
        <v>801</v>
      </c>
      <c r="D32" s="298">
        <v>3539</v>
      </c>
      <c r="E32" s="298">
        <v>660</v>
      </c>
      <c r="F32" s="298">
        <v>8930</v>
      </c>
      <c r="G32" s="298">
        <v>5099</v>
      </c>
      <c r="H32" s="298">
        <v>18010</v>
      </c>
      <c r="I32" s="298">
        <v>0</v>
      </c>
      <c r="J32" s="298">
        <v>35</v>
      </c>
      <c r="K32" s="298">
        <v>13</v>
      </c>
      <c r="L32" s="298">
        <v>77</v>
      </c>
      <c r="M32" s="298">
        <v>678</v>
      </c>
      <c r="N32" s="298">
        <v>193</v>
      </c>
      <c r="O32" s="298">
        <v>1</v>
      </c>
      <c r="P32" s="298">
        <v>0</v>
      </c>
      <c r="Q32" s="299">
        <v>40553</v>
      </c>
    </row>
    <row r="33" spans="1:17" ht="15.75" x14ac:dyDescent="0.2">
      <c r="A33" s="70">
        <v>44044</v>
      </c>
      <c r="B33" s="291">
        <v>2507</v>
      </c>
      <c r="C33" s="291">
        <v>793</v>
      </c>
      <c r="D33" s="291">
        <v>3406</v>
      </c>
      <c r="E33" s="291">
        <v>781</v>
      </c>
      <c r="F33" s="291">
        <v>8958</v>
      </c>
      <c r="G33" s="291">
        <v>5277</v>
      </c>
      <c r="H33" s="291">
        <v>18374</v>
      </c>
      <c r="I33" s="291">
        <v>0</v>
      </c>
      <c r="J33" s="291">
        <v>35</v>
      </c>
      <c r="K33" s="291">
        <v>14</v>
      </c>
      <c r="L33" s="291">
        <v>77</v>
      </c>
      <c r="M33" s="291">
        <v>679</v>
      </c>
      <c r="N33" s="291">
        <v>212</v>
      </c>
      <c r="O33" s="291">
        <v>1</v>
      </c>
      <c r="P33" s="291">
        <v>0</v>
      </c>
      <c r="Q33" s="292">
        <v>41114</v>
      </c>
    </row>
    <row r="34" spans="1:17" ht="15.75" x14ac:dyDescent="0.2">
      <c r="A34" s="70">
        <v>44075</v>
      </c>
      <c r="B34" s="291">
        <v>2498</v>
      </c>
      <c r="C34" s="291">
        <v>785</v>
      </c>
      <c r="D34" s="291">
        <v>3389</v>
      </c>
      <c r="E34" s="291">
        <v>797</v>
      </c>
      <c r="F34" s="291">
        <v>9029</v>
      </c>
      <c r="G34" s="291">
        <v>5381</v>
      </c>
      <c r="H34" s="291">
        <v>18662</v>
      </c>
      <c r="I34" s="291">
        <v>0</v>
      </c>
      <c r="J34" s="291">
        <v>39</v>
      </c>
      <c r="K34" s="291">
        <v>14</v>
      </c>
      <c r="L34" s="291">
        <v>75</v>
      </c>
      <c r="M34" s="291">
        <v>672</v>
      </c>
      <c r="N34" s="291">
        <v>235</v>
      </c>
      <c r="O34" s="291">
        <v>2</v>
      </c>
      <c r="P34" s="291">
        <v>0</v>
      </c>
      <c r="Q34" s="292">
        <v>41578</v>
      </c>
    </row>
    <row r="35" spans="1:17" ht="15.75" x14ac:dyDescent="0.2">
      <c r="A35" s="70">
        <v>44105</v>
      </c>
      <c r="B35" s="291">
        <v>2488</v>
      </c>
      <c r="C35" s="291">
        <v>788</v>
      </c>
      <c r="D35" s="291">
        <v>3372</v>
      </c>
      <c r="E35" s="291">
        <v>794</v>
      </c>
      <c r="F35" s="291">
        <v>9004</v>
      </c>
      <c r="G35" s="291">
        <v>5684</v>
      </c>
      <c r="H35" s="291">
        <v>19044</v>
      </c>
      <c r="I35" s="291">
        <v>0</v>
      </c>
      <c r="J35" s="291">
        <v>38</v>
      </c>
      <c r="K35" s="291">
        <v>14</v>
      </c>
      <c r="L35" s="291">
        <v>73</v>
      </c>
      <c r="M35" s="291">
        <v>666</v>
      </c>
      <c r="N35" s="291">
        <v>251</v>
      </c>
      <c r="O35" s="291">
        <v>1</v>
      </c>
      <c r="P35" s="291">
        <v>0</v>
      </c>
      <c r="Q35" s="292">
        <v>42217</v>
      </c>
    </row>
    <row r="36" spans="1:17" ht="15.75" x14ac:dyDescent="0.2">
      <c r="A36" s="70">
        <v>44136</v>
      </c>
      <c r="B36" s="291">
        <v>2454</v>
      </c>
      <c r="C36" s="291">
        <v>789</v>
      </c>
      <c r="D36" s="291">
        <v>3358</v>
      </c>
      <c r="E36" s="291">
        <v>780</v>
      </c>
      <c r="F36" s="291">
        <v>8996</v>
      </c>
      <c r="G36" s="291">
        <v>5767</v>
      </c>
      <c r="H36" s="291">
        <v>19016</v>
      </c>
      <c r="I36" s="291">
        <v>0</v>
      </c>
      <c r="J36" s="291">
        <v>37</v>
      </c>
      <c r="K36" s="291">
        <v>15</v>
      </c>
      <c r="L36" s="291">
        <v>72</v>
      </c>
      <c r="M36" s="291">
        <v>634</v>
      </c>
      <c r="N36" s="291">
        <v>264</v>
      </c>
      <c r="O36" s="291">
        <v>1</v>
      </c>
      <c r="P36" s="291">
        <v>0</v>
      </c>
      <c r="Q36" s="292">
        <v>42183</v>
      </c>
    </row>
    <row r="37" spans="1:17" ht="15.75" x14ac:dyDescent="0.2">
      <c r="A37" s="70">
        <v>44166</v>
      </c>
      <c r="B37" s="291"/>
      <c r="C37" s="291"/>
      <c r="D37" s="291"/>
      <c r="E37" s="291"/>
      <c r="F37" s="291"/>
      <c r="G37" s="291"/>
      <c r="H37" s="291"/>
      <c r="I37" s="291"/>
      <c r="J37" s="291"/>
      <c r="K37" s="291"/>
      <c r="L37" s="291"/>
      <c r="M37" s="291"/>
      <c r="N37" s="291"/>
      <c r="O37" s="291"/>
      <c r="P37" s="291"/>
      <c r="Q37" s="292"/>
    </row>
    <row r="38" spans="1:17" ht="15.75" x14ac:dyDescent="0.2">
      <c r="A38" s="70">
        <v>44197</v>
      </c>
      <c r="B38" s="291"/>
      <c r="C38" s="291"/>
      <c r="D38" s="291"/>
      <c r="E38" s="291"/>
      <c r="F38" s="291"/>
      <c r="G38" s="291"/>
      <c r="H38" s="291"/>
      <c r="I38" s="291"/>
      <c r="J38" s="291"/>
      <c r="K38" s="291"/>
      <c r="L38" s="291"/>
      <c r="M38" s="291"/>
      <c r="N38" s="291"/>
      <c r="O38" s="291"/>
      <c r="P38" s="291"/>
      <c r="Q38" s="292"/>
    </row>
    <row r="39" spans="1:17" ht="15.75" x14ac:dyDescent="0.2">
      <c r="A39" s="70">
        <v>44228</v>
      </c>
      <c r="B39" s="291"/>
      <c r="C39" s="291"/>
      <c r="D39" s="291"/>
      <c r="E39" s="291"/>
      <c r="F39" s="291"/>
      <c r="G39" s="291"/>
      <c r="H39" s="291"/>
      <c r="I39" s="291"/>
      <c r="J39" s="291"/>
      <c r="K39" s="291"/>
      <c r="L39" s="291"/>
      <c r="M39" s="291"/>
      <c r="N39" s="291"/>
      <c r="O39" s="291"/>
      <c r="P39" s="291"/>
      <c r="Q39" s="292"/>
    </row>
    <row r="40" spans="1:17" ht="15.75" x14ac:dyDescent="0.2">
      <c r="A40" s="70">
        <v>44256</v>
      </c>
      <c r="B40" s="291"/>
      <c r="C40" s="291"/>
      <c r="D40" s="291"/>
      <c r="E40" s="291"/>
      <c r="F40" s="291"/>
      <c r="G40" s="291"/>
      <c r="H40" s="291"/>
      <c r="I40" s="291"/>
      <c r="J40" s="291"/>
      <c r="K40" s="291"/>
      <c r="L40" s="291"/>
      <c r="M40" s="291"/>
      <c r="N40" s="291"/>
      <c r="O40" s="291"/>
      <c r="P40" s="291"/>
      <c r="Q40" s="292"/>
    </row>
    <row r="41" spans="1:17" ht="15.75" x14ac:dyDescent="0.2">
      <c r="A41" s="70">
        <v>44287</v>
      </c>
      <c r="B41" s="291"/>
      <c r="C41" s="291"/>
      <c r="D41" s="291"/>
      <c r="E41" s="291"/>
      <c r="F41" s="291"/>
      <c r="G41" s="291"/>
      <c r="H41" s="291"/>
      <c r="I41" s="291"/>
      <c r="J41" s="291"/>
      <c r="K41" s="291"/>
      <c r="L41" s="291"/>
      <c r="M41" s="291"/>
      <c r="N41" s="291"/>
      <c r="O41" s="291"/>
      <c r="P41" s="291"/>
      <c r="Q41" s="292"/>
    </row>
    <row r="42" spans="1:17" ht="15.75" x14ac:dyDescent="0.2">
      <c r="A42" s="70">
        <v>44317</v>
      </c>
      <c r="B42" s="291"/>
      <c r="C42" s="291"/>
      <c r="D42" s="291"/>
      <c r="E42" s="291"/>
      <c r="F42" s="291"/>
      <c r="G42" s="291"/>
      <c r="H42" s="291"/>
      <c r="I42" s="291"/>
      <c r="J42" s="291"/>
      <c r="K42" s="291"/>
      <c r="L42" s="291"/>
      <c r="M42" s="291"/>
      <c r="N42" s="291"/>
      <c r="O42" s="291"/>
      <c r="P42" s="291"/>
      <c r="Q42" s="292"/>
    </row>
    <row r="43" spans="1:17" ht="16.5" thickBot="1" x14ac:dyDescent="0.25">
      <c r="A43" s="101">
        <v>44348</v>
      </c>
      <c r="B43" s="300"/>
      <c r="C43" s="300"/>
      <c r="D43" s="300"/>
      <c r="E43" s="300"/>
      <c r="F43" s="304"/>
      <c r="G43" s="304"/>
      <c r="H43" s="300"/>
      <c r="I43" s="300"/>
      <c r="J43" s="300"/>
      <c r="K43" s="300"/>
      <c r="L43" s="300"/>
      <c r="M43" s="300"/>
      <c r="N43" s="300"/>
      <c r="O43" s="300"/>
      <c r="P43" s="300"/>
      <c r="Q43" s="301"/>
    </row>
    <row r="44" spans="1:17" ht="17.25" thickTop="1" thickBot="1" x14ac:dyDescent="0.3">
      <c r="A44" s="78" t="s">
        <v>270</v>
      </c>
      <c r="B44" s="295">
        <v>2493</v>
      </c>
      <c r="C44" s="295">
        <v>792</v>
      </c>
      <c r="D44" s="295">
        <v>3413</v>
      </c>
      <c r="E44" s="295">
        <v>762</v>
      </c>
      <c r="F44" s="295">
        <v>8983</v>
      </c>
      <c r="G44" s="295">
        <v>5442</v>
      </c>
      <c r="H44" s="295">
        <v>18621</v>
      </c>
      <c r="I44" s="295">
        <v>0</v>
      </c>
      <c r="J44" s="295">
        <v>37</v>
      </c>
      <c r="K44" s="295">
        <v>14</v>
      </c>
      <c r="L44" s="295">
        <v>75</v>
      </c>
      <c r="M44" s="295">
        <v>666</v>
      </c>
      <c r="N44" s="295">
        <v>231</v>
      </c>
      <c r="O44" s="295">
        <v>1</v>
      </c>
      <c r="P44" s="295">
        <v>0</v>
      </c>
      <c r="Q44" s="296">
        <v>41530</v>
      </c>
    </row>
    <row r="45" spans="1:17" ht="16.5" hidden="1" thickBot="1" x14ac:dyDescent="0.25">
      <c r="A45" s="127" t="s">
        <v>89</v>
      </c>
      <c r="B45" s="302"/>
      <c r="C45" s="302"/>
      <c r="D45" s="302"/>
      <c r="E45" s="302"/>
      <c r="F45" s="302"/>
      <c r="G45" s="302"/>
      <c r="H45" s="302"/>
      <c r="I45" s="302"/>
      <c r="J45" s="302"/>
      <c r="K45" s="302"/>
      <c r="L45" s="302"/>
      <c r="M45" s="302"/>
      <c r="N45" s="302"/>
      <c r="O45" s="302"/>
      <c r="P45" s="302"/>
      <c r="Q45" s="303"/>
    </row>
    <row r="46" spans="1:17" ht="15.75" hidden="1" x14ac:dyDescent="0.2">
      <c r="A46" s="76">
        <v>43282</v>
      </c>
      <c r="B46" s="298"/>
      <c r="C46" s="298"/>
      <c r="D46" s="298"/>
      <c r="E46" s="298"/>
      <c r="F46" s="298"/>
      <c r="G46" s="298"/>
      <c r="H46" s="298"/>
      <c r="I46" s="298"/>
      <c r="J46" s="298"/>
      <c r="K46" s="298"/>
      <c r="L46" s="298"/>
      <c r="M46" s="298"/>
      <c r="N46" s="298"/>
      <c r="O46" s="298"/>
      <c r="P46" s="298"/>
      <c r="Q46" s="299"/>
    </row>
    <row r="47" spans="1:17" ht="15.75" hidden="1" x14ac:dyDescent="0.2">
      <c r="A47" s="70">
        <v>43313</v>
      </c>
      <c r="B47" s="291"/>
      <c r="C47" s="291"/>
      <c r="D47" s="291"/>
      <c r="E47" s="291"/>
      <c r="F47" s="291"/>
      <c r="G47" s="291"/>
      <c r="H47" s="291"/>
      <c r="I47" s="291"/>
      <c r="J47" s="291"/>
      <c r="K47" s="291"/>
      <c r="L47" s="291"/>
      <c r="M47" s="291"/>
      <c r="N47" s="291"/>
      <c r="O47" s="291"/>
      <c r="P47" s="291"/>
      <c r="Q47" s="292"/>
    </row>
    <row r="48" spans="1:17" ht="15.75" hidden="1" x14ac:dyDescent="0.2">
      <c r="A48" s="70">
        <v>43344</v>
      </c>
      <c r="B48" s="291"/>
      <c r="C48" s="291"/>
      <c r="D48" s="291"/>
      <c r="E48" s="291"/>
      <c r="F48" s="291"/>
      <c r="G48" s="291"/>
      <c r="H48" s="291"/>
      <c r="I48" s="291"/>
      <c r="J48" s="291"/>
      <c r="K48" s="291"/>
      <c r="L48" s="291"/>
      <c r="M48" s="291"/>
      <c r="N48" s="291"/>
      <c r="O48" s="291"/>
      <c r="P48" s="291"/>
      <c r="Q48" s="292"/>
    </row>
    <row r="49" spans="1:17" ht="15.75" hidden="1" x14ac:dyDescent="0.2">
      <c r="A49" s="70">
        <v>43374</v>
      </c>
      <c r="B49" s="291"/>
      <c r="C49" s="291"/>
      <c r="D49" s="291"/>
      <c r="E49" s="291"/>
      <c r="F49" s="291"/>
      <c r="G49" s="291"/>
      <c r="H49" s="291"/>
      <c r="I49" s="291"/>
      <c r="J49" s="291"/>
      <c r="K49" s="291"/>
      <c r="L49" s="291"/>
      <c r="M49" s="291"/>
      <c r="N49" s="291"/>
      <c r="O49" s="291"/>
      <c r="P49" s="291"/>
      <c r="Q49" s="292"/>
    </row>
    <row r="50" spans="1:17" ht="15.75" hidden="1" x14ac:dyDescent="0.2">
      <c r="A50" s="70">
        <v>43405</v>
      </c>
      <c r="B50" s="291"/>
      <c r="C50" s="291"/>
      <c r="D50" s="291"/>
      <c r="E50" s="291"/>
      <c r="F50" s="291"/>
      <c r="G50" s="291"/>
      <c r="H50" s="291"/>
      <c r="I50" s="291"/>
      <c r="J50" s="291"/>
      <c r="K50" s="291"/>
      <c r="L50" s="291"/>
      <c r="M50" s="291"/>
      <c r="N50" s="291"/>
      <c r="O50" s="291"/>
      <c r="P50" s="291"/>
      <c r="Q50" s="292"/>
    </row>
    <row r="51" spans="1:17" ht="15.75" hidden="1" x14ac:dyDescent="0.2">
      <c r="A51" s="70">
        <v>43435</v>
      </c>
      <c r="B51" s="291"/>
      <c r="C51" s="291"/>
      <c r="D51" s="291"/>
      <c r="E51" s="291"/>
      <c r="F51" s="291"/>
      <c r="G51" s="291"/>
      <c r="H51" s="291"/>
      <c r="I51" s="291"/>
      <c r="J51" s="291"/>
      <c r="K51" s="291"/>
      <c r="L51" s="291"/>
      <c r="M51" s="291"/>
      <c r="N51" s="291"/>
      <c r="O51" s="291"/>
      <c r="P51" s="291"/>
      <c r="Q51" s="292"/>
    </row>
    <row r="52" spans="1:17" ht="15.75" hidden="1" x14ac:dyDescent="0.2">
      <c r="A52" s="70">
        <v>43466</v>
      </c>
      <c r="B52" s="291"/>
      <c r="C52" s="291"/>
      <c r="D52" s="291"/>
      <c r="E52" s="291"/>
      <c r="F52" s="291"/>
      <c r="G52" s="291"/>
      <c r="H52" s="291"/>
      <c r="I52" s="291"/>
      <c r="J52" s="291"/>
      <c r="K52" s="291"/>
      <c r="L52" s="291"/>
      <c r="M52" s="291"/>
      <c r="N52" s="291"/>
      <c r="O52" s="291"/>
      <c r="P52" s="291"/>
      <c r="Q52" s="292"/>
    </row>
    <row r="53" spans="1:17" ht="15.75" hidden="1" x14ac:dyDescent="0.2">
      <c r="A53" s="70">
        <v>43497</v>
      </c>
      <c r="B53" s="291"/>
      <c r="C53" s="291"/>
      <c r="D53" s="291"/>
      <c r="E53" s="291"/>
      <c r="F53" s="291"/>
      <c r="G53" s="291"/>
      <c r="H53" s="291"/>
      <c r="I53" s="291"/>
      <c r="J53" s="291"/>
      <c r="K53" s="291"/>
      <c r="L53" s="291"/>
      <c r="M53" s="291"/>
      <c r="N53" s="291"/>
      <c r="O53" s="291"/>
      <c r="P53" s="291"/>
      <c r="Q53" s="292"/>
    </row>
    <row r="54" spans="1:17" ht="15.75" hidden="1" x14ac:dyDescent="0.2">
      <c r="A54" s="70">
        <v>43525</v>
      </c>
      <c r="B54" s="291"/>
      <c r="C54" s="291"/>
      <c r="D54" s="291"/>
      <c r="E54" s="291"/>
      <c r="F54" s="291"/>
      <c r="G54" s="291"/>
      <c r="H54" s="291"/>
      <c r="I54" s="291"/>
      <c r="J54" s="291"/>
      <c r="K54" s="291"/>
      <c r="L54" s="291"/>
      <c r="M54" s="291"/>
      <c r="N54" s="291"/>
      <c r="O54" s="291"/>
      <c r="P54" s="291"/>
      <c r="Q54" s="292"/>
    </row>
    <row r="55" spans="1:17" ht="15.75" hidden="1" x14ac:dyDescent="0.2">
      <c r="A55" s="70">
        <v>43556</v>
      </c>
      <c r="B55" s="291"/>
      <c r="C55" s="291"/>
      <c r="D55" s="291"/>
      <c r="E55" s="291"/>
      <c r="F55" s="291"/>
      <c r="G55" s="291"/>
      <c r="H55" s="291"/>
      <c r="I55" s="291"/>
      <c r="J55" s="291"/>
      <c r="K55" s="291"/>
      <c r="L55" s="291"/>
      <c r="M55" s="291"/>
      <c r="N55" s="291"/>
      <c r="O55" s="291"/>
      <c r="P55" s="291"/>
      <c r="Q55" s="292"/>
    </row>
    <row r="56" spans="1:17" ht="15.75" hidden="1" x14ac:dyDescent="0.2">
      <c r="A56" s="70">
        <v>43586</v>
      </c>
      <c r="B56" s="291"/>
      <c r="C56" s="291"/>
      <c r="D56" s="291"/>
      <c r="E56" s="291"/>
      <c r="F56" s="291"/>
      <c r="G56" s="291"/>
      <c r="H56" s="291"/>
      <c r="I56" s="291"/>
      <c r="J56" s="291"/>
      <c r="K56" s="291"/>
      <c r="L56" s="291"/>
      <c r="M56" s="291"/>
      <c r="N56" s="291"/>
      <c r="O56" s="291"/>
      <c r="P56" s="291"/>
      <c r="Q56" s="292"/>
    </row>
    <row r="57" spans="1:17" ht="16.5" hidden="1" thickBot="1" x14ac:dyDescent="0.25">
      <c r="A57" s="101">
        <v>43617</v>
      </c>
      <c r="B57" s="300"/>
      <c r="C57" s="300"/>
      <c r="D57" s="300"/>
      <c r="E57" s="300"/>
      <c r="F57" s="304"/>
      <c r="G57" s="304"/>
      <c r="H57" s="300"/>
      <c r="I57" s="300"/>
      <c r="J57" s="300"/>
      <c r="K57" s="300"/>
      <c r="L57" s="300"/>
      <c r="M57" s="300"/>
      <c r="N57" s="300"/>
      <c r="O57" s="300"/>
      <c r="P57" s="300"/>
      <c r="Q57" s="301"/>
    </row>
    <row r="58" spans="1:17" ht="17.25" hidden="1" thickTop="1" thickBot="1" x14ac:dyDescent="0.3">
      <c r="A58" s="78" t="s">
        <v>96</v>
      </c>
      <c r="B58" s="295"/>
      <c r="C58" s="295"/>
      <c r="D58" s="295"/>
      <c r="E58" s="295"/>
      <c r="F58" s="295"/>
      <c r="G58" s="295"/>
      <c r="H58" s="295"/>
      <c r="I58" s="295"/>
      <c r="J58" s="295"/>
      <c r="K58" s="295"/>
      <c r="L58" s="295"/>
      <c r="M58" s="295"/>
      <c r="N58" s="295"/>
      <c r="O58" s="295"/>
      <c r="P58" s="295"/>
      <c r="Q58" s="296"/>
    </row>
    <row r="59" spans="1:17" ht="16.5" thickBot="1" x14ac:dyDescent="0.25">
      <c r="A59" s="127" t="s">
        <v>56</v>
      </c>
      <c r="B59" s="302"/>
      <c r="C59" s="302"/>
      <c r="D59" s="302"/>
      <c r="E59" s="302"/>
      <c r="F59" s="302"/>
      <c r="G59" s="302"/>
      <c r="H59" s="302"/>
      <c r="I59" s="302"/>
      <c r="J59" s="302"/>
      <c r="K59" s="302"/>
      <c r="L59" s="302"/>
      <c r="M59" s="302"/>
      <c r="N59" s="302"/>
      <c r="O59" s="302"/>
      <c r="P59" s="302"/>
      <c r="Q59" s="303"/>
    </row>
    <row r="60" spans="1:17" ht="15.75" x14ac:dyDescent="0.2">
      <c r="A60" s="76">
        <v>44013</v>
      </c>
      <c r="B60" s="298">
        <v>3249</v>
      </c>
      <c r="C60" s="298">
        <v>1041</v>
      </c>
      <c r="D60" s="298">
        <v>3724</v>
      </c>
      <c r="E60" s="298">
        <v>296</v>
      </c>
      <c r="F60" s="298">
        <v>10845</v>
      </c>
      <c r="G60" s="298">
        <v>4413</v>
      </c>
      <c r="H60" s="298">
        <v>33144</v>
      </c>
      <c r="I60" s="298">
        <v>0</v>
      </c>
      <c r="J60" s="298">
        <v>29836</v>
      </c>
      <c r="K60" s="298">
        <v>4260</v>
      </c>
      <c r="L60" s="298">
        <v>517</v>
      </c>
      <c r="M60" s="298">
        <v>856</v>
      </c>
      <c r="N60" s="298">
        <v>169</v>
      </c>
      <c r="O60" s="298">
        <v>1</v>
      </c>
      <c r="P60" s="298">
        <v>0</v>
      </c>
      <c r="Q60" s="299">
        <v>92351</v>
      </c>
    </row>
    <row r="61" spans="1:17" ht="15.75" x14ac:dyDescent="0.2">
      <c r="A61" s="70">
        <v>44044</v>
      </c>
      <c r="B61" s="291">
        <v>3266</v>
      </c>
      <c r="C61" s="291">
        <v>1057</v>
      </c>
      <c r="D61" s="291">
        <v>3671</v>
      </c>
      <c r="E61" s="291">
        <v>376</v>
      </c>
      <c r="F61" s="291">
        <v>11000</v>
      </c>
      <c r="G61" s="291">
        <v>4682</v>
      </c>
      <c r="H61" s="291">
        <v>34302</v>
      </c>
      <c r="I61" s="291">
        <v>0</v>
      </c>
      <c r="J61" s="291">
        <v>30000</v>
      </c>
      <c r="K61" s="291">
        <v>4434</v>
      </c>
      <c r="L61" s="291">
        <v>511</v>
      </c>
      <c r="M61" s="291">
        <v>883</v>
      </c>
      <c r="N61" s="291">
        <v>188</v>
      </c>
      <c r="O61" s="291">
        <v>1</v>
      </c>
      <c r="P61" s="291">
        <v>0</v>
      </c>
      <c r="Q61" s="292">
        <v>94371</v>
      </c>
    </row>
    <row r="62" spans="1:17" ht="15.75" x14ac:dyDescent="0.2">
      <c r="A62" s="70">
        <v>44075</v>
      </c>
      <c r="B62" s="291">
        <v>3262</v>
      </c>
      <c r="C62" s="291">
        <v>1069</v>
      </c>
      <c r="D62" s="291">
        <v>3677</v>
      </c>
      <c r="E62" s="291">
        <v>388</v>
      </c>
      <c r="F62" s="291">
        <v>11273</v>
      </c>
      <c r="G62" s="291">
        <v>4757</v>
      </c>
      <c r="H62" s="291">
        <v>35723</v>
      </c>
      <c r="I62" s="291">
        <v>0</v>
      </c>
      <c r="J62" s="291">
        <v>30438</v>
      </c>
      <c r="K62" s="291">
        <v>4563</v>
      </c>
      <c r="L62" s="291">
        <v>510</v>
      </c>
      <c r="M62" s="291">
        <v>879</v>
      </c>
      <c r="N62" s="291">
        <v>193</v>
      </c>
      <c r="O62" s="291">
        <v>2</v>
      </c>
      <c r="P62" s="291">
        <v>0</v>
      </c>
      <c r="Q62" s="292">
        <v>96734</v>
      </c>
    </row>
    <row r="63" spans="1:17" ht="15.75" x14ac:dyDescent="0.2">
      <c r="A63" s="70">
        <v>44105</v>
      </c>
      <c r="B63" s="291">
        <v>3292</v>
      </c>
      <c r="C63" s="291">
        <v>1062</v>
      </c>
      <c r="D63" s="291">
        <v>3676</v>
      </c>
      <c r="E63" s="291">
        <v>384</v>
      </c>
      <c r="F63" s="291">
        <v>11383</v>
      </c>
      <c r="G63" s="291">
        <v>5087</v>
      </c>
      <c r="H63" s="291">
        <v>36945</v>
      </c>
      <c r="I63" s="291">
        <v>0</v>
      </c>
      <c r="J63" s="291">
        <v>30797</v>
      </c>
      <c r="K63" s="291">
        <v>4667</v>
      </c>
      <c r="L63" s="291">
        <v>498</v>
      </c>
      <c r="M63" s="291">
        <v>941</v>
      </c>
      <c r="N63" s="291">
        <v>199</v>
      </c>
      <c r="O63" s="291">
        <v>1</v>
      </c>
      <c r="P63" s="291">
        <v>0</v>
      </c>
      <c r="Q63" s="292">
        <v>98932</v>
      </c>
    </row>
    <row r="64" spans="1:17" ht="15.75" x14ac:dyDescent="0.2">
      <c r="A64" s="70">
        <v>44136</v>
      </c>
      <c r="B64" s="291">
        <v>3280</v>
      </c>
      <c r="C64" s="291">
        <v>1051</v>
      </c>
      <c r="D64" s="291">
        <v>3659</v>
      </c>
      <c r="E64" s="291">
        <v>368</v>
      </c>
      <c r="F64" s="291">
        <v>11385</v>
      </c>
      <c r="G64" s="291">
        <v>5235</v>
      </c>
      <c r="H64" s="291">
        <v>37851</v>
      </c>
      <c r="I64" s="291">
        <v>0</v>
      </c>
      <c r="J64" s="291">
        <v>31050</v>
      </c>
      <c r="K64" s="291">
        <v>4716</v>
      </c>
      <c r="L64" s="291">
        <v>495</v>
      </c>
      <c r="M64" s="291">
        <v>958</v>
      </c>
      <c r="N64" s="291">
        <v>212</v>
      </c>
      <c r="O64" s="291">
        <v>0</v>
      </c>
      <c r="P64" s="291">
        <v>0</v>
      </c>
      <c r="Q64" s="292">
        <v>100260</v>
      </c>
    </row>
    <row r="65" spans="1:17" ht="15.75" x14ac:dyDescent="0.2">
      <c r="A65" s="70">
        <v>44166</v>
      </c>
      <c r="B65" s="291"/>
      <c r="C65" s="291"/>
      <c r="D65" s="291"/>
      <c r="E65" s="291"/>
      <c r="F65" s="291"/>
      <c r="G65" s="291"/>
      <c r="H65" s="291"/>
      <c r="I65" s="291"/>
      <c r="J65" s="291"/>
      <c r="K65" s="291"/>
      <c r="L65" s="291"/>
      <c r="M65" s="291"/>
      <c r="N65" s="291"/>
      <c r="O65" s="291"/>
      <c r="P65" s="291"/>
      <c r="Q65" s="292"/>
    </row>
    <row r="66" spans="1:17" ht="15.75" x14ac:dyDescent="0.2">
      <c r="A66" s="70">
        <v>44197</v>
      </c>
      <c r="B66" s="291"/>
      <c r="C66" s="291"/>
      <c r="D66" s="291"/>
      <c r="E66" s="291"/>
      <c r="F66" s="291"/>
      <c r="G66" s="291"/>
      <c r="H66" s="291"/>
      <c r="I66" s="291"/>
      <c r="J66" s="291"/>
      <c r="K66" s="291"/>
      <c r="L66" s="291"/>
      <c r="M66" s="291"/>
      <c r="N66" s="291"/>
      <c r="O66" s="291"/>
      <c r="P66" s="291"/>
      <c r="Q66" s="292"/>
    </row>
    <row r="67" spans="1:17" ht="15.75" x14ac:dyDescent="0.2">
      <c r="A67" s="70">
        <v>44228</v>
      </c>
      <c r="B67" s="291"/>
      <c r="C67" s="291"/>
      <c r="D67" s="291"/>
      <c r="E67" s="291"/>
      <c r="F67" s="291"/>
      <c r="G67" s="291"/>
      <c r="H67" s="291"/>
      <c r="I67" s="291"/>
      <c r="J67" s="291"/>
      <c r="K67" s="291"/>
      <c r="L67" s="291"/>
      <c r="M67" s="291"/>
      <c r="N67" s="291"/>
      <c r="O67" s="291"/>
      <c r="P67" s="291"/>
      <c r="Q67" s="292"/>
    </row>
    <row r="68" spans="1:17" ht="15.75" x14ac:dyDescent="0.2">
      <c r="A68" s="70">
        <v>44256</v>
      </c>
      <c r="B68" s="291"/>
      <c r="C68" s="291"/>
      <c r="D68" s="291"/>
      <c r="E68" s="291"/>
      <c r="F68" s="291"/>
      <c r="G68" s="291"/>
      <c r="H68" s="291"/>
      <c r="I68" s="291"/>
      <c r="J68" s="291"/>
      <c r="K68" s="291"/>
      <c r="L68" s="291"/>
      <c r="M68" s="291"/>
      <c r="N68" s="291"/>
      <c r="O68" s="291"/>
      <c r="P68" s="291"/>
      <c r="Q68" s="292"/>
    </row>
    <row r="69" spans="1:17" ht="15.75" x14ac:dyDescent="0.2">
      <c r="A69" s="70">
        <v>44287</v>
      </c>
      <c r="B69" s="291"/>
      <c r="C69" s="291"/>
      <c r="D69" s="291"/>
      <c r="E69" s="291"/>
      <c r="F69" s="291"/>
      <c r="G69" s="291"/>
      <c r="H69" s="291"/>
      <c r="I69" s="291"/>
      <c r="J69" s="291"/>
      <c r="K69" s="291"/>
      <c r="L69" s="291"/>
      <c r="M69" s="291"/>
      <c r="N69" s="291"/>
      <c r="O69" s="291"/>
      <c r="P69" s="291"/>
      <c r="Q69" s="292"/>
    </row>
    <row r="70" spans="1:17" ht="15.75" x14ac:dyDescent="0.2">
      <c r="A70" s="70">
        <v>44317</v>
      </c>
      <c r="B70" s="291"/>
      <c r="C70" s="291"/>
      <c r="D70" s="291"/>
      <c r="E70" s="291"/>
      <c r="F70" s="291"/>
      <c r="G70" s="291"/>
      <c r="H70" s="291"/>
      <c r="I70" s="291"/>
      <c r="J70" s="291"/>
      <c r="K70" s="291"/>
      <c r="L70" s="291"/>
      <c r="M70" s="291"/>
      <c r="N70" s="291"/>
      <c r="O70" s="291"/>
      <c r="P70" s="291"/>
      <c r="Q70" s="292"/>
    </row>
    <row r="71" spans="1:17" ht="16.5" thickBot="1" x14ac:dyDescent="0.25">
      <c r="A71" s="101">
        <v>44348</v>
      </c>
      <c r="B71" s="300"/>
      <c r="C71" s="300"/>
      <c r="D71" s="300"/>
      <c r="E71" s="300"/>
      <c r="F71" s="304"/>
      <c r="G71" s="304"/>
      <c r="H71" s="300"/>
      <c r="I71" s="300"/>
      <c r="J71" s="300"/>
      <c r="K71" s="300"/>
      <c r="L71" s="300"/>
      <c r="M71" s="300"/>
      <c r="N71" s="300"/>
      <c r="O71" s="300"/>
      <c r="P71" s="300"/>
      <c r="Q71" s="301"/>
    </row>
    <row r="72" spans="1:17" ht="17.25" thickTop="1" thickBot="1" x14ac:dyDescent="0.3">
      <c r="A72" s="78" t="s">
        <v>270</v>
      </c>
      <c r="B72" s="295">
        <v>3269</v>
      </c>
      <c r="C72" s="295">
        <v>1056</v>
      </c>
      <c r="D72" s="295">
        <v>3681</v>
      </c>
      <c r="E72" s="295">
        <v>362</v>
      </c>
      <c r="F72" s="295">
        <v>11177</v>
      </c>
      <c r="G72" s="295">
        <v>4835</v>
      </c>
      <c r="H72" s="295">
        <v>35593</v>
      </c>
      <c r="I72" s="295">
        <v>0</v>
      </c>
      <c r="J72" s="295">
        <v>30424</v>
      </c>
      <c r="K72" s="295">
        <v>4528</v>
      </c>
      <c r="L72" s="295">
        <v>506</v>
      </c>
      <c r="M72" s="295">
        <v>903</v>
      </c>
      <c r="N72" s="295">
        <v>192</v>
      </c>
      <c r="O72" s="295">
        <v>1</v>
      </c>
      <c r="P72" s="295">
        <v>0</v>
      </c>
      <c r="Q72" s="296">
        <v>96527</v>
      </c>
    </row>
    <row r="73" spans="1:17" ht="16.5" thickBot="1" x14ac:dyDescent="0.25">
      <c r="A73" s="127" t="s">
        <v>116</v>
      </c>
      <c r="B73" s="302"/>
      <c r="C73" s="302"/>
      <c r="D73" s="302"/>
      <c r="E73" s="302"/>
      <c r="F73" s="302"/>
      <c r="G73" s="302"/>
      <c r="H73" s="302"/>
      <c r="I73" s="302"/>
      <c r="J73" s="302"/>
      <c r="K73" s="302"/>
      <c r="L73" s="302"/>
      <c r="M73" s="302"/>
      <c r="N73" s="302"/>
      <c r="O73" s="302"/>
      <c r="P73" s="302"/>
      <c r="Q73" s="303"/>
    </row>
    <row r="74" spans="1:17" ht="15.75" x14ac:dyDescent="0.2">
      <c r="A74" s="76">
        <v>44013</v>
      </c>
      <c r="B74" s="298">
        <v>4122</v>
      </c>
      <c r="C74" s="298">
        <v>546</v>
      </c>
      <c r="D74" s="298">
        <v>224</v>
      </c>
      <c r="E74" s="298">
        <v>0</v>
      </c>
      <c r="F74" s="298">
        <v>0</v>
      </c>
      <c r="G74" s="298">
        <v>0</v>
      </c>
      <c r="H74" s="298">
        <v>0</v>
      </c>
      <c r="I74" s="298">
        <v>0</v>
      </c>
      <c r="J74" s="298">
        <v>0</v>
      </c>
      <c r="K74" s="298">
        <v>0</v>
      </c>
      <c r="L74" s="298">
        <v>0</v>
      </c>
      <c r="M74" s="298">
        <v>0</v>
      </c>
      <c r="N74" s="298">
        <v>0</v>
      </c>
      <c r="O74" s="298">
        <v>0</v>
      </c>
      <c r="P74" s="298">
        <v>0</v>
      </c>
      <c r="Q74" s="299">
        <v>4892</v>
      </c>
    </row>
    <row r="75" spans="1:17" ht="15.75" x14ac:dyDescent="0.2">
      <c r="A75" s="70">
        <v>44044</v>
      </c>
      <c r="B75" s="291">
        <v>4139</v>
      </c>
      <c r="C75" s="291">
        <v>555</v>
      </c>
      <c r="D75" s="291">
        <v>226</v>
      </c>
      <c r="E75" s="291">
        <v>0</v>
      </c>
      <c r="F75" s="291">
        <v>0</v>
      </c>
      <c r="G75" s="291">
        <v>0</v>
      </c>
      <c r="H75" s="291">
        <v>0</v>
      </c>
      <c r="I75" s="291">
        <v>0</v>
      </c>
      <c r="J75" s="291">
        <v>0</v>
      </c>
      <c r="K75" s="291">
        <v>0</v>
      </c>
      <c r="L75" s="291">
        <v>0</v>
      </c>
      <c r="M75" s="291">
        <v>0</v>
      </c>
      <c r="N75" s="291">
        <v>0</v>
      </c>
      <c r="O75" s="291">
        <v>0</v>
      </c>
      <c r="P75" s="291">
        <v>0</v>
      </c>
      <c r="Q75" s="292">
        <v>4920</v>
      </c>
    </row>
    <row r="76" spans="1:17" ht="15.75" x14ac:dyDescent="0.2">
      <c r="A76" s="70">
        <v>44075</v>
      </c>
      <c r="B76" s="291">
        <v>4171</v>
      </c>
      <c r="C76" s="291">
        <v>560</v>
      </c>
      <c r="D76" s="291">
        <v>230</v>
      </c>
      <c r="E76" s="291">
        <v>0</v>
      </c>
      <c r="F76" s="291">
        <v>0</v>
      </c>
      <c r="G76" s="291">
        <v>0</v>
      </c>
      <c r="H76" s="291">
        <v>0</v>
      </c>
      <c r="I76" s="291">
        <v>0</v>
      </c>
      <c r="J76" s="291">
        <v>0</v>
      </c>
      <c r="K76" s="291">
        <v>0</v>
      </c>
      <c r="L76" s="291">
        <v>0</v>
      </c>
      <c r="M76" s="291">
        <v>0</v>
      </c>
      <c r="N76" s="291">
        <v>0</v>
      </c>
      <c r="O76" s="291">
        <v>0</v>
      </c>
      <c r="P76" s="291">
        <v>0</v>
      </c>
      <c r="Q76" s="292">
        <v>4961</v>
      </c>
    </row>
    <row r="77" spans="1:17" ht="15.75" x14ac:dyDescent="0.2">
      <c r="A77" s="70">
        <v>44105</v>
      </c>
      <c r="B77" s="291">
        <v>4232</v>
      </c>
      <c r="C77" s="291">
        <v>559</v>
      </c>
      <c r="D77" s="291">
        <v>234</v>
      </c>
      <c r="E77" s="291">
        <v>0</v>
      </c>
      <c r="F77" s="291">
        <v>0</v>
      </c>
      <c r="G77" s="291">
        <v>0</v>
      </c>
      <c r="H77" s="291">
        <v>0</v>
      </c>
      <c r="I77" s="291">
        <v>0</v>
      </c>
      <c r="J77" s="291">
        <v>0</v>
      </c>
      <c r="K77" s="291">
        <v>0</v>
      </c>
      <c r="L77" s="291">
        <v>0</v>
      </c>
      <c r="M77" s="291">
        <v>0</v>
      </c>
      <c r="N77" s="291">
        <v>0</v>
      </c>
      <c r="O77" s="291">
        <v>0</v>
      </c>
      <c r="P77" s="291">
        <v>0</v>
      </c>
      <c r="Q77" s="292">
        <v>5025</v>
      </c>
    </row>
    <row r="78" spans="1:17" ht="15.75" x14ac:dyDescent="0.2">
      <c r="A78" s="70">
        <v>44136</v>
      </c>
      <c r="B78" s="291">
        <v>4273</v>
      </c>
      <c r="C78" s="291">
        <v>561</v>
      </c>
      <c r="D78" s="291">
        <v>233</v>
      </c>
      <c r="E78" s="291">
        <v>0</v>
      </c>
      <c r="F78" s="291">
        <v>0</v>
      </c>
      <c r="G78" s="291">
        <v>0</v>
      </c>
      <c r="H78" s="291">
        <v>0</v>
      </c>
      <c r="I78" s="291">
        <v>0</v>
      </c>
      <c r="J78" s="291">
        <v>0</v>
      </c>
      <c r="K78" s="291">
        <v>0</v>
      </c>
      <c r="L78" s="291">
        <v>0</v>
      </c>
      <c r="M78" s="291">
        <v>0</v>
      </c>
      <c r="N78" s="291">
        <v>0</v>
      </c>
      <c r="O78" s="291">
        <v>0</v>
      </c>
      <c r="P78" s="291">
        <v>0</v>
      </c>
      <c r="Q78" s="292">
        <v>5067</v>
      </c>
    </row>
    <row r="79" spans="1:17" ht="15.75" x14ac:dyDescent="0.2">
      <c r="A79" s="70">
        <v>44166</v>
      </c>
      <c r="B79" s="291"/>
      <c r="C79" s="291"/>
      <c r="D79" s="291"/>
      <c r="E79" s="291"/>
      <c r="F79" s="291"/>
      <c r="G79" s="291"/>
      <c r="H79" s="291"/>
      <c r="I79" s="291"/>
      <c r="J79" s="291"/>
      <c r="K79" s="291"/>
      <c r="L79" s="291"/>
      <c r="M79" s="291"/>
      <c r="N79" s="291"/>
      <c r="O79" s="291"/>
      <c r="P79" s="291"/>
      <c r="Q79" s="292"/>
    </row>
    <row r="80" spans="1:17" ht="15.75" x14ac:dyDescent="0.2">
      <c r="A80" s="70">
        <v>44197</v>
      </c>
      <c r="B80" s="291"/>
      <c r="C80" s="291"/>
      <c r="D80" s="291"/>
      <c r="E80" s="291"/>
      <c r="F80" s="291"/>
      <c r="G80" s="291"/>
      <c r="H80" s="291"/>
      <c r="I80" s="291"/>
      <c r="J80" s="291"/>
      <c r="K80" s="291"/>
      <c r="L80" s="291"/>
      <c r="M80" s="291"/>
      <c r="N80" s="291"/>
      <c r="O80" s="291"/>
      <c r="P80" s="291"/>
      <c r="Q80" s="292"/>
    </row>
    <row r="81" spans="1:17" ht="15.75" x14ac:dyDescent="0.2">
      <c r="A81" s="70">
        <v>44228</v>
      </c>
      <c r="B81" s="291"/>
      <c r="C81" s="291"/>
      <c r="D81" s="291"/>
      <c r="E81" s="291"/>
      <c r="F81" s="291"/>
      <c r="G81" s="291"/>
      <c r="H81" s="291"/>
      <c r="I81" s="291"/>
      <c r="J81" s="291"/>
      <c r="K81" s="291"/>
      <c r="L81" s="291"/>
      <c r="M81" s="291"/>
      <c r="N81" s="291"/>
      <c r="O81" s="291"/>
      <c r="P81" s="291"/>
      <c r="Q81" s="292"/>
    </row>
    <row r="82" spans="1:17" ht="15.75" x14ac:dyDescent="0.2">
      <c r="A82" s="70">
        <v>44256</v>
      </c>
      <c r="B82" s="291"/>
      <c r="C82" s="291"/>
      <c r="D82" s="291"/>
      <c r="E82" s="291"/>
      <c r="F82" s="291"/>
      <c r="G82" s="291"/>
      <c r="H82" s="291"/>
      <c r="I82" s="291"/>
      <c r="J82" s="291"/>
      <c r="K82" s="291"/>
      <c r="L82" s="291"/>
      <c r="M82" s="291"/>
      <c r="N82" s="291"/>
      <c r="O82" s="291"/>
      <c r="P82" s="291"/>
      <c r="Q82" s="292"/>
    </row>
    <row r="83" spans="1:17" ht="15.75" x14ac:dyDescent="0.2">
      <c r="A83" s="70">
        <v>44287</v>
      </c>
      <c r="B83" s="291"/>
      <c r="C83" s="291"/>
      <c r="D83" s="291"/>
      <c r="E83" s="291"/>
      <c r="F83" s="291"/>
      <c r="G83" s="291"/>
      <c r="H83" s="291"/>
      <c r="I83" s="291"/>
      <c r="J83" s="291"/>
      <c r="K83" s="291"/>
      <c r="L83" s="291"/>
      <c r="M83" s="291"/>
      <c r="N83" s="291"/>
      <c r="O83" s="291"/>
      <c r="P83" s="291"/>
      <c r="Q83" s="292"/>
    </row>
    <row r="84" spans="1:17" ht="15.75" x14ac:dyDescent="0.2">
      <c r="A84" s="70">
        <v>44317</v>
      </c>
      <c r="B84" s="291"/>
      <c r="C84" s="291"/>
      <c r="D84" s="291"/>
      <c r="E84" s="291"/>
      <c r="F84" s="291"/>
      <c r="G84" s="291"/>
      <c r="H84" s="291"/>
      <c r="I84" s="291"/>
      <c r="J84" s="291"/>
      <c r="K84" s="291"/>
      <c r="L84" s="291"/>
      <c r="M84" s="291"/>
      <c r="N84" s="291"/>
      <c r="O84" s="291"/>
      <c r="P84" s="291"/>
      <c r="Q84" s="292"/>
    </row>
    <row r="85" spans="1:17" ht="16.5" thickBot="1" x14ac:dyDescent="0.25">
      <c r="A85" s="101">
        <v>44348</v>
      </c>
      <c r="B85" s="300"/>
      <c r="C85" s="300"/>
      <c r="D85" s="300"/>
      <c r="E85" s="300"/>
      <c r="F85" s="300"/>
      <c r="G85" s="300"/>
      <c r="H85" s="300"/>
      <c r="I85" s="300"/>
      <c r="J85" s="300"/>
      <c r="K85" s="300"/>
      <c r="L85" s="300"/>
      <c r="M85" s="300"/>
      <c r="N85" s="300"/>
      <c r="O85" s="300"/>
      <c r="P85" s="300"/>
      <c r="Q85" s="301"/>
    </row>
    <row r="86" spans="1:17" ht="17.25" thickTop="1" thickBot="1" x14ac:dyDescent="0.3">
      <c r="A86" s="78" t="s">
        <v>270</v>
      </c>
      <c r="B86" s="295">
        <v>4187</v>
      </c>
      <c r="C86" s="295">
        <v>556</v>
      </c>
      <c r="D86" s="295">
        <v>229</v>
      </c>
      <c r="E86" s="295">
        <v>0</v>
      </c>
      <c r="F86" s="295">
        <v>0</v>
      </c>
      <c r="G86" s="295">
        <v>0</v>
      </c>
      <c r="H86" s="295">
        <v>0</v>
      </c>
      <c r="I86" s="295">
        <v>0</v>
      </c>
      <c r="J86" s="295">
        <v>0</v>
      </c>
      <c r="K86" s="295">
        <v>0</v>
      </c>
      <c r="L86" s="295">
        <v>0</v>
      </c>
      <c r="M86" s="295">
        <v>0</v>
      </c>
      <c r="N86" s="295">
        <v>0</v>
      </c>
      <c r="O86" s="295">
        <v>0</v>
      </c>
      <c r="P86" s="295">
        <v>0</v>
      </c>
      <c r="Q86" s="296">
        <v>4972</v>
      </c>
    </row>
    <row r="87" spans="1:17" ht="62.25" hidden="1" customHeight="1" thickBot="1" x14ac:dyDescent="0.25">
      <c r="A87" s="98">
        <v>0</v>
      </c>
      <c r="B87" s="305" t="s">
        <v>37</v>
      </c>
      <c r="C87" s="305" t="s">
        <v>38</v>
      </c>
      <c r="D87" s="305" t="s">
        <v>39</v>
      </c>
      <c r="E87" s="305" t="s">
        <v>26</v>
      </c>
      <c r="F87" s="305" t="s">
        <v>40</v>
      </c>
      <c r="G87" s="305" t="s">
        <v>41</v>
      </c>
      <c r="H87" s="305" t="s">
        <v>42</v>
      </c>
      <c r="I87" s="305" t="s">
        <v>1</v>
      </c>
      <c r="J87" s="305" t="s">
        <v>47</v>
      </c>
      <c r="K87" s="305" t="s">
        <v>43</v>
      </c>
      <c r="L87" s="305" t="s">
        <v>2</v>
      </c>
      <c r="M87" s="305" t="s">
        <v>44</v>
      </c>
      <c r="N87" s="305" t="s">
        <v>45</v>
      </c>
      <c r="O87" s="305" t="s">
        <v>46</v>
      </c>
      <c r="P87" s="305" t="s">
        <v>9</v>
      </c>
      <c r="Q87" s="306" t="s">
        <v>0</v>
      </c>
    </row>
    <row r="88" spans="1:17" ht="19.5" thickBot="1" x14ac:dyDescent="0.25">
      <c r="A88" s="127" t="s">
        <v>115</v>
      </c>
      <c r="B88" s="302"/>
      <c r="C88" s="302"/>
      <c r="D88" s="302"/>
      <c r="E88" s="302"/>
      <c r="F88" s="302"/>
      <c r="G88" s="302"/>
      <c r="H88" s="302"/>
      <c r="I88" s="302"/>
      <c r="J88" s="302"/>
      <c r="K88" s="302"/>
      <c r="L88" s="302"/>
      <c r="M88" s="302"/>
      <c r="N88" s="302"/>
      <c r="O88" s="302"/>
      <c r="P88" s="302"/>
      <c r="Q88" s="303"/>
    </row>
    <row r="89" spans="1:17" ht="15.75" x14ac:dyDescent="0.2">
      <c r="A89" s="76">
        <v>44013</v>
      </c>
      <c r="B89" s="298">
        <v>43458</v>
      </c>
      <c r="C89" s="298">
        <v>12831</v>
      </c>
      <c r="D89" s="298">
        <v>66507</v>
      </c>
      <c r="E89" s="298">
        <v>12212</v>
      </c>
      <c r="F89" s="298">
        <v>164998</v>
      </c>
      <c r="G89" s="298">
        <v>73861</v>
      </c>
      <c r="H89" s="298">
        <v>351030</v>
      </c>
      <c r="I89" s="298">
        <v>134</v>
      </c>
      <c r="J89" s="298">
        <v>422123</v>
      </c>
      <c r="K89" s="298">
        <v>60374</v>
      </c>
      <c r="L89" s="298">
        <v>20152</v>
      </c>
      <c r="M89" s="298">
        <v>12537</v>
      </c>
      <c r="N89" s="298">
        <v>2891</v>
      </c>
      <c r="O89" s="298">
        <v>12</v>
      </c>
      <c r="P89" s="298">
        <v>0</v>
      </c>
      <c r="Q89" s="299">
        <v>1243120</v>
      </c>
    </row>
    <row r="90" spans="1:17" ht="15.75" x14ac:dyDescent="0.2">
      <c r="A90" s="70">
        <v>44044</v>
      </c>
      <c r="B90" s="291">
        <v>43642</v>
      </c>
      <c r="C90" s="291">
        <v>12726</v>
      </c>
      <c r="D90" s="291">
        <v>65081</v>
      </c>
      <c r="E90" s="291">
        <v>13984</v>
      </c>
      <c r="F90" s="291">
        <v>165997</v>
      </c>
      <c r="G90" s="291">
        <v>76930</v>
      </c>
      <c r="H90" s="291">
        <v>359366</v>
      </c>
      <c r="I90" s="291">
        <v>138</v>
      </c>
      <c r="J90" s="291">
        <v>426569</v>
      </c>
      <c r="K90" s="291">
        <v>62423</v>
      </c>
      <c r="L90" s="291">
        <v>20127</v>
      </c>
      <c r="M90" s="291">
        <v>12656</v>
      </c>
      <c r="N90" s="291">
        <v>3107</v>
      </c>
      <c r="O90" s="291">
        <v>16</v>
      </c>
      <c r="P90" s="291">
        <v>0</v>
      </c>
      <c r="Q90" s="292">
        <v>1262762</v>
      </c>
    </row>
    <row r="91" spans="1:17" ht="15.75" x14ac:dyDescent="0.2">
      <c r="A91" s="70">
        <v>44075</v>
      </c>
      <c r="B91" s="291">
        <v>43824</v>
      </c>
      <c r="C91" s="291">
        <v>12788</v>
      </c>
      <c r="D91" s="291">
        <v>65115</v>
      </c>
      <c r="E91" s="291">
        <v>14312</v>
      </c>
      <c r="F91" s="291">
        <v>168566</v>
      </c>
      <c r="G91" s="291">
        <v>78383</v>
      </c>
      <c r="H91" s="291">
        <v>367046</v>
      </c>
      <c r="I91" s="291">
        <v>137</v>
      </c>
      <c r="J91" s="291">
        <v>432199</v>
      </c>
      <c r="K91" s="291">
        <v>64054</v>
      </c>
      <c r="L91" s="291">
        <v>20130</v>
      </c>
      <c r="M91" s="291">
        <v>12691</v>
      </c>
      <c r="N91" s="291">
        <v>3255</v>
      </c>
      <c r="O91" s="291">
        <v>11</v>
      </c>
      <c r="P91" s="291">
        <v>0</v>
      </c>
      <c r="Q91" s="292">
        <v>1282511</v>
      </c>
    </row>
    <row r="92" spans="1:17" ht="15.75" x14ac:dyDescent="0.2">
      <c r="A92" s="70">
        <v>44105</v>
      </c>
      <c r="B92" s="291">
        <v>44139</v>
      </c>
      <c r="C92" s="291">
        <v>12844</v>
      </c>
      <c r="D92" s="291">
        <v>65243</v>
      </c>
      <c r="E92" s="291">
        <v>14417</v>
      </c>
      <c r="F92" s="291">
        <v>169458</v>
      </c>
      <c r="G92" s="291">
        <v>83203</v>
      </c>
      <c r="H92" s="291">
        <v>376002</v>
      </c>
      <c r="I92" s="291">
        <v>137</v>
      </c>
      <c r="J92" s="291">
        <v>437044</v>
      </c>
      <c r="K92" s="291">
        <v>66322</v>
      </c>
      <c r="L92" s="291">
        <v>20176</v>
      </c>
      <c r="M92" s="291">
        <v>12958</v>
      </c>
      <c r="N92" s="291">
        <v>3517</v>
      </c>
      <c r="O92" s="291">
        <v>14</v>
      </c>
      <c r="P92" s="291">
        <v>0</v>
      </c>
      <c r="Q92" s="292">
        <v>1305474</v>
      </c>
    </row>
    <row r="93" spans="1:17" ht="15.75" x14ac:dyDescent="0.2">
      <c r="A93" s="70">
        <v>44136</v>
      </c>
      <c r="B93" s="291">
        <v>44185</v>
      </c>
      <c r="C93" s="291">
        <v>12885</v>
      </c>
      <c r="D93" s="291">
        <v>65391</v>
      </c>
      <c r="E93" s="291">
        <v>14285</v>
      </c>
      <c r="F93" s="291">
        <v>170371</v>
      </c>
      <c r="G93" s="291">
        <v>85340</v>
      </c>
      <c r="H93" s="291">
        <v>383418</v>
      </c>
      <c r="I93" s="291">
        <v>137</v>
      </c>
      <c r="J93" s="291">
        <v>442119</v>
      </c>
      <c r="K93" s="291">
        <v>66992</v>
      </c>
      <c r="L93" s="291">
        <v>20176</v>
      </c>
      <c r="M93" s="291">
        <v>13080</v>
      </c>
      <c r="N93" s="291">
        <v>3622</v>
      </c>
      <c r="O93" s="291">
        <v>8</v>
      </c>
      <c r="P93" s="291">
        <v>0</v>
      </c>
      <c r="Q93" s="292">
        <v>1322009</v>
      </c>
    </row>
    <row r="94" spans="1:17" ht="15.75" x14ac:dyDescent="0.2">
      <c r="A94" s="70">
        <v>44166</v>
      </c>
      <c r="B94" s="291"/>
      <c r="C94" s="291"/>
      <c r="D94" s="291"/>
      <c r="E94" s="291"/>
      <c r="F94" s="291"/>
      <c r="G94" s="291"/>
      <c r="H94" s="291"/>
      <c r="I94" s="291"/>
      <c r="J94" s="291"/>
      <c r="K94" s="291"/>
      <c r="L94" s="291"/>
      <c r="M94" s="291"/>
      <c r="N94" s="291"/>
      <c r="O94" s="291"/>
      <c r="P94" s="291"/>
      <c r="Q94" s="292"/>
    </row>
    <row r="95" spans="1:17" ht="15.75" x14ac:dyDescent="0.2">
      <c r="A95" s="70">
        <v>44197</v>
      </c>
      <c r="B95" s="291"/>
      <c r="C95" s="291"/>
      <c r="D95" s="291"/>
      <c r="E95" s="291"/>
      <c r="F95" s="291"/>
      <c r="G95" s="291"/>
      <c r="H95" s="291"/>
      <c r="I95" s="291"/>
      <c r="J95" s="291"/>
      <c r="K95" s="291"/>
      <c r="L95" s="291"/>
      <c r="M95" s="291"/>
      <c r="N95" s="291"/>
      <c r="O95" s="291"/>
      <c r="P95" s="291"/>
      <c r="Q95" s="292"/>
    </row>
    <row r="96" spans="1:17" ht="15.75" x14ac:dyDescent="0.2">
      <c r="A96" s="70">
        <v>44228</v>
      </c>
      <c r="B96" s="291"/>
      <c r="C96" s="291"/>
      <c r="D96" s="291"/>
      <c r="E96" s="291"/>
      <c r="F96" s="291"/>
      <c r="G96" s="291"/>
      <c r="H96" s="291"/>
      <c r="I96" s="291"/>
      <c r="J96" s="291"/>
      <c r="K96" s="291"/>
      <c r="L96" s="291"/>
      <c r="M96" s="291"/>
      <c r="N96" s="291"/>
      <c r="O96" s="291"/>
      <c r="P96" s="291"/>
      <c r="Q96" s="292"/>
    </row>
    <row r="97" spans="1:17" ht="15.75" x14ac:dyDescent="0.2">
      <c r="A97" s="70">
        <v>44256</v>
      </c>
      <c r="B97" s="291"/>
      <c r="C97" s="291"/>
      <c r="D97" s="291"/>
      <c r="E97" s="291"/>
      <c r="F97" s="291"/>
      <c r="G97" s="291"/>
      <c r="H97" s="291"/>
      <c r="I97" s="291"/>
      <c r="J97" s="291"/>
      <c r="K97" s="291"/>
      <c r="L97" s="291"/>
      <c r="M97" s="291"/>
      <c r="N97" s="291"/>
      <c r="O97" s="291"/>
      <c r="P97" s="291"/>
      <c r="Q97" s="292"/>
    </row>
    <row r="98" spans="1:17" ht="15.75" x14ac:dyDescent="0.2">
      <c r="A98" s="70">
        <v>44287</v>
      </c>
      <c r="B98" s="291"/>
      <c r="C98" s="291"/>
      <c r="D98" s="291"/>
      <c r="E98" s="291"/>
      <c r="F98" s="291"/>
      <c r="G98" s="291"/>
      <c r="H98" s="291"/>
      <c r="I98" s="291"/>
      <c r="J98" s="291"/>
      <c r="K98" s="291"/>
      <c r="L98" s="291"/>
      <c r="M98" s="291"/>
      <c r="N98" s="291"/>
      <c r="O98" s="291"/>
      <c r="P98" s="291"/>
      <c r="Q98" s="292"/>
    </row>
    <row r="99" spans="1:17" ht="15.75" x14ac:dyDescent="0.2">
      <c r="A99" s="70">
        <v>44317</v>
      </c>
      <c r="B99" s="291"/>
      <c r="C99" s="291"/>
      <c r="D99" s="291"/>
      <c r="E99" s="291"/>
      <c r="F99" s="291"/>
      <c r="G99" s="291"/>
      <c r="H99" s="291"/>
      <c r="I99" s="291"/>
      <c r="J99" s="291"/>
      <c r="K99" s="291"/>
      <c r="L99" s="291"/>
      <c r="M99" s="291"/>
      <c r="N99" s="291"/>
      <c r="O99" s="291"/>
      <c r="P99" s="291"/>
      <c r="Q99" s="292"/>
    </row>
    <row r="100" spans="1:17" ht="16.5" thickBot="1" x14ac:dyDescent="0.25">
      <c r="A100" s="101">
        <v>44348</v>
      </c>
      <c r="B100" s="300"/>
      <c r="C100" s="300"/>
      <c r="D100" s="300"/>
      <c r="E100" s="300"/>
      <c r="F100" s="300"/>
      <c r="G100" s="300"/>
      <c r="H100" s="300"/>
      <c r="I100" s="300"/>
      <c r="J100" s="300"/>
      <c r="K100" s="300"/>
      <c r="L100" s="300"/>
      <c r="M100" s="300"/>
      <c r="N100" s="300"/>
      <c r="O100" s="300"/>
      <c r="P100" s="300"/>
      <c r="Q100" s="301"/>
    </row>
    <row r="101" spans="1:17" ht="17.25" thickTop="1" thickBot="1" x14ac:dyDescent="0.3">
      <c r="A101" s="78" t="s">
        <v>270</v>
      </c>
      <c r="B101" s="295">
        <v>43849</v>
      </c>
      <c r="C101" s="295">
        <v>12815</v>
      </c>
      <c r="D101" s="295">
        <v>65467</v>
      </c>
      <c r="E101" s="295">
        <v>13842</v>
      </c>
      <c r="F101" s="295">
        <v>167878</v>
      </c>
      <c r="G101" s="295">
        <v>79543</v>
      </c>
      <c r="H101" s="295">
        <v>367372</v>
      </c>
      <c r="I101" s="295">
        <v>137</v>
      </c>
      <c r="J101" s="295">
        <v>432011</v>
      </c>
      <c r="K101" s="295">
        <v>64033</v>
      </c>
      <c r="L101" s="295">
        <v>20152</v>
      </c>
      <c r="M101" s="295">
        <v>12784</v>
      </c>
      <c r="N101" s="295">
        <v>3278</v>
      </c>
      <c r="O101" s="295">
        <v>12</v>
      </c>
      <c r="P101" s="295">
        <v>0</v>
      </c>
      <c r="Q101" s="296">
        <v>1283175.2</v>
      </c>
    </row>
    <row r="102" spans="1:17" ht="13.5" hidden="1" thickBot="1" x14ac:dyDescent="0.25">
      <c r="A102" s="218"/>
      <c r="B102" s="114"/>
      <c r="C102" s="114"/>
      <c r="D102" s="114"/>
      <c r="E102" s="114"/>
      <c r="F102" s="114"/>
      <c r="G102" s="114"/>
      <c r="H102" s="114"/>
      <c r="I102" s="114"/>
      <c r="J102" s="114"/>
      <c r="K102" s="114"/>
      <c r="L102" s="114"/>
      <c r="M102" s="114"/>
      <c r="N102" s="114"/>
      <c r="O102" s="114"/>
      <c r="P102" s="114"/>
      <c r="Q102" s="219"/>
    </row>
    <row r="103" spans="1:17" ht="13.5" hidden="1" thickBot="1" x14ac:dyDescent="0.25">
      <c r="A103" s="218"/>
      <c r="B103" s="114"/>
      <c r="C103" s="114"/>
      <c r="D103" s="114"/>
      <c r="E103" s="114"/>
      <c r="F103" s="114"/>
      <c r="G103" s="114"/>
      <c r="H103" s="114"/>
      <c r="I103" s="114"/>
      <c r="J103" s="114"/>
      <c r="K103" s="114"/>
      <c r="L103" s="114"/>
      <c r="M103" s="114"/>
      <c r="N103" s="114"/>
      <c r="O103" s="114"/>
      <c r="P103" s="114"/>
      <c r="Q103" s="219"/>
    </row>
    <row r="104" spans="1:17" ht="13.5" hidden="1" thickBot="1" x14ac:dyDescent="0.25">
      <c r="A104" s="218"/>
      <c r="B104" s="114"/>
      <c r="C104" s="114"/>
      <c r="D104" s="114"/>
      <c r="E104" s="114"/>
      <c r="F104" s="114"/>
      <c r="G104" s="114"/>
      <c r="H104" s="114"/>
      <c r="I104" s="114"/>
      <c r="J104" s="114"/>
      <c r="K104" s="114"/>
      <c r="L104" s="114"/>
      <c r="M104" s="114"/>
      <c r="N104" s="114"/>
      <c r="O104" s="114"/>
      <c r="P104" s="114"/>
      <c r="Q104" s="219"/>
    </row>
    <row r="105" spans="1:17" ht="13.5" hidden="1" thickBot="1" x14ac:dyDescent="0.25">
      <c r="A105" s="218"/>
      <c r="B105" s="114"/>
      <c r="C105" s="114"/>
      <c r="D105" s="114"/>
      <c r="E105" s="114"/>
      <c r="F105" s="114"/>
      <c r="G105" s="114"/>
      <c r="H105" s="114"/>
      <c r="I105" s="114"/>
      <c r="J105" s="114"/>
      <c r="K105" s="114"/>
      <c r="L105" s="114"/>
      <c r="M105" s="114"/>
      <c r="N105" s="114"/>
      <c r="O105" s="114"/>
      <c r="P105" s="114"/>
      <c r="Q105" s="219"/>
    </row>
    <row r="106" spans="1:17" ht="13.5" hidden="1" thickBot="1" x14ac:dyDescent="0.25">
      <c r="A106" s="218"/>
      <c r="B106" s="114"/>
      <c r="C106" s="114"/>
      <c r="D106" s="114"/>
      <c r="E106" s="114"/>
      <c r="F106" s="114"/>
      <c r="G106" s="114"/>
      <c r="H106" s="114"/>
      <c r="I106" s="114"/>
      <c r="J106" s="114"/>
      <c r="K106" s="114"/>
      <c r="L106" s="114"/>
      <c r="M106" s="114"/>
      <c r="N106" s="114"/>
      <c r="O106" s="114"/>
      <c r="P106" s="114"/>
      <c r="Q106" s="219"/>
    </row>
    <row r="107" spans="1:17" ht="13.5" hidden="1" thickBot="1" x14ac:dyDescent="0.25">
      <c r="A107" s="218"/>
      <c r="B107" s="114"/>
      <c r="C107" s="114"/>
      <c r="D107" s="114"/>
      <c r="E107" s="114"/>
      <c r="F107" s="114"/>
      <c r="G107" s="114"/>
      <c r="H107" s="114"/>
      <c r="I107" s="114"/>
      <c r="J107" s="114"/>
      <c r="K107" s="114"/>
      <c r="L107" s="114"/>
      <c r="M107" s="114"/>
      <c r="N107" s="114"/>
      <c r="O107" s="114"/>
      <c r="P107" s="114"/>
      <c r="Q107" s="219"/>
    </row>
    <row r="108" spans="1:17" ht="13.5" hidden="1" thickBot="1" x14ac:dyDescent="0.25">
      <c r="A108" s="218"/>
      <c r="B108" s="114"/>
      <c r="C108" s="114"/>
      <c r="D108" s="114"/>
      <c r="E108" s="114"/>
      <c r="F108" s="114"/>
      <c r="G108" s="114"/>
      <c r="H108" s="114"/>
      <c r="I108" s="114"/>
      <c r="J108" s="114"/>
      <c r="K108" s="114"/>
      <c r="L108" s="114"/>
      <c r="M108" s="114"/>
      <c r="N108" s="114"/>
      <c r="O108" s="114"/>
      <c r="P108" s="114"/>
      <c r="Q108" s="219"/>
    </row>
    <row r="109" spans="1:17" ht="13.5" hidden="1" thickBot="1" x14ac:dyDescent="0.25">
      <c r="A109" s="218"/>
      <c r="B109" s="114"/>
      <c r="C109" s="114"/>
      <c r="D109" s="114"/>
      <c r="E109" s="114"/>
      <c r="F109" s="114"/>
      <c r="G109" s="114"/>
      <c r="H109" s="114"/>
      <c r="I109" s="114"/>
      <c r="J109" s="114"/>
      <c r="K109" s="114"/>
      <c r="L109" s="114"/>
      <c r="M109" s="114"/>
      <c r="N109" s="114"/>
      <c r="O109" s="114"/>
      <c r="P109" s="114"/>
      <c r="Q109" s="219"/>
    </row>
    <row r="110" spans="1:17" ht="13.5" hidden="1" thickBot="1" x14ac:dyDescent="0.25">
      <c r="A110" s="218"/>
      <c r="B110" s="114"/>
      <c r="C110" s="114"/>
      <c r="D110" s="114"/>
      <c r="E110" s="114"/>
      <c r="F110" s="114"/>
      <c r="G110" s="114"/>
      <c r="H110" s="114"/>
      <c r="I110" s="114"/>
      <c r="J110" s="114"/>
      <c r="K110" s="114"/>
      <c r="L110" s="114"/>
      <c r="M110" s="114"/>
      <c r="N110" s="114"/>
      <c r="O110" s="114"/>
      <c r="P110" s="114"/>
      <c r="Q110" s="219"/>
    </row>
    <row r="111" spans="1:17" ht="13.5" hidden="1" thickBot="1" x14ac:dyDescent="0.25">
      <c r="A111" s="218"/>
      <c r="B111" s="114"/>
      <c r="C111" s="114"/>
      <c r="D111" s="114"/>
      <c r="E111" s="114"/>
      <c r="F111" s="114"/>
      <c r="G111" s="114"/>
      <c r="H111" s="114"/>
      <c r="I111" s="114"/>
      <c r="J111" s="114"/>
      <c r="K111" s="114"/>
      <c r="L111" s="114"/>
      <c r="M111" s="114"/>
      <c r="N111" s="114"/>
      <c r="O111" s="114"/>
      <c r="P111" s="114"/>
      <c r="Q111" s="219"/>
    </row>
    <row r="112" spans="1:17" ht="13.5" hidden="1" thickBot="1" x14ac:dyDescent="0.25">
      <c r="A112" s="218"/>
      <c r="B112" s="114"/>
      <c r="C112" s="114"/>
      <c r="D112" s="114"/>
      <c r="E112" s="114"/>
      <c r="F112" s="114"/>
      <c r="G112" s="114"/>
      <c r="H112" s="114"/>
      <c r="I112" s="114"/>
      <c r="J112" s="114"/>
      <c r="K112" s="114"/>
      <c r="L112" s="114"/>
      <c r="M112" s="114"/>
      <c r="N112" s="114"/>
      <c r="O112" s="114"/>
      <c r="P112" s="114"/>
      <c r="Q112" s="219"/>
    </row>
    <row r="113" spans="1:18" ht="13.5" hidden="1" thickBot="1" x14ac:dyDescent="0.25">
      <c r="A113" s="218"/>
      <c r="B113" s="114"/>
      <c r="C113" s="114"/>
      <c r="D113" s="114"/>
      <c r="E113" s="114"/>
      <c r="F113" s="114"/>
      <c r="G113" s="114"/>
      <c r="H113" s="114"/>
      <c r="I113" s="114"/>
      <c r="J113" s="114"/>
      <c r="K113" s="114"/>
      <c r="L113" s="114"/>
      <c r="M113" s="114"/>
      <c r="N113" s="114"/>
      <c r="O113" s="114"/>
      <c r="P113" s="114"/>
      <c r="Q113" s="219"/>
    </row>
    <row r="114" spans="1:18" ht="13.5" hidden="1" thickBot="1" x14ac:dyDescent="0.25">
      <c r="A114" s="218"/>
      <c r="B114" s="114"/>
      <c r="C114" s="114"/>
      <c r="D114" s="114"/>
      <c r="E114" s="114"/>
      <c r="F114" s="114"/>
      <c r="G114" s="114"/>
      <c r="H114" s="114"/>
      <c r="I114" s="114"/>
      <c r="J114" s="114"/>
      <c r="K114" s="114"/>
      <c r="L114" s="114"/>
      <c r="M114" s="114"/>
      <c r="N114" s="114"/>
      <c r="O114" s="114"/>
      <c r="P114" s="114"/>
      <c r="Q114" s="219"/>
    </row>
    <row r="115" spans="1:18" ht="13.5" hidden="1" thickBot="1" x14ac:dyDescent="0.25">
      <c r="A115" s="218"/>
      <c r="B115" s="114"/>
      <c r="C115" s="114"/>
      <c r="D115" s="114"/>
      <c r="E115" s="114"/>
      <c r="F115" s="114"/>
      <c r="G115" s="114"/>
      <c r="H115" s="114"/>
      <c r="I115" s="114"/>
      <c r="J115" s="114"/>
      <c r="K115" s="114"/>
      <c r="L115" s="114"/>
      <c r="M115" s="114"/>
      <c r="N115" s="114"/>
      <c r="O115" s="114"/>
      <c r="P115" s="114"/>
      <c r="Q115" s="219"/>
    </row>
    <row r="116" spans="1:18" x14ac:dyDescent="0.2">
      <c r="A116" s="570" t="s">
        <v>4</v>
      </c>
      <c r="B116" s="571"/>
      <c r="C116" s="571"/>
      <c r="D116" s="571"/>
      <c r="E116" s="571"/>
      <c r="F116" s="571"/>
      <c r="G116" s="571"/>
      <c r="H116" s="571"/>
      <c r="I116" s="571"/>
      <c r="J116" s="571"/>
      <c r="K116" s="571"/>
      <c r="L116" s="571"/>
      <c r="M116" s="571"/>
      <c r="N116" s="571"/>
      <c r="O116" s="571"/>
      <c r="P116" s="571"/>
      <c r="Q116" s="572"/>
    </row>
    <row r="117" spans="1:18" ht="15.75" customHeight="1" x14ac:dyDescent="0.2">
      <c r="A117" s="564" t="s">
        <v>125</v>
      </c>
      <c r="B117" s="565"/>
      <c r="C117" s="565"/>
      <c r="D117" s="565"/>
      <c r="E117" s="565"/>
      <c r="F117" s="565"/>
      <c r="G117" s="565"/>
      <c r="H117" s="565"/>
      <c r="I117" s="565"/>
      <c r="J117" s="565"/>
      <c r="K117" s="565"/>
      <c r="L117" s="565"/>
      <c r="M117" s="565"/>
      <c r="N117" s="565"/>
      <c r="O117" s="565"/>
      <c r="P117" s="565"/>
      <c r="Q117" s="566"/>
    </row>
    <row r="118" spans="1:18" ht="12.75" customHeight="1" x14ac:dyDescent="0.2">
      <c r="A118" s="573" t="s">
        <v>127</v>
      </c>
      <c r="B118" s="574"/>
      <c r="C118" s="574"/>
      <c r="D118" s="574"/>
      <c r="E118" s="574"/>
      <c r="F118" s="574"/>
      <c r="G118" s="574"/>
      <c r="H118" s="574"/>
      <c r="I118" s="574"/>
      <c r="J118" s="574"/>
      <c r="K118" s="574"/>
      <c r="L118" s="574"/>
      <c r="M118" s="574"/>
      <c r="N118" s="574"/>
      <c r="O118" s="574"/>
      <c r="P118" s="574"/>
      <c r="Q118" s="575"/>
    </row>
    <row r="119" spans="1:18" x14ac:dyDescent="0.2">
      <c r="A119" s="576" t="s">
        <v>128</v>
      </c>
      <c r="B119" s="577"/>
      <c r="C119" s="577"/>
      <c r="D119" s="577"/>
      <c r="E119" s="577"/>
      <c r="F119" s="577"/>
      <c r="G119" s="577"/>
      <c r="H119" s="577"/>
      <c r="I119" s="577"/>
      <c r="J119" s="577"/>
      <c r="K119" s="577"/>
      <c r="L119" s="577"/>
      <c r="M119" s="577"/>
      <c r="N119" s="577"/>
      <c r="O119" s="577"/>
      <c r="P119" s="577"/>
      <c r="Q119" s="578"/>
    </row>
    <row r="120" spans="1:18" x14ac:dyDescent="0.2">
      <c r="A120" s="564" t="s">
        <v>129</v>
      </c>
      <c r="B120" s="565"/>
      <c r="C120" s="565"/>
      <c r="D120" s="565"/>
      <c r="E120" s="565"/>
      <c r="F120" s="565"/>
      <c r="G120" s="565"/>
      <c r="H120" s="565"/>
      <c r="I120" s="565"/>
      <c r="J120" s="565"/>
      <c r="K120" s="565"/>
      <c r="L120" s="565"/>
      <c r="M120" s="565"/>
      <c r="N120" s="565"/>
      <c r="O120" s="565"/>
      <c r="P120" s="565"/>
      <c r="Q120" s="566"/>
    </row>
    <row r="121" spans="1:18" ht="26.25" customHeight="1" thickBot="1" x14ac:dyDescent="0.25">
      <c r="A121" s="561" t="s">
        <v>130</v>
      </c>
      <c r="B121" s="562"/>
      <c r="C121" s="562"/>
      <c r="D121" s="562"/>
      <c r="E121" s="562"/>
      <c r="F121" s="562"/>
      <c r="G121" s="562"/>
      <c r="H121" s="562"/>
      <c r="I121" s="562"/>
      <c r="J121" s="562"/>
      <c r="K121" s="562"/>
      <c r="L121" s="562"/>
      <c r="M121" s="562"/>
      <c r="N121" s="562"/>
      <c r="O121" s="562"/>
      <c r="P121" s="562"/>
      <c r="Q121" s="563"/>
      <c r="R121" s="246" t="s">
        <v>91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0"/>
  <sheetViews>
    <sheetView view="pageBreakPreview" topLeftCell="A63" zoomScale="90" zoomScaleNormal="100" zoomScaleSheetLayoutView="90" workbookViewId="0">
      <selection activeCell="D49" sqref="D49"/>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25">
      <c r="B2" s="585" t="s">
        <v>117</v>
      </c>
      <c r="C2" s="586"/>
      <c r="D2" s="586"/>
      <c r="E2" s="586"/>
      <c r="F2" s="586"/>
      <c r="G2" s="586"/>
      <c r="H2" s="586"/>
      <c r="I2" s="586"/>
      <c r="J2" s="586"/>
      <c r="K2" s="586"/>
      <c r="L2" s="586"/>
      <c r="M2" s="586"/>
      <c r="N2" s="586"/>
      <c r="O2" s="586"/>
      <c r="P2" s="587"/>
    </row>
    <row r="3" spans="2:16" ht="63.75" thickBot="1" x14ac:dyDescent="0.25">
      <c r="B3" s="47" t="s">
        <v>111</v>
      </c>
      <c r="C3" s="47" t="s">
        <v>119</v>
      </c>
      <c r="D3" s="241">
        <v>44013</v>
      </c>
      <c r="E3" s="241">
        <v>44044</v>
      </c>
      <c r="F3" s="241">
        <v>44075</v>
      </c>
      <c r="G3" s="241">
        <v>44105</v>
      </c>
      <c r="H3" s="241">
        <v>44136</v>
      </c>
      <c r="I3" s="241">
        <v>44166</v>
      </c>
      <c r="J3" s="241">
        <v>44197</v>
      </c>
      <c r="K3" s="241">
        <v>44228</v>
      </c>
      <c r="L3" s="241">
        <v>44256</v>
      </c>
      <c r="M3" s="241">
        <v>44287</v>
      </c>
      <c r="N3" s="241">
        <v>44317</v>
      </c>
      <c r="O3" s="242">
        <v>44348</v>
      </c>
      <c r="P3" s="459" t="s">
        <v>271</v>
      </c>
    </row>
    <row r="4" spans="2:16" ht="15.75" x14ac:dyDescent="0.2">
      <c r="B4" s="588" t="s">
        <v>97</v>
      </c>
      <c r="C4" s="460" t="s">
        <v>272</v>
      </c>
      <c r="D4" s="461">
        <v>3428</v>
      </c>
      <c r="E4" s="461">
        <v>3461</v>
      </c>
      <c r="F4" s="461">
        <v>3503</v>
      </c>
      <c r="G4" s="461">
        <v>3584</v>
      </c>
      <c r="H4" s="461">
        <v>3670</v>
      </c>
      <c r="I4" s="461"/>
      <c r="J4" s="461"/>
      <c r="K4" s="461"/>
      <c r="L4" s="461"/>
      <c r="M4" s="461"/>
      <c r="N4" s="461"/>
      <c r="O4" s="462"/>
      <c r="P4" s="463">
        <f>AVERAGE(D4:O4)</f>
        <v>3529.2</v>
      </c>
    </row>
    <row r="5" spans="2:16" ht="15.75" x14ac:dyDescent="0.2">
      <c r="B5" s="589"/>
      <c r="C5" s="464" t="s">
        <v>273</v>
      </c>
      <c r="D5" s="465">
        <v>9085</v>
      </c>
      <c r="E5" s="465">
        <v>9204</v>
      </c>
      <c r="F5" s="465">
        <v>9382</v>
      </c>
      <c r="G5" s="465">
        <v>9578</v>
      </c>
      <c r="H5" s="465">
        <v>9658</v>
      </c>
      <c r="I5" s="465"/>
      <c r="J5" s="465"/>
      <c r="K5" s="465"/>
      <c r="L5" s="465"/>
      <c r="M5" s="465"/>
      <c r="N5" s="465"/>
      <c r="O5" s="466"/>
      <c r="P5" s="467">
        <f t="shared" ref="P5:P68" si="0">AVERAGE(D5:O5)</f>
        <v>9381.4</v>
      </c>
    </row>
    <row r="6" spans="2:16" ht="15.75" x14ac:dyDescent="0.2">
      <c r="B6" s="589"/>
      <c r="C6" s="464" t="s">
        <v>274</v>
      </c>
      <c r="D6" s="465">
        <v>575</v>
      </c>
      <c r="E6" s="465">
        <v>579</v>
      </c>
      <c r="F6" s="465">
        <v>581</v>
      </c>
      <c r="G6" s="465">
        <v>593</v>
      </c>
      <c r="H6" s="465">
        <v>612</v>
      </c>
      <c r="I6" s="465"/>
      <c r="J6" s="465"/>
      <c r="K6" s="465"/>
      <c r="L6" s="465"/>
      <c r="M6" s="465"/>
      <c r="N6" s="465"/>
      <c r="O6" s="466"/>
      <c r="P6" s="467">
        <f t="shared" si="0"/>
        <v>588</v>
      </c>
    </row>
    <row r="7" spans="2:16" ht="15.75" x14ac:dyDescent="0.2">
      <c r="B7" s="589"/>
      <c r="C7" s="464" t="s">
        <v>275</v>
      </c>
      <c r="D7" s="465">
        <v>6234</v>
      </c>
      <c r="E7" s="465">
        <v>6359</v>
      </c>
      <c r="F7" s="465">
        <v>6479</v>
      </c>
      <c r="G7" s="465">
        <v>6675</v>
      </c>
      <c r="H7" s="465">
        <v>6855</v>
      </c>
      <c r="I7" s="465"/>
      <c r="J7" s="465"/>
      <c r="K7" s="465"/>
      <c r="L7" s="465"/>
      <c r="M7" s="465"/>
      <c r="N7" s="465"/>
      <c r="O7" s="466"/>
      <c r="P7" s="467">
        <f t="shared" si="0"/>
        <v>6520.4</v>
      </c>
    </row>
    <row r="8" spans="2:16" ht="15.75" x14ac:dyDescent="0.2">
      <c r="B8" s="589"/>
      <c r="C8" s="464" t="s">
        <v>276</v>
      </c>
      <c r="D8" s="465">
        <v>12589</v>
      </c>
      <c r="E8" s="465">
        <v>12853</v>
      </c>
      <c r="F8" s="465">
        <v>13073</v>
      </c>
      <c r="G8" s="465">
        <v>13367</v>
      </c>
      <c r="H8" s="465">
        <v>13489</v>
      </c>
      <c r="I8" s="465"/>
      <c r="J8" s="465"/>
      <c r="K8" s="465"/>
      <c r="L8" s="465"/>
      <c r="M8" s="465"/>
      <c r="N8" s="465"/>
      <c r="O8" s="466"/>
      <c r="P8" s="467">
        <f t="shared" si="0"/>
        <v>13074.2</v>
      </c>
    </row>
    <row r="9" spans="2:16" ht="15.75" x14ac:dyDescent="0.2">
      <c r="B9" s="589"/>
      <c r="C9" s="464" t="s">
        <v>277</v>
      </c>
      <c r="D9" s="465">
        <v>1634</v>
      </c>
      <c r="E9" s="465">
        <v>1656</v>
      </c>
      <c r="F9" s="465">
        <v>1703</v>
      </c>
      <c r="G9" s="465">
        <v>1772</v>
      </c>
      <c r="H9" s="465">
        <v>1830</v>
      </c>
      <c r="I9" s="465"/>
      <c r="J9" s="465"/>
      <c r="K9" s="465"/>
      <c r="L9" s="465"/>
      <c r="M9" s="465"/>
      <c r="N9" s="465"/>
      <c r="O9" s="466"/>
      <c r="P9" s="467">
        <f t="shared" si="0"/>
        <v>1719</v>
      </c>
    </row>
    <row r="10" spans="2:16" ht="15.75" x14ac:dyDescent="0.2">
      <c r="B10" s="589"/>
      <c r="C10" s="464" t="s">
        <v>278</v>
      </c>
      <c r="D10" s="465">
        <v>2886</v>
      </c>
      <c r="E10" s="465">
        <v>2931</v>
      </c>
      <c r="F10" s="465">
        <v>2972</v>
      </c>
      <c r="G10" s="465">
        <v>3022</v>
      </c>
      <c r="H10" s="465">
        <v>3047</v>
      </c>
      <c r="I10" s="465"/>
      <c r="J10" s="465"/>
      <c r="K10" s="465"/>
      <c r="L10" s="465"/>
      <c r="M10" s="465"/>
      <c r="N10" s="465"/>
      <c r="O10" s="466"/>
      <c r="P10" s="467">
        <f t="shared" si="0"/>
        <v>2971.6</v>
      </c>
    </row>
    <row r="11" spans="2:16" ht="15.75" x14ac:dyDescent="0.2">
      <c r="B11" s="589"/>
      <c r="C11" s="464" t="s">
        <v>279</v>
      </c>
      <c r="D11" s="465">
        <v>151</v>
      </c>
      <c r="E11" s="465">
        <v>148</v>
      </c>
      <c r="F11" s="465">
        <v>151</v>
      </c>
      <c r="G11" s="465">
        <v>153</v>
      </c>
      <c r="H11" s="465">
        <v>156</v>
      </c>
      <c r="I11" s="465"/>
      <c r="J11" s="465"/>
      <c r="K11" s="465"/>
      <c r="L11" s="465"/>
      <c r="M11" s="465"/>
      <c r="N11" s="465"/>
      <c r="O11" s="466"/>
      <c r="P11" s="467">
        <f t="shared" si="0"/>
        <v>151.80000000000001</v>
      </c>
    </row>
    <row r="12" spans="2:16" ht="15.75" x14ac:dyDescent="0.2">
      <c r="B12" s="589"/>
      <c r="C12" s="464" t="s">
        <v>280</v>
      </c>
      <c r="D12" s="465">
        <v>259</v>
      </c>
      <c r="E12" s="465">
        <v>264</v>
      </c>
      <c r="F12" s="465">
        <v>279</v>
      </c>
      <c r="G12" s="465">
        <v>283</v>
      </c>
      <c r="H12" s="465">
        <v>288</v>
      </c>
      <c r="I12" s="465"/>
      <c r="J12" s="465"/>
      <c r="K12" s="465"/>
      <c r="L12" s="465"/>
      <c r="M12" s="465"/>
      <c r="N12" s="465"/>
      <c r="O12" s="466"/>
      <c r="P12" s="467">
        <f t="shared" si="0"/>
        <v>274.60000000000002</v>
      </c>
    </row>
    <row r="13" spans="2:16" ht="15.75" x14ac:dyDescent="0.2">
      <c r="B13" s="589"/>
      <c r="C13" s="464" t="s">
        <v>281</v>
      </c>
      <c r="D13" s="465">
        <v>11978</v>
      </c>
      <c r="E13" s="465">
        <v>12131</v>
      </c>
      <c r="F13" s="465">
        <v>12276</v>
      </c>
      <c r="G13" s="465">
        <v>12534</v>
      </c>
      <c r="H13" s="465">
        <v>12708</v>
      </c>
      <c r="I13" s="465"/>
      <c r="J13" s="465"/>
      <c r="K13" s="465"/>
      <c r="L13" s="465"/>
      <c r="M13" s="465"/>
      <c r="N13" s="465"/>
      <c r="O13" s="466"/>
      <c r="P13" s="467">
        <f t="shared" si="0"/>
        <v>12325.4</v>
      </c>
    </row>
    <row r="14" spans="2:16" ht="15.75" x14ac:dyDescent="0.2">
      <c r="B14" s="589"/>
      <c r="C14" s="464" t="s">
        <v>282</v>
      </c>
      <c r="D14" s="465">
        <v>55474</v>
      </c>
      <c r="E14" s="465">
        <v>56373</v>
      </c>
      <c r="F14" s="465">
        <v>57133</v>
      </c>
      <c r="G14" s="465">
        <v>58100</v>
      </c>
      <c r="H14" s="465">
        <v>59008</v>
      </c>
      <c r="I14" s="465"/>
      <c r="J14" s="465"/>
      <c r="K14" s="465"/>
      <c r="L14" s="465"/>
      <c r="M14" s="465"/>
      <c r="N14" s="465"/>
      <c r="O14" s="466"/>
      <c r="P14" s="467">
        <f t="shared" si="0"/>
        <v>57217.599999999999</v>
      </c>
    </row>
    <row r="15" spans="2:16" ht="15.75" x14ac:dyDescent="0.2">
      <c r="B15" s="589"/>
      <c r="C15" s="464" t="s">
        <v>283</v>
      </c>
      <c r="D15" s="465">
        <v>42045</v>
      </c>
      <c r="E15" s="465">
        <v>42608</v>
      </c>
      <c r="F15" s="465">
        <v>43226</v>
      </c>
      <c r="G15" s="465">
        <v>43824</v>
      </c>
      <c r="H15" s="465">
        <v>44077</v>
      </c>
      <c r="I15" s="465"/>
      <c r="J15" s="465"/>
      <c r="K15" s="465"/>
      <c r="L15" s="465"/>
      <c r="M15" s="465"/>
      <c r="N15" s="465"/>
      <c r="O15" s="466"/>
      <c r="P15" s="467">
        <f t="shared" si="0"/>
        <v>43156</v>
      </c>
    </row>
    <row r="16" spans="2:16" ht="15.75" x14ac:dyDescent="0.2">
      <c r="B16" s="589"/>
      <c r="C16" s="464" t="s">
        <v>284</v>
      </c>
      <c r="D16" s="465">
        <v>3490</v>
      </c>
      <c r="E16" s="465">
        <v>3547</v>
      </c>
      <c r="F16" s="465">
        <v>3586</v>
      </c>
      <c r="G16" s="465">
        <v>3650</v>
      </c>
      <c r="H16" s="465">
        <v>3681</v>
      </c>
      <c r="I16" s="465"/>
      <c r="J16" s="465"/>
      <c r="K16" s="465"/>
      <c r="L16" s="465"/>
      <c r="M16" s="465"/>
      <c r="N16" s="465"/>
      <c r="O16" s="466"/>
      <c r="P16" s="467">
        <f t="shared" si="0"/>
        <v>3590.8</v>
      </c>
    </row>
    <row r="17" spans="2:16" ht="15.75" x14ac:dyDescent="0.2">
      <c r="B17" s="589"/>
      <c r="C17" s="464" t="s">
        <v>285</v>
      </c>
      <c r="D17" s="465">
        <v>8834</v>
      </c>
      <c r="E17" s="465">
        <v>8963</v>
      </c>
      <c r="F17" s="465">
        <v>9049</v>
      </c>
      <c r="G17" s="465">
        <v>9197</v>
      </c>
      <c r="H17" s="465">
        <v>9303</v>
      </c>
      <c r="I17" s="465"/>
      <c r="J17" s="465"/>
      <c r="K17" s="465"/>
      <c r="L17" s="465"/>
      <c r="M17" s="465"/>
      <c r="N17" s="465"/>
      <c r="O17" s="466"/>
      <c r="P17" s="467">
        <f t="shared" si="0"/>
        <v>9069.2000000000007</v>
      </c>
    </row>
    <row r="18" spans="2:16" ht="15.75" x14ac:dyDescent="0.2">
      <c r="B18" s="589"/>
      <c r="C18" s="464" t="s">
        <v>286</v>
      </c>
      <c r="D18" s="465">
        <v>11423</v>
      </c>
      <c r="E18" s="465">
        <v>11570</v>
      </c>
      <c r="F18" s="465">
        <v>11765</v>
      </c>
      <c r="G18" s="465">
        <v>12005</v>
      </c>
      <c r="H18" s="465">
        <v>12129</v>
      </c>
      <c r="I18" s="465"/>
      <c r="J18" s="465"/>
      <c r="K18" s="465"/>
      <c r="L18" s="465"/>
      <c r="M18" s="465"/>
      <c r="N18" s="465"/>
      <c r="O18" s="466"/>
      <c r="P18" s="467">
        <f t="shared" si="0"/>
        <v>11778.4</v>
      </c>
    </row>
    <row r="19" spans="2:16" ht="15.75" x14ac:dyDescent="0.2">
      <c r="B19" s="589"/>
      <c r="C19" s="464" t="s">
        <v>287</v>
      </c>
      <c r="D19" s="465">
        <v>643</v>
      </c>
      <c r="E19" s="465">
        <v>650</v>
      </c>
      <c r="F19" s="465">
        <v>658</v>
      </c>
      <c r="G19" s="465">
        <v>672</v>
      </c>
      <c r="H19" s="465">
        <v>687</v>
      </c>
      <c r="I19" s="465"/>
      <c r="J19" s="465"/>
      <c r="K19" s="465"/>
      <c r="L19" s="465"/>
      <c r="M19" s="465"/>
      <c r="N19" s="465"/>
      <c r="O19" s="466"/>
      <c r="P19" s="467">
        <f t="shared" si="0"/>
        <v>662</v>
      </c>
    </row>
    <row r="20" spans="2:16" ht="15.75" x14ac:dyDescent="0.2">
      <c r="B20" s="589"/>
      <c r="C20" s="464" t="s">
        <v>288</v>
      </c>
      <c r="D20" s="465">
        <v>1539</v>
      </c>
      <c r="E20" s="465">
        <v>1573</v>
      </c>
      <c r="F20" s="465">
        <v>1587</v>
      </c>
      <c r="G20" s="465">
        <v>1607</v>
      </c>
      <c r="H20" s="465">
        <v>1609</v>
      </c>
      <c r="I20" s="465"/>
      <c r="J20" s="465"/>
      <c r="K20" s="465"/>
      <c r="L20" s="465"/>
      <c r="M20" s="465"/>
      <c r="N20" s="465"/>
      <c r="O20" s="466"/>
      <c r="P20" s="467">
        <f t="shared" si="0"/>
        <v>1583</v>
      </c>
    </row>
    <row r="21" spans="2:16" ht="15.75" x14ac:dyDescent="0.2">
      <c r="B21" s="589"/>
      <c r="C21" s="464" t="s">
        <v>289</v>
      </c>
      <c r="D21" s="465">
        <v>1350</v>
      </c>
      <c r="E21" s="465">
        <v>1364</v>
      </c>
      <c r="F21" s="465">
        <v>1386</v>
      </c>
      <c r="G21" s="465">
        <v>1395</v>
      </c>
      <c r="H21" s="465">
        <v>1401</v>
      </c>
      <c r="I21" s="465"/>
      <c r="J21" s="465"/>
      <c r="K21" s="465"/>
      <c r="L21" s="465"/>
      <c r="M21" s="465"/>
      <c r="N21" s="465"/>
      <c r="O21" s="466"/>
      <c r="P21" s="467">
        <f t="shared" si="0"/>
        <v>1379.2</v>
      </c>
    </row>
    <row r="22" spans="2:16" ht="15.75" x14ac:dyDescent="0.2">
      <c r="B22" s="589"/>
      <c r="C22" s="464" t="s">
        <v>290</v>
      </c>
      <c r="D22" s="465">
        <v>3020</v>
      </c>
      <c r="E22" s="465">
        <v>3039</v>
      </c>
      <c r="F22" s="465">
        <v>3086</v>
      </c>
      <c r="G22" s="465">
        <v>3147</v>
      </c>
      <c r="H22" s="465">
        <v>3202</v>
      </c>
      <c r="I22" s="465"/>
      <c r="J22" s="465"/>
      <c r="K22" s="465"/>
      <c r="L22" s="465"/>
      <c r="M22" s="465"/>
      <c r="N22" s="465"/>
      <c r="O22" s="466"/>
      <c r="P22" s="467">
        <f t="shared" si="0"/>
        <v>3098.8</v>
      </c>
    </row>
    <row r="23" spans="2:16" ht="15.75" x14ac:dyDescent="0.2">
      <c r="B23" s="589"/>
      <c r="C23" s="464" t="s">
        <v>291</v>
      </c>
      <c r="D23" s="465">
        <v>174</v>
      </c>
      <c r="E23" s="465">
        <v>169</v>
      </c>
      <c r="F23" s="465">
        <v>172</v>
      </c>
      <c r="G23" s="465">
        <v>180</v>
      </c>
      <c r="H23" s="465">
        <v>189</v>
      </c>
      <c r="I23" s="465"/>
      <c r="J23" s="465"/>
      <c r="K23" s="465"/>
      <c r="L23" s="465"/>
      <c r="M23" s="465"/>
      <c r="N23" s="465"/>
      <c r="O23" s="466"/>
      <c r="P23" s="467">
        <f t="shared" si="0"/>
        <v>176.8</v>
      </c>
    </row>
    <row r="24" spans="2:16" ht="15.75" x14ac:dyDescent="0.2">
      <c r="B24" s="589"/>
      <c r="C24" s="464" t="s">
        <v>292</v>
      </c>
      <c r="D24" s="465">
        <v>1005</v>
      </c>
      <c r="E24" s="465">
        <v>1022</v>
      </c>
      <c r="F24" s="465">
        <v>1039</v>
      </c>
      <c r="G24" s="465">
        <v>1070</v>
      </c>
      <c r="H24" s="465">
        <v>1098</v>
      </c>
      <c r="I24" s="465"/>
      <c r="J24" s="465"/>
      <c r="K24" s="465"/>
      <c r="L24" s="465"/>
      <c r="M24" s="465"/>
      <c r="N24" s="465"/>
      <c r="O24" s="466"/>
      <c r="P24" s="467">
        <f t="shared" si="0"/>
        <v>1046.8</v>
      </c>
    </row>
    <row r="25" spans="2:16" ht="15.75" x14ac:dyDescent="0.2">
      <c r="B25" s="589"/>
      <c r="C25" s="464" t="s">
        <v>293</v>
      </c>
      <c r="D25" s="465">
        <v>3353</v>
      </c>
      <c r="E25" s="465">
        <v>3444</v>
      </c>
      <c r="F25" s="465">
        <v>3502</v>
      </c>
      <c r="G25" s="465">
        <v>3613</v>
      </c>
      <c r="H25" s="465">
        <v>3681</v>
      </c>
      <c r="I25" s="465"/>
      <c r="J25" s="465"/>
      <c r="K25" s="465"/>
      <c r="L25" s="465"/>
      <c r="M25" s="465"/>
      <c r="N25" s="465"/>
      <c r="O25" s="466"/>
      <c r="P25" s="467">
        <f t="shared" si="0"/>
        <v>3518.6</v>
      </c>
    </row>
    <row r="26" spans="2:16" ht="16.5" thickBot="1" x14ac:dyDescent="0.25">
      <c r="B26" s="589"/>
      <c r="C26" s="468" t="s">
        <v>294</v>
      </c>
      <c r="D26" s="469">
        <v>10912</v>
      </c>
      <c r="E26" s="469">
        <v>11197</v>
      </c>
      <c r="F26" s="469">
        <v>11387</v>
      </c>
      <c r="G26" s="469">
        <v>11647</v>
      </c>
      <c r="H26" s="469">
        <v>11829</v>
      </c>
      <c r="I26" s="469"/>
      <c r="J26" s="469"/>
      <c r="K26" s="469"/>
      <c r="L26" s="469"/>
      <c r="M26" s="469"/>
      <c r="N26" s="469"/>
      <c r="O26" s="470"/>
      <c r="P26" s="471">
        <f t="shared" si="0"/>
        <v>11394.4</v>
      </c>
    </row>
    <row r="27" spans="2:16" ht="17.25" thickTop="1" thickBot="1" x14ac:dyDescent="0.25">
      <c r="B27" s="590"/>
      <c r="C27" s="472" t="s">
        <v>10</v>
      </c>
      <c r="D27" s="473">
        <v>192081</v>
      </c>
      <c r="E27" s="473">
        <v>195105</v>
      </c>
      <c r="F27" s="473">
        <v>197975</v>
      </c>
      <c r="G27" s="473">
        <v>201668</v>
      </c>
      <c r="H27" s="473">
        <v>204207</v>
      </c>
      <c r="I27" s="473"/>
      <c r="J27" s="473"/>
      <c r="K27" s="473"/>
      <c r="L27" s="473"/>
      <c r="M27" s="473"/>
      <c r="N27" s="473"/>
      <c r="O27" s="474"/>
      <c r="P27" s="475">
        <f t="shared" si="0"/>
        <v>198207.2</v>
      </c>
    </row>
    <row r="28" spans="2:16" ht="15.75" x14ac:dyDescent="0.2">
      <c r="B28" s="588" t="s">
        <v>98</v>
      </c>
      <c r="C28" s="460" t="s">
        <v>295</v>
      </c>
      <c r="D28" s="461">
        <v>401</v>
      </c>
      <c r="E28" s="461">
        <v>400</v>
      </c>
      <c r="F28" s="461">
        <v>403</v>
      </c>
      <c r="G28" s="461">
        <v>403</v>
      </c>
      <c r="H28" s="461">
        <v>407</v>
      </c>
      <c r="I28" s="461"/>
      <c r="J28" s="461"/>
      <c r="K28" s="461"/>
      <c r="L28" s="461"/>
      <c r="M28" s="461"/>
      <c r="N28" s="461"/>
      <c r="O28" s="462"/>
      <c r="P28" s="463">
        <f t="shared" si="0"/>
        <v>402.8</v>
      </c>
    </row>
    <row r="29" spans="2:16" ht="15.75" x14ac:dyDescent="0.2">
      <c r="B29" s="589"/>
      <c r="C29" s="464" t="s">
        <v>296</v>
      </c>
      <c r="D29" s="465">
        <v>1883</v>
      </c>
      <c r="E29" s="465">
        <v>1908</v>
      </c>
      <c r="F29" s="465">
        <v>1915</v>
      </c>
      <c r="G29" s="465">
        <v>1953</v>
      </c>
      <c r="H29" s="465">
        <v>1976</v>
      </c>
      <c r="I29" s="465"/>
      <c r="J29" s="465"/>
      <c r="K29" s="465"/>
      <c r="L29" s="465"/>
      <c r="M29" s="465"/>
      <c r="N29" s="465"/>
      <c r="O29" s="466"/>
      <c r="P29" s="467">
        <f t="shared" si="0"/>
        <v>1927</v>
      </c>
    </row>
    <row r="30" spans="2:16" ht="15.75" x14ac:dyDescent="0.2">
      <c r="B30" s="589"/>
      <c r="C30" s="464" t="s">
        <v>297</v>
      </c>
      <c r="D30" s="465">
        <v>1148</v>
      </c>
      <c r="E30" s="465">
        <v>1151</v>
      </c>
      <c r="F30" s="465">
        <v>1160</v>
      </c>
      <c r="G30" s="465">
        <v>1185</v>
      </c>
      <c r="H30" s="465">
        <v>1211</v>
      </c>
      <c r="I30" s="465"/>
      <c r="J30" s="465"/>
      <c r="K30" s="465"/>
      <c r="L30" s="465"/>
      <c r="M30" s="465"/>
      <c r="N30" s="465"/>
      <c r="O30" s="466"/>
      <c r="P30" s="467">
        <f t="shared" si="0"/>
        <v>1171</v>
      </c>
    </row>
    <row r="31" spans="2:16" ht="15.75" x14ac:dyDescent="0.2">
      <c r="B31" s="589"/>
      <c r="C31" s="464" t="s">
        <v>298</v>
      </c>
      <c r="D31" s="465">
        <v>4609</v>
      </c>
      <c r="E31" s="465">
        <v>4653</v>
      </c>
      <c r="F31" s="465">
        <v>4721</v>
      </c>
      <c r="G31" s="465">
        <v>4806</v>
      </c>
      <c r="H31" s="465">
        <v>4889</v>
      </c>
      <c r="I31" s="465"/>
      <c r="J31" s="465"/>
      <c r="K31" s="465"/>
      <c r="L31" s="465"/>
      <c r="M31" s="465"/>
      <c r="N31" s="465"/>
      <c r="O31" s="466"/>
      <c r="P31" s="467">
        <f t="shared" si="0"/>
        <v>4735.6000000000004</v>
      </c>
    </row>
    <row r="32" spans="2:16" ht="15.75" x14ac:dyDescent="0.2">
      <c r="B32" s="589"/>
      <c r="C32" s="464" t="s">
        <v>299</v>
      </c>
      <c r="D32" s="465">
        <v>7618</v>
      </c>
      <c r="E32" s="465">
        <v>7752</v>
      </c>
      <c r="F32" s="465">
        <v>7844</v>
      </c>
      <c r="G32" s="465">
        <v>7986</v>
      </c>
      <c r="H32" s="465">
        <v>8137</v>
      </c>
      <c r="I32" s="465"/>
      <c r="J32" s="465"/>
      <c r="K32" s="465"/>
      <c r="L32" s="465"/>
      <c r="M32" s="465"/>
      <c r="N32" s="465"/>
      <c r="O32" s="466"/>
      <c r="P32" s="467">
        <f t="shared" si="0"/>
        <v>7867.4</v>
      </c>
    </row>
    <row r="33" spans="2:16" ht="15.75" x14ac:dyDescent="0.2">
      <c r="B33" s="589"/>
      <c r="C33" s="464" t="s">
        <v>300</v>
      </c>
      <c r="D33" s="465">
        <v>944</v>
      </c>
      <c r="E33" s="465">
        <v>960</v>
      </c>
      <c r="F33" s="465">
        <v>994</v>
      </c>
      <c r="G33" s="465">
        <v>1005</v>
      </c>
      <c r="H33" s="465">
        <v>1027</v>
      </c>
      <c r="I33" s="465"/>
      <c r="J33" s="465"/>
      <c r="K33" s="465"/>
      <c r="L33" s="465"/>
      <c r="M33" s="465"/>
      <c r="N33" s="465"/>
      <c r="O33" s="466"/>
      <c r="P33" s="467">
        <f t="shared" si="0"/>
        <v>986</v>
      </c>
    </row>
    <row r="34" spans="2:16" ht="15.75" x14ac:dyDescent="0.2">
      <c r="B34" s="589"/>
      <c r="C34" s="464" t="s">
        <v>301</v>
      </c>
      <c r="D34" s="465">
        <v>649</v>
      </c>
      <c r="E34" s="465">
        <v>652</v>
      </c>
      <c r="F34" s="465">
        <v>654</v>
      </c>
      <c r="G34" s="465">
        <v>655</v>
      </c>
      <c r="H34" s="465">
        <v>679</v>
      </c>
      <c r="I34" s="465"/>
      <c r="J34" s="465"/>
      <c r="K34" s="465"/>
      <c r="L34" s="465"/>
      <c r="M34" s="465"/>
      <c r="N34" s="465"/>
      <c r="O34" s="466"/>
      <c r="P34" s="467">
        <f t="shared" si="0"/>
        <v>657.8</v>
      </c>
    </row>
    <row r="35" spans="2:16" ht="15.75" x14ac:dyDescent="0.2">
      <c r="B35" s="589"/>
      <c r="C35" s="464" t="s">
        <v>302</v>
      </c>
      <c r="D35" s="465">
        <v>1124</v>
      </c>
      <c r="E35" s="465">
        <v>1118</v>
      </c>
      <c r="F35" s="465">
        <v>1138</v>
      </c>
      <c r="G35" s="465">
        <v>1168</v>
      </c>
      <c r="H35" s="465">
        <v>1165</v>
      </c>
      <c r="I35" s="465"/>
      <c r="J35" s="465"/>
      <c r="K35" s="465"/>
      <c r="L35" s="465"/>
      <c r="M35" s="465"/>
      <c r="N35" s="465"/>
      <c r="O35" s="466"/>
      <c r="P35" s="467">
        <f t="shared" si="0"/>
        <v>1142.5999999999999</v>
      </c>
    </row>
    <row r="36" spans="2:16" ht="15.75" x14ac:dyDescent="0.2">
      <c r="B36" s="589"/>
      <c r="C36" s="464" t="s">
        <v>303</v>
      </c>
      <c r="D36" s="465">
        <v>54107</v>
      </c>
      <c r="E36" s="465">
        <v>55460</v>
      </c>
      <c r="F36" s="465">
        <v>56687</v>
      </c>
      <c r="G36" s="465">
        <v>57956</v>
      </c>
      <c r="H36" s="465">
        <v>58929</v>
      </c>
      <c r="I36" s="465"/>
      <c r="J36" s="465"/>
      <c r="K36" s="465"/>
      <c r="L36" s="465"/>
      <c r="M36" s="465"/>
      <c r="N36" s="465"/>
      <c r="O36" s="466"/>
      <c r="P36" s="467">
        <f t="shared" si="0"/>
        <v>56627.8</v>
      </c>
    </row>
    <row r="37" spans="2:16" ht="15.75" x14ac:dyDescent="0.2">
      <c r="B37" s="589"/>
      <c r="C37" s="464" t="s">
        <v>304</v>
      </c>
      <c r="D37" s="465">
        <v>2533</v>
      </c>
      <c r="E37" s="465">
        <v>2584</v>
      </c>
      <c r="F37" s="465">
        <v>2596</v>
      </c>
      <c r="G37" s="465">
        <v>2625</v>
      </c>
      <c r="H37" s="465">
        <v>2658</v>
      </c>
      <c r="I37" s="465"/>
      <c r="J37" s="465"/>
      <c r="K37" s="465"/>
      <c r="L37" s="465"/>
      <c r="M37" s="465"/>
      <c r="N37" s="465"/>
      <c r="O37" s="466"/>
      <c r="P37" s="467">
        <f t="shared" si="0"/>
        <v>2599.1999999999998</v>
      </c>
    </row>
    <row r="38" spans="2:16" ht="16.5" thickBot="1" x14ac:dyDescent="0.25">
      <c r="B38" s="589"/>
      <c r="C38" s="468" t="s">
        <v>294</v>
      </c>
      <c r="D38" s="469">
        <v>8514</v>
      </c>
      <c r="E38" s="469">
        <v>8555</v>
      </c>
      <c r="F38" s="469">
        <v>8625</v>
      </c>
      <c r="G38" s="469">
        <v>8766</v>
      </c>
      <c r="H38" s="469">
        <v>8815</v>
      </c>
      <c r="I38" s="469"/>
      <c r="J38" s="469"/>
      <c r="K38" s="469"/>
      <c r="L38" s="469"/>
      <c r="M38" s="469"/>
      <c r="N38" s="469"/>
      <c r="O38" s="470"/>
      <c r="P38" s="471">
        <f t="shared" si="0"/>
        <v>8655</v>
      </c>
    </row>
    <row r="39" spans="2:16" ht="17.25" thickTop="1" thickBot="1" x14ac:dyDescent="0.25">
      <c r="B39" s="590"/>
      <c r="C39" s="472" t="s">
        <v>10</v>
      </c>
      <c r="D39" s="473">
        <v>83530</v>
      </c>
      <c r="E39" s="473">
        <v>85193</v>
      </c>
      <c r="F39" s="473">
        <v>86737</v>
      </c>
      <c r="G39" s="473">
        <v>88508</v>
      </c>
      <c r="H39" s="473">
        <v>89893</v>
      </c>
      <c r="I39" s="473"/>
      <c r="J39" s="473"/>
      <c r="K39" s="473"/>
      <c r="L39" s="473"/>
      <c r="M39" s="473"/>
      <c r="N39" s="473"/>
      <c r="O39" s="474"/>
      <c r="P39" s="475">
        <f t="shared" si="0"/>
        <v>86772.2</v>
      </c>
    </row>
    <row r="40" spans="2:16" ht="15.75" x14ac:dyDescent="0.2">
      <c r="B40" s="588" t="s">
        <v>102</v>
      </c>
      <c r="C40" s="460" t="s">
        <v>305</v>
      </c>
      <c r="D40" s="461">
        <v>103720</v>
      </c>
      <c r="E40" s="461">
        <v>105541</v>
      </c>
      <c r="F40" s="461">
        <v>107716</v>
      </c>
      <c r="G40" s="461">
        <v>109955</v>
      </c>
      <c r="H40" s="461">
        <v>111667</v>
      </c>
      <c r="I40" s="461"/>
      <c r="J40" s="461"/>
      <c r="K40" s="461"/>
      <c r="L40" s="461"/>
      <c r="M40" s="461"/>
      <c r="N40" s="461"/>
      <c r="O40" s="462"/>
      <c r="P40" s="463">
        <f t="shared" si="0"/>
        <v>107719.8</v>
      </c>
    </row>
    <row r="41" spans="2:16" ht="15.75" x14ac:dyDescent="0.2">
      <c r="B41" s="589"/>
      <c r="C41" s="464" t="s">
        <v>306</v>
      </c>
      <c r="D41" s="465">
        <v>106682</v>
      </c>
      <c r="E41" s="465">
        <v>108865</v>
      </c>
      <c r="F41" s="465">
        <v>111278</v>
      </c>
      <c r="G41" s="465">
        <v>113502</v>
      </c>
      <c r="H41" s="465">
        <v>115250</v>
      </c>
      <c r="I41" s="465"/>
      <c r="J41" s="465"/>
      <c r="K41" s="465"/>
      <c r="L41" s="465"/>
      <c r="M41" s="465"/>
      <c r="N41" s="465"/>
      <c r="O41" s="466"/>
      <c r="P41" s="467">
        <f t="shared" si="0"/>
        <v>111115.4</v>
      </c>
    </row>
    <row r="42" spans="2:16" ht="15.75" x14ac:dyDescent="0.2">
      <c r="B42" s="589"/>
      <c r="C42" s="464" t="s">
        <v>307</v>
      </c>
      <c r="D42" s="465">
        <v>25302</v>
      </c>
      <c r="E42" s="465">
        <v>25860</v>
      </c>
      <c r="F42" s="465">
        <v>26490</v>
      </c>
      <c r="G42" s="465">
        <v>27136</v>
      </c>
      <c r="H42" s="465">
        <v>27632</v>
      </c>
      <c r="I42" s="465"/>
      <c r="J42" s="465"/>
      <c r="K42" s="465"/>
      <c r="L42" s="465"/>
      <c r="M42" s="465"/>
      <c r="N42" s="465"/>
      <c r="O42" s="466"/>
      <c r="P42" s="467">
        <f t="shared" si="0"/>
        <v>26484</v>
      </c>
    </row>
    <row r="43" spans="2:16" ht="15.75" x14ac:dyDescent="0.2">
      <c r="B43" s="589"/>
      <c r="C43" s="464" t="s">
        <v>308</v>
      </c>
      <c r="D43" s="465">
        <v>2422</v>
      </c>
      <c r="E43" s="465">
        <v>2500</v>
      </c>
      <c r="F43" s="465">
        <v>2554</v>
      </c>
      <c r="G43" s="465">
        <v>2592</v>
      </c>
      <c r="H43" s="465">
        <v>2653</v>
      </c>
      <c r="I43" s="465"/>
      <c r="J43" s="465"/>
      <c r="K43" s="465"/>
      <c r="L43" s="465"/>
      <c r="M43" s="465"/>
      <c r="N43" s="465"/>
      <c r="O43" s="466"/>
      <c r="P43" s="467">
        <f t="shared" si="0"/>
        <v>2544.1999999999998</v>
      </c>
    </row>
    <row r="44" spans="2:16" ht="16.5" thickBot="1" x14ac:dyDescent="0.25">
      <c r="B44" s="589"/>
      <c r="C44" s="468" t="s">
        <v>294</v>
      </c>
      <c r="D44" s="469">
        <v>51626</v>
      </c>
      <c r="E44" s="469">
        <v>52011</v>
      </c>
      <c r="F44" s="476">
        <v>52803</v>
      </c>
      <c r="G44" s="476">
        <v>53240</v>
      </c>
      <c r="H44" s="476">
        <v>54265</v>
      </c>
      <c r="I44" s="476"/>
      <c r="J44" s="476"/>
      <c r="K44" s="476"/>
      <c r="L44" s="469"/>
      <c r="M44" s="469"/>
      <c r="N44" s="469"/>
      <c r="O44" s="470"/>
      <c r="P44" s="471">
        <f t="shared" si="0"/>
        <v>52789</v>
      </c>
    </row>
    <row r="45" spans="2:16" ht="17.25" thickTop="1" thickBot="1" x14ac:dyDescent="0.25">
      <c r="B45" s="590"/>
      <c r="C45" s="472" t="s">
        <v>10</v>
      </c>
      <c r="D45" s="473">
        <v>289752</v>
      </c>
      <c r="E45" s="473">
        <v>294777</v>
      </c>
      <c r="F45" s="477">
        <v>300841</v>
      </c>
      <c r="G45" s="477">
        <v>306425</v>
      </c>
      <c r="H45" s="477">
        <v>311467</v>
      </c>
      <c r="I45" s="477"/>
      <c r="J45" s="477"/>
      <c r="K45" s="477"/>
      <c r="L45" s="473"/>
      <c r="M45" s="473"/>
      <c r="N45" s="473"/>
      <c r="O45" s="474"/>
      <c r="P45" s="475">
        <f t="shared" si="0"/>
        <v>300652.40000000002</v>
      </c>
    </row>
    <row r="46" spans="2:16" ht="15.75" x14ac:dyDescent="0.2">
      <c r="B46" s="588" t="s">
        <v>99</v>
      </c>
      <c r="C46" s="460" t="s">
        <v>309</v>
      </c>
      <c r="D46" s="461">
        <v>6522</v>
      </c>
      <c r="E46" s="461">
        <v>6606</v>
      </c>
      <c r="F46" s="461">
        <v>6681</v>
      </c>
      <c r="G46" s="461">
        <v>6790</v>
      </c>
      <c r="H46" s="461">
        <v>6902</v>
      </c>
      <c r="I46" s="461"/>
      <c r="J46" s="461"/>
      <c r="K46" s="461"/>
      <c r="L46" s="461"/>
      <c r="M46" s="461"/>
      <c r="N46" s="461"/>
      <c r="O46" s="462"/>
      <c r="P46" s="463">
        <f t="shared" si="0"/>
        <v>6700.2</v>
      </c>
    </row>
    <row r="47" spans="2:16" ht="15.75" x14ac:dyDescent="0.2">
      <c r="B47" s="589"/>
      <c r="C47" s="464" t="s">
        <v>310</v>
      </c>
      <c r="D47" s="465">
        <v>1267</v>
      </c>
      <c r="E47" s="465">
        <v>1285</v>
      </c>
      <c r="F47" s="465">
        <v>1294</v>
      </c>
      <c r="G47" s="465">
        <v>1327</v>
      </c>
      <c r="H47" s="465">
        <v>1332</v>
      </c>
      <c r="I47" s="465"/>
      <c r="J47" s="465"/>
      <c r="K47" s="465"/>
      <c r="L47" s="465"/>
      <c r="M47" s="465"/>
      <c r="N47" s="465"/>
      <c r="O47" s="466"/>
      <c r="P47" s="467">
        <f t="shared" si="0"/>
        <v>1301</v>
      </c>
    </row>
    <row r="48" spans="2:16" ht="15.75" x14ac:dyDescent="0.2">
      <c r="B48" s="589"/>
      <c r="C48" s="464" t="s">
        <v>311</v>
      </c>
      <c r="D48" s="465">
        <v>1647</v>
      </c>
      <c r="E48" s="465">
        <v>1665</v>
      </c>
      <c r="F48" s="465">
        <v>1679</v>
      </c>
      <c r="G48" s="465">
        <v>1698</v>
      </c>
      <c r="H48" s="465">
        <v>1688</v>
      </c>
      <c r="I48" s="465"/>
      <c r="J48" s="465"/>
      <c r="K48" s="465"/>
      <c r="L48" s="465"/>
      <c r="M48" s="465"/>
      <c r="N48" s="465"/>
      <c r="O48" s="466"/>
      <c r="P48" s="467">
        <f t="shared" si="0"/>
        <v>1675.4</v>
      </c>
    </row>
    <row r="49" spans="2:16" ht="15.75" x14ac:dyDescent="0.2">
      <c r="B49" s="589"/>
      <c r="C49" s="464" t="s">
        <v>312</v>
      </c>
      <c r="D49" s="465">
        <v>3587</v>
      </c>
      <c r="E49" s="465">
        <v>3637</v>
      </c>
      <c r="F49" s="465">
        <v>3705</v>
      </c>
      <c r="G49" s="465">
        <v>3789</v>
      </c>
      <c r="H49" s="465">
        <v>3820</v>
      </c>
      <c r="I49" s="465"/>
      <c r="J49" s="465"/>
      <c r="K49" s="465"/>
      <c r="L49" s="465"/>
      <c r="M49" s="465"/>
      <c r="N49" s="465"/>
      <c r="O49" s="466"/>
      <c r="P49" s="467">
        <f t="shared" si="0"/>
        <v>3707.6</v>
      </c>
    </row>
    <row r="50" spans="2:16" ht="15.75" x14ac:dyDescent="0.2">
      <c r="B50" s="589"/>
      <c r="C50" s="464" t="s">
        <v>313</v>
      </c>
      <c r="D50" s="465">
        <v>2998</v>
      </c>
      <c r="E50" s="465">
        <v>3039</v>
      </c>
      <c r="F50" s="465">
        <v>3080</v>
      </c>
      <c r="G50" s="465">
        <v>3115</v>
      </c>
      <c r="H50" s="465">
        <v>3124</v>
      </c>
      <c r="I50" s="465"/>
      <c r="J50" s="465"/>
      <c r="K50" s="465"/>
      <c r="L50" s="465"/>
      <c r="M50" s="465"/>
      <c r="N50" s="465"/>
      <c r="O50" s="466"/>
      <c r="P50" s="467">
        <f t="shared" si="0"/>
        <v>3071.2</v>
      </c>
    </row>
    <row r="51" spans="2:16" ht="15.75" x14ac:dyDescent="0.2">
      <c r="B51" s="589"/>
      <c r="C51" s="464" t="s">
        <v>314</v>
      </c>
      <c r="D51" s="465">
        <v>1863</v>
      </c>
      <c r="E51" s="465">
        <v>1871</v>
      </c>
      <c r="F51" s="465">
        <v>1906</v>
      </c>
      <c r="G51" s="465">
        <v>1950</v>
      </c>
      <c r="H51" s="465">
        <v>1956</v>
      </c>
      <c r="I51" s="465"/>
      <c r="J51" s="465"/>
      <c r="K51" s="465"/>
      <c r="L51" s="465"/>
      <c r="M51" s="465"/>
      <c r="N51" s="465"/>
      <c r="O51" s="466"/>
      <c r="P51" s="467">
        <f t="shared" si="0"/>
        <v>1909.2</v>
      </c>
    </row>
    <row r="52" spans="2:16" ht="15.75" x14ac:dyDescent="0.2">
      <c r="B52" s="589"/>
      <c r="C52" s="464" t="s">
        <v>315</v>
      </c>
      <c r="D52" s="465">
        <v>1278</v>
      </c>
      <c r="E52" s="465">
        <v>1274</v>
      </c>
      <c r="F52" s="465">
        <v>1285</v>
      </c>
      <c r="G52" s="465">
        <v>1303</v>
      </c>
      <c r="H52" s="465">
        <v>1309</v>
      </c>
      <c r="I52" s="465"/>
      <c r="J52" s="465"/>
      <c r="K52" s="465"/>
      <c r="L52" s="465"/>
      <c r="M52" s="465"/>
      <c r="N52" s="465"/>
      <c r="O52" s="466"/>
      <c r="P52" s="467">
        <f t="shared" si="0"/>
        <v>1289.8</v>
      </c>
    </row>
    <row r="53" spans="2:16" ht="15.75" x14ac:dyDescent="0.2">
      <c r="B53" s="589"/>
      <c r="C53" s="464" t="s">
        <v>316</v>
      </c>
      <c r="D53" s="465">
        <v>792</v>
      </c>
      <c r="E53" s="465">
        <v>798</v>
      </c>
      <c r="F53" s="465">
        <v>810</v>
      </c>
      <c r="G53" s="465">
        <v>826</v>
      </c>
      <c r="H53" s="465">
        <v>851</v>
      </c>
      <c r="I53" s="465"/>
      <c r="J53" s="465"/>
      <c r="K53" s="465"/>
      <c r="L53" s="465"/>
      <c r="M53" s="465"/>
      <c r="N53" s="465"/>
      <c r="O53" s="466"/>
      <c r="P53" s="467">
        <f t="shared" si="0"/>
        <v>815.4</v>
      </c>
    </row>
    <row r="54" spans="2:16" ht="15.75" x14ac:dyDescent="0.2">
      <c r="B54" s="589"/>
      <c r="C54" s="464" t="s">
        <v>317</v>
      </c>
      <c r="D54" s="465">
        <v>12169</v>
      </c>
      <c r="E54" s="465">
        <v>12331</v>
      </c>
      <c r="F54" s="465">
        <v>12469</v>
      </c>
      <c r="G54" s="465">
        <v>12644</v>
      </c>
      <c r="H54" s="465">
        <v>12748</v>
      </c>
      <c r="I54" s="465"/>
      <c r="J54" s="465"/>
      <c r="K54" s="465"/>
      <c r="L54" s="465"/>
      <c r="M54" s="465"/>
      <c r="N54" s="465"/>
      <c r="O54" s="466"/>
      <c r="P54" s="467">
        <f t="shared" si="0"/>
        <v>12472.2</v>
      </c>
    </row>
    <row r="55" spans="2:16" ht="15.75" x14ac:dyDescent="0.2">
      <c r="B55" s="589"/>
      <c r="C55" s="464" t="s">
        <v>318</v>
      </c>
      <c r="D55" s="465">
        <v>2665</v>
      </c>
      <c r="E55" s="465">
        <v>2674</v>
      </c>
      <c r="F55" s="465">
        <v>2713</v>
      </c>
      <c r="G55" s="465">
        <v>2728</v>
      </c>
      <c r="H55" s="465">
        <v>2773</v>
      </c>
      <c r="I55" s="465"/>
      <c r="J55" s="465"/>
      <c r="K55" s="465"/>
      <c r="L55" s="465"/>
      <c r="M55" s="465"/>
      <c r="N55" s="465"/>
      <c r="O55" s="466"/>
      <c r="P55" s="467">
        <f t="shared" si="0"/>
        <v>2710.6</v>
      </c>
    </row>
    <row r="56" spans="2:16" ht="15.75" x14ac:dyDescent="0.2">
      <c r="B56" s="589"/>
      <c r="C56" s="464" t="s">
        <v>319</v>
      </c>
      <c r="D56" s="465">
        <v>387</v>
      </c>
      <c r="E56" s="465">
        <v>381</v>
      </c>
      <c r="F56" s="465">
        <v>383</v>
      </c>
      <c r="G56" s="465">
        <v>389</v>
      </c>
      <c r="H56" s="465">
        <v>407</v>
      </c>
      <c r="I56" s="465"/>
      <c r="J56" s="465"/>
      <c r="K56" s="465"/>
      <c r="L56" s="465"/>
      <c r="M56" s="465"/>
      <c r="N56" s="465"/>
      <c r="O56" s="466"/>
      <c r="P56" s="467">
        <f t="shared" si="0"/>
        <v>389.4</v>
      </c>
    </row>
    <row r="57" spans="2:16" ht="15.75" x14ac:dyDescent="0.2">
      <c r="B57" s="589"/>
      <c r="C57" s="464" t="s">
        <v>320</v>
      </c>
      <c r="D57" s="465">
        <v>1262</v>
      </c>
      <c r="E57" s="465">
        <v>1287</v>
      </c>
      <c r="F57" s="465">
        <v>1314</v>
      </c>
      <c r="G57" s="465">
        <v>1339</v>
      </c>
      <c r="H57" s="465">
        <v>1376</v>
      </c>
      <c r="I57" s="465"/>
      <c r="J57" s="465"/>
      <c r="K57" s="465"/>
      <c r="L57" s="465"/>
      <c r="M57" s="465"/>
      <c r="N57" s="465"/>
      <c r="O57" s="466"/>
      <c r="P57" s="467">
        <f t="shared" si="0"/>
        <v>1315.6</v>
      </c>
    </row>
    <row r="58" spans="2:16" ht="15.75" x14ac:dyDescent="0.2">
      <c r="B58" s="589"/>
      <c r="C58" s="464" t="s">
        <v>321</v>
      </c>
      <c r="D58" s="465">
        <v>5552</v>
      </c>
      <c r="E58" s="465">
        <v>5608</v>
      </c>
      <c r="F58" s="465">
        <v>5666</v>
      </c>
      <c r="G58" s="465">
        <v>5692</v>
      </c>
      <c r="H58" s="465">
        <v>5732</v>
      </c>
      <c r="I58" s="465"/>
      <c r="J58" s="465"/>
      <c r="K58" s="465"/>
      <c r="L58" s="465"/>
      <c r="M58" s="465"/>
      <c r="N58" s="465"/>
      <c r="O58" s="466"/>
      <c r="P58" s="467">
        <f t="shared" si="0"/>
        <v>5650</v>
      </c>
    </row>
    <row r="59" spans="2:16" ht="15.75" x14ac:dyDescent="0.2">
      <c r="B59" s="589"/>
      <c r="C59" s="464" t="s">
        <v>322</v>
      </c>
      <c r="D59" s="465">
        <v>129</v>
      </c>
      <c r="E59" s="465">
        <v>136</v>
      </c>
      <c r="F59" s="465">
        <v>141</v>
      </c>
      <c r="G59" s="465">
        <v>146</v>
      </c>
      <c r="H59" s="465">
        <v>148</v>
      </c>
      <c r="I59" s="465"/>
      <c r="J59" s="465"/>
      <c r="K59" s="465"/>
      <c r="L59" s="465"/>
      <c r="M59" s="465"/>
      <c r="N59" s="465"/>
      <c r="O59" s="466"/>
      <c r="P59" s="467">
        <f t="shared" si="0"/>
        <v>140</v>
      </c>
    </row>
    <row r="60" spans="2:16" ht="15.75" x14ac:dyDescent="0.2">
      <c r="B60" s="589"/>
      <c r="C60" s="464" t="s">
        <v>323</v>
      </c>
      <c r="D60" s="465">
        <v>7225</v>
      </c>
      <c r="E60" s="465">
        <v>7278</v>
      </c>
      <c r="F60" s="465">
        <v>7384</v>
      </c>
      <c r="G60" s="465">
        <v>7466</v>
      </c>
      <c r="H60" s="465">
        <v>7517</v>
      </c>
      <c r="I60" s="465"/>
      <c r="J60" s="465"/>
      <c r="K60" s="465"/>
      <c r="L60" s="465"/>
      <c r="M60" s="465"/>
      <c r="N60" s="465"/>
      <c r="O60" s="466"/>
      <c r="P60" s="467">
        <f t="shared" si="0"/>
        <v>7374</v>
      </c>
    </row>
    <row r="61" spans="2:16" ht="15.75" x14ac:dyDescent="0.2">
      <c r="B61" s="589"/>
      <c r="C61" s="464" t="s">
        <v>324</v>
      </c>
      <c r="D61" s="465">
        <v>4511</v>
      </c>
      <c r="E61" s="465">
        <v>4560</v>
      </c>
      <c r="F61" s="465">
        <v>4608</v>
      </c>
      <c r="G61" s="465">
        <v>4724</v>
      </c>
      <c r="H61" s="465">
        <v>4790</v>
      </c>
      <c r="I61" s="465"/>
      <c r="J61" s="465"/>
      <c r="K61" s="465"/>
      <c r="L61" s="465"/>
      <c r="M61" s="465"/>
      <c r="N61" s="465"/>
      <c r="O61" s="466"/>
      <c r="P61" s="467">
        <f t="shared" si="0"/>
        <v>4638.6000000000004</v>
      </c>
    </row>
    <row r="62" spans="2:16" ht="15.75" x14ac:dyDescent="0.2">
      <c r="B62" s="589"/>
      <c r="C62" s="464" t="s">
        <v>325</v>
      </c>
      <c r="D62" s="465">
        <v>62301</v>
      </c>
      <c r="E62" s="465">
        <v>62940</v>
      </c>
      <c r="F62" s="465">
        <v>63668</v>
      </c>
      <c r="G62" s="465">
        <v>64432</v>
      </c>
      <c r="H62" s="465">
        <v>64989</v>
      </c>
      <c r="I62" s="465"/>
      <c r="J62" s="465"/>
      <c r="K62" s="465"/>
      <c r="L62" s="465"/>
      <c r="M62" s="465"/>
      <c r="N62" s="465"/>
      <c r="O62" s="466"/>
      <c r="P62" s="467">
        <f t="shared" si="0"/>
        <v>63666</v>
      </c>
    </row>
    <row r="63" spans="2:16" ht="15.75" x14ac:dyDescent="0.2">
      <c r="B63" s="589"/>
      <c r="C63" s="464" t="s">
        <v>326</v>
      </c>
      <c r="D63" s="465">
        <v>4007</v>
      </c>
      <c r="E63" s="465">
        <v>4081</v>
      </c>
      <c r="F63" s="465">
        <v>4147</v>
      </c>
      <c r="G63" s="465">
        <v>4204</v>
      </c>
      <c r="H63" s="465">
        <v>4251</v>
      </c>
      <c r="I63" s="465"/>
      <c r="J63" s="465"/>
      <c r="K63" s="465"/>
      <c r="L63" s="465"/>
      <c r="M63" s="465"/>
      <c r="N63" s="465"/>
      <c r="O63" s="466"/>
      <c r="P63" s="467">
        <f t="shared" si="0"/>
        <v>4138</v>
      </c>
    </row>
    <row r="64" spans="2:16" ht="15.75" x14ac:dyDescent="0.2">
      <c r="B64" s="589"/>
      <c r="C64" s="464" t="s">
        <v>327</v>
      </c>
      <c r="D64" s="465">
        <v>2166</v>
      </c>
      <c r="E64" s="465">
        <v>2225</v>
      </c>
      <c r="F64" s="465">
        <v>2274</v>
      </c>
      <c r="G64" s="465">
        <v>2318</v>
      </c>
      <c r="H64" s="465">
        <v>2380</v>
      </c>
      <c r="I64" s="465"/>
      <c r="J64" s="465"/>
      <c r="K64" s="465"/>
      <c r="L64" s="465"/>
      <c r="M64" s="465"/>
      <c r="N64" s="465"/>
      <c r="O64" s="466"/>
      <c r="P64" s="467">
        <f t="shared" si="0"/>
        <v>2272.6</v>
      </c>
    </row>
    <row r="65" spans="2:16" ht="16.5" thickBot="1" x14ac:dyDescent="0.25">
      <c r="B65" s="589"/>
      <c r="C65" s="468" t="s">
        <v>294</v>
      </c>
      <c r="D65" s="469">
        <v>5047</v>
      </c>
      <c r="E65" s="469">
        <v>5209</v>
      </c>
      <c r="F65" s="469">
        <v>5339</v>
      </c>
      <c r="G65" s="469">
        <v>5429</v>
      </c>
      <c r="H65" s="469">
        <v>5528</v>
      </c>
      <c r="I65" s="469"/>
      <c r="J65" s="469"/>
      <c r="K65" s="469"/>
      <c r="L65" s="469"/>
      <c r="M65" s="469"/>
      <c r="N65" s="469"/>
      <c r="O65" s="470"/>
      <c r="P65" s="471">
        <f t="shared" si="0"/>
        <v>5310.4</v>
      </c>
    </row>
    <row r="66" spans="2:16" ht="17.25" thickTop="1" thickBot="1" x14ac:dyDescent="0.25">
      <c r="B66" s="590"/>
      <c r="C66" s="472" t="s">
        <v>10</v>
      </c>
      <c r="D66" s="473">
        <v>127375</v>
      </c>
      <c r="E66" s="473">
        <v>128885</v>
      </c>
      <c r="F66" s="473">
        <v>130546</v>
      </c>
      <c r="G66" s="473">
        <v>132309</v>
      </c>
      <c r="H66" s="473">
        <v>133621</v>
      </c>
      <c r="I66" s="473"/>
      <c r="J66" s="473"/>
      <c r="K66" s="473"/>
      <c r="L66" s="473"/>
      <c r="M66" s="473"/>
      <c r="N66" s="473"/>
      <c r="O66" s="474"/>
      <c r="P66" s="475">
        <f t="shared" si="0"/>
        <v>130547.2</v>
      </c>
    </row>
    <row r="67" spans="2:16" ht="15.75" x14ac:dyDescent="0.2">
      <c r="B67" s="588" t="s">
        <v>103</v>
      </c>
      <c r="C67" s="460" t="s">
        <v>328</v>
      </c>
      <c r="D67" s="461">
        <v>71528</v>
      </c>
      <c r="E67" s="461">
        <v>71783</v>
      </c>
      <c r="F67" s="461">
        <v>71334</v>
      </c>
      <c r="G67" s="461">
        <v>71880</v>
      </c>
      <c r="H67" s="461">
        <v>72142</v>
      </c>
      <c r="I67" s="461"/>
      <c r="J67" s="461"/>
      <c r="K67" s="461"/>
      <c r="L67" s="461"/>
      <c r="M67" s="461"/>
      <c r="N67" s="461"/>
      <c r="O67" s="462"/>
      <c r="P67" s="463">
        <f t="shared" si="0"/>
        <v>71733.399999999994</v>
      </c>
    </row>
    <row r="68" spans="2:16" ht="16.5" thickBot="1" x14ac:dyDescent="0.25">
      <c r="B68" s="589"/>
      <c r="C68" s="468" t="s">
        <v>294</v>
      </c>
      <c r="D68" s="469">
        <v>50618</v>
      </c>
      <c r="E68" s="469">
        <v>51118</v>
      </c>
      <c r="F68" s="469">
        <v>50869</v>
      </c>
      <c r="G68" s="469">
        <v>51525</v>
      </c>
      <c r="H68" s="469">
        <v>51996</v>
      </c>
      <c r="I68" s="469"/>
      <c r="J68" s="469"/>
      <c r="K68" s="469"/>
      <c r="L68" s="469"/>
      <c r="M68" s="469"/>
      <c r="N68" s="469"/>
      <c r="O68" s="470"/>
      <c r="P68" s="471">
        <f t="shared" si="0"/>
        <v>51225.2</v>
      </c>
    </row>
    <row r="69" spans="2:16" ht="17.25" thickTop="1" thickBot="1" x14ac:dyDescent="0.25">
      <c r="B69" s="590"/>
      <c r="C69" s="472" t="s">
        <v>10</v>
      </c>
      <c r="D69" s="473">
        <v>122146</v>
      </c>
      <c r="E69" s="473">
        <v>122901</v>
      </c>
      <c r="F69" s="473">
        <v>122203</v>
      </c>
      <c r="G69" s="473">
        <v>123405</v>
      </c>
      <c r="H69" s="473">
        <v>124138</v>
      </c>
      <c r="I69" s="473"/>
      <c r="J69" s="473"/>
      <c r="K69" s="473"/>
      <c r="L69" s="473"/>
      <c r="M69" s="473"/>
      <c r="N69" s="473"/>
      <c r="O69" s="474"/>
      <c r="P69" s="475">
        <f t="shared" ref="P69:P87" si="1">AVERAGE(D69:O69)</f>
        <v>122958.6</v>
      </c>
    </row>
    <row r="70" spans="2:16" ht="15.75" x14ac:dyDescent="0.2">
      <c r="B70" s="588" t="s">
        <v>100</v>
      </c>
      <c r="C70" s="460" t="s">
        <v>329</v>
      </c>
      <c r="D70" s="461">
        <v>44787</v>
      </c>
      <c r="E70" s="461">
        <v>45541</v>
      </c>
      <c r="F70" s="461">
        <v>46189</v>
      </c>
      <c r="G70" s="461">
        <v>47102</v>
      </c>
      <c r="H70" s="461">
        <v>47804</v>
      </c>
      <c r="I70" s="461"/>
      <c r="J70" s="461"/>
      <c r="K70" s="461"/>
      <c r="L70" s="461"/>
      <c r="M70" s="461"/>
      <c r="N70" s="461"/>
      <c r="O70" s="462"/>
      <c r="P70" s="463">
        <f t="shared" si="1"/>
        <v>46284.6</v>
      </c>
    </row>
    <row r="71" spans="2:16" ht="15.75" x14ac:dyDescent="0.2">
      <c r="B71" s="589"/>
      <c r="C71" s="464" t="s">
        <v>330</v>
      </c>
      <c r="D71" s="465">
        <v>5303</v>
      </c>
      <c r="E71" s="465">
        <v>5438</v>
      </c>
      <c r="F71" s="465">
        <v>5580</v>
      </c>
      <c r="G71" s="465">
        <v>5701</v>
      </c>
      <c r="H71" s="465">
        <v>5780</v>
      </c>
      <c r="I71" s="465"/>
      <c r="J71" s="465"/>
      <c r="K71" s="465"/>
      <c r="L71" s="465"/>
      <c r="M71" s="465"/>
      <c r="N71" s="465"/>
      <c r="O71" s="466"/>
      <c r="P71" s="467">
        <f t="shared" si="1"/>
        <v>5560.4</v>
      </c>
    </row>
    <row r="72" spans="2:16" ht="15.75" x14ac:dyDescent="0.2">
      <c r="B72" s="589"/>
      <c r="C72" s="464" t="s">
        <v>331</v>
      </c>
      <c r="D72" s="465">
        <v>1257</v>
      </c>
      <c r="E72" s="465">
        <v>1269</v>
      </c>
      <c r="F72" s="465">
        <v>1288</v>
      </c>
      <c r="G72" s="465">
        <v>1320</v>
      </c>
      <c r="H72" s="465">
        <v>1330</v>
      </c>
      <c r="I72" s="465"/>
      <c r="J72" s="465"/>
      <c r="K72" s="465"/>
      <c r="L72" s="465"/>
      <c r="M72" s="465"/>
      <c r="N72" s="465"/>
      <c r="O72" s="466"/>
      <c r="P72" s="467">
        <f t="shared" si="1"/>
        <v>1292.8</v>
      </c>
    </row>
    <row r="73" spans="2:16" ht="15.75" x14ac:dyDescent="0.2">
      <c r="B73" s="589"/>
      <c r="C73" s="464" t="s">
        <v>332</v>
      </c>
      <c r="D73" s="465">
        <v>943</v>
      </c>
      <c r="E73" s="465">
        <v>964</v>
      </c>
      <c r="F73" s="465">
        <v>998</v>
      </c>
      <c r="G73" s="465">
        <v>1021</v>
      </c>
      <c r="H73" s="465">
        <v>1039</v>
      </c>
      <c r="I73" s="465"/>
      <c r="J73" s="465"/>
      <c r="K73" s="465"/>
      <c r="L73" s="465"/>
      <c r="M73" s="465"/>
      <c r="N73" s="465"/>
      <c r="O73" s="466"/>
      <c r="P73" s="467">
        <f t="shared" si="1"/>
        <v>993</v>
      </c>
    </row>
    <row r="74" spans="2:16" ht="15.75" x14ac:dyDescent="0.2">
      <c r="B74" s="589"/>
      <c r="C74" s="464" t="s">
        <v>333</v>
      </c>
      <c r="D74" s="465">
        <v>64706</v>
      </c>
      <c r="E74" s="465">
        <v>65962</v>
      </c>
      <c r="F74" s="465">
        <v>67371</v>
      </c>
      <c r="G74" s="465">
        <v>68850</v>
      </c>
      <c r="H74" s="465">
        <v>69817</v>
      </c>
      <c r="I74" s="465"/>
      <c r="J74" s="465"/>
      <c r="K74" s="465"/>
      <c r="L74" s="465"/>
      <c r="M74" s="465"/>
      <c r="N74" s="465"/>
      <c r="O74" s="466"/>
      <c r="P74" s="467">
        <f t="shared" si="1"/>
        <v>67341.2</v>
      </c>
    </row>
    <row r="75" spans="2:16" ht="16.5" thickBot="1" x14ac:dyDescent="0.25">
      <c r="B75" s="589"/>
      <c r="C75" s="468" t="s">
        <v>294</v>
      </c>
      <c r="D75" s="469">
        <v>37288</v>
      </c>
      <c r="E75" s="469">
        <v>37983</v>
      </c>
      <c r="F75" s="469">
        <v>38525</v>
      </c>
      <c r="G75" s="469">
        <v>39609</v>
      </c>
      <c r="H75" s="469">
        <v>40162</v>
      </c>
      <c r="I75" s="469"/>
      <c r="J75" s="469"/>
      <c r="K75" s="469"/>
      <c r="L75" s="469"/>
      <c r="M75" s="469"/>
      <c r="N75" s="469"/>
      <c r="O75" s="470"/>
      <c r="P75" s="471">
        <f t="shared" si="1"/>
        <v>38713.4</v>
      </c>
    </row>
    <row r="76" spans="2:16" ht="17.25" thickTop="1" thickBot="1" x14ac:dyDescent="0.25">
      <c r="B76" s="590"/>
      <c r="C76" s="472" t="s">
        <v>10</v>
      </c>
      <c r="D76" s="473">
        <v>154284</v>
      </c>
      <c r="E76" s="473">
        <v>157157</v>
      </c>
      <c r="F76" s="473">
        <v>159951</v>
      </c>
      <c r="G76" s="473">
        <v>163603</v>
      </c>
      <c r="H76" s="473">
        <v>165932</v>
      </c>
      <c r="I76" s="473"/>
      <c r="J76" s="473"/>
      <c r="K76" s="473"/>
      <c r="L76" s="473"/>
      <c r="M76" s="473"/>
      <c r="N76" s="473"/>
      <c r="O76" s="474"/>
      <c r="P76" s="475">
        <f t="shared" si="1"/>
        <v>160185.4</v>
      </c>
    </row>
    <row r="77" spans="2:16" ht="15.75" x14ac:dyDescent="0.2">
      <c r="B77" s="588" t="s">
        <v>101</v>
      </c>
      <c r="C77" s="460" t="s">
        <v>334</v>
      </c>
      <c r="D77" s="461">
        <v>166197</v>
      </c>
      <c r="E77" s="461">
        <v>168683</v>
      </c>
      <c r="F77" s="461">
        <v>171558</v>
      </c>
      <c r="G77" s="461">
        <v>174269</v>
      </c>
      <c r="H77" s="461">
        <v>176053</v>
      </c>
      <c r="I77" s="461"/>
      <c r="J77" s="461"/>
      <c r="K77" s="461"/>
      <c r="L77" s="461"/>
      <c r="M77" s="461"/>
      <c r="N77" s="461"/>
      <c r="O77" s="462"/>
      <c r="P77" s="463">
        <f t="shared" si="1"/>
        <v>171352</v>
      </c>
    </row>
    <row r="78" spans="2:16" ht="15.75" x14ac:dyDescent="0.2">
      <c r="B78" s="589"/>
      <c r="C78" s="464" t="s">
        <v>335</v>
      </c>
      <c r="D78" s="465">
        <v>1228</v>
      </c>
      <c r="E78" s="465">
        <v>1246</v>
      </c>
      <c r="F78" s="465">
        <v>1295</v>
      </c>
      <c r="G78" s="465">
        <v>1336</v>
      </c>
      <c r="H78" s="465">
        <v>1400</v>
      </c>
      <c r="I78" s="465"/>
      <c r="J78" s="465"/>
      <c r="K78" s="465"/>
      <c r="L78" s="465"/>
      <c r="M78" s="465"/>
      <c r="N78" s="465"/>
      <c r="O78" s="466"/>
      <c r="P78" s="467">
        <f t="shared" si="1"/>
        <v>1301</v>
      </c>
    </row>
    <row r="79" spans="2:16" ht="15.75" x14ac:dyDescent="0.2">
      <c r="B79" s="589"/>
      <c r="C79" s="464" t="s">
        <v>336</v>
      </c>
      <c r="D79" s="465">
        <v>5262</v>
      </c>
      <c r="E79" s="465">
        <v>5337</v>
      </c>
      <c r="F79" s="465">
        <v>5406</v>
      </c>
      <c r="G79" s="465">
        <v>5560</v>
      </c>
      <c r="H79" s="465">
        <v>5603</v>
      </c>
      <c r="I79" s="465"/>
      <c r="J79" s="465"/>
      <c r="K79" s="465"/>
      <c r="L79" s="465"/>
      <c r="M79" s="465"/>
      <c r="N79" s="465"/>
      <c r="O79" s="466"/>
      <c r="P79" s="467">
        <f t="shared" si="1"/>
        <v>5433.6</v>
      </c>
    </row>
    <row r="80" spans="2:16" ht="16.5" thickBot="1" x14ac:dyDescent="0.25">
      <c r="B80" s="589"/>
      <c r="C80" s="468" t="s">
        <v>294</v>
      </c>
      <c r="D80" s="469">
        <v>8914</v>
      </c>
      <c r="E80" s="469">
        <v>9107</v>
      </c>
      <c r="F80" s="469">
        <v>9266</v>
      </c>
      <c r="G80" s="469">
        <v>9460</v>
      </c>
      <c r="H80" s="469">
        <v>9435</v>
      </c>
      <c r="I80" s="469"/>
      <c r="J80" s="469"/>
      <c r="K80" s="469"/>
      <c r="L80" s="469"/>
      <c r="M80" s="469"/>
      <c r="N80" s="469"/>
      <c r="O80" s="470"/>
      <c r="P80" s="471">
        <f t="shared" si="1"/>
        <v>9236.4</v>
      </c>
    </row>
    <row r="81" spans="2:18" ht="17.25" thickTop="1" thickBot="1" x14ac:dyDescent="0.25">
      <c r="B81" s="590"/>
      <c r="C81" s="472" t="s">
        <v>10</v>
      </c>
      <c r="D81" s="473">
        <v>181601</v>
      </c>
      <c r="E81" s="473">
        <v>184373</v>
      </c>
      <c r="F81" s="473">
        <v>187525</v>
      </c>
      <c r="G81" s="473">
        <v>190625</v>
      </c>
      <c r="H81" s="473">
        <v>192491</v>
      </c>
      <c r="I81" s="473"/>
      <c r="J81" s="473"/>
      <c r="K81" s="473"/>
      <c r="L81" s="473"/>
      <c r="M81" s="473"/>
      <c r="N81" s="473"/>
      <c r="O81" s="474"/>
      <c r="P81" s="475">
        <f t="shared" si="1"/>
        <v>187323</v>
      </c>
    </row>
    <row r="82" spans="2:18" ht="15.75" x14ac:dyDescent="0.2">
      <c r="B82" s="596" t="s">
        <v>154</v>
      </c>
      <c r="C82" s="478" t="s">
        <v>305</v>
      </c>
      <c r="D82" s="479">
        <v>3722</v>
      </c>
      <c r="E82" s="479">
        <v>3777</v>
      </c>
      <c r="F82" s="480">
        <v>3867</v>
      </c>
      <c r="G82" s="480">
        <v>3964</v>
      </c>
      <c r="H82" s="480">
        <v>4059</v>
      </c>
      <c r="I82" s="480"/>
      <c r="J82" s="481"/>
      <c r="K82" s="481"/>
      <c r="L82" s="481"/>
      <c r="M82" s="481"/>
      <c r="N82" s="481"/>
      <c r="O82" s="482"/>
      <c r="P82" s="483">
        <f t="shared" si="1"/>
        <v>3877.8</v>
      </c>
    </row>
    <row r="83" spans="2:18" ht="15.75" x14ac:dyDescent="0.2">
      <c r="B83" s="597"/>
      <c r="C83" s="484" t="s">
        <v>306</v>
      </c>
      <c r="D83" s="485">
        <v>4407</v>
      </c>
      <c r="E83" s="485">
        <v>4490</v>
      </c>
      <c r="F83" s="486">
        <v>4577</v>
      </c>
      <c r="G83" s="486">
        <v>4708</v>
      </c>
      <c r="H83" s="486">
        <v>4839</v>
      </c>
      <c r="I83" s="486"/>
      <c r="J83" s="487"/>
      <c r="K83" s="487"/>
      <c r="L83" s="487"/>
      <c r="M83" s="487"/>
      <c r="N83" s="487"/>
      <c r="O83" s="488"/>
      <c r="P83" s="489">
        <f t="shared" si="1"/>
        <v>4604.2</v>
      </c>
    </row>
    <row r="84" spans="2:18" ht="15.75" x14ac:dyDescent="0.2">
      <c r="B84" s="597"/>
      <c r="C84" s="484" t="s">
        <v>328</v>
      </c>
      <c r="D84" s="485">
        <v>81155</v>
      </c>
      <c r="E84" s="485">
        <v>82973</v>
      </c>
      <c r="F84" s="486">
        <v>85075</v>
      </c>
      <c r="G84" s="486">
        <v>86941</v>
      </c>
      <c r="H84" s="486">
        <v>87996</v>
      </c>
      <c r="I84" s="486"/>
      <c r="J84" s="487"/>
      <c r="K84" s="487"/>
      <c r="L84" s="487"/>
      <c r="M84" s="487"/>
      <c r="N84" s="487"/>
      <c r="O84" s="488"/>
      <c r="P84" s="489">
        <f t="shared" si="1"/>
        <v>84828</v>
      </c>
    </row>
    <row r="85" spans="2:18" ht="15.75" x14ac:dyDescent="0.2">
      <c r="B85" s="597"/>
      <c r="C85" s="484" t="s">
        <v>333</v>
      </c>
      <c r="D85" s="485">
        <v>2976</v>
      </c>
      <c r="E85" s="485">
        <v>3029</v>
      </c>
      <c r="F85" s="486">
        <v>3104</v>
      </c>
      <c r="G85" s="486">
        <v>3187</v>
      </c>
      <c r="H85" s="486">
        <v>3240</v>
      </c>
      <c r="I85" s="486"/>
      <c r="J85" s="487"/>
      <c r="K85" s="487"/>
      <c r="L85" s="487"/>
      <c r="M85" s="487"/>
      <c r="N85" s="487"/>
      <c r="O85" s="488"/>
      <c r="P85" s="489">
        <f t="shared" si="1"/>
        <v>3107.2</v>
      </c>
    </row>
    <row r="86" spans="2:18" ht="32.25" thickBot="1" x14ac:dyDescent="0.25">
      <c r="B86" s="597"/>
      <c r="C86" s="490" t="s">
        <v>337</v>
      </c>
      <c r="D86" s="491">
        <v>89</v>
      </c>
      <c r="E86" s="491">
        <v>100</v>
      </c>
      <c r="F86" s="492">
        <v>108</v>
      </c>
      <c r="G86" s="492">
        <v>129</v>
      </c>
      <c r="H86" s="492">
        <v>124</v>
      </c>
      <c r="I86" s="492"/>
      <c r="J86" s="493"/>
      <c r="K86" s="493"/>
      <c r="L86" s="493"/>
      <c r="M86" s="493"/>
      <c r="N86" s="493"/>
      <c r="O86" s="494"/>
      <c r="P86" s="495">
        <f t="shared" si="1"/>
        <v>110</v>
      </c>
    </row>
    <row r="87" spans="2:18" ht="17.25" thickTop="1" thickBot="1" x14ac:dyDescent="0.25">
      <c r="B87" s="598"/>
      <c r="C87" s="496" t="s">
        <v>10</v>
      </c>
      <c r="D87" s="497">
        <v>92349</v>
      </c>
      <c r="E87" s="497">
        <v>94369</v>
      </c>
      <c r="F87" s="498">
        <v>96731</v>
      </c>
      <c r="G87" s="498">
        <v>98929</v>
      </c>
      <c r="H87" s="498">
        <v>100258</v>
      </c>
      <c r="I87" s="498"/>
      <c r="J87" s="499"/>
      <c r="K87" s="499"/>
      <c r="L87" s="499"/>
      <c r="M87" s="499"/>
      <c r="N87" s="499"/>
      <c r="O87" s="500"/>
      <c r="P87" s="501">
        <f t="shared" si="1"/>
        <v>96527.2</v>
      </c>
    </row>
    <row r="88" spans="2:18" ht="5.25" customHeight="1" thickBot="1" x14ac:dyDescent="0.25">
      <c r="B88" s="118"/>
      <c r="C88" s="502"/>
      <c r="D88" s="503"/>
      <c r="E88" s="503"/>
      <c r="F88" s="504"/>
      <c r="G88" s="504"/>
      <c r="H88" s="504"/>
      <c r="I88" s="504"/>
      <c r="J88" s="504"/>
      <c r="K88" s="504"/>
      <c r="L88" s="504"/>
      <c r="M88" s="504"/>
      <c r="N88" s="504"/>
      <c r="O88" s="504"/>
      <c r="P88" s="505"/>
    </row>
    <row r="89" spans="2:18" ht="16.5" thickBot="1" x14ac:dyDescent="0.25">
      <c r="B89" s="594" t="s">
        <v>338</v>
      </c>
      <c r="C89" s="595"/>
      <c r="D89" s="506">
        <v>1243118</v>
      </c>
      <c r="E89" s="506">
        <v>1262760</v>
      </c>
      <c r="F89" s="507">
        <v>1282509</v>
      </c>
      <c r="G89" s="507">
        <v>1305472</v>
      </c>
      <c r="H89" s="507">
        <v>1322007</v>
      </c>
      <c r="I89" s="507"/>
      <c r="J89" s="507"/>
      <c r="K89" s="507"/>
      <c r="L89" s="507"/>
      <c r="M89" s="507"/>
      <c r="N89" s="507"/>
      <c r="O89" s="507"/>
      <c r="P89" s="508">
        <f>AVERAGE(D89:O89)</f>
        <v>1283173.2</v>
      </c>
    </row>
    <row r="90" spans="2:18" ht="32.25" customHeight="1" x14ac:dyDescent="0.2">
      <c r="B90" s="591" t="s">
        <v>131</v>
      </c>
      <c r="C90" s="592"/>
      <c r="D90" s="592"/>
      <c r="E90" s="592"/>
      <c r="F90" s="592"/>
      <c r="G90" s="592"/>
      <c r="H90" s="592"/>
      <c r="I90" s="592"/>
      <c r="J90" s="592"/>
      <c r="K90" s="592"/>
      <c r="L90" s="592"/>
      <c r="M90" s="592"/>
      <c r="N90" s="592"/>
      <c r="O90" s="592"/>
      <c r="P90" s="593"/>
    </row>
    <row r="91" spans="2:18" ht="31.5" customHeight="1" x14ac:dyDescent="0.25">
      <c r="B91" s="582" t="s">
        <v>156</v>
      </c>
      <c r="C91" s="583"/>
      <c r="D91" s="583"/>
      <c r="E91" s="583"/>
      <c r="F91" s="583"/>
      <c r="G91" s="583"/>
      <c r="H91" s="583"/>
      <c r="I91" s="583"/>
      <c r="J91" s="583"/>
      <c r="K91" s="583"/>
      <c r="L91" s="583"/>
      <c r="M91" s="583"/>
      <c r="N91" s="583"/>
      <c r="O91" s="583"/>
      <c r="P91" s="584"/>
      <c r="Q91" s="50" t="s">
        <v>91</v>
      </c>
      <c r="R91" s="116"/>
    </row>
    <row r="92" spans="2:18" ht="31.5" customHeight="1" x14ac:dyDescent="0.2">
      <c r="B92" s="579" t="s">
        <v>157</v>
      </c>
      <c r="C92" s="580"/>
      <c r="D92" s="580"/>
      <c r="E92" s="580"/>
      <c r="F92" s="580"/>
      <c r="G92" s="580"/>
      <c r="H92" s="580"/>
      <c r="I92" s="580"/>
      <c r="J92" s="580"/>
      <c r="K92" s="580"/>
      <c r="L92" s="580"/>
      <c r="M92" s="580"/>
      <c r="N92" s="580"/>
      <c r="O92" s="580"/>
      <c r="P92" s="581"/>
      <c r="Q92" s="246" t="s">
        <v>91</v>
      </c>
    </row>
    <row r="93" spans="2:18" x14ac:dyDescent="0.2">
      <c r="E93" s="116"/>
    </row>
    <row r="96" spans="2:18" x14ac:dyDescent="0.2">
      <c r="F96" s="116"/>
    </row>
    <row r="100" spans="10:10" x14ac:dyDescent="0.2">
      <c r="J100" s="114"/>
    </row>
  </sheetData>
  <mergeCells count="13">
    <mergeCell ref="B92:P92"/>
    <mergeCell ref="B91:P91"/>
    <mergeCell ref="B2:P2"/>
    <mergeCell ref="B4:B27"/>
    <mergeCell ref="B28:B39"/>
    <mergeCell ref="B40:B45"/>
    <mergeCell ref="B90:P90"/>
    <mergeCell ref="B46:B66"/>
    <mergeCell ref="B67:B69"/>
    <mergeCell ref="B70:B76"/>
    <mergeCell ref="B77:B81"/>
    <mergeCell ref="B89:C89"/>
    <mergeCell ref="B82:B87"/>
  </mergeCells>
  <conditionalFormatting sqref="D4:P81 D88:P89">
    <cfRule type="expression" dxfId="6" priority="7">
      <formula>D4="NR"</formula>
    </cfRule>
  </conditionalFormatting>
  <conditionalFormatting sqref="D82:P84">
    <cfRule type="expression" dxfId="5" priority="6">
      <formula>D82="NR"</formula>
    </cfRule>
  </conditionalFormatting>
  <conditionalFormatting sqref="O82">
    <cfRule type="expression" dxfId="4" priority="5">
      <formula>O82="NR"</formula>
    </cfRule>
  </conditionalFormatting>
  <conditionalFormatting sqref="O83:O84">
    <cfRule type="expression" dxfId="3" priority="4">
      <formula>O83="NR"</formula>
    </cfRule>
  </conditionalFormatting>
  <conditionalFormatting sqref="O87">
    <cfRule type="expression" dxfId="2" priority="2">
      <formula>O87="NR"</formula>
    </cfRule>
  </conditionalFormatting>
  <conditionalFormatting sqref="O85:O86">
    <cfRule type="expression" dxfId="1" priority="1">
      <formula>O85="NR"</formula>
    </cfRule>
  </conditionalFormatting>
  <conditionalFormatting sqref="D85:P87">
    <cfRule type="expression" dxfId="0" priority="3">
      <formula>D85="NR"</formula>
    </cfRule>
  </conditionalFormatting>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rowBreaks count="1" manualBreakCount="1">
    <brk id="66"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80" zoomScaleNormal="100" zoomScaleSheetLayoutView="80" workbookViewId="0">
      <selection activeCell="D49" sqref="D49"/>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1"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99" t="s">
        <v>168</v>
      </c>
      <c r="B1" s="600"/>
      <c r="C1" s="600"/>
      <c r="D1" s="601"/>
      <c r="E1"/>
    </row>
    <row r="2" spans="1:5" ht="31.5" x14ac:dyDescent="0.2">
      <c r="A2" s="216"/>
      <c r="B2" s="238" t="s">
        <v>18</v>
      </c>
      <c r="C2" s="239" t="s">
        <v>120</v>
      </c>
      <c r="D2" s="240" t="s">
        <v>121</v>
      </c>
      <c r="E2"/>
    </row>
    <row r="3" spans="1:5" x14ac:dyDescent="0.25">
      <c r="A3" s="432">
        <v>44013</v>
      </c>
      <c r="B3" s="269">
        <v>57085339</v>
      </c>
      <c r="C3" s="307">
        <v>57081263</v>
      </c>
      <c r="D3" s="308">
        <v>4076</v>
      </c>
      <c r="E3"/>
    </row>
    <row r="4" spans="1:5" x14ac:dyDescent="0.25">
      <c r="A4" s="432">
        <v>44044</v>
      </c>
      <c r="B4" s="269">
        <v>57913211</v>
      </c>
      <c r="C4" s="307">
        <v>57907977</v>
      </c>
      <c r="D4" s="308">
        <v>5234</v>
      </c>
      <c r="E4"/>
    </row>
    <row r="5" spans="1:5" x14ac:dyDescent="0.25">
      <c r="A5" s="432">
        <v>44075</v>
      </c>
      <c r="B5" s="269">
        <v>60607851</v>
      </c>
      <c r="C5" s="307">
        <v>60600401</v>
      </c>
      <c r="D5" s="268">
        <v>7450</v>
      </c>
      <c r="E5"/>
    </row>
    <row r="6" spans="1:5" x14ac:dyDescent="0.25">
      <c r="A6" s="432">
        <v>44105</v>
      </c>
      <c r="B6" s="269">
        <v>60002686</v>
      </c>
      <c r="C6" s="307">
        <v>59999037</v>
      </c>
      <c r="D6" s="268">
        <v>3649</v>
      </c>
      <c r="E6"/>
    </row>
    <row r="7" spans="1:5" x14ac:dyDescent="0.25">
      <c r="A7" s="432">
        <v>44136</v>
      </c>
      <c r="B7" s="269">
        <v>61592890</v>
      </c>
      <c r="C7" s="307">
        <v>61590113</v>
      </c>
      <c r="D7" s="268">
        <v>2777</v>
      </c>
      <c r="E7"/>
    </row>
    <row r="8" spans="1:5" x14ac:dyDescent="0.25">
      <c r="A8" s="432">
        <v>44166</v>
      </c>
      <c r="B8" s="269"/>
      <c r="C8" s="307"/>
      <c r="D8" s="268"/>
      <c r="E8"/>
    </row>
    <row r="9" spans="1:5" x14ac:dyDescent="0.25">
      <c r="A9" s="432">
        <v>44197</v>
      </c>
      <c r="B9" s="269"/>
      <c r="C9" s="307"/>
      <c r="D9" s="268"/>
      <c r="E9"/>
    </row>
    <row r="10" spans="1:5" x14ac:dyDescent="0.25">
      <c r="A10" s="432">
        <v>44228</v>
      </c>
      <c r="B10" s="269"/>
      <c r="C10" s="307"/>
      <c r="D10" s="268"/>
      <c r="E10"/>
    </row>
    <row r="11" spans="1:5" x14ac:dyDescent="0.25">
      <c r="A11" s="432">
        <v>44256</v>
      </c>
      <c r="B11" s="269"/>
      <c r="C11" s="307"/>
      <c r="D11" s="268"/>
      <c r="E11"/>
    </row>
    <row r="12" spans="1:5" x14ac:dyDescent="0.25">
      <c r="A12" s="432">
        <v>44287</v>
      </c>
      <c r="B12" s="269"/>
      <c r="C12" s="307"/>
      <c r="D12" s="268"/>
      <c r="E12"/>
    </row>
    <row r="13" spans="1:5" x14ac:dyDescent="0.25">
      <c r="A13" s="432">
        <v>44317</v>
      </c>
      <c r="B13" s="269"/>
      <c r="C13" s="307"/>
      <c r="D13" s="268"/>
      <c r="E13"/>
    </row>
    <row r="14" spans="1:5" x14ac:dyDescent="0.25">
      <c r="A14" s="432">
        <v>44348</v>
      </c>
      <c r="B14" s="269"/>
      <c r="C14" s="307"/>
      <c r="D14" s="268"/>
      <c r="E14"/>
    </row>
    <row r="15" spans="1:5" x14ac:dyDescent="0.25">
      <c r="A15" s="217" t="s">
        <v>339</v>
      </c>
      <c r="B15" s="309">
        <v>297201977</v>
      </c>
      <c r="C15" s="310">
        <v>297178791</v>
      </c>
      <c r="D15" s="311">
        <v>23186</v>
      </c>
      <c r="E15"/>
    </row>
    <row r="16" spans="1:5" x14ac:dyDescent="0.25">
      <c r="A16" s="82" t="s">
        <v>340</v>
      </c>
      <c r="B16" s="269">
        <v>959410239</v>
      </c>
      <c r="C16" s="312">
        <v>945357559</v>
      </c>
      <c r="D16" s="252">
        <v>14052680</v>
      </c>
      <c r="E16"/>
    </row>
    <row r="17" spans="1:5" ht="16.5" thickBot="1" x14ac:dyDescent="0.3">
      <c r="A17" s="227" t="s">
        <v>341</v>
      </c>
      <c r="B17" s="313">
        <v>662208262</v>
      </c>
      <c r="C17" s="310">
        <v>648178768</v>
      </c>
      <c r="D17" s="311">
        <v>14029494</v>
      </c>
      <c r="E17"/>
    </row>
    <row r="18" spans="1:5" ht="12.75" x14ac:dyDescent="0.2">
      <c r="A18" s="602" t="s">
        <v>4</v>
      </c>
      <c r="B18" s="603"/>
      <c r="C18" s="603"/>
      <c r="D18" s="604"/>
      <c r="E18"/>
    </row>
    <row r="19" spans="1:5" ht="14.25" customHeight="1" x14ac:dyDescent="0.2">
      <c r="A19" s="605" t="s">
        <v>132</v>
      </c>
      <c r="B19" s="606"/>
      <c r="C19" s="606"/>
      <c r="D19" s="607"/>
      <c r="E19"/>
    </row>
    <row r="20" spans="1:5" ht="12.75" customHeight="1" x14ac:dyDescent="0.2">
      <c r="A20" s="611" t="s">
        <v>182</v>
      </c>
      <c r="B20" s="612"/>
      <c r="C20" s="612"/>
      <c r="D20" s="613"/>
      <c r="E20" s="117" t="s">
        <v>95</v>
      </c>
    </row>
    <row r="21" spans="1:5" ht="38.25" customHeight="1" thickBot="1" x14ac:dyDescent="0.25">
      <c r="A21" s="608" t="s">
        <v>126</v>
      </c>
      <c r="B21" s="609"/>
      <c r="C21" s="609"/>
      <c r="D21" s="610"/>
      <c r="E21" s="117" t="s">
        <v>93</v>
      </c>
    </row>
    <row r="30" spans="1:5" x14ac:dyDescent="0.25">
      <c r="E30" s="198"/>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topLeftCell="A13" zoomScale="90" zoomScaleNormal="100" zoomScaleSheetLayoutView="90" workbookViewId="0">
      <selection activeCell="D49" sqref="D49"/>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90" bestFit="1" customWidth="1"/>
    <col min="13" max="13" width="12.85546875" bestFit="1" customWidth="1"/>
    <col min="14" max="14" width="11.5703125" bestFit="1" customWidth="1"/>
    <col min="17" max="17" width="16.140625" bestFit="1" customWidth="1"/>
  </cols>
  <sheetData>
    <row r="1" spans="1:12" ht="15.75" customHeight="1" thickBot="1" x14ac:dyDescent="0.25">
      <c r="A1" s="624" t="s">
        <v>169</v>
      </c>
      <c r="B1" s="625"/>
      <c r="C1" s="625"/>
      <c r="D1" s="625"/>
      <c r="E1" s="625"/>
      <c r="F1" s="625"/>
      <c r="G1" s="625"/>
      <c r="H1" s="625"/>
      <c r="I1" s="625"/>
      <c r="J1" s="625"/>
      <c r="K1" s="626"/>
      <c r="L1"/>
    </row>
    <row r="2" spans="1:12" ht="63" x14ac:dyDescent="0.2">
      <c r="A2" s="187"/>
      <c r="B2" s="188" t="s">
        <v>10</v>
      </c>
      <c r="C2" s="189" t="s">
        <v>104</v>
      </c>
      <c r="D2" s="189" t="s">
        <v>105</v>
      </c>
      <c r="E2" s="189" t="s">
        <v>106</v>
      </c>
      <c r="F2" s="189" t="s">
        <v>107</v>
      </c>
      <c r="G2" s="189" t="s">
        <v>160</v>
      </c>
      <c r="H2" s="189" t="s">
        <v>109</v>
      </c>
      <c r="I2" s="189" t="s">
        <v>110</v>
      </c>
      <c r="J2" s="189" t="s">
        <v>159</v>
      </c>
      <c r="K2" s="243" t="s">
        <v>113</v>
      </c>
      <c r="L2"/>
    </row>
    <row r="3" spans="1:12" x14ac:dyDescent="0.25">
      <c r="A3" s="85" t="s">
        <v>342</v>
      </c>
      <c r="B3" s="269">
        <v>57081263</v>
      </c>
      <c r="C3" s="269">
        <v>8403697</v>
      </c>
      <c r="D3" s="269">
        <v>3387110</v>
      </c>
      <c r="E3" s="269">
        <v>11892599</v>
      </c>
      <c r="F3" s="269">
        <v>6228604</v>
      </c>
      <c r="G3" s="270">
        <v>7466418</v>
      </c>
      <c r="H3" s="270">
        <v>8595493</v>
      </c>
      <c r="I3" s="270">
        <v>6978896</v>
      </c>
      <c r="J3" s="270">
        <v>4158769</v>
      </c>
      <c r="K3" s="268">
        <v>-30323</v>
      </c>
      <c r="L3"/>
    </row>
    <row r="4" spans="1:12" x14ac:dyDescent="0.25">
      <c r="A4" s="85" t="s">
        <v>343</v>
      </c>
      <c r="B4" s="269">
        <v>57907977</v>
      </c>
      <c r="C4" s="269">
        <v>8527077</v>
      </c>
      <c r="D4" s="269">
        <v>3457288</v>
      </c>
      <c r="E4" s="269">
        <v>12087436</v>
      </c>
      <c r="F4" s="269">
        <v>6292936</v>
      </c>
      <c r="G4" s="269">
        <v>7481501</v>
      </c>
      <c r="H4" s="269">
        <v>8755912</v>
      </c>
      <c r="I4" s="269">
        <v>7067559</v>
      </c>
      <c r="J4" s="269">
        <v>4259716</v>
      </c>
      <c r="K4" s="268">
        <v>-21448</v>
      </c>
      <c r="L4"/>
    </row>
    <row r="5" spans="1:12" x14ac:dyDescent="0.25">
      <c r="A5" s="85" t="s">
        <v>344</v>
      </c>
      <c r="B5" s="269">
        <v>60600401</v>
      </c>
      <c r="C5" s="269">
        <v>8602298</v>
      </c>
      <c r="D5" s="269">
        <v>4167543</v>
      </c>
      <c r="E5" s="269">
        <v>12105883</v>
      </c>
      <c r="F5" s="269">
        <v>6550273</v>
      </c>
      <c r="G5" s="270">
        <v>7882618</v>
      </c>
      <c r="H5" s="270">
        <v>9222566</v>
      </c>
      <c r="I5" s="270">
        <v>8072791</v>
      </c>
      <c r="J5" s="270">
        <v>4641299</v>
      </c>
      <c r="K5" s="268">
        <v>-644870</v>
      </c>
      <c r="L5"/>
    </row>
    <row r="6" spans="1:12" x14ac:dyDescent="0.25">
      <c r="A6" s="85" t="s">
        <v>345</v>
      </c>
      <c r="B6" s="269">
        <v>59999037</v>
      </c>
      <c r="C6" s="269">
        <v>8704653</v>
      </c>
      <c r="D6" s="269">
        <v>4094733</v>
      </c>
      <c r="E6" s="269">
        <v>12174203</v>
      </c>
      <c r="F6" s="269">
        <v>6531555</v>
      </c>
      <c r="G6" s="270">
        <v>7853173</v>
      </c>
      <c r="H6" s="270">
        <v>9279432</v>
      </c>
      <c r="I6" s="270">
        <v>7976825</v>
      </c>
      <c r="J6" s="270">
        <v>4632801</v>
      </c>
      <c r="K6" s="268">
        <v>-1248338</v>
      </c>
      <c r="L6"/>
    </row>
    <row r="7" spans="1:12" x14ac:dyDescent="0.25">
      <c r="A7" s="85" t="s">
        <v>346</v>
      </c>
      <c r="B7" s="269">
        <v>61590115</v>
      </c>
      <c r="C7" s="269">
        <v>8823786</v>
      </c>
      <c r="D7" s="269">
        <v>4014983</v>
      </c>
      <c r="E7" s="269">
        <v>12477048</v>
      </c>
      <c r="F7" s="269">
        <v>6594461</v>
      </c>
      <c r="G7" s="270">
        <v>7780214</v>
      </c>
      <c r="H7" s="270">
        <v>9400720</v>
      </c>
      <c r="I7" s="270">
        <v>7883024</v>
      </c>
      <c r="J7" s="270">
        <v>4640925</v>
      </c>
      <c r="K7" s="268">
        <v>-25046</v>
      </c>
      <c r="L7"/>
    </row>
    <row r="8" spans="1:12" x14ac:dyDescent="0.25">
      <c r="A8" s="85" t="s">
        <v>347</v>
      </c>
      <c r="B8" s="269"/>
      <c r="C8" s="270"/>
      <c r="D8" s="270"/>
      <c r="E8" s="270"/>
      <c r="F8" s="270"/>
      <c r="G8" s="270"/>
      <c r="H8" s="270"/>
      <c r="I8" s="270"/>
      <c r="J8" s="429"/>
      <c r="K8" s="268"/>
      <c r="L8"/>
    </row>
    <row r="9" spans="1:12" x14ac:dyDescent="0.25">
      <c r="A9" s="85" t="s">
        <v>348</v>
      </c>
      <c r="B9" s="269"/>
      <c r="C9" s="270"/>
      <c r="D9" s="270"/>
      <c r="E9" s="270"/>
      <c r="F9" s="270"/>
      <c r="G9" s="270"/>
      <c r="H9" s="270"/>
      <c r="I9" s="270"/>
      <c r="J9" s="270"/>
      <c r="K9" s="268"/>
      <c r="L9"/>
    </row>
    <row r="10" spans="1:12" x14ac:dyDescent="0.25">
      <c r="A10" s="85" t="s">
        <v>349</v>
      </c>
      <c r="B10" s="269"/>
      <c r="C10" s="270"/>
      <c r="D10" s="270"/>
      <c r="E10" s="270"/>
      <c r="F10" s="270"/>
      <c r="G10" s="270"/>
      <c r="H10" s="270"/>
      <c r="I10" s="270"/>
      <c r="J10" s="270"/>
      <c r="K10" s="268"/>
      <c r="L10"/>
    </row>
    <row r="11" spans="1:12" x14ac:dyDescent="0.25">
      <c r="A11" s="85" t="s">
        <v>350</v>
      </c>
      <c r="B11" s="269"/>
      <c r="C11" s="269"/>
      <c r="D11" s="269"/>
      <c r="E11" s="269"/>
      <c r="F11" s="270"/>
      <c r="G11" s="270"/>
      <c r="H11" s="270"/>
      <c r="I11" s="270"/>
      <c r="J11" s="270"/>
      <c r="K11" s="268"/>
      <c r="L11"/>
    </row>
    <row r="12" spans="1:12" x14ac:dyDescent="0.25">
      <c r="A12" s="85" t="s">
        <v>351</v>
      </c>
      <c r="B12" s="269"/>
      <c r="C12" s="269"/>
      <c r="D12" s="269"/>
      <c r="E12" s="269"/>
      <c r="F12" s="270"/>
      <c r="G12" s="270"/>
      <c r="H12" s="270"/>
      <c r="I12" s="270"/>
      <c r="J12" s="270"/>
      <c r="K12" s="268"/>
      <c r="L12"/>
    </row>
    <row r="13" spans="1:12" x14ac:dyDescent="0.25">
      <c r="A13" s="85" t="s">
        <v>352</v>
      </c>
      <c r="B13" s="269"/>
      <c r="C13" s="269"/>
      <c r="D13" s="269"/>
      <c r="E13" s="269"/>
      <c r="F13" s="270"/>
      <c r="G13" s="270"/>
      <c r="H13" s="270"/>
      <c r="I13" s="270"/>
      <c r="J13" s="270"/>
      <c r="K13" s="268"/>
      <c r="L13"/>
    </row>
    <row r="14" spans="1:12" x14ac:dyDescent="0.25">
      <c r="A14" s="86" t="s">
        <v>353</v>
      </c>
      <c r="B14" s="269"/>
      <c r="C14" s="269"/>
      <c r="D14" s="269"/>
      <c r="E14" s="269"/>
      <c r="F14" s="270"/>
      <c r="G14" s="270"/>
      <c r="H14" s="270"/>
      <c r="I14" s="270"/>
      <c r="J14" s="270"/>
      <c r="K14" s="268"/>
      <c r="L14"/>
    </row>
    <row r="15" spans="1:12" x14ac:dyDescent="0.25">
      <c r="A15" s="81" t="s">
        <v>339</v>
      </c>
      <c r="B15" s="314">
        <f>SUM(B3:B14)</f>
        <v>297178793</v>
      </c>
      <c r="C15" s="315">
        <f t="shared" ref="C15:K15" si="0">SUM(C3:C14)</f>
        <v>43061511</v>
      </c>
      <c r="D15" s="314">
        <f t="shared" si="0"/>
        <v>19121657</v>
      </c>
      <c r="E15" s="314">
        <f t="shared" si="0"/>
        <v>60737169</v>
      </c>
      <c r="F15" s="315">
        <f t="shared" si="0"/>
        <v>32197829</v>
      </c>
      <c r="G15" s="315">
        <f t="shared" si="0"/>
        <v>38463924</v>
      </c>
      <c r="H15" s="315">
        <f t="shared" si="0"/>
        <v>45254123</v>
      </c>
      <c r="I15" s="315">
        <f t="shared" si="0"/>
        <v>37979095</v>
      </c>
      <c r="J15" s="315">
        <f t="shared" si="0"/>
        <v>22333510</v>
      </c>
      <c r="K15" s="316">
        <f t="shared" si="0"/>
        <v>-1970025</v>
      </c>
      <c r="L15"/>
    </row>
    <row r="16" spans="1:12" x14ac:dyDescent="0.25">
      <c r="A16" s="82" t="s">
        <v>340</v>
      </c>
      <c r="B16" s="317">
        <v>945357559</v>
      </c>
      <c r="C16" s="614"/>
      <c r="D16" s="614"/>
      <c r="E16" s="614"/>
      <c r="F16" s="614"/>
      <c r="G16" s="614"/>
      <c r="H16" s="614"/>
      <c r="I16" s="614"/>
      <c r="J16" s="614"/>
      <c r="K16" s="615"/>
      <c r="L16"/>
    </row>
    <row r="17" spans="1:12" ht="16.5" thickBot="1" x14ac:dyDescent="0.3">
      <c r="A17" s="87" t="s">
        <v>341</v>
      </c>
      <c r="B17" s="318">
        <f>B16-B15</f>
        <v>648178766</v>
      </c>
      <c r="C17" s="616"/>
      <c r="D17" s="616"/>
      <c r="E17" s="616"/>
      <c r="F17" s="616"/>
      <c r="G17" s="616"/>
      <c r="H17" s="616"/>
      <c r="I17" s="616"/>
      <c r="J17" s="616"/>
      <c r="K17" s="617"/>
      <c r="L17"/>
    </row>
    <row r="18" spans="1:12" ht="15.75" customHeight="1" x14ac:dyDescent="0.2">
      <c r="A18" s="621" t="s">
        <v>112</v>
      </c>
      <c r="B18" s="622"/>
      <c r="C18" s="622"/>
      <c r="D18" s="622"/>
      <c r="E18" s="622"/>
      <c r="F18" s="622"/>
      <c r="G18" s="622"/>
      <c r="H18" s="622"/>
      <c r="I18" s="622"/>
      <c r="J18" s="622"/>
      <c r="K18" s="623"/>
      <c r="L18"/>
    </row>
    <row r="19" spans="1:12" ht="27.75" customHeight="1" x14ac:dyDescent="0.2">
      <c r="A19" s="618" t="s">
        <v>114</v>
      </c>
      <c r="B19" s="619"/>
      <c r="C19" s="619"/>
      <c r="D19" s="619"/>
      <c r="E19" s="619"/>
      <c r="F19" s="619"/>
      <c r="G19" s="619"/>
      <c r="H19" s="619"/>
      <c r="I19" s="619"/>
      <c r="J19" s="619"/>
      <c r="K19" s="620"/>
      <c r="L19"/>
    </row>
    <row r="20" spans="1:12" ht="26.25" thickBot="1" x14ac:dyDescent="0.25">
      <c r="A20" s="627" t="s">
        <v>161</v>
      </c>
      <c r="B20" s="628"/>
      <c r="C20" s="628"/>
      <c r="D20" s="628"/>
      <c r="E20" s="628"/>
      <c r="F20" s="628"/>
      <c r="G20" s="628"/>
      <c r="H20" s="628"/>
      <c r="I20" s="628"/>
      <c r="J20" s="628"/>
      <c r="K20" s="629"/>
      <c r="L20" s="246" t="s">
        <v>91</v>
      </c>
    </row>
    <row r="21" spans="1:12" ht="16.5" customHeight="1" thickBot="1" x14ac:dyDescent="0.25">
      <c r="A21" s="624" t="s">
        <v>170</v>
      </c>
      <c r="B21" s="625"/>
      <c r="C21" s="625"/>
      <c r="D21" s="625"/>
      <c r="E21" s="625"/>
      <c r="F21" s="625"/>
      <c r="G21" s="625"/>
      <c r="H21" s="625"/>
      <c r="I21" s="625"/>
      <c r="J21" s="625"/>
      <c r="K21" s="626"/>
      <c r="L21"/>
    </row>
    <row r="22" spans="1:12" ht="63" x14ac:dyDescent="0.2">
      <c r="A22" s="88"/>
      <c r="B22" s="83" t="s">
        <v>10</v>
      </c>
      <c r="C22" s="84" t="s">
        <v>104</v>
      </c>
      <c r="D22" s="84" t="s">
        <v>105</v>
      </c>
      <c r="E22" s="84" t="s">
        <v>106</v>
      </c>
      <c r="F22" s="84" t="s">
        <v>107</v>
      </c>
      <c r="G22" s="84" t="s">
        <v>108</v>
      </c>
      <c r="H22" s="84" t="s">
        <v>109</v>
      </c>
      <c r="I22" s="84" t="s">
        <v>110</v>
      </c>
      <c r="J22" s="189" t="s">
        <v>155</v>
      </c>
      <c r="K22" s="186" t="s">
        <v>163</v>
      </c>
      <c r="L22"/>
    </row>
    <row r="23" spans="1:12" x14ac:dyDescent="0.2">
      <c r="A23" s="89" t="s">
        <v>342</v>
      </c>
      <c r="B23" s="319">
        <v>1260162</v>
      </c>
      <c r="C23" s="319">
        <v>192079</v>
      </c>
      <c r="D23" s="320">
        <v>83530</v>
      </c>
      <c r="E23" s="319">
        <v>289748</v>
      </c>
      <c r="F23" s="319">
        <v>127374</v>
      </c>
      <c r="G23" s="319">
        <v>122143</v>
      </c>
      <c r="H23" s="320">
        <v>154283</v>
      </c>
      <c r="I23" s="320">
        <v>181601</v>
      </c>
      <c r="J23" s="428">
        <v>92351</v>
      </c>
      <c r="K23" s="321">
        <v>17053</v>
      </c>
      <c r="L23"/>
    </row>
    <row r="24" spans="1:12" x14ac:dyDescent="0.2">
      <c r="A24" s="89" t="s">
        <v>343</v>
      </c>
      <c r="B24" s="319">
        <v>1282687</v>
      </c>
      <c r="C24" s="319">
        <v>195101</v>
      </c>
      <c r="D24" s="320">
        <v>85192</v>
      </c>
      <c r="E24" s="319">
        <v>294773</v>
      </c>
      <c r="F24" s="319">
        <v>128884</v>
      </c>
      <c r="G24" s="319">
        <v>122899</v>
      </c>
      <c r="H24" s="320">
        <v>157154</v>
      </c>
      <c r="I24" s="320">
        <v>184373</v>
      </c>
      <c r="J24" s="428">
        <v>94371</v>
      </c>
      <c r="K24" s="321">
        <v>19940</v>
      </c>
      <c r="L24"/>
    </row>
    <row r="25" spans="1:12" x14ac:dyDescent="0.2">
      <c r="A25" s="89" t="s">
        <v>344</v>
      </c>
      <c r="B25" s="319">
        <v>1302183</v>
      </c>
      <c r="C25" s="319">
        <v>197973</v>
      </c>
      <c r="D25" s="320">
        <v>86736</v>
      </c>
      <c r="E25" s="319">
        <v>300839</v>
      </c>
      <c r="F25" s="319">
        <v>130546</v>
      </c>
      <c r="G25" s="319">
        <v>122202</v>
      </c>
      <c r="H25" s="320">
        <v>159950</v>
      </c>
      <c r="I25" s="320">
        <v>187523</v>
      </c>
      <c r="J25" s="428">
        <v>96732</v>
      </c>
      <c r="K25" s="321">
        <v>19682</v>
      </c>
      <c r="L25"/>
    </row>
    <row r="26" spans="1:12" x14ac:dyDescent="0.2">
      <c r="A26" s="89" t="s">
        <v>345</v>
      </c>
      <c r="B26" s="319">
        <v>1324861</v>
      </c>
      <c r="C26" s="319">
        <v>201665</v>
      </c>
      <c r="D26" s="320">
        <v>88508</v>
      </c>
      <c r="E26" s="319">
        <v>306421</v>
      </c>
      <c r="F26" s="319">
        <v>132308</v>
      </c>
      <c r="G26" s="319">
        <v>123402</v>
      </c>
      <c r="H26" s="320">
        <v>163601</v>
      </c>
      <c r="I26" s="320">
        <v>190625</v>
      </c>
      <c r="J26" s="428">
        <v>98931</v>
      </c>
      <c r="K26" s="321">
        <v>19400</v>
      </c>
      <c r="L26"/>
    </row>
    <row r="27" spans="1:12" x14ac:dyDescent="0.2">
      <c r="A27" s="89" t="s">
        <v>354</v>
      </c>
      <c r="B27" s="319">
        <v>1343000</v>
      </c>
      <c r="C27" s="319">
        <v>204206</v>
      </c>
      <c r="D27" s="320">
        <v>89893</v>
      </c>
      <c r="E27" s="319">
        <v>311464</v>
      </c>
      <c r="F27" s="319">
        <v>133621</v>
      </c>
      <c r="G27" s="319">
        <v>124136</v>
      </c>
      <c r="H27" s="320">
        <v>165932</v>
      </c>
      <c r="I27" s="320">
        <v>192489</v>
      </c>
      <c r="J27" s="428">
        <v>100261</v>
      </c>
      <c r="K27" s="321">
        <v>20998</v>
      </c>
      <c r="L27"/>
    </row>
    <row r="28" spans="1:12" x14ac:dyDescent="0.2">
      <c r="A28" s="89" t="s">
        <v>355</v>
      </c>
      <c r="B28" s="319"/>
      <c r="C28" s="319"/>
      <c r="D28" s="320"/>
      <c r="E28" s="319"/>
      <c r="F28" s="319"/>
      <c r="G28" s="319"/>
      <c r="H28" s="320"/>
      <c r="I28" s="320"/>
      <c r="J28" s="428"/>
      <c r="K28" s="321"/>
      <c r="L28"/>
    </row>
    <row r="29" spans="1:12" x14ac:dyDescent="0.2">
      <c r="A29" s="89" t="s">
        <v>348</v>
      </c>
      <c r="B29" s="319"/>
      <c r="C29" s="319"/>
      <c r="D29" s="320"/>
      <c r="E29" s="319"/>
      <c r="F29" s="319"/>
      <c r="G29" s="319"/>
      <c r="H29" s="320"/>
      <c r="I29" s="320"/>
      <c r="J29" s="320"/>
      <c r="K29" s="321"/>
      <c r="L29"/>
    </row>
    <row r="30" spans="1:12" x14ac:dyDescent="0.2">
      <c r="A30" s="89" t="s">
        <v>349</v>
      </c>
      <c r="B30" s="319"/>
      <c r="C30" s="319"/>
      <c r="D30" s="320"/>
      <c r="E30" s="319"/>
      <c r="F30" s="319"/>
      <c r="G30" s="319"/>
      <c r="H30" s="320"/>
      <c r="I30" s="320"/>
      <c r="J30" s="320"/>
      <c r="K30" s="321"/>
      <c r="L30"/>
    </row>
    <row r="31" spans="1:12" x14ac:dyDescent="0.2">
      <c r="A31" s="89" t="s">
        <v>350</v>
      </c>
      <c r="B31" s="319"/>
      <c r="C31" s="319"/>
      <c r="D31" s="320"/>
      <c r="E31" s="319"/>
      <c r="F31" s="319"/>
      <c r="G31" s="319"/>
      <c r="H31" s="320"/>
      <c r="I31" s="320"/>
      <c r="J31" s="320"/>
      <c r="K31" s="321"/>
      <c r="L31"/>
    </row>
    <row r="32" spans="1:12" x14ac:dyDescent="0.2">
      <c r="A32" s="89" t="s">
        <v>351</v>
      </c>
      <c r="B32" s="319"/>
      <c r="C32" s="319"/>
      <c r="D32" s="320"/>
      <c r="E32" s="319"/>
      <c r="F32" s="319"/>
      <c r="G32" s="319"/>
      <c r="H32" s="320"/>
      <c r="I32" s="320"/>
      <c r="J32" s="320"/>
      <c r="K32" s="321"/>
      <c r="L32"/>
    </row>
    <row r="33" spans="1:12" x14ac:dyDescent="0.2">
      <c r="A33" s="89" t="s">
        <v>352</v>
      </c>
      <c r="B33" s="319"/>
      <c r="C33" s="319"/>
      <c r="D33" s="320"/>
      <c r="E33" s="319"/>
      <c r="F33" s="319"/>
      <c r="G33" s="319"/>
      <c r="H33" s="320"/>
      <c r="I33" s="320"/>
      <c r="J33" s="320"/>
      <c r="K33" s="321"/>
      <c r="L33"/>
    </row>
    <row r="34" spans="1:12" x14ac:dyDescent="0.2">
      <c r="A34" s="90" t="s">
        <v>353</v>
      </c>
      <c r="B34" s="319"/>
      <c r="C34" s="319"/>
      <c r="D34" s="320"/>
      <c r="E34" s="319"/>
      <c r="F34" s="319"/>
      <c r="G34" s="319"/>
      <c r="H34" s="320"/>
      <c r="I34" s="320"/>
      <c r="J34" s="320"/>
      <c r="K34" s="321"/>
      <c r="L34"/>
    </row>
    <row r="35" spans="1:12" x14ac:dyDescent="0.2">
      <c r="A35" s="81" t="s">
        <v>356</v>
      </c>
      <c r="B35" s="322">
        <f>AVERAGE(B23:B34)</f>
        <v>1302578.6000000001</v>
      </c>
      <c r="C35" s="323">
        <f t="shared" ref="C35:K35" si="1">AVERAGE(C23:C34)</f>
        <v>198204.79999999999</v>
      </c>
      <c r="D35" s="323">
        <f t="shared" si="1"/>
        <v>86771.8</v>
      </c>
      <c r="E35" s="323">
        <f t="shared" si="1"/>
        <v>300649</v>
      </c>
      <c r="F35" s="323">
        <f t="shared" si="1"/>
        <v>130546.6</v>
      </c>
      <c r="G35" s="323">
        <f t="shared" si="1"/>
        <v>122956.4</v>
      </c>
      <c r="H35" s="323">
        <f t="shared" si="1"/>
        <v>160184</v>
      </c>
      <c r="I35" s="323">
        <f t="shared" si="1"/>
        <v>187322.2</v>
      </c>
      <c r="J35" s="323">
        <f t="shared" si="1"/>
        <v>96529.2</v>
      </c>
      <c r="K35" s="324">
        <f t="shared" si="1"/>
        <v>19414.599999999999</v>
      </c>
      <c r="L35"/>
    </row>
    <row r="36" spans="1:12" ht="16.5" thickBot="1" x14ac:dyDescent="0.3">
      <c r="A36" s="82" t="s">
        <v>340</v>
      </c>
      <c r="B36" s="325">
        <v>1319736</v>
      </c>
      <c r="C36" s="630"/>
      <c r="D36" s="630"/>
      <c r="E36" s="630"/>
      <c r="F36" s="630"/>
      <c r="G36" s="630"/>
      <c r="H36" s="630"/>
      <c r="I36" s="630"/>
      <c r="J36" s="630"/>
      <c r="K36" s="631"/>
      <c r="L36"/>
    </row>
    <row r="37" spans="1:12" ht="12.75" x14ac:dyDescent="0.2">
      <c r="A37" s="602" t="s">
        <v>4</v>
      </c>
      <c r="B37" s="603"/>
      <c r="C37" s="603"/>
      <c r="D37" s="603"/>
      <c r="E37" s="603"/>
      <c r="F37" s="603"/>
      <c r="G37" s="603"/>
      <c r="H37" s="603"/>
      <c r="I37" s="603"/>
      <c r="J37" s="603"/>
      <c r="K37" s="604"/>
      <c r="L37"/>
    </row>
    <row r="38" spans="1:12" ht="15.75" customHeight="1" x14ac:dyDescent="0.2">
      <c r="A38" s="573" t="s">
        <v>133</v>
      </c>
      <c r="B38" s="574"/>
      <c r="C38" s="574"/>
      <c r="D38" s="574"/>
      <c r="E38" s="574"/>
      <c r="F38" s="574"/>
      <c r="G38" s="574"/>
      <c r="H38" s="574"/>
      <c r="I38" s="574"/>
      <c r="J38" s="574"/>
      <c r="K38" s="575"/>
      <c r="L38"/>
    </row>
    <row r="39" spans="1:12" ht="25.5" customHeight="1" x14ac:dyDescent="0.2">
      <c r="A39" s="573" t="s">
        <v>134</v>
      </c>
      <c r="B39" s="574"/>
      <c r="C39" s="574"/>
      <c r="D39" s="574"/>
      <c r="E39" s="574"/>
      <c r="F39" s="574"/>
      <c r="G39" s="574"/>
      <c r="H39" s="574"/>
      <c r="I39" s="574"/>
      <c r="J39" s="574"/>
      <c r="K39" s="575"/>
      <c r="L39"/>
    </row>
    <row r="40" spans="1:12" ht="25.5" customHeight="1" x14ac:dyDescent="0.2">
      <c r="A40" s="573" t="s">
        <v>135</v>
      </c>
      <c r="B40" s="574"/>
      <c r="C40" s="574"/>
      <c r="D40" s="574"/>
      <c r="E40" s="574"/>
      <c r="F40" s="574"/>
      <c r="G40" s="574"/>
      <c r="H40" s="574"/>
      <c r="I40" s="574"/>
      <c r="J40" s="574"/>
      <c r="K40" s="575"/>
      <c r="L40"/>
    </row>
    <row r="41" spans="1:12" ht="13.5" thickBot="1" x14ac:dyDescent="0.25">
      <c r="A41" s="627" t="s">
        <v>158</v>
      </c>
      <c r="B41" s="628"/>
      <c r="C41" s="628"/>
      <c r="D41" s="628"/>
      <c r="E41" s="628"/>
      <c r="F41" s="628"/>
      <c r="G41" s="628"/>
      <c r="H41" s="628"/>
      <c r="I41" s="628"/>
      <c r="J41" s="628"/>
      <c r="K41" s="629"/>
      <c r="L41" s="247" t="s">
        <v>95</v>
      </c>
    </row>
    <row r="42" spans="1:12" ht="14.25" customHeight="1" x14ac:dyDescent="0.2">
      <c r="L42" s="54"/>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80" zoomScaleNormal="100" zoomScaleSheetLayoutView="80" workbookViewId="0">
      <selection activeCell="D49" sqref="D49"/>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1" customWidth="1"/>
    <col min="7" max="7" width="17.42578125" style="51" bestFit="1" customWidth="1"/>
    <col min="8" max="8" width="12.85546875" style="51" bestFit="1" customWidth="1"/>
    <col min="9" max="9" width="12.5703125" style="51" bestFit="1" customWidth="1"/>
    <col min="10" max="10" width="13.42578125" style="51" bestFit="1" customWidth="1"/>
    <col min="11" max="11" width="12.28515625" style="51" bestFit="1" customWidth="1"/>
    <col min="12" max="12" width="11.5703125" style="51" bestFit="1" customWidth="1"/>
    <col min="13" max="14" width="9.140625" style="51"/>
    <col min="15" max="15" width="10.28515625" style="51" bestFit="1" customWidth="1"/>
    <col min="16" max="16384" width="9.140625" style="51"/>
  </cols>
  <sheetData>
    <row r="1" spans="1:5" customFormat="1" ht="24.75" customHeight="1" x14ac:dyDescent="0.2">
      <c r="A1" s="632" t="s">
        <v>171</v>
      </c>
      <c r="B1" s="633"/>
      <c r="C1" s="633"/>
      <c r="D1" s="633"/>
      <c r="E1" s="634"/>
    </row>
    <row r="2" spans="1:5" customFormat="1" ht="32.25" customHeight="1" x14ac:dyDescent="0.2">
      <c r="A2" s="91"/>
      <c r="B2" s="234" t="s">
        <v>18</v>
      </c>
      <c r="C2" s="235" t="s">
        <v>23</v>
      </c>
      <c r="D2" s="236" t="s">
        <v>3</v>
      </c>
      <c r="E2" s="237" t="s">
        <v>24</v>
      </c>
    </row>
    <row r="3" spans="1:5" customFormat="1" x14ac:dyDescent="0.25">
      <c r="A3" s="433">
        <v>44013</v>
      </c>
      <c r="B3" s="269">
        <v>14742516.619999999</v>
      </c>
      <c r="C3" s="269">
        <v>12599629.619999999</v>
      </c>
      <c r="D3" s="269">
        <v>1375726</v>
      </c>
      <c r="E3" s="326">
        <v>767161</v>
      </c>
    </row>
    <row r="4" spans="1:5" customFormat="1" x14ac:dyDescent="0.25">
      <c r="A4" s="433">
        <v>44044</v>
      </c>
      <c r="B4" s="269">
        <v>14336669.949999999</v>
      </c>
      <c r="C4" s="269">
        <v>12263887.949999999</v>
      </c>
      <c r="D4" s="269">
        <v>1358044</v>
      </c>
      <c r="E4" s="326">
        <v>714738</v>
      </c>
    </row>
    <row r="5" spans="1:5" customFormat="1" x14ac:dyDescent="0.25">
      <c r="A5" s="433">
        <v>44075</v>
      </c>
      <c r="B5" s="269">
        <v>19361076.68</v>
      </c>
      <c r="C5" s="269">
        <v>16439673.68</v>
      </c>
      <c r="D5" s="269">
        <v>1948128</v>
      </c>
      <c r="E5" s="326">
        <v>973275</v>
      </c>
    </row>
    <row r="6" spans="1:5" customFormat="1" x14ac:dyDescent="0.25">
      <c r="A6" s="433">
        <v>44105</v>
      </c>
      <c r="B6" s="269">
        <v>18006383.859999999</v>
      </c>
      <c r="C6" s="269">
        <v>14826427.859999999</v>
      </c>
      <c r="D6" s="269">
        <v>1407174</v>
      </c>
      <c r="E6" s="326">
        <v>1772782</v>
      </c>
    </row>
    <row r="7" spans="1:5" customFormat="1" x14ac:dyDescent="0.25">
      <c r="A7" s="433">
        <v>44136</v>
      </c>
      <c r="B7" s="269">
        <v>14163714.18</v>
      </c>
      <c r="C7" s="269">
        <v>12163909.18</v>
      </c>
      <c r="D7" s="269">
        <v>1071306</v>
      </c>
      <c r="E7" s="326">
        <v>928499</v>
      </c>
    </row>
    <row r="8" spans="1:5" customFormat="1" x14ac:dyDescent="0.25">
      <c r="A8" s="433">
        <v>44166</v>
      </c>
      <c r="B8" s="269" t="s">
        <v>152</v>
      </c>
      <c r="C8" s="269" t="s">
        <v>152</v>
      </c>
      <c r="D8" s="269" t="s">
        <v>152</v>
      </c>
      <c r="E8" s="326" t="s">
        <v>152</v>
      </c>
    </row>
    <row r="9" spans="1:5" customFormat="1" x14ac:dyDescent="0.25">
      <c r="A9" s="433">
        <v>44197</v>
      </c>
      <c r="B9" s="269" t="s">
        <v>152</v>
      </c>
      <c r="C9" s="269" t="s">
        <v>152</v>
      </c>
      <c r="D9" s="269" t="s">
        <v>152</v>
      </c>
      <c r="E9" s="326" t="s">
        <v>152</v>
      </c>
    </row>
    <row r="10" spans="1:5" customFormat="1" x14ac:dyDescent="0.25">
      <c r="A10" s="433">
        <v>44228</v>
      </c>
      <c r="B10" s="269" t="s">
        <v>152</v>
      </c>
      <c r="C10" s="269" t="s">
        <v>152</v>
      </c>
      <c r="D10" s="269" t="s">
        <v>152</v>
      </c>
      <c r="E10" s="326" t="s">
        <v>152</v>
      </c>
    </row>
    <row r="11" spans="1:5" customFormat="1" x14ac:dyDescent="0.25">
      <c r="A11" s="433">
        <v>44256</v>
      </c>
      <c r="B11" s="269" t="s">
        <v>152</v>
      </c>
      <c r="C11" s="269" t="s">
        <v>152</v>
      </c>
      <c r="D11" s="269" t="s">
        <v>152</v>
      </c>
      <c r="E11" s="326" t="s">
        <v>152</v>
      </c>
    </row>
    <row r="12" spans="1:5" customFormat="1" x14ac:dyDescent="0.25">
      <c r="A12" s="433">
        <v>44287</v>
      </c>
      <c r="B12" s="269" t="s">
        <v>152</v>
      </c>
      <c r="C12" s="269" t="s">
        <v>152</v>
      </c>
      <c r="D12" s="269" t="s">
        <v>152</v>
      </c>
      <c r="E12" s="326" t="s">
        <v>152</v>
      </c>
    </row>
    <row r="13" spans="1:5" customFormat="1" x14ac:dyDescent="0.25">
      <c r="A13" s="433">
        <v>44317</v>
      </c>
      <c r="B13" s="269" t="s">
        <v>152</v>
      </c>
      <c r="C13" s="269" t="s">
        <v>152</v>
      </c>
      <c r="D13" s="269" t="s">
        <v>152</v>
      </c>
      <c r="E13" s="326" t="s">
        <v>152</v>
      </c>
    </row>
    <row r="14" spans="1:5" customFormat="1" x14ac:dyDescent="0.25">
      <c r="A14" s="438">
        <v>44348</v>
      </c>
      <c r="B14" s="365" t="s">
        <v>152</v>
      </c>
      <c r="C14" s="365" t="s">
        <v>152</v>
      </c>
      <c r="D14" s="365" t="s">
        <v>152</v>
      </c>
      <c r="E14" s="439" t="s">
        <v>152</v>
      </c>
    </row>
    <row r="15" spans="1:5" customFormat="1" x14ac:dyDescent="0.25">
      <c r="A15" s="93" t="s">
        <v>339</v>
      </c>
      <c r="B15" s="309">
        <v>80610361</v>
      </c>
      <c r="C15" s="309">
        <v>68293528</v>
      </c>
      <c r="D15" s="309">
        <v>7160378</v>
      </c>
      <c r="E15" s="327">
        <v>5156455</v>
      </c>
    </row>
    <row r="16" spans="1:5" customFormat="1" x14ac:dyDescent="0.25">
      <c r="A16" s="82" t="s">
        <v>340</v>
      </c>
      <c r="B16" s="269">
        <v>187202766</v>
      </c>
      <c r="C16" s="269">
        <v>156390727</v>
      </c>
      <c r="D16" s="269">
        <v>16159357</v>
      </c>
      <c r="E16" s="326">
        <v>14652682</v>
      </c>
    </row>
    <row r="17" spans="1:8" customFormat="1" ht="16.5" thickBot="1" x14ac:dyDescent="0.3">
      <c r="A17" s="94" t="s">
        <v>341</v>
      </c>
      <c r="B17" s="328">
        <v>106592405</v>
      </c>
      <c r="C17" s="329"/>
      <c r="D17" s="329"/>
      <c r="E17" s="280"/>
    </row>
    <row r="18" spans="1:8" customFormat="1" ht="12.75" customHeight="1" x14ac:dyDescent="0.2">
      <c r="A18" s="635" t="s">
        <v>4</v>
      </c>
      <c r="B18" s="636"/>
      <c r="C18" s="636"/>
      <c r="D18" s="636"/>
      <c r="E18" s="637"/>
    </row>
    <row r="19" spans="1:8" ht="15.75" customHeight="1" x14ac:dyDescent="0.25">
      <c r="A19" s="573" t="s">
        <v>181</v>
      </c>
      <c r="B19" s="574"/>
      <c r="C19" s="574"/>
      <c r="D19" s="574"/>
      <c r="E19" s="575"/>
      <c r="F19"/>
      <c r="G19"/>
      <c r="H19" s="248" t="s">
        <v>95</v>
      </c>
    </row>
    <row r="20" spans="1:8" s="53" customFormat="1" ht="39.75" customHeight="1" thickBot="1" x14ac:dyDescent="0.3">
      <c r="A20" s="561" t="s">
        <v>136</v>
      </c>
      <c r="B20" s="562"/>
      <c r="C20" s="562"/>
      <c r="D20" s="562"/>
      <c r="E20" s="563"/>
      <c r="F20"/>
      <c r="G20"/>
      <c r="H20" s="248" t="s">
        <v>93</v>
      </c>
    </row>
    <row r="21" spans="1:8" customFormat="1" ht="12.75" x14ac:dyDescent="0.2"/>
    <row r="22" spans="1:8" ht="27" customHeight="1" x14ac:dyDescent="0.25">
      <c r="F22" s="248"/>
    </row>
    <row r="61"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Donahoo, Jeffrey</cp:lastModifiedBy>
  <cp:lastPrinted>2020-12-15T19:33:41Z</cp:lastPrinted>
  <dcterms:created xsi:type="dcterms:W3CDTF">2003-06-04T15:46:14Z</dcterms:created>
  <dcterms:modified xsi:type="dcterms:W3CDTF">2020-12-15T19:34:18Z</dcterms:modified>
</cp:coreProperties>
</file>